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114937\Box\下水道管理課\R7年度\03_財務担当\03_01_財務全般\03_01_030_財務（照会・回答）\080114【1.23(金)〆】公営企業に係る経営比較分析表（令和６年度決算）の分析・公表について\02_回答\☆財政課へ提出資料\"/>
    </mc:Choice>
  </mc:AlternateContent>
  <xr:revisionPtr revIDLastSave="0" documentId="13_ncr:1_{DA99A48A-CFB1-48DA-8712-CDAC7199A942}" xr6:coauthVersionLast="47" xr6:coauthVersionMax="47" xr10:uidLastSave="{00000000-0000-0000-0000-000000000000}"/>
  <workbookProtection workbookAlgorithmName="SHA-512" workbookHashValue="K+FCPYvEyyFog1AuE8KPRSQGvutmAMrDNHcn+ED/fDkORcN02yl8Nes4ij75rRgXI0NZbUmFcXZNqG1zaaUX3w==" workbookSaltValue="mmEAc0IgeblWTOfTUAojS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I10" i="4"/>
  <c r="B10" i="4"/>
  <c r="AD8" i="4"/>
  <c r="P8" i="4"/>
  <c r="I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<sst xmlns="http://schemas.openxmlformats.org/spreadsheetml/2006/main" count="231" uniqueCount="116">
  <si>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</si>
  <si>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</si>
  <si>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</si>
  <si>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</si>
  <si>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</si>
  <si>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</si>
  <si>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</si>
  <si>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</si>
  <si>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</si>
  <si>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</si>
  <si>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</si>
  <si>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</si>
  <si>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</si>
  <si>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</si>
  <si>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</si>
  <si>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</si>
  <si>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</si>
  <si>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</si>
  <si>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</si>
  <si>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</si>
  <si>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</si>
  <si>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</si>
  <si>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</si>
  <si>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</si>
  <si>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</si>
  <si>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</si>
  <si>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</si>
  <si>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</si>
  <si>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</si>
  <si>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</si>
  <si>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</si>
  <si>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</si>
  <si>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</si>
  <si>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</si>
  <si>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</si>
  <si>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</si>
  <si>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</si>
  <si>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</si>
  <si>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</si>
  <si>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</si>
  <si>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</si>
  <si>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</si>
  <si>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</si>
  <si>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</si>
  <si>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</si>
  <si>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</si>
  <si>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</si>
  <si>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</si>
  <si>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</si>
  <si>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</si>
  <si>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</si>
  <si>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</si>
  <si>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</si>
  <si>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</si>
  <si>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</si>
  <si>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</si>
  <si>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</si>
  <si>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</si>
  <si>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</si>
  <si>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</si>
  <si>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</si>
  <si>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</si>
  <si>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</si>
  <si>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</si>
  <si>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</si>
  <si>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</si>
  <si>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</si>
  <si>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</si>
  <si>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</si>
  <si>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</si>
  <si>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</si>
  <si>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</si>
  <si>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</si>
  <si>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</si>
  <si>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</si>
  <si>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</si>
  <si>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</si>
  <si>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</si>
  <si>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</si>
  <si>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</si>
  <si>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</si>
  <si>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</si>
  <si>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</si>
  <si>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</si>
  <si>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</si>
  <si>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</si>
  <si>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</si>
  <si>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</si>
  <si>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</si>
  <si>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</si>
  <si>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</si>
  <si>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</si>
  <si>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</si>
  <si>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</si>
  <si>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</si>
  <si>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</si>
  <si>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t>
  </si>
  <si>
    <t>法適用</t>
  </si>
  <si>
    <t>下水道事業</t>
  </si>
  <si>
    <t>流域下水道</t>
  </si>
  <si>
    <t>E1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</si>
  <si>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</si>
  <si>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</si>
  <si>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</si>
  <si>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</si>
  <si>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</si>
  <si>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</si>
  <si>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</si>
  <si>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</si>
  <si>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</si>
  <si>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</si>
  <si>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</si>
  <si>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</si>
  <si>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水道管渠は本格的な更新時期を迎えていないため、「②管渠老朽化率」は0％となっており、「③管渠改善率」も0％となっているが、八潮市で発生したような道路陥没事故を未然に防止するため、経過年数に関わらず下水道管路を適切に修繕・改築していく必要がある。
　処理場やポンプ場の機械・電気設備については標準耐用年数が10年から20年と短く既に更新期を迎えていることから、適切なメンテナンスによる長寿命化、ライフサイクルコストの縮減と年度間予算の平準化を行う。
　H31年1月に策定し、令和6年10月に改定した「埼玉県下水道局ストックマネジメント計画」に基づき、機能の重要性や健全性、主要プロジェクトへの位置づけ等を踏まえ、優先度を定めて計画的に改築・更新を実施している。また、計画については策定後も流域ごとに必要な設備追加などの見直しを随時行っている。</t>
    <phoneticPr fontId="4"/>
  </si>
  <si>
    <t>R4年度以降のエネルギー価格の高止まり等による維持管理経費の増加により、本県の経営環境は悪化している。省エネ機器の導入や運転管理方法の工夫等による経費削減努力だけでは経費を賄うことができず、維持管理負担金を適切な水準に改定する必要がある。
　さらに、流域下水道を取り巻く経営環境は、県人口がピークを迎える中、膨大な施設整備の本格的な改築更新時期が到来するなど、大きく変化している。
　そこで、中長期にわたり、流域下水道事業を健全に経営していくため、「埼玉県下水道局経営マネジメント目標」及び、「埼玉県下水道ストックマネジメント計画」をH31年1月に策定した。
　併せて、令和元年度から効率的な執行体制の確保と下水道の広域化・共同化を進めるため、市町公共下水道に対する技術的助言など知事の事務を下水道局に一元化した。
　今後は汚泥処理の共同処理化や農業集落排水施設の取込等の広域的な取組のほか、下水汚泥のバイオガスエネルギーへの活用や排熱利用など下水道資源の有効活用、温暖化対策事業等を通じて新たな事業環境の変化にも積極的に対応するとともに、引き続き費用対効果を見極めながら適正な事業運営がなされるようPDCAサイクルに則り経営マネジメントを徹底していく。</t>
    <rPh sb="15" eb="17">
      <t>タカド</t>
    </rPh>
    <phoneticPr fontId="4"/>
  </si>
  <si>
    <t>　埼玉県が行う8つの流域下水道の維持管理費は受益者負担の原則に基づき、関係する市町の下水道使用料を原資とした維持管理負担金で賄われている。
　流域下水道の維持管理費等の費用と維持管理負担金等の収益との割合を示した「①経常収支比率」はR3年度までは100％を超えていたが、R4年度以降はエネルギー価格の高止まり、薬品費及び労務費の上昇の影響により100%を下回っていることから維持管理負担金を適切な水準に改定する必要がある。
　なお、累積欠損金は生じていないため「②累積欠損金比率」は0％である。
　「③流動比率」は、100％を上回っており、支払い能力に直ちに支障が生じることはない。
　「④企業債残高対事業規模比率」は、管渠整備が概ね終了し、企業債残高がH12年度をピークに減少、近年は増加傾向であり、今後は八潮道路陥没事故の対応に係る経費が影響することや、老朽化が進む管路及び施設の本格的な改築更新時期を迎えることから、適切に起債の管理を行っていく。
　「⑥汚水処理原価」は、R3年度までは約30円であったところ、直近3年はエネルギー価格の高騰等の影響を受けて約38円まで上昇したが、類似団体、事業規模別に比較しても効率的な運営を行っているといえる。
　「⑦施設利用率」は、直近5年間60％以上を維持している。　</t>
    <rPh sb="150" eb="152">
      <t>タカド</t>
    </rPh>
    <rPh sb="351" eb="353">
      <t>カンボツ</t>
    </rPh>
    <rPh sb="353" eb="355">
      <t>ジコ</t>
    </rPh>
    <rPh sb="356" eb="358">
      <t>タイオウ</t>
    </rPh>
    <rPh sb="359" eb="360">
      <t>カカ</t>
    </rPh>
    <rPh sb="361" eb="363">
      <t>ケイヒ</t>
    </rPh>
    <rPh sb="364" eb="366">
      <t>エイキョウ</t>
    </rPh>
    <rPh sb="377" eb="379">
      <t>カンロ</t>
    </rPh>
    <rPh sb="379" eb="380">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</si>
</sst>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0.28000000000000003</c:v>
                </c:pt>
                <c:pt idx="1">
                  <c:v>0.09</c:v>
                </c:pt>
                <c:pt idx="2">
                  <c:v>0.05</c:v>
                </c:pt>
                <c:pt idx="3">
                  <c:v>0.05</c:v>
                </c:pt>
                <c:pt idx="4" formatCode="#,##0.00;&quot;△&quot;#,##0.00">
                  <c:v>0</c:v>
                </c:pt>
              </c:numCache>
            </c:numRef>
          </c:val>
          <c:extLst>
            <c:ext xmlns:c16="http://schemas.microsoft.com/office/drawing/2014/chart" uri="{C3380CC4-5D6E-409C-BE32-E72D297353CC}">
              <c16:uniqueId val="{00000000-0391-4722-AF7C-FB8B07C827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0391-4722-AF7C-FB8B07C827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69.12</c:v>
                </c:pt>
                <c:pt idx="1">
                  <c:v>66.680000000000007</c:v>
                </c:pt>
                <c:pt idx="2">
                  <c:v>65.290000000000006</c:v>
                </c:pt>
                <c:pt idx="3">
                  <c:v>63.66</c:v>
                </c:pt>
                <c:pt idx="4">
                  <c:v>68.28</c:v>
                </c:pt>
              </c:numCache>
            </c:numRef>
          </c:val>
          <c:extLst>
            <c:ext xmlns:c16="http://schemas.microsoft.com/office/drawing/2014/chart" uri="{C3380CC4-5D6E-409C-BE32-E72D297353CC}">
              <c16:uniqueId val="{00000000-40D9-4BF0-821E-C0ACABF4C1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40D9-4BF0-821E-C0ACABF4C1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96.25</c:v>
                </c:pt>
                <c:pt idx="1">
                  <c:v>96.34</c:v>
                </c:pt>
                <c:pt idx="2">
                  <c:v>94.86</c:v>
                </c:pt>
                <c:pt idx="3">
                  <c:v>96.44</c:v>
                </c:pt>
                <c:pt idx="4">
                  <c:v>96.29</c:v>
                </c:pt>
              </c:numCache>
            </c:numRef>
          </c:val>
          <c:extLst>
            <c:ext xmlns:c16="http://schemas.microsoft.com/office/drawing/2014/chart" uri="{C3380CC4-5D6E-409C-BE32-E72D297353CC}">
              <c16:uniqueId val="{00000000-FC2A-4747-B84B-1128738345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FC2A-4747-B84B-1128738345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106.83</c:v>
                </c:pt>
                <c:pt idx="1">
                  <c:v>104.36</c:v>
                </c:pt>
                <c:pt idx="2">
                  <c:v>94.9</c:v>
                </c:pt>
                <c:pt idx="3">
                  <c:v>95.36</c:v>
                </c:pt>
                <c:pt idx="4">
                  <c:v>95.26</c:v>
                </c:pt>
              </c:numCache>
            </c:numRef>
          </c:val>
          <c:extLst>
            <c:ext xmlns:c16="http://schemas.microsoft.com/office/drawing/2014/chart" uri="{C3380CC4-5D6E-409C-BE32-E72D297353CC}">
              <c16:uniqueId val="{00000000-A8C3-4A45-BB22-485C5DA9B7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A8C3-4A45-BB22-485C5DA9B7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39.549999999999997</c:v>
                </c:pt>
                <c:pt idx="1">
                  <c:v>41.39</c:v>
                </c:pt>
                <c:pt idx="2">
                  <c:v>44.21</c:v>
                </c:pt>
                <c:pt idx="3">
                  <c:v>46.89</c:v>
                </c:pt>
                <c:pt idx="4">
                  <c:v>49.05</c:v>
                </c:pt>
              </c:numCache>
            </c:numRef>
          </c:val>
          <c:extLst>
            <c:ext xmlns:c16="http://schemas.microsoft.com/office/drawing/2014/chart" uri="{C3380CC4-5D6E-409C-BE32-E72D297353CC}">
              <c16:uniqueId val="{00000000-A9B3-4FB6-94C3-2066D75E5D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A9B3-4FB6-94C3-2066D75E5D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72-4A81-81DD-7D61B8D1EB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8772-4A81-81DD-7D61B8D1EB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9A-4EF2-BCCF-16630D873C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F09A-4EF2-BCCF-16630D873C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171.18</c:v>
                </c:pt>
                <c:pt idx="1">
                  <c:v>172.53</c:v>
                </c:pt>
                <c:pt idx="2">
                  <c:v>178.55</c:v>
                </c:pt>
                <c:pt idx="3">
                  <c:v>158.94999999999999</c:v>
                </c:pt>
                <c:pt idx="4">
                  <c:v>143.63</c:v>
                </c:pt>
              </c:numCache>
            </c:numRef>
          </c:val>
          <c:extLst>
            <c:ext xmlns:c16="http://schemas.microsoft.com/office/drawing/2014/chart" uri="{C3380CC4-5D6E-409C-BE32-E72D297353CC}">
              <c16:uniqueId val="{00000000-9885-4158-9A2C-A494516E44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9885-4158-9A2C-A494516E44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85.59</c:v>
                </c:pt>
                <c:pt idx="1">
                  <c:v>86.04</c:v>
                </c:pt>
                <c:pt idx="2">
                  <c:v>92.99</c:v>
                </c:pt>
                <c:pt idx="3">
                  <c:v>102.07</c:v>
                </c:pt>
                <c:pt idx="4">
                  <c:v>105.57</c:v>
                </c:pt>
              </c:numCache>
            </c:numRef>
          </c:val>
          <c:extLst>
            <c:ext xmlns:c16="http://schemas.microsoft.com/office/drawing/2014/chart" uri="{C3380CC4-5D6E-409C-BE32-E72D297353CC}">
              <c16:uniqueId val="{00000000-CA8D-4B4A-9190-07456694C0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CA8D-4B4A-9190-07456694C0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DD-4DDC-B9BD-29590C2F83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3DD-4DDC-B9BD-29590C2F83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29.41</c:v>
                </c:pt>
                <c:pt idx="1">
                  <c:v>31.14</c:v>
                </c:pt>
                <c:pt idx="2">
                  <c:v>38.35</c:v>
                </c:pt>
                <c:pt idx="3">
                  <c:v>37.909999999999997</c:v>
                </c:pt>
                <c:pt idx="4">
                  <c:v>38.47</c:v>
                </c:pt>
              </c:numCache>
            </c:numRef>
          </c:val>
          <c:extLst>
            <c:ext xmlns:c16="http://schemas.microsoft.com/office/drawing/2014/chart" uri="{C3380CC4-5D6E-409C-BE32-E72D297353CC}">
              <c16:uniqueId val="{00000000-8303-461C-935A-550B45DD6A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8303-461C-935A-550B45DD6A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6"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埼玉県</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流域下水道</v>
      </c>
      <c r="Q8" s="70"/>
      <c r="R8" s="70"/>
      <c r="S8" s="70"/>
      <c r="T8" s="70"/>
      <c r="U8" s="70"/>
      <c r="V8" s="70"/>
      <c r="W8" s="70" t="str">
        <f>データ!L6</f>
        <v>E1</v>
      </c>
      <c r="X8" s="70"/>
      <c r="Y8" s="70"/>
      <c r="Z8" s="70"/>
      <c r="AA8" s="70"/>
      <c r="AB8" s="70"/>
      <c r="AC8" s="70"/>
      <c r="AD8" s="71" t="str">
        <f>データ!$M$6</f>
        <v>自治体職員</v>
      </c>
      <c r="AE8" s="71"/>
      <c r="AF8" s="71"/>
      <c r="AG8" s="71"/>
      <c r="AH8" s="71"/>
      <c r="AI8" s="71"/>
      <c r="AJ8" s="71"/>
      <c r="AK8" s="3"/>
      <c r="AL8" s="50">
        <f>データ!S6</f>
        <v>7374294</v>
      </c>
      <c r="AM8" s="50"/>
      <c r="AN8" s="50"/>
      <c r="AO8" s="50"/>
      <c r="AP8" s="50"/>
      <c r="AQ8" s="50"/>
      <c r="AR8" s="50"/>
      <c r="AS8" s="50"/>
      <c r="AT8" s="51">
        <f>データ!T6</f>
        <v>3797.75</v>
      </c>
      <c r="AU8" s="51"/>
      <c r="AV8" s="51"/>
      <c r="AW8" s="51"/>
      <c r="AX8" s="51"/>
      <c r="AY8" s="51"/>
      <c r="AZ8" s="51"/>
      <c r="BA8" s="51"/>
      <c r="BB8" s="51">
        <f>データ!U6</f>
        <v>1941.75</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81.03</v>
      </c>
      <c r="J10" s="51"/>
      <c r="K10" s="51"/>
      <c r="L10" s="51"/>
      <c r="M10" s="51"/>
      <c r="N10" s="51"/>
      <c r="O10" s="51"/>
      <c r="P10" s="51">
        <f>データ!P6</f>
        <v>87.38</v>
      </c>
      <c r="Q10" s="51"/>
      <c r="R10" s="51"/>
      <c r="S10" s="51"/>
      <c r="T10" s="51"/>
      <c r="U10" s="51"/>
      <c r="V10" s="51"/>
      <c r="W10" s="51">
        <f>データ!Q6</f>
        <v>98.88</v>
      </c>
      <c r="X10" s="51"/>
      <c r="Y10" s="51"/>
      <c r="Z10" s="51"/>
      <c r="AA10" s="51"/>
      <c r="AB10" s="51"/>
      <c r="AC10" s="51"/>
      <c r="AD10" s="50">
        <f>データ!R6</f>
        <v>0</v>
      </c>
      <c r="AE10" s="50"/>
      <c r="AF10" s="50"/>
      <c r="AG10" s="50"/>
      <c r="AH10" s="50"/>
      <c r="AI10" s="50"/>
      <c r="AJ10" s="50"/>
      <c r="AK10" s="2"/>
      <c r="AL10" s="50">
        <f>データ!V6</f>
        <v>5679550</v>
      </c>
      <c r="AM10" s="50"/>
      <c r="AN10" s="50"/>
      <c r="AO10" s="50"/>
      <c r="AP10" s="50"/>
      <c r="AQ10" s="50"/>
      <c r="AR10" s="50"/>
      <c r="AS10" s="50"/>
      <c r="AT10" s="51">
        <f>データ!W6</f>
        <v>647.67999999999995</v>
      </c>
      <c r="AU10" s="51"/>
      <c r="AV10" s="51"/>
      <c r="AW10" s="51"/>
      <c r="AX10" s="51"/>
      <c r="AY10" s="51"/>
      <c r="AZ10" s="51"/>
      <c r="BA10" s="51"/>
      <c r="BB10" s="51">
        <f>データ!X6</f>
        <v>8769.07</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9.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72.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t="13.25"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t="13.25"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pDCb65xtUFVLhlBO1DQqUbLSQJgqv1XWRRZeq9qXbEg3CJmKIzbi8mQVj0+3h55Oh7YVr2ZalenVS2fQ/1wDpA==" saltValue="cQg4EDAfdm3rgI3yZi3U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110001</v>
      </c>
      <c r="D6" s="19">
        <f t="shared" si="3"/>
        <v>46</v>
      </c>
      <c r="E6" s="19">
        <f t="shared" si="3"/>
        <v>17</v>
      </c>
      <c r="F6" s="19">
        <f t="shared" si="3"/>
        <v>3</v>
      </c>
      <c r="G6" s="19">
        <f t="shared" si="3"/>
        <v>0</v>
      </c>
      <c r="H6" s="19" t="str">
        <f t="shared" si="3"/>
        <v>埼玉県</v>
      </c>
      <c r="I6" s="19" t="str">
        <f t="shared" si="3"/>
        <v>法適用</v>
      </c>
      <c r="J6" s="19" t="str">
        <f t="shared" si="3"/>
        <v>下水道事業</v>
      </c>
      <c r="K6" s="19" t="str">
        <f t="shared" si="3"/>
        <v>流域下水道</v>
      </c>
      <c r="L6" s="19" t="str">
        <f t="shared" si="3"/>
        <v>E1</v>
      </c>
      <c r="M6" s="19" t="str">
        <f t="shared" si="3"/>
        <v>自治体職員</v>
      </c>
      <c r="N6" s="20" t="str">
        <f t="shared" si="3"/>
        <v>-</v>
      </c>
      <c r="O6" s="20">
        <f t="shared" si="3"/>
        <v>81.03</v>
      </c>
      <c r="P6" s="20">
        <f t="shared" si="3"/>
        <v>87.38</v>
      </c>
      <c r="Q6" s="20">
        <f t="shared" si="3"/>
        <v>98.88</v>
      </c>
      <c r="R6" s="20">
        <f t="shared" si="3"/>
        <v>0</v>
      </c>
      <c r="S6" s="20">
        <f t="shared" si="3"/>
        <v>7374294</v>
      </c>
      <c r="T6" s="20">
        <f t="shared" si="3"/>
        <v>3797.75</v>
      </c>
      <c r="U6" s="20">
        <f t="shared" si="3"/>
        <v>1941.75</v>
      </c>
      <c r="V6" s="20">
        <f t="shared" si="3"/>
        <v>5679550</v>
      </c>
      <c r="W6" s="20">
        <f t="shared" si="3"/>
        <v>647.67999999999995</v>
      </c>
      <c r="X6" s="20">
        <f t="shared" si="3"/>
        <v>8769.07</v>
      </c>
      <c r="Y6" s="21">
        <f>IF(Y7="",NA(),Y7)</f>
        <v>106.83</v>
      </c>
      <c r="Z6" s="21">
        <f t="shared" ref="Z6:AH6" si="4">IF(Z7="",NA(),Z7)</f>
        <v>104.36</v>
      </c>
      <c r="AA6" s="21">
        <f t="shared" si="4"/>
        <v>94.9</v>
      </c>
      <c r="AB6" s="21">
        <f t="shared" si="4"/>
        <v>95.36</v>
      </c>
      <c r="AC6" s="21">
        <f t="shared" si="4"/>
        <v>95.26</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171.18</v>
      </c>
      <c r="AV6" s="21">
        <f t="shared" ref="AV6:BD6" si="6">IF(AV7="",NA(),AV7)</f>
        <v>172.53</v>
      </c>
      <c r="AW6" s="21">
        <f t="shared" si="6"/>
        <v>178.55</v>
      </c>
      <c r="AX6" s="21">
        <f t="shared" si="6"/>
        <v>158.94999999999999</v>
      </c>
      <c r="AY6" s="21">
        <f t="shared" si="6"/>
        <v>143.63</v>
      </c>
      <c r="AZ6" s="21">
        <f t="shared" si="6"/>
        <v>101.14</v>
      </c>
      <c r="BA6" s="21">
        <f t="shared" si="6"/>
        <v>104.74</v>
      </c>
      <c r="BB6" s="21">
        <f t="shared" si="6"/>
        <v>104.74</v>
      </c>
      <c r="BC6" s="21">
        <f t="shared" si="6"/>
        <v>104.66</v>
      </c>
      <c r="BD6" s="21">
        <f t="shared" si="6"/>
        <v>103.57</v>
      </c>
      <c r="BE6" s="20" t="str">
        <f>IF(BE7="","",IF(BE7="-","【-】","【"&amp;SUBSTITUTE(TEXT(BE7,"#,##0.00"),"-","△")&amp;"】"))</f>
        <v>【103.38】</v>
      </c>
      <c r="BF6" s="21">
        <f>IF(BF7="",NA(),BF7)</f>
        <v>85.59</v>
      </c>
      <c r="BG6" s="21">
        <f t="shared" ref="BG6:BO6" si="7">IF(BG7="",NA(),BG7)</f>
        <v>86.04</v>
      </c>
      <c r="BH6" s="21">
        <f t="shared" si="7"/>
        <v>92.99</v>
      </c>
      <c r="BI6" s="21">
        <f t="shared" si="7"/>
        <v>102.07</v>
      </c>
      <c r="BJ6" s="21">
        <f t="shared" si="7"/>
        <v>105.57</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29.41</v>
      </c>
      <c r="CC6" s="21">
        <f t="shared" ref="CC6:CK6" si="9">IF(CC7="",NA(),CC7)</f>
        <v>31.14</v>
      </c>
      <c r="CD6" s="21">
        <f t="shared" si="9"/>
        <v>38.35</v>
      </c>
      <c r="CE6" s="21">
        <f t="shared" si="9"/>
        <v>37.909999999999997</v>
      </c>
      <c r="CF6" s="21">
        <f t="shared" si="9"/>
        <v>38.47</v>
      </c>
      <c r="CG6" s="21">
        <f t="shared" si="9"/>
        <v>50.67</v>
      </c>
      <c r="CH6" s="21">
        <f t="shared" si="9"/>
        <v>48.7</v>
      </c>
      <c r="CI6" s="21">
        <f t="shared" si="9"/>
        <v>52.53</v>
      </c>
      <c r="CJ6" s="21">
        <f t="shared" si="9"/>
        <v>52.75</v>
      </c>
      <c r="CK6" s="21">
        <f t="shared" si="9"/>
        <v>52.89</v>
      </c>
      <c r="CL6" s="20" t="str">
        <f>IF(CL7="","",IF(CL7="-","【-】","【"&amp;SUBSTITUTE(TEXT(CL7,"#,##0.00"),"-","△")&amp;"】"))</f>
        <v>【53.07】</v>
      </c>
      <c r="CM6" s="21">
        <f>IF(CM7="",NA(),CM7)</f>
        <v>69.12</v>
      </c>
      <c r="CN6" s="21">
        <f t="shared" ref="CN6:CV6" si="10">IF(CN7="",NA(),CN7)</f>
        <v>66.680000000000007</v>
      </c>
      <c r="CO6" s="21">
        <f t="shared" si="10"/>
        <v>65.290000000000006</v>
      </c>
      <c r="CP6" s="21">
        <f t="shared" si="10"/>
        <v>63.66</v>
      </c>
      <c r="CQ6" s="21">
        <f t="shared" si="10"/>
        <v>68.28</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96.25</v>
      </c>
      <c r="CY6" s="21">
        <f t="shared" ref="CY6:DG6" si="11">IF(CY7="",NA(),CY7)</f>
        <v>96.34</v>
      </c>
      <c r="CZ6" s="21">
        <f t="shared" si="11"/>
        <v>94.86</v>
      </c>
      <c r="DA6" s="21">
        <f t="shared" si="11"/>
        <v>96.44</v>
      </c>
      <c r="DB6" s="21">
        <f t="shared" si="11"/>
        <v>96.29</v>
      </c>
      <c r="DC6" s="21">
        <f t="shared" si="11"/>
        <v>94.01</v>
      </c>
      <c r="DD6" s="21">
        <f t="shared" si="11"/>
        <v>94.14</v>
      </c>
      <c r="DE6" s="21">
        <f t="shared" si="11"/>
        <v>94.02</v>
      </c>
      <c r="DF6" s="21">
        <f t="shared" si="11"/>
        <v>94.43</v>
      </c>
      <c r="DG6" s="21">
        <f t="shared" si="11"/>
        <v>94.27</v>
      </c>
      <c r="DH6" s="20" t="str">
        <f>IF(DH7="","",IF(DH7="-","【-】","【"&amp;SUBSTITUTE(TEXT(DH7,"#,##0.00"),"-","△")&amp;"】"))</f>
        <v>【94.19】</v>
      </c>
      <c r="DI6" s="21">
        <f>IF(DI7="",NA(),DI7)</f>
        <v>39.549999999999997</v>
      </c>
      <c r="DJ6" s="21">
        <f t="shared" ref="DJ6:DR6" si="12">IF(DJ7="",NA(),DJ7)</f>
        <v>41.39</v>
      </c>
      <c r="DK6" s="21">
        <f t="shared" si="12"/>
        <v>44.21</v>
      </c>
      <c r="DL6" s="21">
        <f t="shared" si="12"/>
        <v>46.89</v>
      </c>
      <c r="DM6" s="21">
        <f t="shared" si="12"/>
        <v>49.05</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0.28000000000000003</v>
      </c>
      <c r="EF6" s="21">
        <f t="shared" ref="EF6:EN6" si="14">IF(EF7="",NA(),EF7)</f>
        <v>0.09</v>
      </c>
      <c r="EG6" s="21">
        <f t="shared" si="14"/>
        <v>0.05</v>
      </c>
      <c r="EH6" s="21">
        <f t="shared" si="14"/>
        <v>0.05</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110001</v>
      </c>
      <c r="D7" s="23">
        <v>46</v>
      </c>
      <c r="E7" s="23">
        <v>17</v>
      </c>
      <c r="F7" s="23">
        <v>3</v>
      </c>
      <c r="G7" s="23">
        <v>0</v>
      </c>
      <c r="H7" s="23" t="s">
        <v>96</v>
      </c>
      <c r="I7" s="23" t="s">
        <v>97</v>
      </c>
      <c r="J7" s="23" t="s">
        <v>98</v>
      </c>
      <c r="K7" s="23" t="s">
        <v>99</v>
      </c>
      <c r="L7" s="23" t="s">
        <v>100</v>
      </c>
      <c r="M7" s="23" t="s">
        <v>101</v>
      </c>
      <c r="N7" s="24" t="s">
        <v>102</v>
      </c>
      <c r="O7" s="24">
        <v>81.03</v>
      </c>
      <c r="P7" s="24">
        <v>87.38</v>
      </c>
      <c r="Q7" s="24">
        <v>98.88</v>
      </c>
      <c r="R7" s="24">
        <v>0</v>
      </c>
      <c r="S7" s="24">
        <v>7374294</v>
      </c>
      <c r="T7" s="24">
        <v>3797.75</v>
      </c>
      <c r="U7" s="24">
        <v>1941.75</v>
      </c>
      <c r="V7" s="24">
        <v>5679550</v>
      </c>
      <c r="W7" s="24">
        <v>647.67999999999995</v>
      </c>
      <c r="X7" s="24">
        <v>8769.07</v>
      </c>
      <c r="Y7" s="24">
        <v>106.83</v>
      </c>
      <c r="Z7" s="24">
        <v>104.36</v>
      </c>
      <c r="AA7" s="24">
        <v>94.9</v>
      </c>
      <c r="AB7" s="24">
        <v>95.36</v>
      </c>
      <c r="AC7" s="24">
        <v>95.26</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171.18</v>
      </c>
      <c r="AV7" s="24">
        <v>172.53</v>
      </c>
      <c r="AW7" s="24">
        <v>178.55</v>
      </c>
      <c r="AX7" s="24">
        <v>158.94999999999999</v>
      </c>
      <c r="AY7" s="24">
        <v>143.63</v>
      </c>
      <c r="AZ7" s="24">
        <v>101.14</v>
      </c>
      <c r="BA7" s="24">
        <v>104.74</v>
      </c>
      <c r="BB7" s="24">
        <v>104.74</v>
      </c>
      <c r="BC7" s="24">
        <v>104.66</v>
      </c>
      <c r="BD7" s="24">
        <v>103.57</v>
      </c>
      <c r="BE7" s="24">
        <v>103.38</v>
      </c>
      <c r="BF7" s="24">
        <v>85.59</v>
      </c>
      <c r="BG7" s="24">
        <v>86.04</v>
      </c>
      <c r="BH7" s="24">
        <v>92.99</v>
      </c>
      <c r="BI7" s="24">
        <v>102.07</v>
      </c>
      <c r="BJ7" s="24">
        <v>105.57</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29.41</v>
      </c>
      <c r="CC7" s="24">
        <v>31.14</v>
      </c>
      <c r="CD7" s="24">
        <v>38.35</v>
      </c>
      <c r="CE7" s="24">
        <v>37.909999999999997</v>
      </c>
      <c r="CF7" s="24">
        <v>38.47</v>
      </c>
      <c r="CG7" s="24">
        <v>50.67</v>
      </c>
      <c r="CH7" s="24">
        <v>48.7</v>
      </c>
      <c r="CI7" s="24">
        <v>52.53</v>
      </c>
      <c r="CJ7" s="24">
        <v>52.75</v>
      </c>
      <c r="CK7" s="24">
        <v>52.89</v>
      </c>
      <c r="CL7" s="24">
        <v>53.07</v>
      </c>
      <c r="CM7" s="24">
        <v>69.12</v>
      </c>
      <c r="CN7" s="24">
        <v>66.680000000000007</v>
      </c>
      <c r="CO7" s="24">
        <v>65.290000000000006</v>
      </c>
      <c r="CP7" s="24">
        <v>63.66</v>
      </c>
      <c r="CQ7" s="24">
        <v>68.28</v>
      </c>
      <c r="CR7" s="24">
        <v>68.2</v>
      </c>
      <c r="CS7" s="24">
        <v>68.05</v>
      </c>
      <c r="CT7" s="24">
        <v>67.099999999999994</v>
      </c>
      <c r="CU7" s="24">
        <v>71.900000000000006</v>
      </c>
      <c r="CV7" s="24">
        <v>68.599999999999994</v>
      </c>
      <c r="CW7" s="24">
        <v>68.61</v>
      </c>
      <c r="CX7" s="24">
        <v>96.25</v>
      </c>
      <c r="CY7" s="24">
        <v>96.34</v>
      </c>
      <c r="CZ7" s="24">
        <v>94.86</v>
      </c>
      <c r="DA7" s="24">
        <v>96.44</v>
      </c>
      <c r="DB7" s="24">
        <v>96.29</v>
      </c>
      <c r="DC7" s="24">
        <v>94.01</v>
      </c>
      <c r="DD7" s="24">
        <v>94.14</v>
      </c>
      <c r="DE7" s="24">
        <v>94.02</v>
      </c>
      <c r="DF7" s="24">
        <v>94.43</v>
      </c>
      <c r="DG7" s="24">
        <v>94.27</v>
      </c>
      <c r="DH7" s="24">
        <v>94.19</v>
      </c>
      <c r="DI7" s="24">
        <v>39.549999999999997</v>
      </c>
      <c r="DJ7" s="24">
        <v>41.39</v>
      </c>
      <c r="DK7" s="24">
        <v>44.21</v>
      </c>
      <c r="DL7" s="24">
        <v>46.89</v>
      </c>
      <c r="DM7" s="24">
        <v>49.05</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0.28000000000000003</v>
      </c>
      <c r="EF7" s="24">
        <v>0.09</v>
      </c>
      <c r="EG7" s="24">
        <v>0.05</v>
      </c>
      <c r="EH7" s="24">
        <v>0.05</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2A58AE8-8E93-4EEE-A42F-E34741A73B76}"/>
</file>

<file path=customXml/itemProps2.xml><?xml version="1.0" encoding="utf-8"?>
<ds:datastoreItem xmlns:ds="http://schemas.openxmlformats.org/officeDocument/2006/customXml" ds:itemID="{7112D72B-30A2-47FE-AC73-90A4E9E4BA32}"/>
</file>

<file path=customXml/itemProps3.xml><?xml version="1.0" encoding="utf-8"?>
<ds:datastoreItem xmlns:ds="http://schemas.openxmlformats.org/officeDocument/2006/customXml" ds:itemID="{9EDDEBEF-4F18-48F5-8DDC-B005DC5EF37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2026-02-04T01:44:30Z</cp:lastPrinted>
  <dcterms:created xsi:type="dcterms:W3CDTF">2025-12-23T06:07:08Z</dcterms:created>
  <dcterms:modified xsi:type="dcterms:W3CDTF">2026-02-04T01:45:31Z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