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8_{6A151A3F-2583-41EE-BCA8-70AF070FBC8A}" xr6:coauthVersionLast="47" xr6:coauthVersionMax="47" xr10:uidLastSave="{00000000-0000-0000-0000-000000000000}"/>
  <workbookProtection workbookAlgorithmName="SHA-512" workbookHashValue="Id4htwUBlogjSJGPys5/XHRV4A6he2nJmjnvd0d25IQjJjuSknd4vUMEnLQVyOm6/0RKa5E1JpjO9t+D9DOCgg==" workbookSaltValue="cJUsA7iscZmZg+UfGnZ3w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G85" i="4"/>
  <c r="F85" i="4"/>
  <c r="AT10" i="4"/>
  <c r="AL10" i="4"/>
  <c r="I10" i="4"/>
  <c r="I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<sst xmlns="http://schemas.openxmlformats.org/spreadsheetml/2006/main" count="231" uniqueCount="115">
  <si>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</si>
  <si>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</si>
  <si>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</si>
  <si>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</si>
  <si>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</si>
  <si>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</si>
  <si>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</si>
  <si>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</si>
  <si>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</si>
  <si>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</si>
  <si>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</si>
  <si>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</si>
  <si>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</si>
  <si>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</si>
  <si>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</si>
  <si>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</si>
  <si>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</si>
  <si>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</si>
  <si>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</si>
  <si>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</si>
  <si>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</si>
  <si>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</si>
  <si>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</si>
  <si>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</si>
  <si>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</si>
  <si>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</si>
  <si>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</si>
  <si>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</si>
  <si>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</si>
  <si>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</si>
  <si>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</si>
  <si>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</si>
  <si>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</si>
  <si>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</si>
  <si>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</si>
  <si>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</si>
  <si>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</si>
  <si>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</si>
  <si>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</si>
  <si>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</si>
  <si>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</si>
  <si>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</si>
  <si>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</si>
  <si>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</si>
  <si>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</si>
  <si>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</si>
  <si>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</si>
  <si>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</si>
  <si>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</si>
  <si>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</si>
  <si>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</si>
  <si>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</si>
  <si>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</si>
  <si>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</si>
  <si>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</si>
  <si>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</si>
  <si>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</si>
  <si>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</si>
  <si>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</si>
  <si>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</si>
  <si>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</si>
  <si>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</si>
  <si>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</si>
  <si>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</si>
  <si>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</si>
  <si>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</si>
  <si>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</si>
  <si>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</si>
  <si>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</si>
  <si>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</si>
  <si>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</si>
  <si>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</si>
  <si>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</si>
  <si>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</si>
  <si>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</si>
  <si>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</si>
  <si>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</si>
  <si>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</si>
  <si>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</si>
  <si>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</si>
  <si>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</si>
  <si>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</si>
  <si>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</si>
  <si>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</si>
  <si>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</si>
  <si>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</si>
  <si>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</si>
  <si>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</si>
  <si>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</si>
  <si>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</si>
  <si>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</si>
  <si>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</si>
  <si>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</si>
  <si>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</si>
  <si>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</si>
  <si>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t>
  </si>
  <si>
    <t>法適用</t>
  </si>
  <si>
    <t>下水道事業</t>
  </si>
  <si>
    <t>流域下水道</t>
  </si>
  <si>
    <t>E1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</si>
  <si>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</si>
  <si>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</si>
  <si>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</si>
  <si>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</si>
  <si>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</si>
  <si>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</si>
  <si>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</si>
  <si>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</si>
  <si>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</si>
  <si>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</si>
  <si>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</si>
  <si>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</si>
  <si>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埼玉県が行う8つの流域下水道の維持管理費は受益者負担の原則に基づき、関係する市町の下水道使用料を原資とした維持管理負担金で賄われている。
　流域下水道の維持管理費等の費用と維持管理負担金等の収益との割合を示した「①経常収支比率」はR3年度までは100％を超えていたが、R4年度以降はエネルギー価格の高騰、薬品費及び労務費の上昇の影響により100%を下回っていることから維持管理負担金を適切な水準に改定する必要がある。
　なお、累積欠損金は生じていないため「②累積欠損金比率」は0％である。
　「③流動比率」は、100％を上回っており、支払い能力に直ちに支障が生じることはない。
　「④企業債残高対事業規模比率」は、管渠整備が概ね終了し、企業債残高がH12年度をピークに減少、近年は横ばいから微増であるが、今後は老朽化が進む施設の本格的な改築更新時期を迎えることから、適切に起債の管理を行っていく。
　「⑥汚水処理原価」は、R3年度までは約30円であったところ、直近2年はエネルギー価格の高騰等の影響を受けて約38円まで上昇したが、類似団体、事業規模別に比較しても効率的な運営を行っているといえる。
　「⑦施設利用率」は、直近5年間60％以上を維持している。　</t>
    <rPh sb="176" eb="177">
      <t>マワ</t>
    </rPh>
    <rPh sb="313" eb="314">
      <t>オオム</t>
    </rPh>
    <rPh sb="511" eb="513">
      <t>チョッキン</t>
    </rPh>
    <phoneticPr fontId="4"/>
  </si>
  <si>
    <t>　下水道管渠は本格的な更新時期を迎えていないため、「②管渠老朽化率」は0％となっており、「③管渠改善率」も低率となっている。
　処理場やポンプ場の機械・電気設備については標準耐用年数が10年から20年と短く既に更新期を迎えていることから、適切なメンテナンスによる長寿命化、ライフサイクルコストの縮減と年度間予算の平準化を行う。
　H31年1月に策定した「埼玉県下水道局ストックマネジメント計画」に基づき、機能の重要性や健全性、主要プロジェクトへの位置づけ等を踏まえ、優先度を定めて計画的に改築・更新を実施している。また、計画については策定後も流域ごとに必要な設備追加などの見直しを随時行っている。</t>
    <rPh sb="260" eb="262">
      <t>ケイカク</t>
    </rPh>
    <rPh sb="267" eb="270">
      <t>サクテイゴ</t>
    </rPh>
    <rPh sb="271" eb="273">
      <t>リュウイキ</t>
    </rPh>
    <rPh sb="276" eb="278">
      <t>ヒツヨウ</t>
    </rPh>
    <rPh sb="279" eb="281">
      <t>セツビ</t>
    </rPh>
    <rPh sb="281" eb="283">
      <t>ツイカ</t>
    </rPh>
    <rPh sb="286" eb="288">
      <t>ミナオ</t>
    </rPh>
    <rPh sb="290" eb="292">
      <t>ズイジ</t>
    </rPh>
    <rPh sb="292" eb="293">
      <t>オコナ</t>
    </rPh>
    <phoneticPr fontId="4"/>
  </si>
  <si>
    <t>　R4年度以降のエネルギー価格高騰等による維持管理経費の増加により、本県の経営環境は悪化している。省エネ機器の導入や運転管理方法の工夫等による経費削減努力だけでは経費を賄うことができず、維持管理負担金を適切な水準に改定する必要がある。
　さらに、流域下水道を取り巻く経営環境は、県人口がピークを迎える中、膨大な施設整備の本格的な改築更新時期が到来するなど、大きく変化している。
　そこで、中長期にわたり、流域下水道事業を健全に経営していくため、「埼玉県下水道局経営マネジメント目標」及び、「埼玉県下水道ストックマネジメント計画」をH31年1月に策定した。
　併せて、令和元年度から効率的な執行体制の確保と下水道の広域化・共同化を進めるため、市町公共下水道に対する技術的助言など知事の事務を下水道局に一元化した。
　今後は汚泥処理の共同処理化や農業集落排水施設の取込等の広域的な取組のほか、下水汚泥のバイオガスエネルギーへの活用や排熱利用など下水道資源の有効活用、温暖化対策事業等を通じて新たな事業環境の変化にも積極的に対応するとともに、引き続き費用対効果を見極めながら適正な事業運営がなされるようPDCAサイクルに則り経営マネジメントを徹底していく。</t>
    <rPh sb="67" eb="68">
      <t>トウ</t>
    </rPh>
    <rPh sb="111" eb="113">
      <t>ヒツヨウ</t>
    </rPh>
    <rPh sb="279" eb="280">
      <t>アワ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</si>
</sst>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b/>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0.12</c:v>
                </c:pt>
                <c:pt idx="1">
                  <c:v>0.28000000000000003</c:v>
                </c:pt>
                <c:pt idx="2">
                  <c:v>0.09</c:v>
                </c:pt>
                <c:pt idx="3">
                  <c:v>0.05</c:v>
                </c:pt>
                <c:pt idx="4">
                  <c:v>0.05</c:v>
                </c:pt>
              </c:numCache>
            </c:numRef>
          </c:val>
          <c:extLst>
            <c:ext xmlns:c16="http://schemas.microsoft.com/office/drawing/2014/chart" uri="{C3380CC4-5D6E-409C-BE32-E72D297353CC}">
              <c16:uniqueId val="{00000000-D516-4E52-8752-8C5F31DF217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1.87</c:v>
                </c:pt>
                <c:pt idx="2">
                  <c:v>0.1</c:v>
                </c:pt>
                <c:pt idx="3">
                  <c:v>0.09</c:v>
                </c:pt>
                <c:pt idx="4">
                  <c:v>0.06</c:v>
                </c:pt>
              </c:numCache>
            </c:numRef>
          </c:val>
          <c:smooth val="0"/>
          <c:extLst>
            <c:ext xmlns:c16="http://schemas.microsoft.com/office/drawing/2014/chart" uri="{C3380CC4-5D6E-409C-BE32-E72D297353CC}">
              <c16:uniqueId val="{00000001-D516-4E52-8752-8C5F31DF217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68.87</c:v>
                </c:pt>
                <c:pt idx="1">
                  <c:v>69.12</c:v>
                </c:pt>
                <c:pt idx="2">
                  <c:v>66.680000000000007</c:v>
                </c:pt>
                <c:pt idx="3">
                  <c:v>65.290000000000006</c:v>
                </c:pt>
                <c:pt idx="4">
                  <c:v>63.66</c:v>
                </c:pt>
              </c:numCache>
            </c:numRef>
          </c:val>
          <c:extLst>
            <c:ext xmlns:c16="http://schemas.microsoft.com/office/drawing/2014/chart" uri="{C3380CC4-5D6E-409C-BE32-E72D297353CC}">
              <c16:uniqueId val="{00000000-3545-451A-81E3-5827752C542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67.209999999999994</c:v>
                </c:pt>
                <c:pt idx="1">
                  <c:v>68.2</c:v>
                </c:pt>
                <c:pt idx="2">
                  <c:v>68.05</c:v>
                </c:pt>
                <c:pt idx="3">
                  <c:v>67.099999999999994</c:v>
                </c:pt>
                <c:pt idx="4">
                  <c:v>71.900000000000006</c:v>
                </c:pt>
              </c:numCache>
            </c:numRef>
          </c:val>
          <c:smooth val="0"/>
          <c:extLst>
            <c:ext xmlns:c16="http://schemas.microsoft.com/office/drawing/2014/chart" uri="{C3380CC4-5D6E-409C-BE32-E72D297353CC}">
              <c16:uniqueId val="{00000001-3545-451A-81E3-5827752C542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96.18</c:v>
                </c:pt>
                <c:pt idx="1">
                  <c:v>96.25</c:v>
                </c:pt>
                <c:pt idx="2">
                  <c:v>96.34</c:v>
                </c:pt>
                <c:pt idx="3">
                  <c:v>94.86</c:v>
                </c:pt>
                <c:pt idx="4">
                  <c:v>96.44</c:v>
                </c:pt>
              </c:numCache>
            </c:numRef>
          </c:val>
          <c:extLst>
            <c:ext xmlns:c16="http://schemas.microsoft.com/office/drawing/2014/chart" uri="{C3380CC4-5D6E-409C-BE32-E72D297353CC}">
              <c16:uniqueId val="{00000000-18DC-40E0-AC81-CA61833B473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93.21</c:v>
                </c:pt>
                <c:pt idx="1">
                  <c:v>94.01</c:v>
                </c:pt>
                <c:pt idx="2">
                  <c:v>94.14</c:v>
                </c:pt>
                <c:pt idx="3">
                  <c:v>94.02</c:v>
                </c:pt>
                <c:pt idx="4">
                  <c:v>94.43</c:v>
                </c:pt>
              </c:numCache>
            </c:numRef>
          </c:val>
          <c:smooth val="0"/>
          <c:extLst>
            <c:ext xmlns:c16="http://schemas.microsoft.com/office/drawing/2014/chart" uri="{C3380CC4-5D6E-409C-BE32-E72D297353CC}">
              <c16:uniqueId val="{00000001-18DC-40E0-AC81-CA61833B473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104.16</c:v>
                </c:pt>
                <c:pt idx="1">
                  <c:v>106.83</c:v>
                </c:pt>
                <c:pt idx="2">
                  <c:v>104.36</c:v>
                </c:pt>
                <c:pt idx="3">
                  <c:v>94.9</c:v>
                </c:pt>
                <c:pt idx="4">
                  <c:v>95.36</c:v>
                </c:pt>
              </c:numCache>
            </c:numRef>
          </c:val>
          <c:extLst>
            <c:ext xmlns:c16="http://schemas.microsoft.com/office/drawing/2014/chart" uri="{C3380CC4-5D6E-409C-BE32-E72D297353CC}">
              <c16:uniqueId val="{00000000-0FBA-47D0-8C1F-00A47301CAC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100.49</c:v>
                </c:pt>
                <c:pt idx="1">
                  <c:v>101.63</c:v>
                </c:pt>
                <c:pt idx="2">
                  <c:v>100.14</c:v>
                </c:pt>
                <c:pt idx="3">
                  <c:v>99.22</c:v>
                </c:pt>
                <c:pt idx="4">
                  <c:v>100.31</c:v>
                </c:pt>
              </c:numCache>
            </c:numRef>
          </c:val>
          <c:smooth val="0"/>
          <c:extLst>
            <c:ext xmlns:c16="http://schemas.microsoft.com/office/drawing/2014/chart" uri="{C3380CC4-5D6E-409C-BE32-E72D297353CC}">
              <c16:uniqueId val="{00000001-0FBA-47D0-8C1F-00A47301CAC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36.47</c:v>
                </c:pt>
                <c:pt idx="1">
                  <c:v>39.549999999999997</c:v>
                </c:pt>
                <c:pt idx="2">
                  <c:v>41.39</c:v>
                </c:pt>
                <c:pt idx="3">
                  <c:v>44.21</c:v>
                </c:pt>
                <c:pt idx="4">
                  <c:v>46.89</c:v>
                </c:pt>
              </c:numCache>
            </c:numRef>
          </c:val>
          <c:extLst>
            <c:ext xmlns:c16="http://schemas.microsoft.com/office/drawing/2014/chart" uri="{C3380CC4-5D6E-409C-BE32-E72D297353CC}">
              <c16:uniqueId val="{00000000-BFA5-482C-899A-2E2145323A3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39.35</c:v>
                </c:pt>
                <c:pt idx="1">
                  <c:v>31.96</c:v>
                </c:pt>
                <c:pt idx="2">
                  <c:v>34.17</c:v>
                </c:pt>
                <c:pt idx="3">
                  <c:v>36.770000000000003</c:v>
                </c:pt>
                <c:pt idx="4">
                  <c:v>41.04</c:v>
                </c:pt>
              </c:numCache>
            </c:numRef>
          </c:val>
          <c:smooth val="0"/>
          <c:extLst>
            <c:ext xmlns:c16="http://schemas.microsoft.com/office/drawing/2014/chart" uri="{C3380CC4-5D6E-409C-BE32-E72D297353CC}">
              <c16:uniqueId val="{00000001-BFA5-482C-899A-2E2145323A3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D6-4C38-8B10-25434CDCE30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1.17</c:v>
                </c:pt>
                <c:pt idx="1">
                  <c:v>0.93</c:v>
                </c:pt>
                <c:pt idx="2">
                  <c:v>1.04</c:v>
                </c:pt>
                <c:pt idx="3">
                  <c:v>1.26</c:v>
                </c:pt>
                <c:pt idx="4">
                  <c:v>1.64</c:v>
                </c:pt>
              </c:numCache>
            </c:numRef>
          </c:val>
          <c:smooth val="0"/>
          <c:extLst>
            <c:ext xmlns:c16="http://schemas.microsoft.com/office/drawing/2014/chart" uri="{C3380CC4-5D6E-409C-BE32-E72D297353CC}">
              <c16:uniqueId val="{00000001-A1D6-4C38-8B10-25434CDCE30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DD-4F1D-ACB4-6910E77A361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7.27</c:v>
                </c:pt>
                <c:pt idx="1">
                  <c:v>9.1</c:v>
                </c:pt>
                <c:pt idx="2">
                  <c:v>10.71</c:v>
                </c:pt>
                <c:pt idx="3">
                  <c:v>11.46</c:v>
                </c:pt>
                <c:pt idx="4">
                  <c:v>9.85</c:v>
                </c:pt>
              </c:numCache>
            </c:numRef>
          </c:val>
          <c:smooth val="0"/>
          <c:extLst>
            <c:ext xmlns:c16="http://schemas.microsoft.com/office/drawing/2014/chart" uri="{C3380CC4-5D6E-409C-BE32-E72D297353CC}">
              <c16:uniqueId val="{00000001-ECDD-4F1D-ACB4-6910E77A361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153.32</c:v>
                </c:pt>
                <c:pt idx="1">
                  <c:v>171.18</c:v>
                </c:pt>
                <c:pt idx="2">
                  <c:v>172.53</c:v>
                </c:pt>
                <c:pt idx="3">
                  <c:v>178.55</c:v>
                </c:pt>
                <c:pt idx="4">
                  <c:v>158.94999999999999</c:v>
                </c:pt>
              </c:numCache>
            </c:numRef>
          </c:val>
          <c:extLst>
            <c:ext xmlns:c16="http://schemas.microsoft.com/office/drawing/2014/chart" uri="{C3380CC4-5D6E-409C-BE32-E72D297353CC}">
              <c16:uniqueId val="{00000000-E689-461D-8D63-93CC37FFA4D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97.37</c:v>
                </c:pt>
                <c:pt idx="1">
                  <c:v>101.14</c:v>
                </c:pt>
                <c:pt idx="2">
                  <c:v>104.74</c:v>
                </c:pt>
                <c:pt idx="3">
                  <c:v>104.74</c:v>
                </c:pt>
                <c:pt idx="4">
                  <c:v>104.66</c:v>
                </c:pt>
              </c:numCache>
            </c:numRef>
          </c:val>
          <c:smooth val="0"/>
          <c:extLst>
            <c:ext xmlns:c16="http://schemas.microsoft.com/office/drawing/2014/chart" uri="{C3380CC4-5D6E-409C-BE32-E72D297353CC}">
              <c16:uniqueId val="{00000001-E689-461D-8D63-93CC37FFA4D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74.47</c:v>
                </c:pt>
                <c:pt idx="1">
                  <c:v>85.59</c:v>
                </c:pt>
                <c:pt idx="2">
                  <c:v>86.04</c:v>
                </c:pt>
                <c:pt idx="3">
                  <c:v>92.99</c:v>
                </c:pt>
                <c:pt idx="4">
                  <c:v>102.07</c:v>
                </c:pt>
              </c:numCache>
            </c:numRef>
          </c:val>
          <c:extLst>
            <c:ext xmlns:c16="http://schemas.microsoft.com/office/drawing/2014/chart" uri="{C3380CC4-5D6E-409C-BE32-E72D297353CC}">
              <c16:uniqueId val="{00000000-6E22-4F4E-B5D9-2AFC46EEA9F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287.39</c:v>
                </c:pt>
                <c:pt idx="1">
                  <c:v>255.67</c:v>
                </c:pt>
                <c:pt idx="2">
                  <c:v>242.44</c:v>
                </c:pt>
                <c:pt idx="3">
                  <c:v>228.09</c:v>
                </c:pt>
                <c:pt idx="4">
                  <c:v>223.54</c:v>
                </c:pt>
              </c:numCache>
            </c:numRef>
          </c:val>
          <c:smooth val="0"/>
          <c:extLst>
            <c:ext xmlns:c16="http://schemas.microsoft.com/office/drawing/2014/chart" uri="{C3380CC4-5D6E-409C-BE32-E72D297353CC}">
              <c16:uniqueId val="{00000001-6E22-4F4E-B5D9-2AFC46EEA9F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97-4F46-B70B-CBDCD5DBE68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997-4F46-B70B-CBDCD5DBE68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31.14</c:v>
                </c:pt>
                <c:pt idx="1">
                  <c:v>29.41</c:v>
                </c:pt>
                <c:pt idx="2">
                  <c:v>31.14</c:v>
                </c:pt>
                <c:pt idx="3">
                  <c:v>38.35</c:v>
                </c:pt>
                <c:pt idx="4">
                  <c:v>37.909999999999997</c:v>
                </c:pt>
              </c:numCache>
            </c:numRef>
          </c:val>
          <c:extLst>
            <c:ext xmlns:c16="http://schemas.microsoft.com/office/drawing/2014/chart" uri="{C3380CC4-5D6E-409C-BE32-E72D297353CC}">
              <c16:uniqueId val="{00000000-7038-4AF1-B205-B43606ED6C7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50.64</c:v>
                </c:pt>
                <c:pt idx="1">
                  <c:v>50.67</c:v>
                </c:pt>
                <c:pt idx="2">
                  <c:v>48.7</c:v>
                </c:pt>
                <c:pt idx="3">
                  <c:v>52.53</c:v>
                </c:pt>
                <c:pt idx="4">
                  <c:v>52.75</c:v>
                </c:pt>
              </c:numCache>
            </c:numRef>
          </c:val>
          <c:smooth val="0"/>
          <c:extLst>
            <c:ext xmlns:c16="http://schemas.microsoft.com/office/drawing/2014/chart" uri="{C3380CC4-5D6E-409C-BE32-E72D297353CC}">
              <c16:uniqueId val="{00000001-7038-4AF1-B205-B43606ED6C7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【52.93】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【40.81】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L5" sqref="L5"/>
    </sheetView>
  </sheetViews>
  <sheetFormatPr defaultColWidth="2.6328125" defaultRowHeight="13" x14ac:dyDescent="0.2"/>
  <cols>
    <col min="1" max="1" width="2.6328125" customWidth="1"/>
    <col min="2" max="62" width="3.9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埼玉県</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0" t="s">
        <v>9</v>
      </c>
      <c r="BM7" s="81"/>
      <c r="BN7" s="81"/>
      <c r="BO7" s="81"/>
      <c r="BP7" s="81"/>
      <c r="BQ7" s="81"/>
      <c r="BR7" s="81"/>
      <c r="BS7" s="81"/>
      <c r="BT7" s="81"/>
      <c r="BU7" s="81"/>
      <c r="BV7" s="81"/>
      <c r="BW7" s="81"/>
      <c r="BX7" s="81"/>
      <c r="BY7" s="82"/>
    </row>
    <row r="8" spans="1:78" ht="18.75" customHeight="1" x14ac:dyDescent="0.2">
      <c r="A8" s="2"/>
      <c r="B8" s="76" t="str">
        <f>データ!I6</f>
        <v>法適用</v>
      </c>
      <c r="C8" s="76"/>
      <c r="D8" s="76"/>
      <c r="E8" s="76"/>
      <c r="F8" s="76"/>
      <c r="G8" s="76"/>
      <c r="H8" s="76"/>
      <c r="I8" s="76" t="str">
        <f>データ!J6</f>
        <v>下水道事業</v>
      </c>
      <c r="J8" s="76"/>
      <c r="K8" s="76"/>
      <c r="L8" s="76"/>
      <c r="M8" s="76"/>
      <c r="N8" s="76"/>
      <c r="O8" s="76"/>
      <c r="P8" s="76" t="str">
        <f>データ!K6</f>
        <v>流域下水道</v>
      </c>
      <c r="Q8" s="76"/>
      <c r="R8" s="76"/>
      <c r="S8" s="76"/>
      <c r="T8" s="76"/>
      <c r="U8" s="76"/>
      <c r="V8" s="76"/>
      <c r="W8" s="76" t="str">
        <f>データ!L6</f>
        <v>E1</v>
      </c>
      <c r="X8" s="76"/>
      <c r="Y8" s="76"/>
      <c r="Z8" s="76"/>
      <c r="AA8" s="76"/>
      <c r="AB8" s="76"/>
      <c r="AC8" s="76"/>
      <c r="AD8" s="77" t="str">
        <f>データ!$M$6</f>
        <v>自治体職員</v>
      </c>
      <c r="AE8" s="77"/>
      <c r="AF8" s="77"/>
      <c r="AG8" s="77"/>
      <c r="AH8" s="77"/>
      <c r="AI8" s="77"/>
      <c r="AJ8" s="77"/>
      <c r="AK8" s="3"/>
      <c r="AL8" s="50">
        <f>データ!S6</f>
        <v>7378639</v>
      </c>
      <c r="AM8" s="50"/>
      <c r="AN8" s="50"/>
      <c r="AO8" s="50"/>
      <c r="AP8" s="50"/>
      <c r="AQ8" s="50"/>
      <c r="AR8" s="50"/>
      <c r="AS8" s="50"/>
      <c r="AT8" s="51">
        <f>データ!T6</f>
        <v>31.11</v>
      </c>
      <c r="AU8" s="51"/>
      <c r="AV8" s="51"/>
      <c r="AW8" s="51"/>
      <c r="AX8" s="51"/>
      <c r="AY8" s="51"/>
      <c r="AZ8" s="51"/>
      <c r="BA8" s="51"/>
      <c r="BB8" s="51">
        <f>データ!U6</f>
        <v>237179.01</v>
      </c>
      <c r="BC8" s="51"/>
      <c r="BD8" s="51"/>
      <c r="BE8" s="51"/>
      <c r="BF8" s="51"/>
      <c r="BG8" s="51"/>
      <c r="BH8" s="51"/>
      <c r="BI8" s="51"/>
      <c r="BJ8" s="3"/>
      <c r="BK8" s="3"/>
      <c r="BL8" s="72" t="s">
        <v>10</v>
      </c>
      <c r="BM8" s="73"/>
      <c r="BN8" s="74" t="s">
        <v>11</v>
      </c>
      <c r="BO8" s="74"/>
      <c r="BP8" s="74"/>
      <c r="BQ8" s="74"/>
      <c r="BR8" s="74"/>
      <c r="BS8" s="74"/>
      <c r="BT8" s="74"/>
      <c r="BU8" s="74"/>
      <c r="BV8" s="74"/>
      <c r="BW8" s="74"/>
      <c r="BX8" s="74"/>
      <c r="BY8" s="75"/>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81.52</v>
      </c>
      <c r="J10" s="51"/>
      <c r="K10" s="51"/>
      <c r="L10" s="51"/>
      <c r="M10" s="51"/>
      <c r="N10" s="51"/>
      <c r="O10" s="51"/>
      <c r="P10" s="51">
        <f>データ!P6</f>
        <v>86.83</v>
      </c>
      <c r="Q10" s="51"/>
      <c r="R10" s="51"/>
      <c r="S10" s="51"/>
      <c r="T10" s="51"/>
      <c r="U10" s="51"/>
      <c r="V10" s="51"/>
      <c r="W10" s="51">
        <f>データ!Q6</f>
        <v>98.29</v>
      </c>
      <c r="X10" s="51"/>
      <c r="Y10" s="51"/>
      <c r="Z10" s="51"/>
      <c r="AA10" s="51"/>
      <c r="AB10" s="51"/>
      <c r="AC10" s="51"/>
      <c r="AD10" s="50">
        <f>データ!R6</f>
        <v>0</v>
      </c>
      <c r="AE10" s="50"/>
      <c r="AF10" s="50"/>
      <c r="AG10" s="50"/>
      <c r="AH10" s="50"/>
      <c r="AI10" s="50"/>
      <c r="AJ10" s="50"/>
      <c r="AK10" s="2"/>
      <c r="AL10" s="50">
        <f>データ!V6</f>
        <v>5645049</v>
      </c>
      <c r="AM10" s="50"/>
      <c r="AN10" s="50"/>
      <c r="AO10" s="50"/>
      <c r="AP10" s="50"/>
      <c r="AQ10" s="50"/>
      <c r="AR10" s="50"/>
      <c r="AS10" s="50"/>
      <c r="AT10" s="51">
        <f>データ!W6</f>
        <v>642.09</v>
      </c>
      <c r="AU10" s="51"/>
      <c r="AV10" s="51"/>
      <c r="AW10" s="51"/>
      <c r="AX10" s="51"/>
      <c r="AY10" s="51"/>
      <c r="AZ10" s="51"/>
      <c r="BA10" s="51"/>
      <c r="BB10" s="51">
        <f>データ!X6</f>
        <v>8791.68</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6" t="s">
        <v>26</v>
      </c>
      <c r="BM14" s="67"/>
      <c r="BN14" s="67"/>
      <c r="BO14" s="67"/>
      <c r="BP14" s="67"/>
      <c r="BQ14" s="67"/>
      <c r="BR14" s="67"/>
      <c r="BS14" s="67"/>
      <c r="BT14" s="67"/>
      <c r="BU14" s="67"/>
      <c r="BV14" s="67"/>
      <c r="BW14" s="67"/>
      <c r="BX14" s="67"/>
      <c r="BY14" s="67"/>
      <c r="BZ14" s="68"/>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69"/>
      <c r="BM15" s="70"/>
      <c r="BN15" s="70"/>
      <c r="BO15" s="70"/>
      <c r="BP15" s="70"/>
      <c r="BQ15" s="70"/>
      <c r="BR15" s="70"/>
      <c r="BS15" s="70"/>
      <c r="BT15" s="70"/>
      <c r="BU15" s="70"/>
      <c r="BV15" s="70"/>
      <c r="BW15" s="70"/>
      <c r="BX15" s="70"/>
      <c r="BY15" s="70"/>
      <c r="BZ15" s="71"/>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【100.34】</v>
      </c>
      <c r="F85" s="12" t="str">
        <f>データ!AT6</f>
        <v>【9.79】</v>
      </c>
      <c r="G85" s="12" t="str">
        <f>データ!BE6</f>
        <v>【104.39】</v>
      </c>
      <c r="H85" s="12" t="str">
        <f>データ!BP6</f>
        <v>【225.90】</v>
      </c>
      <c r="I85" s="12" t="str">
        <f>データ!CA6</f>
        <v>【0.00】</v>
      </c>
      <c r="J85" s="12" t="str">
        <f>データ!CL6</f>
        <v>【52.93】</v>
      </c>
      <c r="K85" s="12" t="str">
        <f>データ!CW6</f>
        <v>【71.88】</v>
      </c>
      <c r="L85" s="12" t="str">
        <f>データ!DH6</f>
        <v>【94.36】</v>
      </c>
      <c r="M85" s="12" t="str">
        <f>データ!DS6</f>
        <v>【40.81】</v>
      </c>
      <c r="N85" s="12" t="str">
        <f>データ!ED6</f>
        <v>【1.62】</v>
      </c>
      <c r="O85" s="12" t="str">
        <f>データ!EO6</f>
        <v>【0.06】</v>
      </c>
    </row>
  </sheetData>
  <sheetProtection algorithmName="SHA-512" hashValue="sKRPCU67ihha4IA8PTdp3sEMXHDlclf9kLHTKtjsryHRDHpPargI/9jZCAKMfwjtVs5zoN41AB5/EDvAVYeEQQ==" saltValue="I5KRfKe8Rcmyt7MjL7mHb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28</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54</v>
      </c>
      <c r="B4" s="16"/>
      <c r="C4" s="16"/>
      <c r="D4" s="16"/>
      <c r="E4" s="16"/>
      <c r="F4" s="16"/>
      <c r="G4" s="16"/>
      <c r="H4" s="87"/>
      <c r="I4" s="88"/>
      <c r="J4" s="88"/>
      <c r="K4" s="88"/>
      <c r="L4" s="88"/>
      <c r="M4" s="88"/>
      <c r="N4" s="88"/>
      <c r="O4" s="88"/>
      <c r="P4" s="88"/>
      <c r="Q4" s="88"/>
      <c r="R4" s="88"/>
      <c r="S4" s="88"/>
      <c r="T4" s="88"/>
      <c r="U4" s="88"/>
      <c r="V4" s="88"/>
      <c r="W4" s="88"/>
      <c r="X4" s="89"/>
      <c r="Y4" s="83" t="s">
        <v>55</v>
      </c>
      <c r="Z4" s="83"/>
      <c r="AA4" s="83"/>
      <c r="AB4" s="83"/>
      <c r="AC4" s="83"/>
      <c r="AD4" s="83"/>
      <c r="AE4" s="83"/>
      <c r="AF4" s="83"/>
      <c r="AG4" s="83"/>
      <c r="AH4" s="83"/>
      <c r="AI4" s="83"/>
      <c r="AJ4" s="83" t="s">
        <v>56</v>
      </c>
      <c r="AK4" s="83"/>
      <c r="AL4" s="83"/>
      <c r="AM4" s="83"/>
      <c r="AN4" s="83"/>
      <c r="AO4" s="83"/>
      <c r="AP4" s="83"/>
      <c r="AQ4" s="83"/>
      <c r="AR4" s="83"/>
      <c r="AS4" s="83"/>
      <c r="AT4" s="83"/>
      <c r="AU4" s="83" t="s">
        <v>57</v>
      </c>
      <c r="AV4" s="83"/>
      <c r="AW4" s="83"/>
      <c r="AX4" s="83"/>
      <c r="AY4" s="83"/>
      <c r="AZ4" s="83"/>
      <c r="BA4" s="83"/>
      <c r="BB4" s="83"/>
      <c r="BC4" s="83"/>
      <c r="BD4" s="83"/>
      <c r="BE4" s="83"/>
      <c r="BF4" s="83" t="s">
        <v>58</v>
      </c>
      <c r="BG4" s="83"/>
      <c r="BH4" s="83"/>
      <c r="BI4" s="83"/>
      <c r="BJ4" s="83"/>
      <c r="BK4" s="83"/>
      <c r="BL4" s="83"/>
      <c r="BM4" s="83"/>
      <c r="BN4" s="83"/>
      <c r="BO4" s="83"/>
      <c r="BP4" s="83"/>
      <c r="BQ4" s="83" t="s">
        <v>59</v>
      </c>
      <c r="BR4" s="83"/>
      <c r="BS4" s="83"/>
      <c r="BT4" s="83"/>
      <c r="BU4" s="83"/>
      <c r="BV4" s="83"/>
      <c r="BW4" s="83"/>
      <c r="BX4" s="83"/>
      <c r="BY4" s="83"/>
      <c r="BZ4" s="83"/>
      <c r="CA4" s="83"/>
      <c r="CB4" s="83" t="s">
        <v>60</v>
      </c>
      <c r="CC4" s="83"/>
      <c r="CD4" s="83"/>
      <c r="CE4" s="83"/>
      <c r="CF4" s="83"/>
      <c r="CG4" s="83"/>
      <c r="CH4" s="83"/>
      <c r="CI4" s="83"/>
      <c r="CJ4" s="83"/>
      <c r="CK4" s="83"/>
      <c r="CL4" s="83"/>
      <c r="CM4" s="83" t="s">
        <v>61</v>
      </c>
      <c r="CN4" s="83"/>
      <c r="CO4" s="83"/>
      <c r="CP4" s="83"/>
      <c r="CQ4" s="83"/>
      <c r="CR4" s="83"/>
      <c r="CS4" s="83"/>
      <c r="CT4" s="83"/>
      <c r="CU4" s="83"/>
      <c r="CV4" s="83"/>
      <c r="CW4" s="83"/>
      <c r="CX4" s="83" t="s">
        <v>62</v>
      </c>
      <c r="CY4" s="83"/>
      <c r="CZ4" s="83"/>
      <c r="DA4" s="83"/>
      <c r="DB4" s="83"/>
      <c r="DC4" s="83"/>
      <c r="DD4" s="83"/>
      <c r="DE4" s="83"/>
      <c r="DF4" s="83"/>
      <c r="DG4" s="83"/>
      <c r="DH4" s="83"/>
      <c r="DI4" s="83" t="s">
        <v>63</v>
      </c>
      <c r="DJ4" s="83"/>
      <c r="DK4" s="83"/>
      <c r="DL4" s="83"/>
      <c r="DM4" s="83"/>
      <c r="DN4" s="83"/>
      <c r="DO4" s="83"/>
      <c r="DP4" s="83"/>
      <c r="DQ4" s="83"/>
      <c r="DR4" s="83"/>
      <c r="DS4" s="83"/>
      <c r="DT4" s="83" t="s">
        <v>64</v>
      </c>
      <c r="DU4" s="83"/>
      <c r="DV4" s="83"/>
      <c r="DW4" s="83"/>
      <c r="DX4" s="83"/>
      <c r="DY4" s="83"/>
      <c r="DZ4" s="83"/>
      <c r="EA4" s="83"/>
      <c r="EB4" s="83"/>
      <c r="EC4" s="83"/>
      <c r="ED4" s="83"/>
      <c r="EE4" s="83" t="s">
        <v>65</v>
      </c>
      <c r="EF4" s="83"/>
      <c r="EG4" s="83"/>
      <c r="EH4" s="83"/>
      <c r="EI4" s="83"/>
      <c r="EJ4" s="83"/>
      <c r="EK4" s="83"/>
      <c r="EL4" s="83"/>
      <c r="EM4" s="83"/>
      <c r="EN4" s="83"/>
      <c r="EO4" s="83"/>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110001</v>
      </c>
      <c r="D6" s="19">
        <f t="shared" si="3"/>
        <v>46</v>
      </c>
      <c r="E6" s="19">
        <f t="shared" si="3"/>
        <v>17</v>
      </c>
      <c r="F6" s="19">
        <f t="shared" si="3"/>
        <v>3</v>
      </c>
      <c r="G6" s="19">
        <f t="shared" si="3"/>
        <v>0</v>
      </c>
      <c r="H6" s="19" t="str">
        <f t="shared" si="3"/>
        <v>埼玉県</v>
      </c>
      <c r="I6" s="19" t="str">
        <f t="shared" si="3"/>
        <v>法適用</v>
      </c>
      <c r="J6" s="19" t="str">
        <f t="shared" si="3"/>
        <v>下水道事業</v>
      </c>
      <c r="K6" s="19" t="str">
        <f t="shared" si="3"/>
        <v>流域下水道</v>
      </c>
      <c r="L6" s="19" t="str">
        <f t="shared" si="3"/>
        <v>E1</v>
      </c>
      <c r="M6" s="19" t="str">
        <f t="shared" si="3"/>
        <v>自治体職員</v>
      </c>
      <c r="N6" s="20" t="str">
        <f t="shared" si="3"/>
        <v>-</v>
      </c>
      <c r="O6" s="20">
        <f t="shared" si="3"/>
        <v>81.52</v>
      </c>
      <c r="P6" s="20">
        <f t="shared" si="3"/>
        <v>86.83</v>
      </c>
      <c r="Q6" s="20">
        <f t="shared" si="3"/>
        <v>98.29</v>
      </c>
      <c r="R6" s="20">
        <f t="shared" si="3"/>
        <v>0</v>
      </c>
      <c r="S6" s="20">
        <f t="shared" si="3"/>
        <v>7378639</v>
      </c>
      <c r="T6" s="20">
        <f t="shared" si="3"/>
        <v>31.11</v>
      </c>
      <c r="U6" s="20">
        <f t="shared" si="3"/>
        <v>237179.01</v>
      </c>
      <c r="V6" s="20">
        <f t="shared" si="3"/>
        <v>5645049</v>
      </c>
      <c r="W6" s="20">
        <f t="shared" si="3"/>
        <v>642.09</v>
      </c>
      <c r="X6" s="20">
        <f t="shared" si="3"/>
        <v>8791.68</v>
      </c>
      <c r="Y6" s="21">
        <f>IF(Y7="",NA(),Y7)</f>
        <v>104.16</v>
      </c>
      <c r="Z6" s="21">
        <f t="shared" ref="Z6:AH6" si="4">IF(Z7="",NA(),Z7)</f>
        <v>106.83</v>
      </c>
      <c r="AA6" s="21">
        <f t="shared" si="4"/>
        <v>104.36</v>
      </c>
      <c r="AB6" s="21">
        <f t="shared" si="4"/>
        <v>94.9</v>
      </c>
      <c r="AC6" s="21">
        <f t="shared" si="4"/>
        <v>95.36</v>
      </c>
      <c r="AD6" s="21">
        <f t="shared" si="4"/>
        <v>100.49</v>
      </c>
      <c r="AE6" s="21">
        <f t="shared" si="4"/>
        <v>101.63</v>
      </c>
      <c r="AF6" s="21">
        <f t="shared" si="4"/>
        <v>100.14</v>
      </c>
      <c r="AG6" s="21">
        <f t="shared" si="4"/>
        <v>99.22</v>
      </c>
      <c r="AH6" s="21">
        <f t="shared" si="4"/>
        <v>100.31</v>
      </c>
      <c r="AI6" s="20" t="str">
        <f>IF(AI7="","",IF(AI7="-","【-】","【"&amp;SUBSTITUTE(TEXT(AI7,"#,##0.00"),"-","△")&amp;"】"))</f>
        <v>【100.34】</v>
      </c>
      <c r="AJ6" s="20">
        <f>IF(AJ7="",NA(),AJ7)</f>
        <v>0</v>
      </c>
      <c r="AK6" s="20">
        <f t="shared" ref="AK6:AS6" si="5">IF(AK7="",NA(),AK7)</f>
        <v>0</v>
      </c>
      <c r="AL6" s="20">
        <f t="shared" si="5"/>
        <v>0</v>
      </c>
      <c r="AM6" s="20">
        <f t="shared" si="5"/>
        <v>0</v>
      </c>
      <c r="AN6" s="20">
        <f t="shared" si="5"/>
        <v>0</v>
      </c>
      <c r="AO6" s="21">
        <f t="shared" si="5"/>
        <v>7.27</v>
      </c>
      <c r="AP6" s="21">
        <f t="shared" si="5"/>
        <v>9.1</v>
      </c>
      <c r="AQ6" s="21">
        <f t="shared" si="5"/>
        <v>10.71</v>
      </c>
      <c r="AR6" s="21">
        <f t="shared" si="5"/>
        <v>11.46</v>
      </c>
      <c r="AS6" s="21">
        <f t="shared" si="5"/>
        <v>9.85</v>
      </c>
      <c r="AT6" s="20" t="str">
        <f>IF(AT7="","",IF(AT7="-","【-】","【"&amp;SUBSTITUTE(TEXT(AT7,"#,##0.00"),"-","△")&amp;"】"))</f>
        <v>【9.79】</v>
      </c>
      <c r="AU6" s="21">
        <f>IF(AU7="",NA(),AU7)</f>
        <v>153.32</v>
      </c>
      <c r="AV6" s="21">
        <f t="shared" ref="AV6:BD6" si="6">IF(AV7="",NA(),AV7)</f>
        <v>171.18</v>
      </c>
      <c r="AW6" s="21">
        <f t="shared" si="6"/>
        <v>172.53</v>
      </c>
      <c r="AX6" s="21">
        <f t="shared" si="6"/>
        <v>178.55</v>
      </c>
      <c r="AY6" s="21">
        <f t="shared" si="6"/>
        <v>158.94999999999999</v>
      </c>
      <c r="AZ6" s="21">
        <f t="shared" si="6"/>
        <v>97.37</v>
      </c>
      <c r="BA6" s="21">
        <f t="shared" si="6"/>
        <v>101.14</v>
      </c>
      <c r="BB6" s="21">
        <f t="shared" si="6"/>
        <v>104.74</v>
      </c>
      <c r="BC6" s="21">
        <f t="shared" si="6"/>
        <v>104.74</v>
      </c>
      <c r="BD6" s="21">
        <f t="shared" si="6"/>
        <v>104.66</v>
      </c>
      <c r="BE6" s="20" t="str">
        <f>IF(BE7="","",IF(BE7="-","【-】","【"&amp;SUBSTITUTE(TEXT(BE7,"#,##0.00"),"-","△")&amp;"】"))</f>
        <v>【104.39】</v>
      </c>
      <c r="BF6" s="21">
        <f>IF(BF7="",NA(),BF7)</f>
        <v>74.47</v>
      </c>
      <c r="BG6" s="21">
        <f t="shared" ref="BG6:BO6" si="7">IF(BG7="",NA(),BG7)</f>
        <v>85.59</v>
      </c>
      <c r="BH6" s="21">
        <f t="shared" si="7"/>
        <v>86.04</v>
      </c>
      <c r="BI6" s="21">
        <f t="shared" si="7"/>
        <v>92.99</v>
      </c>
      <c r="BJ6" s="21">
        <f t="shared" si="7"/>
        <v>102.07</v>
      </c>
      <c r="BK6" s="21">
        <f t="shared" si="7"/>
        <v>287.39</v>
      </c>
      <c r="BL6" s="21">
        <f t="shared" si="7"/>
        <v>255.67</v>
      </c>
      <c r="BM6" s="21">
        <f t="shared" si="7"/>
        <v>242.44</v>
      </c>
      <c r="BN6" s="21">
        <f t="shared" si="7"/>
        <v>228.09</v>
      </c>
      <c r="BO6" s="21">
        <f t="shared" si="7"/>
        <v>223.54</v>
      </c>
      <c r="BP6" s="20" t="str">
        <f>IF(BP7="","",IF(BP7="-","【-】","【"&amp;SUBSTITUTE(TEXT(BP7,"#,##0.00"),"-","△")&amp;"】"))</f>
        <v>【225.90】</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31.14</v>
      </c>
      <c r="CC6" s="21">
        <f t="shared" ref="CC6:CK6" si="9">IF(CC7="",NA(),CC7)</f>
        <v>29.41</v>
      </c>
      <c r="CD6" s="21">
        <f t="shared" si="9"/>
        <v>31.14</v>
      </c>
      <c r="CE6" s="21">
        <f t="shared" si="9"/>
        <v>38.35</v>
      </c>
      <c r="CF6" s="21">
        <f t="shared" si="9"/>
        <v>37.909999999999997</v>
      </c>
      <c r="CG6" s="21">
        <f t="shared" si="9"/>
        <v>50.64</v>
      </c>
      <c r="CH6" s="21">
        <f t="shared" si="9"/>
        <v>50.67</v>
      </c>
      <c r="CI6" s="21">
        <f t="shared" si="9"/>
        <v>48.7</v>
      </c>
      <c r="CJ6" s="21">
        <f t="shared" si="9"/>
        <v>52.53</v>
      </c>
      <c r="CK6" s="21">
        <f t="shared" si="9"/>
        <v>52.75</v>
      </c>
      <c r="CL6" s="20" t="str">
        <f>IF(CL7="","",IF(CL7="-","【-】","【"&amp;SUBSTITUTE(TEXT(CL7,"#,##0.00"),"-","△")&amp;"】"))</f>
        <v>【52.93】</v>
      </c>
      <c r="CM6" s="21">
        <f>IF(CM7="",NA(),CM7)</f>
        <v>68.87</v>
      </c>
      <c r="CN6" s="21">
        <f t="shared" ref="CN6:CV6" si="10">IF(CN7="",NA(),CN7)</f>
        <v>69.12</v>
      </c>
      <c r="CO6" s="21">
        <f t="shared" si="10"/>
        <v>66.680000000000007</v>
      </c>
      <c r="CP6" s="21">
        <f t="shared" si="10"/>
        <v>65.290000000000006</v>
      </c>
      <c r="CQ6" s="21">
        <f t="shared" si="10"/>
        <v>63.66</v>
      </c>
      <c r="CR6" s="21">
        <f t="shared" si="10"/>
        <v>67.209999999999994</v>
      </c>
      <c r="CS6" s="21">
        <f t="shared" si="10"/>
        <v>68.2</v>
      </c>
      <c r="CT6" s="21">
        <f t="shared" si="10"/>
        <v>68.05</v>
      </c>
      <c r="CU6" s="21">
        <f t="shared" si="10"/>
        <v>67.099999999999994</v>
      </c>
      <c r="CV6" s="21">
        <f t="shared" si="10"/>
        <v>71.900000000000006</v>
      </c>
      <c r="CW6" s="20" t="str">
        <f>IF(CW7="","",IF(CW7="-","【-】","【"&amp;SUBSTITUTE(TEXT(CW7,"#,##0.00"),"-","△")&amp;"】"))</f>
        <v>【71.88】</v>
      </c>
      <c r="CX6" s="21">
        <f>IF(CX7="",NA(),CX7)</f>
        <v>96.18</v>
      </c>
      <c r="CY6" s="21">
        <f t="shared" ref="CY6:DG6" si="11">IF(CY7="",NA(),CY7)</f>
        <v>96.25</v>
      </c>
      <c r="CZ6" s="21">
        <f t="shared" si="11"/>
        <v>96.34</v>
      </c>
      <c r="DA6" s="21">
        <f t="shared" si="11"/>
        <v>94.86</v>
      </c>
      <c r="DB6" s="21">
        <f t="shared" si="11"/>
        <v>96.44</v>
      </c>
      <c r="DC6" s="21">
        <f t="shared" si="11"/>
        <v>93.21</v>
      </c>
      <c r="DD6" s="21">
        <f t="shared" si="11"/>
        <v>94.01</v>
      </c>
      <c r="DE6" s="21">
        <f t="shared" si="11"/>
        <v>94.14</v>
      </c>
      <c r="DF6" s="21">
        <f t="shared" si="11"/>
        <v>94.02</v>
      </c>
      <c r="DG6" s="21">
        <f t="shared" si="11"/>
        <v>94.43</v>
      </c>
      <c r="DH6" s="20" t="str">
        <f>IF(DH7="","",IF(DH7="-","【-】","【"&amp;SUBSTITUTE(TEXT(DH7,"#,##0.00"),"-","△")&amp;"】"))</f>
        <v>【94.36】</v>
      </c>
      <c r="DI6" s="21">
        <f>IF(DI7="",NA(),DI7)</f>
        <v>36.47</v>
      </c>
      <c r="DJ6" s="21">
        <f t="shared" ref="DJ6:DR6" si="12">IF(DJ7="",NA(),DJ7)</f>
        <v>39.549999999999997</v>
      </c>
      <c r="DK6" s="21">
        <f t="shared" si="12"/>
        <v>41.39</v>
      </c>
      <c r="DL6" s="21">
        <f t="shared" si="12"/>
        <v>44.21</v>
      </c>
      <c r="DM6" s="21">
        <f t="shared" si="12"/>
        <v>46.89</v>
      </c>
      <c r="DN6" s="21">
        <f t="shared" si="12"/>
        <v>39.35</v>
      </c>
      <c r="DO6" s="21">
        <f t="shared" si="12"/>
        <v>31.96</v>
      </c>
      <c r="DP6" s="21">
        <f t="shared" si="12"/>
        <v>34.17</v>
      </c>
      <c r="DQ6" s="21">
        <f t="shared" si="12"/>
        <v>36.770000000000003</v>
      </c>
      <c r="DR6" s="21">
        <f t="shared" si="12"/>
        <v>41.04</v>
      </c>
      <c r="DS6" s="20" t="str">
        <f>IF(DS7="","",IF(DS7="-","【-】","【"&amp;SUBSTITUTE(TEXT(DS7,"#,##0.00"),"-","△")&amp;"】"))</f>
        <v>【40.81】</v>
      </c>
      <c r="DT6" s="20">
        <f>IF(DT7="",NA(),DT7)</f>
        <v>0</v>
      </c>
      <c r="DU6" s="20">
        <f t="shared" ref="DU6:EC6" si="13">IF(DU7="",NA(),DU7)</f>
        <v>0</v>
      </c>
      <c r="DV6" s="20">
        <f t="shared" si="13"/>
        <v>0</v>
      </c>
      <c r="DW6" s="20">
        <f t="shared" si="13"/>
        <v>0</v>
      </c>
      <c r="DX6" s="20">
        <f t="shared" si="13"/>
        <v>0</v>
      </c>
      <c r="DY6" s="21">
        <f t="shared" si="13"/>
        <v>1.17</v>
      </c>
      <c r="DZ6" s="21">
        <f t="shared" si="13"/>
        <v>0.93</v>
      </c>
      <c r="EA6" s="21">
        <f t="shared" si="13"/>
        <v>1.04</v>
      </c>
      <c r="EB6" s="21">
        <f t="shared" si="13"/>
        <v>1.26</v>
      </c>
      <c r="EC6" s="21">
        <f t="shared" si="13"/>
        <v>1.64</v>
      </c>
      <c r="ED6" s="20" t="str">
        <f>IF(ED7="","",IF(ED7="-","【-】","【"&amp;SUBSTITUTE(TEXT(ED7,"#,##0.00"),"-","△")&amp;"】"))</f>
        <v>【1.62】</v>
      </c>
      <c r="EE6" s="21">
        <f>IF(EE7="",NA(),EE7)</f>
        <v>0.12</v>
      </c>
      <c r="EF6" s="21">
        <f t="shared" ref="EF6:EN6" si="14">IF(EF7="",NA(),EF7)</f>
        <v>0.28000000000000003</v>
      </c>
      <c r="EG6" s="21">
        <f t="shared" si="14"/>
        <v>0.09</v>
      </c>
      <c r="EH6" s="21">
        <f t="shared" si="14"/>
        <v>0.05</v>
      </c>
      <c r="EI6" s="21">
        <f t="shared" si="14"/>
        <v>0.05</v>
      </c>
      <c r="EJ6" s="21">
        <f t="shared" si="14"/>
        <v>7.0000000000000007E-2</v>
      </c>
      <c r="EK6" s="21">
        <f t="shared" si="14"/>
        <v>1.87</v>
      </c>
      <c r="EL6" s="21">
        <f t="shared" si="14"/>
        <v>0.1</v>
      </c>
      <c r="EM6" s="21">
        <f t="shared" si="14"/>
        <v>0.09</v>
      </c>
      <c r="EN6" s="21">
        <f t="shared" si="14"/>
        <v>0.06</v>
      </c>
      <c r="EO6" s="20" t="str">
        <f>IF(EO7="","",IF(EO7="-","【-】","【"&amp;SUBSTITUTE(TEXT(EO7,"#,##0.00"),"-","△")&amp;"】"))</f>
        <v>【0.06】</v>
      </c>
    </row>
    <row r="7" spans="1:148" s="22" customFormat="1" x14ac:dyDescent="0.2">
      <c r="A7" s="14"/>
      <c r="B7" s="23">
        <v>2023</v>
      </c>
      <c r="C7" s="23">
        <v>110001</v>
      </c>
      <c r="D7" s="23">
        <v>46</v>
      </c>
      <c r="E7" s="23">
        <v>17</v>
      </c>
      <c r="F7" s="23">
        <v>3</v>
      </c>
      <c r="G7" s="23">
        <v>0</v>
      </c>
      <c r="H7" s="23" t="s">
        <v>95</v>
      </c>
      <c r="I7" s="23" t="s">
        <v>96</v>
      </c>
      <c r="J7" s="23" t="s">
        <v>97</v>
      </c>
      <c r="K7" s="23" t="s">
        <v>98</v>
      </c>
      <c r="L7" s="23" t="s">
        <v>99</v>
      </c>
      <c r="M7" s="23" t="s">
        <v>100</v>
      </c>
      <c r="N7" s="24" t="s">
        <v>101</v>
      </c>
      <c r="O7" s="24">
        <v>81.52</v>
      </c>
      <c r="P7" s="24">
        <v>86.83</v>
      </c>
      <c r="Q7" s="24">
        <v>98.29</v>
      </c>
      <c r="R7" s="24">
        <v>0</v>
      </c>
      <c r="S7" s="24">
        <v>7378639</v>
      </c>
      <c r="T7" s="24">
        <v>31.11</v>
      </c>
      <c r="U7" s="24">
        <v>237179.01</v>
      </c>
      <c r="V7" s="24">
        <v>5645049</v>
      </c>
      <c r="W7" s="24">
        <v>642.09</v>
      </c>
      <c r="X7" s="24">
        <v>8791.68</v>
      </c>
      <c r="Y7" s="24">
        <v>104.16</v>
      </c>
      <c r="Z7" s="24">
        <v>106.83</v>
      </c>
      <c r="AA7" s="24">
        <v>104.36</v>
      </c>
      <c r="AB7" s="24">
        <v>94.9</v>
      </c>
      <c r="AC7" s="24">
        <v>95.36</v>
      </c>
      <c r="AD7" s="24">
        <v>100.49</v>
      </c>
      <c r="AE7" s="24">
        <v>101.63</v>
      </c>
      <c r="AF7" s="24">
        <v>100.14</v>
      </c>
      <c r="AG7" s="24">
        <v>99.22</v>
      </c>
      <c r="AH7" s="24">
        <v>100.31</v>
      </c>
      <c r="AI7" s="24">
        <v>100.34</v>
      </c>
      <c r="AJ7" s="24">
        <v>0</v>
      </c>
      <c r="AK7" s="24">
        <v>0</v>
      </c>
      <c r="AL7" s="24">
        <v>0</v>
      </c>
      <c r="AM7" s="24">
        <v>0</v>
      </c>
      <c r="AN7" s="24">
        <v>0</v>
      </c>
      <c r="AO7" s="24">
        <v>7.27</v>
      </c>
      <c r="AP7" s="24">
        <v>9.1</v>
      </c>
      <c r="AQ7" s="24">
        <v>10.71</v>
      </c>
      <c r="AR7" s="24">
        <v>11.46</v>
      </c>
      <c r="AS7" s="24">
        <v>9.85</v>
      </c>
      <c r="AT7" s="24">
        <v>9.7899999999999991</v>
      </c>
      <c r="AU7" s="24">
        <v>153.32</v>
      </c>
      <c r="AV7" s="24">
        <v>171.18</v>
      </c>
      <c r="AW7" s="24">
        <v>172.53</v>
      </c>
      <c r="AX7" s="24">
        <v>178.55</v>
      </c>
      <c r="AY7" s="24">
        <v>158.94999999999999</v>
      </c>
      <c r="AZ7" s="24">
        <v>97.37</v>
      </c>
      <c r="BA7" s="24">
        <v>101.14</v>
      </c>
      <c r="BB7" s="24">
        <v>104.74</v>
      </c>
      <c r="BC7" s="24">
        <v>104.74</v>
      </c>
      <c r="BD7" s="24">
        <v>104.66</v>
      </c>
      <c r="BE7" s="24">
        <v>104.39</v>
      </c>
      <c r="BF7" s="24">
        <v>74.47</v>
      </c>
      <c r="BG7" s="24">
        <v>85.59</v>
      </c>
      <c r="BH7" s="24">
        <v>86.04</v>
      </c>
      <c r="BI7" s="24">
        <v>92.99</v>
      </c>
      <c r="BJ7" s="24">
        <v>102.07</v>
      </c>
      <c r="BK7" s="24">
        <v>287.39</v>
      </c>
      <c r="BL7" s="24">
        <v>255.67</v>
      </c>
      <c r="BM7" s="24">
        <v>242.44</v>
      </c>
      <c r="BN7" s="24">
        <v>228.09</v>
      </c>
      <c r="BO7" s="24">
        <v>223.54</v>
      </c>
      <c r="BP7" s="24">
        <v>225.9</v>
      </c>
      <c r="BQ7" s="24">
        <v>0</v>
      </c>
      <c r="BR7" s="24">
        <v>0</v>
      </c>
      <c r="BS7" s="24">
        <v>0</v>
      </c>
      <c r="BT7" s="24">
        <v>0</v>
      </c>
      <c r="BU7" s="24">
        <v>0</v>
      </c>
      <c r="BV7" s="24">
        <v>0</v>
      </c>
      <c r="BW7" s="24">
        <v>0</v>
      </c>
      <c r="BX7" s="24">
        <v>0</v>
      </c>
      <c r="BY7" s="24">
        <v>0</v>
      </c>
      <c r="BZ7" s="24">
        <v>0</v>
      </c>
      <c r="CA7" s="24">
        <v>0</v>
      </c>
      <c r="CB7" s="24">
        <v>31.14</v>
      </c>
      <c r="CC7" s="24">
        <v>29.41</v>
      </c>
      <c r="CD7" s="24">
        <v>31.14</v>
      </c>
      <c r="CE7" s="24">
        <v>38.35</v>
      </c>
      <c r="CF7" s="24">
        <v>37.909999999999997</v>
      </c>
      <c r="CG7" s="24">
        <v>50.64</v>
      </c>
      <c r="CH7" s="24">
        <v>50.67</v>
      </c>
      <c r="CI7" s="24">
        <v>48.7</v>
      </c>
      <c r="CJ7" s="24">
        <v>52.53</v>
      </c>
      <c r="CK7" s="24">
        <v>52.75</v>
      </c>
      <c r="CL7" s="24">
        <v>52.93</v>
      </c>
      <c r="CM7" s="24">
        <v>68.87</v>
      </c>
      <c r="CN7" s="24">
        <v>69.12</v>
      </c>
      <c r="CO7" s="24">
        <v>66.680000000000007</v>
      </c>
      <c r="CP7" s="24">
        <v>65.290000000000006</v>
      </c>
      <c r="CQ7" s="24">
        <v>63.66</v>
      </c>
      <c r="CR7" s="24">
        <v>67.209999999999994</v>
      </c>
      <c r="CS7" s="24">
        <v>68.2</v>
      </c>
      <c r="CT7" s="24">
        <v>68.05</v>
      </c>
      <c r="CU7" s="24">
        <v>67.099999999999994</v>
      </c>
      <c r="CV7" s="24">
        <v>71.900000000000006</v>
      </c>
      <c r="CW7" s="24">
        <v>71.88</v>
      </c>
      <c r="CX7" s="24">
        <v>96.18</v>
      </c>
      <c r="CY7" s="24">
        <v>96.25</v>
      </c>
      <c r="CZ7" s="24">
        <v>96.34</v>
      </c>
      <c r="DA7" s="24">
        <v>94.86</v>
      </c>
      <c r="DB7" s="24">
        <v>96.44</v>
      </c>
      <c r="DC7" s="24">
        <v>93.21</v>
      </c>
      <c r="DD7" s="24">
        <v>94.01</v>
      </c>
      <c r="DE7" s="24">
        <v>94.14</v>
      </c>
      <c r="DF7" s="24">
        <v>94.02</v>
      </c>
      <c r="DG7" s="24">
        <v>94.43</v>
      </c>
      <c r="DH7" s="24">
        <v>94.36</v>
      </c>
      <c r="DI7" s="24">
        <v>36.47</v>
      </c>
      <c r="DJ7" s="24">
        <v>39.549999999999997</v>
      </c>
      <c r="DK7" s="24">
        <v>41.39</v>
      </c>
      <c r="DL7" s="24">
        <v>44.21</v>
      </c>
      <c r="DM7" s="24">
        <v>46.89</v>
      </c>
      <c r="DN7" s="24">
        <v>39.35</v>
      </c>
      <c r="DO7" s="24">
        <v>31.96</v>
      </c>
      <c r="DP7" s="24">
        <v>34.17</v>
      </c>
      <c r="DQ7" s="24">
        <v>36.770000000000003</v>
      </c>
      <c r="DR7" s="24">
        <v>41.04</v>
      </c>
      <c r="DS7" s="24">
        <v>40.81</v>
      </c>
      <c r="DT7" s="24">
        <v>0</v>
      </c>
      <c r="DU7" s="24">
        <v>0</v>
      </c>
      <c r="DV7" s="24">
        <v>0</v>
      </c>
      <c r="DW7" s="24">
        <v>0</v>
      </c>
      <c r="DX7" s="24">
        <v>0</v>
      </c>
      <c r="DY7" s="24">
        <v>1.17</v>
      </c>
      <c r="DZ7" s="24">
        <v>0.93</v>
      </c>
      <c r="EA7" s="24">
        <v>1.04</v>
      </c>
      <c r="EB7" s="24">
        <v>1.26</v>
      </c>
      <c r="EC7" s="24">
        <v>1.64</v>
      </c>
      <c r="ED7" s="24">
        <v>1.62</v>
      </c>
      <c r="EE7" s="24">
        <v>0.12</v>
      </c>
      <c r="EF7" s="24">
        <v>0.28000000000000003</v>
      </c>
      <c r="EG7" s="24">
        <v>0.09</v>
      </c>
      <c r="EH7" s="24">
        <v>0.05</v>
      </c>
      <c r="EI7" s="24">
        <v>0.05</v>
      </c>
      <c r="EJ7" s="24">
        <v>7.0000000000000007E-2</v>
      </c>
      <c r="EK7" s="24">
        <v>1.87</v>
      </c>
      <c r="EL7" s="24">
        <v>0.1</v>
      </c>
      <c r="EM7" s="24">
        <v>0.09</v>
      </c>
      <c r="EN7" s="24">
        <v>0.06</v>
      </c>
      <c r="EO7" s="24">
        <v>0.06</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96f7774a-1fa4-49d3-a956-75b9c85e9b43">
      <Terms xmlns="http://schemas.microsoft.com/office/infopath/2007/PartnerControls"/>
    </lcf76f155ced4ddcb4097134ff3c332f>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56FE67-9F2B-4120-85B2-602365C6CEA3}">
  <ds:schemaRefs>
    <ds:schemaRef ds:uri="http://schemas.microsoft.com/office/2006/metadata/properties"/>
    <ds:schemaRef ds:uri="http://schemas.microsoft.com/office/infopath/2007/PartnerControls"/>
    <ds:schemaRef ds:uri="fd32c9f7-8932-4d07-b49b-91c8a1e26893"/>
    <ds:schemaRef ds:uri="96f7774a-1fa4-49d3-a956-75b9c85e9b43"/>
  </ds:schemaRefs>
</ds:datastoreItem>
</file>

<file path=customXml/itemProps2.xml><?xml version="1.0" encoding="utf-8"?>
<ds:datastoreItem xmlns:ds="http://schemas.openxmlformats.org/officeDocument/2006/customXml" ds:itemID="{701B1164-B923-401C-A9BD-D8DA0E9B5E2F}">
  <ds:schemaRefs>
    <ds:schemaRef ds:uri="http://schemas.microsoft.com/sharepoint/v3/contenttype/forms"/>
  </ds:schemaRefs>
</ds:datastoreItem>
</file>

<file path=customXml/itemProps3.xml><?xml version="1.0" encoding="utf-8"?>
<ds:datastoreItem xmlns:ds="http://schemas.openxmlformats.org/officeDocument/2006/customXml" ds:itemID="{74A3CCFB-3CD2-4318-A610-8AACF9BD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2025-02-15T05:32:03Z</dcterms:created>
  <dcterms:modified xsi:type="dcterms:W3CDTF">2025-04-15T00:04:17Z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