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6695" windowHeight="8580" activeTab="0"/>
  </bookViews>
  <sheets>
    <sheet name="合計特殊出生率" sheetId="1" r:id="rId1"/>
    <sheet name="出生数" sheetId="2" r:id="rId2"/>
    <sheet name="女子人口" sheetId="3" r:id="rId3"/>
  </sheets>
  <definedNames>
    <definedName name="_xlnm.Print_Area" localSheetId="0">'合計特殊出生率'!$B$1:$K$9</definedName>
    <definedName name="_xlnm.Print_Area" localSheetId="1">'出生数'!$B$1:$K$117</definedName>
    <definedName name="_xlnm.Print_Area" localSheetId="2">'女子人口'!$B$1:$K$119</definedName>
    <definedName name="_xlnm.Print_Titles" localSheetId="0">'合計特殊出生率'!$1:$3</definedName>
    <definedName name="_xlnm.Print_Titles" localSheetId="1">'出生数'!$A:$C,'出生数'!$1:$3</definedName>
    <definedName name="_xlnm.Print_Titles" localSheetId="2">'女子人口'!$A:$C,'女子人口'!$1:$3</definedName>
  </definedNames>
  <calcPr fullCalcOnLoad="1"/>
</workbook>
</file>

<file path=xl/sharedStrings.xml><?xml version="1.0" encoding="utf-8"?>
<sst xmlns="http://schemas.openxmlformats.org/spreadsheetml/2006/main" count="324" uniqueCount="112">
  <si>
    <t>川口保健所</t>
  </si>
  <si>
    <t>県計</t>
  </si>
  <si>
    <t>さいたま市保健所</t>
  </si>
  <si>
    <t>川越市保健所</t>
  </si>
  <si>
    <t>川越市</t>
  </si>
  <si>
    <t>蕨市</t>
  </si>
  <si>
    <t>戸田市</t>
  </si>
  <si>
    <t>川口市</t>
  </si>
  <si>
    <t>鳩ヶ谷市</t>
  </si>
  <si>
    <t>朝霞保健所</t>
  </si>
  <si>
    <t>朝霞市</t>
  </si>
  <si>
    <t>志木市</t>
  </si>
  <si>
    <t>和光市</t>
  </si>
  <si>
    <t>新座市</t>
  </si>
  <si>
    <t>鴻巣保健所</t>
  </si>
  <si>
    <t>鴻巣市</t>
  </si>
  <si>
    <t>上尾市</t>
  </si>
  <si>
    <t>桶川市</t>
  </si>
  <si>
    <t>北本市</t>
  </si>
  <si>
    <t>伊奈町</t>
  </si>
  <si>
    <t>草加市</t>
  </si>
  <si>
    <t>八潮市</t>
  </si>
  <si>
    <t>所沢保健所</t>
  </si>
  <si>
    <t>所沢市</t>
  </si>
  <si>
    <t>富士見市</t>
  </si>
  <si>
    <t>三芳町</t>
  </si>
  <si>
    <t>飯能市</t>
  </si>
  <si>
    <t>日高市</t>
  </si>
  <si>
    <t>東松山保健所</t>
  </si>
  <si>
    <t>東松山市</t>
  </si>
  <si>
    <t>滑川町</t>
  </si>
  <si>
    <t>嵐山町</t>
  </si>
  <si>
    <t>小川町</t>
  </si>
  <si>
    <t>川島町</t>
  </si>
  <si>
    <t>吉見町</t>
  </si>
  <si>
    <t>東秩父村</t>
  </si>
  <si>
    <t>秩父保健所</t>
  </si>
  <si>
    <t>秩父市</t>
  </si>
  <si>
    <t>横瀬町</t>
  </si>
  <si>
    <t>皆野町</t>
  </si>
  <si>
    <t>長瀞町</t>
  </si>
  <si>
    <t>小鹿野町</t>
  </si>
  <si>
    <t>本庄保健所</t>
  </si>
  <si>
    <t>本庄市</t>
  </si>
  <si>
    <t>美里町</t>
  </si>
  <si>
    <t>神川町</t>
  </si>
  <si>
    <t>上里町</t>
  </si>
  <si>
    <t>熊谷保健所</t>
  </si>
  <si>
    <t>熊谷市</t>
  </si>
  <si>
    <t>寄居町</t>
  </si>
  <si>
    <t>深谷市</t>
  </si>
  <si>
    <t>行田市</t>
  </si>
  <si>
    <t>羽生市</t>
  </si>
  <si>
    <t>加須保健所</t>
  </si>
  <si>
    <t>加須市</t>
  </si>
  <si>
    <t>騎西町</t>
  </si>
  <si>
    <t>北川辺町</t>
  </si>
  <si>
    <t>大利根町</t>
  </si>
  <si>
    <t>春日部保健所</t>
  </si>
  <si>
    <t>春日部市</t>
  </si>
  <si>
    <t>蓮田市</t>
  </si>
  <si>
    <t>越谷保健所</t>
  </si>
  <si>
    <t>越谷市</t>
  </si>
  <si>
    <t>幸手保健所</t>
  </si>
  <si>
    <t>久喜市</t>
  </si>
  <si>
    <t>幸手市</t>
  </si>
  <si>
    <t>宮代町</t>
  </si>
  <si>
    <t>白岡町</t>
  </si>
  <si>
    <t>菖蒲町</t>
  </si>
  <si>
    <t>栗橋町</t>
  </si>
  <si>
    <t>鷲宮町</t>
  </si>
  <si>
    <t>杉戸町</t>
  </si>
  <si>
    <t>三郷市</t>
  </si>
  <si>
    <t>吉川市</t>
  </si>
  <si>
    <t>松伏町</t>
  </si>
  <si>
    <t>狭山市</t>
  </si>
  <si>
    <t>入間市</t>
  </si>
  <si>
    <t>坂戸保健所</t>
  </si>
  <si>
    <t>坂戸市</t>
  </si>
  <si>
    <t>鶴ヶ島市</t>
  </si>
  <si>
    <t>毛呂山町</t>
  </si>
  <si>
    <t>越生町</t>
  </si>
  <si>
    <t>鳩山町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</si>
  <si>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</si>
  <si>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</si>
  <si>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</si>
  <si>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</si>
  <si>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</si>
  <si>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</si>
  <si>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</si>
  <si>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</si>
  <si>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</si>
  <si>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母の年齢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</si>
  <si>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</si>
  <si>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</si>
  <si>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</si>
  <si>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</si>
  <si>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</si>
  <si>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</si>
  <si>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</si>
  <si>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全国</t>
  </si>
  <si>
    <t>女子人口</t>
  </si>
  <si>
    <t>総　数</t>
  </si>
  <si>
    <t>母の年齢（５階級）別出生数</t>
  </si>
  <si>
    <t>岩槻区</t>
  </si>
  <si>
    <t>ふじみ野市</t>
  </si>
  <si>
    <t>ときがわ町</t>
  </si>
  <si>
    <t>合計特殊出生率（平成21年）　</t>
  </si>
  <si>
    <t>（平成21年）</t>
  </si>
  <si>
    <t>注　全国…総務省統計局「平成21年10月1日現在推計人口（日本人人口）」を用いた。</t>
  </si>
  <si>
    <t>注　県計…総務省統計局「平成21年10月1日現在推計人口（総人口）」を用いた。</t>
  </si>
  <si>
    <t>注　その他…総務部統計課「平成21年1月1日現在町（丁）字別人口（総人口）」を用いた。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</si>
</sst>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  <numFmt numFmtId="178" formatCode="0_ "/>
    <numFmt numFmtId="179" formatCode="_ * #\ ##0_ ;_ * \-#\ ##0_ ;_ * &quot;-&quot;_ ;_ @_ "/>
    <numFmt numFmtId="180" formatCode="_ #,##0;[Red]_ \-#,##0"/>
    <numFmt numFmtId="181" formatCode="0.0000_);[Red]\(0.0000\)"/>
    <numFmt numFmtId="182" formatCode="_ * #\ ###\ ##0_ ;_ * \-#\ ##0_ ;_ * &quot;-&quot;_ ;_ @_ "/>
    <numFmt numFmtId="183" formatCode="_ * #\ ###\ ##0_ ;_ * \-#\ ###\ ##0_ ;_ * &quot;-&quot;_ ;_ @_ "/>
    <numFmt numFmtId="184" formatCode="\ ###,###,##0;&quot;-&quot;###,###,##0"/>
    <numFmt numFmtId="185" formatCode="\ ###\ ###\ ##0;&quot;-&quot;###\ ###\ ##0"/>
    <numFmt numFmtId="186" formatCode="#,##0_ "/>
    <numFmt numFmtId="187" formatCode="0.0000_ "/>
    <numFmt numFmtId="188" formatCode="_ #,##0.00;[Red]_ \-#,##0.00"/>
    <numFmt numFmtId="189" formatCode="#,##0.0000_ ;[Red]\-#,##0.0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quotePrefix="1">
      <alignment horizontal="left"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81" fontId="2" fillId="33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177" fontId="0" fillId="34" borderId="16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34" borderId="13" xfId="0" applyFont="1" applyFill="1" applyBorder="1" applyAlignment="1">
      <alignment horizontal="right" vertical="center"/>
    </xf>
    <xf numFmtId="179" fontId="0" fillId="34" borderId="12" xfId="0" applyNumberFormat="1" applyFill="1" applyBorder="1" applyAlignment="1">
      <alignment vertical="center"/>
    </xf>
    <xf numFmtId="179" fontId="0" fillId="34" borderId="1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9" fontId="0" fillId="0" borderId="12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2" fillId="33" borderId="14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34" borderId="16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34" borderId="16" xfId="0" applyNumberFormat="1" applyFill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34" borderId="20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82" fontId="0" fillId="34" borderId="16" xfId="0" applyNumberFormat="1" applyFill="1" applyBorder="1" applyAlignment="1">
      <alignment vertical="center"/>
    </xf>
    <xf numFmtId="177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83" fontId="0" fillId="34" borderId="16" xfId="0" applyNumberForma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34" borderId="16" xfId="0" applyNumberFormat="1" applyFont="1" applyFill="1" applyBorder="1" applyAlignment="1">
      <alignment horizontal="right" vertical="center"/>
    </xf>
    <xf numFmtId="183" fontId="0" fillId="0" borderId="12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79" fontId="0" fillId="34" borderId="0" xfId="0" applyNumberFormat="1" applyFill="1" applyBorder="1" applyAlignment="1">
      <alignment vertical="center"/>
    </xf>
    <xf numFmtId="38" fontId="40" fillId="0" borderId="0" xfId="50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/>
    </xf>
    <xf numFmtId="189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3" fontId="0" fillId="0" borderId="0" xfId="0" applyNumberFormat="1" applyFill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0" xfId="0" applyNumberFormat="1" applyAlignment="1">
      <alignment horizontal="right" vertical="center"/>
    </xf>
    <xf numFmtId="183" fontId="2" fillId="33" borderId="14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right" vertical="center"/>
    </xf>
    <xf numFmtId="183" fontId="0" fillId="0" borderId="13" xfId="0" applyNumberForma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0" fillId="0" borderId="13" xfId="0" applyNumberFormat="1" applyFill="1" applyBorder="1" applyAlignment="1">
      <alignment vertical="center"/>
    </xf>
    <xf numFmtId="183" fontId="0" fillId="0" borderId="18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7"/>
  <sheetViews>
    <sheetView tabSelected="1" zoomScalePageLayoutView="0" workbookViewId="0" topLeftCell="A1">
      <pane ySplit="3" topLeftCell="A4" activePane="bottomLeft" state="frozen"/>
      <selection pane="topLeft" activeCell="D109" sqref="D109"/>
      <selection pane="bottomLeft" activeCell="K41" sqref="K41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50390625" style="2" customWidth="1"/>
    <col min="4" max="10" width="10.25390625" style="7" bestFit="1" customWidth="1"/>
    <col min="11" max="11" width="7.50390625" style="1" bestFit="1" customWidth="1"/>
    <col min="12" max="16384" width="9.00390625" style="1" customWidth="1"/>
  </cols>
  <sheetData>
    <row r="1" spans="2:11" ht="19.5" customHeight="1">
      <c r="B1" s="6" t="s">
        <v>107</v>
      </c>
      <c r="C1" s="1"/>
      <c r="J1" s="8"/>
      <c r="K1" s="5"/>
    </row>
    <row r="2" spans="10:11" ht="19.5" customHeight="1">
      <c r="J2" s="8"/>
      <c r="K2" s="55" t="s">
        <v>108</v>
      </c>
    </row>
    <row r="3" spans="2:11" ht="19.5" customHeight="1">
      <c r="B3" s="15"/>
      <c r="C3" s="16" t="s">
        <v>92</v>
      </c>
      <c r="D3" s="19" t="s">
        <v>93</v>
      </c>
      <c r="E3" s="19" t="s">
        <v>94</v>
      </c>
      <c r="F3" s="19" t="s">
        <v>95</v>
      </c>
      <c r="G3" s="19" t="s">
        <v>96</v>
      </c>
      <c r="H3" s="19" t="s">
        <v>97</v>
      </c>
      <c r="I3" s="19" t="s">
        <v>98</v>
      </c>
      <c r="J3" s="19" t="s">
        <v>99</v>
      </c>
      <c r="K3" s="20" t="s">
        <v>102</v>
      </c>
    </row>
    <row r="4" spans="2:11" s="3" customFormat="1" ht="19.5" customHeight="1">
      <c r="B4" s="30"/>
      <c r="C4" s="31"/>
      <c r="D4" s="21"/>
      <c r="E4" s="22"/>
      <c r="F4" s="22"/>
      <c r="G4" s="22"/>
      <c r="H4" s="22"/>
      <c r="I4" s="22"/>
      <c r="J4" s="23"/>
      <c r="K4" s="28"/>
    </row>
    <row r="5" spans="2:11" s="3" customFormat="1" ht="19.5" customHeight="1">
      <c r="B5" s="32" t="s">
        <v>100</v>
      </c>
      <c r="C5" s="31"/>
      <c r="D5" s="24">
        <v>0.025114569083447332</v>
      </c>
      <c r="E5" s="11">
        <v>0.1803149120098796</v>
      </c>
      <c r="F5" s="11">
        <v>0.4331058260624824</v>
      </c>
      <c r="G5" s="11">
        <v>0.47236185167232186</v>
      </c>
      <c r="H5" s="11">
        <v>0.2232339791356185</v>
      </c>
      <c r="I5" s="11">
        <v>0.0366762658987281</v>
      </c>
      <c r="J5" s="11">
        <v>0.0009202614379084967</v>
      </c>
      <c r="K5" s="29">
        <v>1.371727665300386</v>
      </c>
    </row>
    <row r="6" spans="2:11" s="3" customFormat="1" ht="19.5" customHeight="1">
      <c r="B6" s="30"/>
      <c r="C6" s="31"/>
      <c r="D6" s="26"/>
      <c r="E6" s="10"/>
      <c r="F6" s="10"/>
      <c r="G6" s="10"/>
      <c r="H6" s="10"/>
      <c r="I6" s="10"/>
      <c r="J6" s="27"/>
      <c r="K6" s="28"/>
    </row>
    <row r="7" spans="2:11" s="3" customFormat="1" ht="19.5" customHeight="1">
      <c r="B7" s="32" t="s">
        <v>1</v>
      </c>
      <c r="C7" s="33"/>
      <c r="D7" s="24">
        <v>0.021656976744186048</v>
      </c>
      <c r="E7" s="11">
        <v>0.14905759162303664</v>
      </c>
      <c r="F7" s="11">
        <v>0.39171428571428574</v>
      </c>
      <c r="G7" s="11">
        <v>0.4655809128630706</v>
      </c>
      <c r="H7" s="11">
        <v>0.2208741258741259</v>
      </c>
      <c r="I7" s="11">
        <v>0.03481927710843374</v>
      </c>
      <c r="J7" s="25">
        <v>0.0005660377358490566</v>
      </c>
      <c r="K7" s="29">
        <v>1.2842692076629874</v>
      </c>
    </row>
    <row r="8" spans="2:11" s="3" customFormat="1" ht="19.5" customHeight="1">
      <c r="B8" s="32"/>
      <c r="C8" s="33"/>
      <c r="D8" s="24"/>
      <c r="E8" s="11"/>
      <c r="F8" s="11"/>
      <c r="G8" s="11"/>
      <c r="H8" s="11"/>
      <c r="I8" s="11"/>
      <c r="J8" s="25"/>
      <c r="K8" s="29"/>
    </row>
    <row r="9" spans="2:11" ht="19.5" customHeight="1">
      <c r="B9" s="32" t="s">
        <v>2</v>
      </c>
      <c r="C9" s="33"/>
      <c r="D9" s="24">
        <v>0.015873582078904186</v>
      </c>
      <c r="E9" s="11">
        <v>0.110291886643607</v>
      </c>
      <c r="F9" s="11">
        <v>0.3726691808087157</v>
      </c>
      <c r="G9" s="11">
        <v>0.45847918053557246</v>
      </c>
      <c r="H9" s="11">
        <v>0.24206980443529522</v>
      </c>
      <c r="I9" s="11">
        <v>0.037402687774540075</v>
      </c>
      <c r="J9" s="25">
        <v>0.0006504657334651611</v>
      </c>
      <c r="K9" s="29">
        <v>1.2374367880100998</v>
      </c>
    </row>
    <row r="10" spans="2:11" ht="19.5" customHeight="1">
      <c r="B10" s="32"/>
      <c r="C10" s="33" t="s">
        <v>83</v>
      </c>
      <c r="D10" s="24">
        <v>0.02710027100271003</v>
      </c>
      <c r="E10" s="11">
        <v>0.13767783386874713</v>
      </c>
      <c r="F10" s="11">
        <v>0.40894439967767926</v>
      </c>
      <c r="G10" s="11">
        <v>0.3978029294274301</v>
      </c>
      <c r="H10" s="11">
        <v>0.19406057042046457</v>
      </c>
      <c r="I10" s="11">
        <v>0.04491017964071856</v>
      </c>
      <c r="J10" s="25">
        <v>0</v>
      </c>
      <c r="K10" s="29">
        <v>1.2104961840377497</v>
      </c>
    </row>
    <row r="11" spans="2:11" ht="19.5" customHeight="1">
      <c r="B11" s="32"/>
      <c r="C11" s="33" t="s">
        <v>84</v>
      </c>
      <c r="D11" s="24">
        <v>0.007759155803848542</v>
      </c>
      <c r="E11" s="11">
        <v>0.11266094420600858</v>
      </c>
      <c r="F11" s="11">
        <v>0.4007203962179198</v>
      </c>
      <c r="G11" s="11">
        <v>0.4809228039041703</v>
      </c>
      <c r="H11" s="11">
        <v>0.2479935794542536</v>
      </c>
      <c r="I11" s="11">
        <v>0.03799529582051746</v>
      </c>
      <c r="J11" s="25">
        <v>0.0010940919037199124</v>
      </c>
      <c r="K11" s="29">
        <v>1.2891462673104381</v>
      </c>
    </row>
    <row r="12" spans="2:11" ht="19.5" customHeight="1">
      <c r="B12" s="32"/>
      <c r="C12" s="33" t="s">
        <v>85</v>
      </c>
      <c r="D12" s="24">
        <v>0.00826787928896238</v>
      </c>
      <c r="E12" s="11">
        <v>0.08755173511620502</v>
      </c>
      <c r="F12" s="11">
        <v>0.31713900134952766</v>
      </c>
      <c r="G12" s="11">
        <v>0.4029348087563146</v>
      </c>
      <c r="H12" s="11">
        <v>0.2652432313449262</v>
      </c>
      <c r="I12" s="11">
        <v>0.03738076823923692</v>
      </c>
      <c r="J12" s="25">
        <v>0.0014240956992309884</v>
      </c>
      <c r="K12" s="29">
        <v>1.1199415197944038</v>
      </c>
    </row>
    <row r="13" spans="2:11" ht="19.5" customHeight="1">
      <c r="B13" s="32"/>
      <c r="C13" s="33" t="s">
        <v>86</v>
      </c>
      <c r="D13" s="24">
        <v>0.024973711882229233</v>
      </c>
      <c r="E13" s="11">
        <v>0.1410998552821997</v>
      </c>
      <c r="F13" s="11">
        <v>0.34448818897637795</v>
      </c>
      <c r="G13" s="11">
        <v>0.412316404176252</v>
      </c>
      <c r="H13" s="11">
        <v>0.22974421810384438</v>
      </c>
      <c r="I13" s="11">
        <v>0.03961109110550955</v>
      </c>
      <c r="J13" s="25">
        <v>0.0010447137484329294</v>
      </c>
      <c r="K13" s="29">
        <v>1.1932781832748456</v>
      </c>
    </row>
    <row r="14" spans="2:11" ht="19.5" customHeight="1">
      <c r="B14" s="32"/>
      <c r="C14" s="33" t="s">
        <v>87</v>
      </c>
      <c r="D14" s="24">
        <v>0.01779359430604982</v>
      </c>
      <c r="E14" s="11">
        <v>0.09408602150537634</v>
      </c>
      <c r="F14" s="11">
        <v>0.38253108065030283</v>
      </c>
      <c r="G14" s="11">
        <v>0.47841020608439644</v>
      </c>
      <c r="H14" s="11">
        <v>0.2645905923344948</v>
      </c>
      <c r="I14" s="11">
        <v>0.04014396456256921</v>
      </c>
      <c r="J14" s="25">
        <v>0</v>
      </c>
      <c r="K14" s="29">
        <v>1.2775554594431895</v>
      </c>
    </row>
    <row r="15" spans="2:11" ht="19.5" customHeight="1">
      <c r="B15" s="32"/>
      <c r="C15" s="33" t="s">
        <v>88</v>
      </c>
      <c r="D15" s="24">
        <v>0.015562472209871054</v>
      </c>
      <c r="E15" s="11">
        <v>0.13852489704230625</v>
      </c>
      <c r="F15" s="11">
        <v>0.4214237743451981</v>
      </c>
      <c r="G15" s="11">
        <v>0.4820899542149205</v>
      </c>
      <c r="H15" s="11">
        <v>0.25216316440049447</v>
      </c>
      <c r="I15" s="11">
        <v>0.023842917251051893</v>
      </c>
      <c r="J15" s="25">
        <v>0</v>
      </c>
      <c r="K15" s="29">
        <v>1.3336071794638424</v>
      </c>
    </row>
    <row r="16" spans="2:11" ht="19.5" customHeight="1">
      <c r="B16" s="32"/>
      <c r="C16" s="33" t="s">
        <v>89</v>
      </c>
      <c r="D16" s="24">
        <v>0.005957700327673518</v>
      </c>
      <c r="E16" s="11">
        <v>0.050141424530727695</v>
      </c>
      <c r="F16" s="11">
        <v>0.334855403348554</v>
      </c>
      <c r="G16" s="11">
        <v>0.4548929663608563</v>
      </c>
      <c r="H16" s="11">
        <v>0.2465483234714004</v>
      </c>
      <c r="I16" s="11">
        <v>0.03514376996805112</v>
      </c>
      <c r="J16" s="25">
        <v>0.0009446438692612886</v>
      </c>
      <c r="K16" s="29">
        <v>1.1284842318765242</v>
      </c>
    </row>
    <row r="17" spans="2:11" ht="19.5" customHeight="1">
      <c r="B17" s="32"/>
      <c r="C17" s="33" t="s">
        <v>90</v>
      </c>
      <c r="D17" s="24">
        <v>0.018901209677419355</v>
      </c>
      <c r="E17" s="11">
        <v>0.11412575366063737</v>
      </c>
      <c r="F17" s="11">
        <v>0.3570813973498537</v>
      </c>
      <c r="G17" s="11">
        <v>0.5250034630835296</v>
      </c>
      <c r="H17" s="11">
        <v>0.23990814599951657</v>
      </c>
      <c r="I17" s="11">
        <v>0.040892708622123644</v>
      </c>
      <c r="J17" s="25">
        <v>0</v>
      </c>
      <c r="K17" s="29">
        <v>1.29591267839308</v>
      </c>
    </row>
    <row r="18" spans="2:11" ht="19.5" customHeight="1">
      <c r="B18" s="32"/>
      <c r="C18" s="33" t="s">
        <v>91</v>
      </c>
      <c r="D18" s="24">
        <v>0.012839325018341893</v>
      </c>
      <c r="E18" s="11">
        <v>0.11154219204655674</v>
      </c>
      <c r="F18" s="11">
        <v>0.42748091603053434</v>
      </c>
      <c r="G18" s="11">
        <v>0.49712505989458555</v>
      </c>
      <c r="H18" s="11">
        <v>0.2648803436285539</v>
      </c>
      <c r="I18" s="11">
        <v>0.038869257950530034</v>
      </c>
      <c r="J18" s="25">
        <v>0.0014492753623188406</v>
      </c>
      <c r="K18" s="29">
        <v>1.3541863699314212</v>
      </c>
    </row>
    <row r="19" spans="2:11" ht="19.5" customHeight="1">
      <c r="B19" s="32"/>
      <c r="C19" s="33" t="s">
        <v>104</v>
      </c>
      <c r="D19" s="24">
        <v>0.022204279370205894</v>
      </c>
      <c r="E19" s="11">
        <v>0.12923506811037375</v>
      </c>
      <c r="F19" s="11">
        <v>0.3817153628652215</v>
      </c>
      <c r="G19" s="11">
        <v>0.3926065839179709</v>
      </c>
      <c r="H19" s="11">
        <v>0.2038700760193504</v>
      </c>
      <c r="I19" s="11">
        <v>0.03325621746674378</v>
      </c>
      <c r="J19" s="25">
        <v>0</v>
      </c>
      <c r="K19" s="29">
        <v>1.1628875877498661</v>
      </c>
    </row>
    <row r="20" spans="2:11" ht="19.5" customHeight="1">
      <c r="B20" s="32"/>
      <c r="C20" s="33"/>
      <c r="D20" s="17"/>
      <c r="E20" s="9"/>
      <c r="F20" s="9"/>
      <c r="G20" s="9"/>
      <c r="H20" s="9"/>
      <c r="I20" s="9"/>
      <c r="J20" s="18"/>
      <c r="K20" s="46"/>
    </row>
    <row r="21" spans="2:11" ht="19.5" customHeight="1">
      <c r="B21" s="32" t="s">
        <v>3</v>
      </c>
      <c r="C21" s="33"/>
      <c r="D21" s="24">
        <v>0.018865469685141818</v>
      </c>
      <c r="E21" s="11">
        <v>0.16653583043624537</v>
      </c>
      <c r="F21" s="11">
        <v>0.3773584905660377</v>
      </c>
      <c r="G21" s="11">
        <v>0.42755727654081965</v>
      </c>
      <c r="H21" s="11">
        <v>0.20816326530612245</v>
      </c>
      <c r="I21" s="11">
        <v>0.029023746701846966</v>
      </c>
      <c r="J21" s="25">
        <v>0.0010435145570280705</v>
      </c>
      <c r="K21" s="29">
        <v>1.228547593793242</v>
      </c>
    </row>
    <row r="22" spans="2:11" ht="19.5" customHeight="1">
      <c r="B22" s="32"/>
      <c r="C22" s="33" t="s">
        <v>4</v>
      </c>
      <c r="D22" s="24">
        <v>0.018865469685141818</v>
      </c>
      <c r="E22" s="11">
        <v>0.16653583043624537</v>
      </c>
      <c r="F22" s="11">
        <v>0.3773584905660377</v>
      </c>
      <c r="G22" s="11">
        <v>0.42755727654081965</v>
      </c>
      <c r="H22" s="11">
        <v>0.20816326530612245</v>
      </c>
      <c r="I22" s="11">
        <v>0.029023746701846966</v>
      </c>
      <c r="J22" s="25">
        <v>0.0010435145570280705</v>
      </c>
      <c r="K22" s="29">
        <v>1.228547593793242</v>
      </c>
    </row>
    <row r="23" spans="2:11" ht="19.5" customHeight="1">
      <c r="B23" s="32"/>
      <c r="C23" s="33"/>
      <c r="D23" s="17"/>
      <c r="E23" s="9"/>
      <c r="F23" s="9"/>
      <c r="G23" s="9"/>
      <c r="H23" s="9"/>
      <c r="I23" s="9"/>
      <c r="J23" s="18"/>
      <c r="K23" s="29"/>
    </row>
    <row r="24" spans="2:11" ht="19.5" customHeight="1">
      <c r="B24" s="32" t="s">
        <v>0</v>
      </c>
      <c r="C24" s="33"/>
      <c r="D24" s="24">
        <v>0.02682039583204883</v>
      </c>
      <c r="E24" s="11">
        <v>0.16350699351820264</v>
      </c>
      <c r="F24" s="11">
        <v>0.36654749548302773</v>
      </c>
      <c r="G24" s="11">
        <v>0.4368177202335618</v>
      </c>
      <c r="H24" s="11">
        <v>0.22805359903796596</v>
      </c>
      <c r="I24" s="11">
        <v>0.04282395367384444</v>
      </c>
      <c r="J24" s="25">
        <v>0.0006729173208918397</v>
      </c>
      <c r="K24" s="29">
        <v>1.2652430750995431</v>
      </c>
    </row>
    <row r="25" spans="2:11" ht="19.5" customHeight="1">
      <c r="B25" s="32"/>
      <c r="C25" s="33" t="s">
        <v>7</v>
      </c>
      <c r="D25" s="24">
        <v>0.03050471436494731</v>
      </c>
      <c r="E25" s="11">
        <v>0.1702175208581645</v>
      </c>
      <c r="F25" s="11">
        <v>0.36042015351763146</v>
      </c>
      <c r="G25" s="11">
        <v>0.4187792978092414</v>
      </c>
      <c r="H25" s="11">
        <v>0.22188134641144192</v>
      </c>
      <c r="I25" s="11">
        <v>0.03759398496240601</v>
      </c>
      <c r="J25" s="25">
        <v>0.0010055641214721457</v>
      </c>
      <c r="K25" s="29">
        <v>1.2404025820453048</v>
      </c>
    </row>
    <row r="26" spans="2:11" ht="19.5" customHeight="1">
      <c r="B26" s="32"/>
      <c r="C26" s="33" t="s">
        <v>5</v>
      </c>
      <c r="D26" s="24">
        <v>0.013774104683195593</v>
      </c>
      <c r="E26" s="11">
        <v>0.13421181063933627</v>
      </c>
      <c r="F26" s="11">
        <v>0.2621359223300971</v>
      </c>
      <c r="G26" s="11">
        <v>0.41540212443095603</v>
      </c>
      <c r="H26" s="11">
        <v>0.20090845562543674</v>
      </c>
      <c r="I26" s="11">
        <v>0.05731225296442688</v>
      </c>
      <c r="J26" s="25">
        <v>0</v>
      </c>
      <c r="K26" s="29">
        <v>1.0837446706734486</v>
      </c>
    </row>
    <row r="27" spans="2:11" ht="19.5" customHeight="1">
      <c r="B27" s="32"/>
      <c r="C27" s="33" t="s">
        <v>6</v>
      </c>
      <c r="D27" s="24">
        <v>0.0186219739292365</v>
      </c>
      <c r="E27" s="11">
        <v>0.1441784548422198</v>
      </c>
      <c r="F27" s="11">
        <v>0.43855588984031474</v>
      </c>
      <c r="G27" s="11">
        <v>0.49083650880058066</v>
      </c>
      <c r="H27" s="11">
        <v>0.2509810333551341</v>
      </c>
      <c r="I27" s="11">
        <v>0.05072607917246867</v>
      </c>
      <c r="J27" s="25">
        <v>0</v>
      </c>
      <c r="K27" s="29">
        <v>1.3938999399399545</v>
      </c>
    </row>
    <row r="28" spans="2:11" ht="19.5" customHeight="1">
      <c r="B28" s="32"/>
      <c r="C28" s="33" t="s">
        <v>8</v>
      </c>
      <c r="D28" s="24">
        <v>0.02768987341772152</v>
      </c>
      <c r="E28" s="11">
        <v>0.19343065693430656</v>
      </c>
      <c r="F28" s="11">
        <v>0.4022346368715084</v>
      </c>
      <c r="G28" s="11">
        <v>0.4920699471329809</v>
      </c>
      <c r="H28" s="11">
        <v>0.25668449197860965</v>
      </c>
      <c r="I28" s="11">
        <v>0.0539906103286385</v>
      </c>
      <c r="J28" s="25">
        <v>0</v>
      </c>
      <c r="K28" s="29">
        <v>1.4261002166637655</v>
      </c>
    </row>
    <row r="29" spans="2:11" ht="19.5" customHeight="1">
      <c r="B29" s="32"/>
      <c r="C29" s="33"/>
      <c r="D29" s="17"/>
      <c r="E29" s="9"/>
      <c r="F29" s="9"/>
      <c r="G29" s="9"/>
      <c r="H29" s="9"/>
      <c r="I29" s="9"/>
      <c r="J29" s="18"/>
      <c r="K29" s="29"/>
    </row>
    <row r="30" spans="2:11" ht="19.5" customHeight="1">
      <c r="B30" s="32" t="s">
        <v>9</v>
      </c>
      <c r="C30" s="33"/>
      <c r="D30" s="24">
        <v>0.02469813391877058</v>
      </c>
      <c r="E30" s="11">
        <v>0.14285714285714285</v>
      </c>
      <c r="F30" s="11">
        <v>0.37452686101334753</v>
      </c>
      <c r="G30" s="11">
        <v>0.45773276197896373</v>
      </c>
      <c r="H30" s="11">
        <v>0.23691831435989616</v>
      </c>
      <c r="I30" s="11">
        <v>0.0388679703631726</v>
      </c>
      <c r="J30" s="25">
        <v>0.0012031763856581374</v>
      </c>
      <c r="K30" s="29">
        <v>1.2768043608769517</v>
      </c>
    </row>
    <row r="31" spans="2:11" ht="19.5" customHeight="1">
      <c r="B31" s="32"/>
      <c r="C31" s="33" t="s">
        <v>10</v>
      </c>
      <c r="D31" s="24">
        <v>0.018076644974692697</v>
      </c>
      <c r="E31" s="11">
        <v>0.1524390243902439</v>
      </c>
      <c r="F31" s="11">
        <v>0.3912111468381565</v>
      </c>
      <c r="G31" s="11">
        <v>0.48193881312200515</v>
      </c>
      <c r="H31" s="11">
        <v>0.230034019115503</v>
      </c>
      <c r="I31" s="11">
        <v>0.038980794827914056</v>
      </c>
      <c r="J31" s="25">
        <v>0</v>
      </c>
      <c r="K31" s="29">
        <v>1.312680443268515</v>
      </c>
    </row>
    <row r="32" spans="2:11" ht="19.5" customHeight="1">
      <c r="B32" s="32"/>
      <c r="C32" s="33" t="s">
        <v>11</v>
      </c>
      <c r="D32" s="24">
        <v>0.02960526315789474</v>
      </c>
      <c r="E32" s="11">
        <v>0.10547463586137619</v>
      </c>
      <c r="F32" s="11">
        <v>0.3534086156419908</v>
      </c>
      <c r="G32" s="11">
        <v>0.4200896191187453</v>
      </c>
      <c r="H32" s="11">
        <v>0.20558694287507845</v>
      </c>
      <c r="I32" s="11">
        <v>0.030290791599353797</v>
      </c>
      <c r="J32" s="25">
        <v>0</v>
      </c>
      <c r="K32" s="29">
        <v>1.1444558682544392</v>
      </c>
    </row>
    <row r="33" spans="2:11" ht="19.5" customHeight="1">
      <c r="B33" s="32"/>
      <c r="C33" s="33" t="s">
        <v>12</v>
      </c>
      <c r="D33" s="24">
        <v>0.04672897196261682</v>
      </c>
      <c r="E33" s="11">
        <v>0.13254113345521024</v>
      </c>
      <c r="F33" s="11">
        <v>0.34796238244514105</v>
      </c>
      <c r="G33" s="11">
        <v>0.4962327877370746</v>
      </c>
      <c r="H33" s="11">
        <v>0.2661207778915046</v>
      </c>
      <c r="I33" s="11">
        <v>0.037149611617696726</v>
      </c>
      <c r="J33" s="25">
        <v>0</v>
      </c>
      <c r="K33" s="29">
        <v>1.3267356651092441</v>
      </c>
    </row>
    <row r="34" spans="2:11" ht="19.5" customHeight="1">
      <c r="B34" s="32"/>
      <c r="C34" s="33" t="s">
        <v>13</v>
      </c>
      <c r="D34" s="24">
        <v>0.01893387707544422</v>
      </c>
      <c r="E34" s="11">
        <v>0.15819750719079578</v>
      </c>
      <c r="F34" s="11">
        <v>0.38645335549553295</v>
      </c>
      <c r="G34" s="11">
        <v>0.42802526595744683</v>
      </c>
      <c r="H34" s="11">
        <v>0.241088596361485</v>
      </c>
      <c r="I34" s="11">
        <v>0.04332755632582322</v>
      </c>
      <c r="J34" s="25">
        <v>0.0033921302578018993</v>
      </c>
      <c r="K34" s="29">
        <v>1.27941828866433</v>
      </c>
    </row>
    <row r="35" spans="2:11" ht="19.5" customHeight="1">
      <c r="B35" s="32"/>
      <c r="C35" s="33"/>
      <c r="D35" s="17"/>
      <c r="E35" s="9"/>
      <c r="F35" s="9"/>
      <c r="G35" s="9"/>
      <c r="H35" s="9"/>
      <c r="I35" s="9"/>
      <c r="J35" s="18"/>
      <c r="K35" s="29"/>
    </row>
    <row r="36" spans="2:11" ht="19.5" customHeight="1">
      <c r="B36" s="32" t="s">
        <v>14</v>
      </c>
      <c r="C36" s="33"/>
      <c r="D36" s="24">
        <v>0.02434740959527421</v>
      </c>
      <c r="E36" s="11">
        <v>0.1397212543554007</v>
      </c>
      <c r="F36" s="11">
        <v>0.36969506444514305</v>
      </c>
      <c r="G36" s="11">
        <v>0.4294590643274854</v>
      </c>
      <c r="H36" s="11">
        <v>0.21287310016480498</v>
      </c>
      <c r="I36" s="11">
        <v>0.031614520876485336</v>
      </c>
      <c r="J36" s="25">
        <v>0.0006415191172696946</v>
      </c>
      <c r="K36" s="29">
        <v>1.2083519328818635</v>
      </c>
    </row>
    <row r="37" spans="2:11" ht="19.5" customHeight="1">
      <c r="B37" s="32"/>
      <c r="C37" s="33" t="s">
        <v>15</v>
      </c>
      <c r="D37" s="24">
        <v>0.006514657980456026</v>
      </c>
      <c r="E37" s="11">
        <v>0.09368008948545861</v>
      </c>
      <c r="F37" s="11">
        <v>0.3103932584269663</v>
      </c>
      <c r="G37" s="11">
        <v>0.381000762001524</v>
      </c>
      <c r="H37" s="11">
        <v>0.2355534926897192</v>
      </c>
      <c r="I37" s="11">
        <v>0.02286004572009144</v>
      </c>
      <c r="J37" s="25">
        <v>0</v>
      </c>
      <c r="K37" s="29">
        <v>1.0500023063042154</v>
      </c>
    </row>
    <row r="38" spans="2:11" ht="19.5" customHeight="1">
      <c r="B38" s="32"/>
      <c r="C38" s="64" t="s">
        <v>16</v>
      </c>
      <c r="D38" s="24">
        <v>0.02972062611452348</v>
      </c>
      <c r="E38" s="11">
        <v>0.15923024523160761</v>
      </c>
      <c r="F38" s="11">
        <v>0.3809805079740106</v>
      </c>
      <c r="G38" s="11">
        <v>0.4293168880455408</v>
      </c>
      <c r="H38" s="11">
        <v>0.2058732929458877</v>
      </c>
      <c r="I38" s="11">
        <v>0.032651552488910794</v>
      </c>
      <c r="J38" s="25">
        <v>0</v>
      </c>
      <c r="K38" s="29">
        <v>1.237773112800481</v>
      </c>
    </row>
    <row r="39" spans="2:11" ht="19.5" customHeight="1">
      <c r="B39" s="32"/>
      <c r="C39" s="64" t="s">
        <v>17</v>
      </c>
      <c r="D39" s="24">
        <v>0.025097601784718346</v>
      </c>
      <c r="E39" s="11">
        <v>0.16145833333333334</v>
      </c>
      <c r="F39" s="11">
        <v>0.33488372093023255</v>
      </c>
      <c r="G39" s="11">
        <v>0.4130775254502741</v>
      </c>
      <c r="H39" s="11">
        <v>0.2143335565974548</v>
      </c>
      <c r="I39" s="11">
        <v>0.02324680356450988</v>
      </c>
      <c r="J39" s="25">
        <v>0.00458295142071494</v>
      </c>
      <c r="K39" s="29">
        <v>1.176680493081238</v>
      </c>
    </row>
    <row r="40" spans="2:11" ht="19.5" customHeight="1">
      <c r="B40" s="32"/>
      <c r="C40" s="64" t="s">
        <v>18</v>
      </c>
      <c r="D40" s="24">
        <v>0.02807411566535654</v>
      </c>
      <c r="E40" s="11">
        <v>0.1263537906137184</v>
      </c>
      <c r="F40" s="11">
        <v>0.37463271302644463</v>
      </c>
      <c r="G40" s="11">
        <v>0.4168438962143769</v>
      </c>
      <c r="H40" s="11">
        <v>0.16939890710382513</v>
      </c>
      <c r="I40" s="11">
        <v>0.036653730056058646</v>
      </c>
      <c r="J40" s="25">
        <v>0</v>
      </c>
      <c r="K40" s="29">
        <v>1.1519571526797803</v>
      </c>
    </row>
    <row r="41" spans="2:11" ht="19.5" customHeight="1">
      <c r="B41" s="32"/>
      <c r="C41" s="64" t="s">
        <v>19</v>
      </c>
      <c r="D41" s="24">
        <v>0.04784688995215311</v>
      </c>
      <c r="E41" s="11">
        <v>0.1725790987535954</v>
      </c>
      <c r="F41" s="11">
        <v>0.5141202027516292</v>
      </c>
      <c r="G41" s="11">
        <v>0.56975505857295</v>
      </c>
      <c r="H41" s="11">
        <v>0.2542372881355932</v>
      </c>
      <c r="I41" s="11">
        <v>0.0574300071787509</v>
      </c>
      <c r="J41" s="25">
        <v>0</v>
      </c>
      <c r="K41" s="29">
        <v>1.6159685453446717</v>
      </c>
    </row>
    <row r="42" spans="2:11" ht="19.5" customHeight="1">
      <c r="B42" s="32"/>
      <c r="C42" s="64"/>
      <c r="D42" s="17"/>
      <c r="E42" s="9"/>
      <c r="F42" s="9"/>
      <c r="G42" s="9"/>
      <c r="H42" s="9"/>
      <c r="I42" s="9"/>
      <c r="J42" s="18"/>
      <c r="K42" s="29"/>
    </row>
    <row r="43" spans="2:11" ht="19.5" customHeight="1">
      <c r="B43" s="32" t="s">
        <v>22</v>
      </c>
      <c r="C43" s="64"/>
      <c r="D43" s="24">
        <v>0.014743558756707112</v>
      </c>
      <c r="E43" s="11">
        <v>0.12786112127495222</v>
      </c>
      <c r="F43" s="11">
        <v>0.3660027324369023</v>
      </c>
      <c r="G43" s="11">
        <v>0.42087337306896966</v>
      </c>
      <c r="H43" s="11">
        <v>0.20907940439968767</v>
      </c>
      <c r="I43" s="11">
        <v>0.03700232678386763</v>
      </c>
      <c r="J43" s="25">
        <v>0.0003849114703618168</v>
      </c>
      <c r="K43" s="29">
        <v>1.1759474281914484</v>
      </c>
    </row>
    <row r="44" spans="2:11" ht="19.5" customHeight="1">
      <c r="B44" s="32"/>
      <c r="C44" s="64" t="s">
        <v>23</v>
      </c>
      <c r="D44" s="24">
        <v>0.009698693909220225</v>
      </c>
      <c r="E44" s="11">
        <v>0.1174668028600613</v>
      </c>
      <c r="F44" s="11">
        <v>0.37396619920891766</v>
      </c>
      <c r="G44" s="11">
        <v>0.4159216356992925</v>
      </c>
      <c r="H44" s="11">
        <v>0.22038959192378788</v>
      </c>
      <c r="I44" s="11">
        <v>0.04153381439838899</v>
      </c>
      <c r="J44" s="25">
        <v>0.000491787154519524</v>
      </c>
      <c r="K44" s="29">
        <v>1.179468525154188</v>
      </c>
    </row>
    <row r="45" spans="2:11" ht="19.5" customHeight="1">
      <c r="B45" s="32"/>
      <c r="C45" s="64" t="s">
        <v>75</v>
      </c>
      <c r="D45" s="24">
        <v>0.012064343163538875</v>
      </c>
      <c r="E45" s="11">
        <v>0.12061902594446974</v>
      </c>
      <c r="F45" s="11">
        <v>0.3480881130507066</v>
      </c>
      <c r="G45" s="11">
        <v>0.3799590240268207</v>
      </c>
      <c r="H45" s="11">
        <v>0.1979272850832484</v>
      </c>
      <c r="I45" s="11">
        <v>0.027316875758802102</v>
      </c>
      <c r="J45" s="25">
        <v>0</v>
      </c>
      <c r="K45" s="29">
        <v>1.0859746670275863</v>
      </c>
    </row>
    <row r="46" spans="2:11" ht="19.5" customHeight="1">
      <c r="B46" s="32"/>
      <c r="C46" s="64" t="s">
        <v>76</v>
      </c>
      <c r="D46" s="24">
        <v>0.023065094823167608</v>
      </c>
      <c r="E46" s="11">
        <v>0.12590347400326415</v>
      </c>
      <c r="F46" s="11">
        <v>0.33045650692709516</v>
      </c>
      <c r="G46" s="11">
        <v>0.42970297029702964</v>
      </c>
      <c r="H46" s="11">
        <v>0.19555478980013782</v>
      </c>
      <c r="I46" s="11">
        <v>0.04104104104104104</v>
      </c>
      <c r="J46" s="25">
        <v>0</v>
      </c>
      <c r="K46" s="29">
        <v>1.1457238768917355</v>
      </c>
    </row>
    <row r="47" spans="2:11" ht="19.5" customHeight="1">
      <c r="B47" s="32"/>
      <c r="C47" s="64" t="s">
        <v>24</v>
      </c>
      <c r="D47" s="24">
        <v>0.013630168105406633</v>
      </c>
      <c r="E47" s="11">
        <v>0.16164584864070536</v>
      </c>
      <c r="F47" s="11">
        <v>0.385980479148181</v>
      </c>
      <c r="G47" s="11">
        <v>0.43813820945143667</v>
      </c>
      <c r="H47" s="11">
        <v>0.2008838891120932</v>
      </c>
      <c r="I47" s="11">
        <v>0.030935808197989176</v>
      </c>
      <c r="J47" s="25">
        <v>0.0017076502732240437</v>
      </c>
      <c r="K47" s="29">
        <v>1.2329220529290361</v>
      </c>
    </row>
    <row r="48" spans="2:11" ht="19.5" customHeight="1">
      <c r="B48" s="32"/>
      <c r="C48" s="64" t="s">
        <v>105</v>
      </c>
      <c r="D48" s="24">
        <v>0.022371364653243846</v>
      </c>
      <c r="E48" s="11">
        <v>0.15265662172878666</v>
      </c>
      <c r="F48" s="11">
        <v>0.3936375321336761</v>
      </c>
      <c r="G48" s="11">
        <v>0.46107331821617537</v>
      </c>
      <c r="H48" s="11">
        <v>0.21501992867631634</v>
      </c>
      <c r="I48" s="11">
        <v>0.038560411311053984</v>
      </c>
      <c r="J48" s="25">
        <v>0</v>
      </c>
      <c r="K48" s="29">
        <v>1.2833191767192524</v>
      </c>
    </row>
    <row r="49" spans="2:11" ht="19.5" customHeight="1">
      <c r="B49" s="32"/>
      <c r="C49" s="64" t="s">
        <v>25</v>
      </c>
      <c r="D49" s="24">
        <v>0.01693002257336343</v>
      </c>
      <c r="E49" s="11">
        <v>0.11363636363636365</v>
      </c>
      <c r="F49" s="11">
        <v>0.3665987780040733</v>
      </c>
      <c r="G49" s="11">
        <v>0.42545710267229253</v>
      </c>
      <c r="H49" s="11">
        <v>0.20757020757020755</v>
      </c>
      <c r="I49" s="11">
        <v>0.030303030303030304</v>
      </c>
      <c r="J49" s="25">
        <v>0</v>
      </c>
      <c r="K49" s="29">
        <v>1.1604955047593308</v>
      </c>
    </row>
    <row r="50" spans="2:11" ht="19.5" customHeight="1">
      <c r="B50" s="32"/>
      <c r="C50" s="64"/>
      <c r="D50" s="17"/>
      <c r="E50" s="9"/>
      <c r="F50" s="9"/>
      <c r="G50" s="9"/>
      <c r="H50" s="9"/>
      <c r="I50" s="9"/>
      <c r="J50" s="18"/>
      <c r="K50" s="29"/>
    </row>
    <row r="51" spans="2:11" ht="19.5" customHeight="1">
      <c r="B51" s="32" t="s">
        <v>28</v>
      </c>
      <c r="C51" s="64"/>
      <c r="D51" s="24">
        <v>0.015418879561418537</v>
      </c>
      <c r="E51" s="11">
        <v>0.1133313450641217</v>
      </c>
      <c r="F51" s="11">
        <v>0.33243628304574957</v>
      </c>
      <c r="G51" s="11">
        <v>0.3956780923994039</v>
      </c>
      <c r="H51" s="11">
        <v>0.189873417721519</v>
      </c>
      <c r="I51" s="11">
        <v>0.03747896588649228</v>
      </c>
      <c r="J51" s="25">
        <v>0.0007216048491845864</v>
      </c>
      <c r="K51" s="29">
        <v>1.0849385885278893</v>
      </c>
    </row>
    <row r="52" spans="2:11" ht="19.5" customHeight="1">
      <c r="B52" s="32"/>
      <c r="C52" s="64" t="s">
        <v>29</v>
      </c>
      <c r="D52" s="24">
        <v>0.017368649587494574</v>
      </c>
      <c r="E52" s="11">
        <v>0.12142857142857143</v>
      </c>
      <c r="F52" s="11">
        <v>0.34609720176730485</v>
      </c>
      <c r="G52" s="11">
        <v>0.41313918049441245</v>
      </c>
      <c r="H52" s="11">
        <v>0.199935504675911</v>
      </c>
      <c r="I52" s="11">
        <v>0.028206092515983452</v>
      </c>
      <c r="J52" s="25">
        <v>0</v>
      </c>
      <c r="K52" s="29">
        <v>1.126175200469678</v>
      </c>
    </row>
    <row r="53" spans="2:11" ht="19.5" customHeight="1">
      <c r="B53" s="32"/>
      <c r="C53" s="64" t="s">
        <v>30</v>
      </c>
      <c r="D53" s="24">
        <v>0.01567398119122257</v>
      </c>
      <c r="E53" s="11">
        <v>0.19184652278177455</v>
      </c>
      <c r="F53" s="11">
        <v>0.4905335628227195</v>
      </c>
      <c r="G53" s="11">
        <v>0.583941605839416</v>
      </c>
      <c r="H53" s="11">
        <v>0.3338068181818182</v>
      </c>
      <c r="I53" s="11">
        <v>0.07984031936127745</v>
      </c>
      <c r="J53" s="25">
        <v>0</v>
      </c>
      <c r="K53" s="29">
        <v>1.6956428101782284</v>
      </c>
    </row>
    <row r="54" spans="2:11" ht="19.5" customHeight="1">
      <c r="B54" s="32"/>
      <c r="C54" s="64" t="s">
        <v>31</v>
      </c>
      <c r="D54" s="24">
        <v>0.020618556701030927</v>
      </c>
      <c r="E54" s="11">
        <v>0.11818181818181818</v>
      </c>
      <c r="F54" s="11">
        <v>0.40609137055837563</v>
      </c>
      <c r="G54" s="11">
        <v>0.44861337683523655</v>
      </c>
      <c r="H54" s="11">
        <v>0.14331210191082802</v>
      </c>
      <c r="I54" s="11">
        <v>0.008695652173913044</v>
      </c>
      <c r="J54" s="25">
        <v>0</v>
      </c>
      <c r="K54" s="29">
        <v>1.1455128763612024</v>
      </c>
    </row>
    <row r="55" spans="2:11" ht="19.5" customHeight="1">
      <c r="B55" s="32"/>
      <c r="C55" s="64" t="s">
        <v>32</v>
      </c>
      <c r="D55" s="24">
        <v>0.02014098690835851</v>
      </c>
      <c r="E55" s="11">
        <v>0.09191176470588236</v>
      </c>
      <c r="F55" s="11">
        <v>0.2570093457943925</v>
      </c>
      <c r="G55" s="11">
        <v>0.32926829268292684</v>
      </c>
      <c r="H55" s="11">
        <v>0.1805869074492099</v>
      </c>
      <c r="I55" s="11">
        <v>0.03980099502487562</v>
      </c>
      <c r="J55" s="25">
        <v>0.004306632213608958</v>
      </c>
      <c r="K55" s="29">
        <v>0.9230249247792548</v>
      </c>
    </row>
    <row r="56" spans="2:11" ht="19.5" customHeight="1">
      <c r="B56" s="32"/>
      <c r="C56" s="64" t="s">
        <v>33</v>
      </c>
      <c r="D56" s="24">
        <v>0.008849557522123894</v>
      </c>
      <c r="E56" s="11">
        <v>0.10668563300142248</v>
      </c>
      <c r="F56" s="11">
        <v>0.20292207792207792</v>
      </c>
      <c r="G56" s="11">
        <v>0.3147353361945637</v>
      </c>
      <c r="H56" s="11">
        <v>0.17883755588673622</v>
      </c>
      <c r="I56" s="11">
        <v>0.04091653027823241</v>
      </c>
      <c r="J56" s="25">
        <v>0</v>
      </c>
      <c r="K56" s="29">
        <v>0.8529466908051565</v>
      </c>
    </row>
    <row r="57" spans="2:11" ht="19.5" customHeight="1">
      <c r="B57" s="32"/>
      <c r="C57" s="64" t="s">
        <v>34</v>
      </c>
      <c r="D57" s="24">
        <v>0.007204610951008645</v>
      </c>
      <c r="E57" s="11">
        <v>0.11398176291793313</v>
      </c>
      <c r="F57" s="11">
        <v>0.2838827838827839</v>
      </c>
      <c r="G57" s="11">
        <v>0.352233676975945</v>
      </c>
      <c r="H57" s="11">
        <v>0.09601181683899557</v>
      </c>
      <c r="I57" s="11">
        <v>0.04716981132075471</v>
      </c>
      <c r="J57" s="25">
        <v>0</v>
      </c>
      <c r="K57" s="29">
        <v>0.900484462887421</v>
      </c>
    </row>
    <row r="58" spans="2:11" ht="19.5" customHeight="1">
      <c r="B58" s="32"/>
      <c r="C58" s="64" t="s">
        <v>106</v>
      </c>
      <c r="D58" s="24">
        <v>0.013736263736263738</v>
      </c>
      <c r="E58" s="11">
        <v>0.062034739454094295</v>
      </c>
      <c r="F58" s="11">
        <v>0.3230769230769231</v>
      </c>
      <c r="G58" s="11">
        <v>0.13333333333333333</v>
      </c>
      <c r="H58" s="11">
        <v>0.1661631419939577</v>
      </c>
      <c r="I58" s="11">
        <v>0.04143646408839779</v>
      </c>
      <c r="J58" s="25">
        <v>0</v>
      </c>
      <c r="K58" s="29">
        <v>0.7397808656829699</v>
      </c>
    </row>
    <row r="59" spans="2:11" ht="19.5" customHeight="1">
      <c r="B59" s="32"/>
      <c r="C59" s="64" t="s">
        <v>35</v>
      </c>
      <c r="D59" s="24">
        <v>0</v>
      </c>
      <c r="E59" s="11">
        <v>0</v>
      </c>
      <c r="F59" s="11">
        <v>0.3488372093023256</v>
      </c>
      <c r="G59" s="11">
        <v>0.4310344827586207</v>
      </c>
      <c r="H59" s="11">
        <v>0.04464285714285714</v>
      </c>
      <c r="I59" s="11">
        <v>0.12195121951219512</v>
      </c>
      <c r="J59" s="25">
        <v>0</v>
      </c>
      <c r="K59" s="29">
        <v>0.9464657687159985</v>
      </c>
    </row>
    <row r="60" spans="2:11" ht="19.5" customHeight="1">
      <c r="B60" s="32"/>
      <c r="C60" s="64"/>
      <c r="D60" s="17"/>
      <c r="E60" s="9"/>
      <c r="F60" s="9"/>
      <c r="G60" s="9"/>
      <c r="H60" s="9"/>
      <c r="I60" s="9"/>
      <c r="J60" s="18"/>
      <c r="K60" s="29"/>
    </row>
    <row r="61" spans="2:11" ht="19.5" customHeight="1">
      <c r="B61" s="32" t="s">
        <v>36</v>
      </c>
      <c r="C61" s="64"/>
      <c r="D61" s="24">
        <v>0.03148823334438183</v>
      </c>
      <c r="E61" s="11">
        <v>0.20200214515552375</v>
      </c>
      <c r="F61" s="11">
        <v>0.43461237274862957</v>
      </c>
      <c r="G61" s="11">
        <v>0.40558734432850896</v>
      </c>
      <c r="H61" s="11">
        <v>0.21193771626297575</v>
      </c>
      <c r="I61" s="11">
        <v>0.025433871932974264</v>
      </c>
      <c r="J61" s="25">
        <v>0.0015001500150015003</v>
      </c>
      <c r="K61" s="29">
        <v>1.3125618337879958</v>
      </c>
    </row>
    <row r="62" spans="2:11" ht="19.5" customHeight="1">
      <c r="B62" s="32"/>
      <c r="C62" s="64" t="s">
        <v>37</v>
      </c>
      <c r="D62" s="24">
        <v>0.031914893617021274</v>
      </c>
      <c r="E62" s="11">
        <v>0.20462633451957296</v>
      </c>
      <c r="F62" s="11">
        <v>0.4684572142410993</v>
      </c>
      <c r="G62" s="11">
        <v>0.3805774278215223</v>
      </c>
      <c r="H62" s="11">
        <v>0.21847974510696405</v>
      </c>
      <c r="I62" s="11">
        <v>0.01642421398404505</v>
      </c>
      <c r="J62" s="25">
        <v>0.0024177949709864605</v>
      </c>
      <c r="K62" s="29">
        <v>1.3228976242612116</v>
      </c>
    </row>
    <row r="63" spans="2:11" ht="19.5" customHeight="1">
      <c r="B63" s="32"/>
      <c r="C63" s="64" t="s">
        <v>38</v>
      </c>
      <c r="D63" s="24">
        <v>0.05725190839694656</v>
      </c>
      <c r="E63" s="11">
        <v>0.273109243697479</v>
      </c>
      <c r="F63" s="11">
        <v>0.2857142857142857</v>
      </c>
      <c r="G63" s="11">
        <v>0.4956896551724138</v>
      </c>
      <c r="H63" s="11">
        <v>0.26479750778816197</v>
      </c>
      <c r="I63" s="11">
        <v>0.03215434083601286</v>
      </c>
      <c r="J63" s="25">
        <v>0</v>
      </c>
      <c r="K63" s="29">
        <v>1.4087169416052998</v>
      </c>
    </row>
    <row r="64" spans="2:11" ht="19.5" customHeight="1">
      <c r="B64" s="32"/>
      <c r="C64" s="64" t="s">
        <v>39</v>
      </c>
      <c r="D64" s="24">
        <v>0.038910505836575876</v>
      </c>
      <c r="E64" s="11">
        <v>0.2097902097902098</v>
      </c>
      <c r="F64" s="11">
        <v>0.47101449275362317</v>
      </c>
      <c r="G64" s="11">
        <v>0.5308219178082192</v>
      </c>
      <c r="H64" s="11">
        <v>0.23460410557184752</v>
      </c>
      <c r="I64" s="11">
        <v>0.017421602787456445</v>
      </c>
      <c r="J64" s="25">
        <v>0</v>
      </c>
      <c r="K64" s="29">
        <v>1.502562834547932</v>
      </c>
    </row>
    <row r="65" spans="2:11" ht="19.5" customHeight="1">
      <c r="B65" s="32"/>
      <c r="C65" s="64" t="s">
        <v>40</v>
      </c>
      <c r="D65" s="24">
        <v>0</v>
      </c>
      <c r="E65" s="11">
        <v>0.22277227722772275</v>
      </c>
      <c r="F65" s="11">
        <v>0.24539877300613497</v>
      </c>
      <c r="G65" s="11">
        <v>0.3755868544600939</v>
      </c>
      <c r="H65" s="11">
        <v>0.15350877192982454</v>
      </c>
      <c r="I65" s="11">
        <v>0.04065040650406505</v>
      </c>
      <c r="J65" s="25">
        <v>0</v>
      </c>
      <c r="K65" s="29">
        <v>1.0379170831278413</v>
      </c>
    </row>
    <row r="66" spans="2:11" ht="19.5" customHeight="1">
      <c r="B66" s="32"/>
      <c r="C66" s="64" t="s">
        <v>41</v>
      </c>
      <c r="D66" s="24">
        <v>0.024691358024691357</v>
      </c>
      <c r="E66" s="11">
        <v>0.12987012987012989</v>
      </c>
      <c r="F66" s="11">
        <v>0.4276315789473684</v>
      </c>
      <c r="G66" s="11">
        <v>0.3951367781155015</v>
      </c>
      <c r="H66" s="11">
        <v>0.1443569553805774</v>
      </c>
      <c r="I66" s="11">
        <v>0.0681198910081744</v>
      </c>
      <c r="J66" s="25">
        <v>0</v>
      </c>
      <c r="K66" s="29">
        <v>1.189806691346443</v>
      </c>
    </row>
    <row r="67" spans="2:11" ht="19.5" customHeight="1">
      <c r="B67" s="32"/>
      <c r="C67" s="64"/>
      <c r="D67" s="17"/>
      <c r="E67" s="9"/>
      <c r="F67" s="9"/>
      <c r="G67" s="9"/>
      <c r="H67" s="9"/>
      <c r="I67" s="9"/>
      <c r="J67" s="18"/>
      <c r="K67" s="29"/>
    </row>
    <row r="68" spans="2:11" ht="19.5" customHeight="1">
      <c r="B68" s="32" t="s">
        <v>42</v>
      </c>
      <c r="C68" s="64"/>
      <c r="D68" s="24">
        <v>0.026997840172786176</v>
      </c>
      <c r="E68" s="11">
        <v>0.17743979721166034</v>
      </c>
      <c r="F68" s="11">
        <v>0.4289127837514934</v>
      </c>
      <c r="G68" s="11">
        <v>0.3415539065910083</v>
      </c>
      <c r="H68" s="11">
        <v>0.17982017982017984</v>
      </c>
      <c r="I68" s="11">
        <v>0.028946782453796484</v>
      </c>
      <c r="J68" s="25">
        <v>0</v>
      </c>
      <c r="K68" s="29">
        <v>1.1836712900009247</v>
      </c>
    </row>
    <row r="69" spans="2:11" ht="19.5" customHeight="1">
      <c r="B69" s="32"/>
      <c r="C69" s="64" t="s">
        <v>43</v>
      </c>
      <c r="D69" s="24">
        <v>0.03121998078770413</v>
      </c>
      <c r="E69" s="11">
        <v>0.17317939609236235</v>
      </c>
      <c r="F69" s="11">
        <v>0.4056795131845842</v>
      </c>
      <c r="G69" s="11">
        <v>0.3371833084947839</v>
      </c>
      <c r="H69" s="11">
        <v>0.1917900403768506</v>
      </c>
      <c r="I69" s="11">
        <v>0.026415094339622643</v>
      </c>
      <c r="J69" s="25">
        <v>0</v>
      </c>
      <c r="K69" s="29">
        <v>1.1654673332759078</v>
      </c>
    </row>
    <row r="70" spans="2:11" ht="19.5" customHeight="1">
      <c r="B70" s="32"/>
      <c r="C70" s="64" t="s">
        <v>44</v>
      </c>
      <c r="D70" s="24">
        <v>0.03278688524590164</v>
      </c>
      <c r="E70" s="11">
        <v>0.136986301369863</v>
      </c>
      <c r="F70" s="11">
        <v>0.3333333333333333</v>
      </c>
      <c r="G70" s="11">
        <v>0.28169014084507044</v>
      </c>
      <c r="H70" s="11">
        <v>0.1862464183381089</v>
      </c>
      <c r="I70" s="11">
        <v>0.014450867052023121</v>
      </c>
      <c r="J70" s="25">
        <v>0</v>
      </c>
      <c r="K70" s="29">
        <v>0.9854939461843004</v>
      </c>
    </row>
    <row r="71" spans="2:11" ht="19.5" customHeight="1">
      <c r="B71" s="32"/>
      <c r="C71" s="64" t="s">
        <v>45</v>
      </c>
      <c r="D71" s="24">
        <v>0.033482142857142856</v>
      </c>
      <c r="E71" s="11">
        <v>0.15317286652078774</v>
      </c>
      <c r="F71" s="11">
        <v>0.5319148936170213</v>
      </c>
      <c r="G71" s="11">
        <v>0.40509259259259256</v>
      </c>
      <c r="H71" s="11">
        <v>0.11293634496919919</v>
      </c>
      <c r="I71" s="11">
        <v>0.0199203187250996</v>
      </c>
      <c r="J71" s="25">
        <v>0</v>
      </c>
      <c r="K71" s="29">
        <v>1.256519159281843</v>
      </c>
    </row>
    <row r="72" spans="2:11" ht="19.5" customHeight="1">
      <c r="B72" s="32"/>
      <c r="C72" s="64" t="s">
        <v>46</v>
      </c>
      <c r="D72" s="24">
        <v>0.011507479861910242</v>
      </c>
      <c r="E72" s="11">
        <v>0.211864406779661</v>
      </c>
      <c r="F72" s="11">
        <v>0.47352342158859473</v>
      </c>
      <c r="G72" s="11">
        <v>0.34653465346534656</v>
      </c>
      <c r="H72" s="11">
        <v>0.17543859649122806</v>
      </c>
      <c r="I72" s="11">
        <v>0.04531722054380665</v>
      </c>
      <c r="J72" s="25">
        <v>0</v>
      </c>
      <c r="K72" s="29">
        <v>1.264185778730547</v>
      </c>
    </row>
    <row r="73" spans="2:11" ht="19.5" customHeight="1">
      <c r="B73" s="32"/>
      <c r="C73" s="64"/>
      <c r="D73" s="17"/>
      <c r="E73" s="9"/>
      <c r="F73" s="9"/>
      <c r="G73" s="9"/>
      <c r="H73" s="9"/>
      <c r="I73" s="9"/>
      <c r="J73" s="18"/>
      <c r="K73" s="29"/>
    </row>
    <row r="74" spans="2:11" ht="19.5" customHeight="1">
      <c r="B74" s="32" t="s">
        <v>47</v>
      </c>
      <c r="C74" s="64"/>
      <c r="D74" s="24">
        <v>0.02293811805484759</v>
      </c>
      <c r="E74" s="11">
        <v>0.17868745938921377</v>
      </c>
      <c r="F74" s="11">
        <v>0.3897909751502646</v>
      </c>
      <c r="G74" s="11">
        <v>0.42601246105919005</v>
      </c>
      <c r="H74" s="11">
        <v>0.19686162624821685</v>
      </c>
      <c r="I74" s="11">
        <v>0.02832512315270936</v>
      </c>
      <c r="J74" s="25">
        <v>0</v>
      </c>
      <c r="K74" s="29">
        <v>1.242615763054442</v>
      </c>
    </row>
    <row r="75" spans="2:11" ht="19.5" customHeight="1">
      <c r="B75" s="32"/>
      <c r="C75" s="64" t="s">
        <v>48</v>
      </c>
      <c r="D75" s="24">
        <v>0.021455041934854695</v>
      </c>
      <c r="E75" s="11">
        <v>0.14870538838348496</v>
      </c>
      <c r="F75" s="11">
        <v>0.3882752761257434</v>
      </c>
      <c r="G75" s="11">
        <v>0.42060910703725607</v>
      </c>
      <c r="H75" s="11">
        <v>0.2094028640907863</v>
      </c>
      <c r="I75" s="11">
        <v>0.02679938744257274</v>
      </c>
      <c r="J75" s="25">
        <v>0</v>
      </c>
      <c r="K75" s="29">
        <v>1.215247065014698</v>
      </c>
    </row>
    <row r="76" spans="2:11" ht="19.5" customHeight="1">
      <c r="B76" s="32"/>
      <c r="C76" s="64" t="s">
        <v>50</v>
      </c>
      <c r="D76" s="24">
        <v>0.024503130955622107</v>
      </c>
      <c r="E76" s="11">
        <v>0.2213606803401701</v>
      </c>
      <c r="F76" s="11">
        <v>0.4139760147601476</v>
      </c>
      <c r="G76" s="11">
        <v>0.43968095712861416</v>
      </c>
      <c r="H76" s="11">
        <v>0.19070542492131085</v>
      </c>
      <c r="I76" s="11">
        <v>0.027575557026251928</v>
      </c>
      <c r="J76" s="25">
        <v>0</v>
      </c>
      <c r="K76" s="29">
        <v>1.3178017651321168</v>
      </c>
    </row>
    <row r="77" spans="2:11" ht="19.5" customHeight="1">
      <c r="B77" s="32"/>
      <c r="C77" s="64" t="s">
        <v>49</v>
      </c>
      <c r="D77" s="24">
        <v>0.024777006937561942</v>
      </c>
      <c r="E77" s="11">
        <v>0.1794145420207743</v>
      </c>
      <c r="F77" s="11">
        <v>0.28617710583153344</v>
      </c>
      <c r="G77" s="11">
        <v>0.39585296889726673</v>
      </c>
      <c r="H77" s="11">
        <v>0.14790468364831552</v>
      </c>
      <c r="I77" s="11">
        <v>0.04028648164726947</v>
      </c>
      <c r="J77" s="25">
        <v>0</v>
      </c>
      <c r="K77" s="29">
        <v>1.0744127889827213</v>
      </c>
    </row>
    <row r="78" spans="2:11" ht="19.5" customHeight="1">
      <c r="B78" s="32"/>
      <c r="C78" s="64"/>
      <c r="D78" s="17"/>
      <c r="E78" s="9"/>
      <c r="F78" s="9"/>
      <c r="G78" s="9"/>
      <c r="H78" s="9"/>
      <c r="I78" s="9"/>
      <c r="J78" s="18"/>
      <c r="K78" s="29"/>
    </row>
    <row r="79" spans="2:11" ht="19.5" customHeight="1">
      <c r="B79" s="32" t="s">
        <v>53</v>
      </c>
      <c r="C79" s="64"/>
      <c r="D79" s="24">
        <v>0.021926618915363252</v>
      </c>
      <c r="E79" s="11">
        <v>0.16869971450817545</v>
      </c>
      <c r="F79" s="11">
        <v>0.3621849848264943</v>
      </c>
      <c r="G79" s="11">
        <v>0.38076641444959725</v>
      </c>
      <c r="H79" s="11">
        <v>0.15911449325492907</v>
      </c>
      <c r="I79" s="11">
        <v>0.025710088148873652</v>
      </c>
      <c r="J79" s="25">
        <v>0</v>
      </c>
      <c r="K79" s="29">
        <v>1.118402314103433</v>
      </c>
    </row>
    <row r="80" spans="2:11" ht="19.5" customHeight="1">
      <c r="B80" s="32"/>
      <c r="C80" s="64" t="s">
        <v>51</v>
      </c>
      <c r="D80" s="24">
        <v>0.021136683889149833</v>
      </c>
      <c r="E80" s="11">
        <v>0.1819652244237768</v>
      </c>
      <c r="F80" s="11">
        <v>0.3345070422535211</v>
      </c>
      <c r="G80" s="11">
        <v>0.3777544596012592</v>
      </c>
      <c r="H80" s="11">
        <v>0.1407967032967033</v>
      </c>
      <c r="I80" s="11">
        <v>0.02336448598130841</v>
      </c>
      <c r="J80" s="25">
        <v>0</v>
      </c>
      <c r="K80" s="29">
        <v>1.0795245994457188</v>
      </c>
    </row>
    <row r="81" spans="2:11" ht="19.5" customHeight="1">
      <c r="B81" s="32"/>
      <c r="C81" s="64" t="s">
        <v>54</v>
      </c>
      <c r="D81" s="24">
        <v>0.01529051987767584</v>
      </c>
      <c r="E81" s="11">
        <v>0.15843429636533085</v>
      </c>
      <c r="F81" s="11">
        <v>0.43821839080459773</v>
      </c>
      <c r="G81" s="11">
        <v>0.37913602941176466</v>
      </c>
      <c r="H81" s="11">
        <v>0.17654476670870115</v>
      </c>
      <c r="I81" s="11">
        <v>0.016339869281045753</v>
      </c>
      <c r="J81" s="25">
        <v>0</v>
      </c>
      <c r="K81" s="29">
        <v>1.183963872449116</v>
      </c>
    </row>
    <row r="82" spans="2:11" ht="19.5" customHeight="1">
      <c r="B82" s="32"/>
      <c r="C82" s="64" t="s">
        <v>52</v>
      </c>
      <c r="D82" s="24">
        <v>0.03541076487252125</v>
      </c>
      <c r="E82" s="11">
        <v>0.16523867809057527</v>
      </c>
      <c r="F82" s="11">
        <v>0.3258064516129032</v>
      </c>
      <c r="G82" s="11">
        <v>0.39269911504424776</v>
      </c>
      <c r="H82" s="11">
        <v>0.14189886480908154</v>
      </c>
      <c r="I82" s="11">
        <v>0.039303761931499155</v>
      </c>
      <c r="J82" s="25">
        <v>0</v>
      </c>
      <c r="K82" s="29">
        <v>1.100357636360828</v>
      </c>
    </row>
    <row r="83" spans="2:11" ht="19.5" customHeight="1">
      <c r="B83" s="32"/>
      <c r="C83" s="64" t="s">
        <v>55</v>
      </c>
      <c r="D83" s="24">
        <v>0.017857142857142856</v>
      </c>
      <c r="E83" s="11">
        <v>0.12944983818770228</v>
      </c>
      <c r="F83" s="11">
        <v>0.32392026578073085</v>
      </c>
      <c r="G83" s="11">
        <v>0.29654036243822074</v>
      </c>
      <c r="H83" s="11">
        <v>0.21809369951534735</v>
      </c>
      <c r="I83" s="11">
        <v>0.024154589371980676</v>
      </c>
      <c r="J83" s="25">
        <v>0</v>
      </c>
      <c r="K83" s="29">
        <v>1.010015898151125</v>
      </c>
    </row>
    <row r="84" spans="2:11" ht="19.5" customHeight="1">
      <c r="B84" s="32"/>
      <c r="C84" s="64" t="s">
        <v>56</v>
      </c>
      <c r="D84" s="24">
        <v>0.02506265664160401</v>
      </c>
      <c r="E84" s="11">
        <v>0.1273148148148148</v>
      </c>
      <c r="F84" s="11">
        <v>0.3216374269005848</v>
      </c>
      <c r="G84" s="11">
        <v>0.4285714285714286</v>
      </c>
      <c r="H84" s="11">
        <v>0.11479591836734694</v>
      </c>
      <c r="I84" s="11">
        <v>0.025575447570332484</v>
      </c>
      <c r="J84" s="25">
        <v>0</v>
      </c>
      <c r="K84" s="29">
        <v>1.0429576928661117</v>
      </c>
    </row>
    <row r="85" spans="2:11" ht="19.5" customHeight="1">
      <c r="B85" s="32"/>
      <c r="C85" s="64" t="s">
        <v>57</v>
      </c>
      <c r="D85" s="24">
        <v>0.013192612137203165</v>
      </c>
      <c r="E85" s="11">
        <v>0.26054590570719605</v>
      </c>
      <c r="F85" s="11">
        <v>0.37414965986394555</v>
      </c>
      <c r="G85" s="11">
        <v>0.4428904428904429</v>
      </c>
      <c r="H85" s="11">
        <v>0.21939953810623555</v>
      </c>
      <c r="I85" s="11">
        <v>0.03325942350332594</v>
      </c>
      <c r="J85" s="25">
        <v>0</v>
      </c>
      <c r="K85" s="29">
        <v>1.343437582208349</v>
      </c>
    </row>
    <row r="86" spans="2:11" ht="19.5" customHeight="1">
      <c r="B86" s="32"/>
      <c r="C86" s="64"/>
      <c r="D86" s="17"/>
      <c r="E86" s="9"/>
      <c r="F86" s="9"/>
      <c r="G86" s="9"/>
      <c r="H86" s="9"/>
      <c r="I86" s="9"/>
      <c r="J86" s="18"/>
      <c r="K86" s="29"/>
    </row>
    <row r="87" spans="2:11" ht="19.5" customHeight="1">
      <c r="B87" s="32" t="s">
        <v>58</v>
      </c>
      <c r="C87" s="64"/>
      <c r="D87" s="24">
        <v>0.026489117983963348</v>
      </c>
      <c r="E87" s="11">
        <v>0.15706158792975514</v>
      </c>
      <c r="F87" s="11">
        <v>0.35858972955217344</v>
      </c>
      <c r="G87" s="11">
        <v>0.37697116730428293</v>
      </c>
      <c r="H87" s="11">
        <v>0.18630705394190872</v>
      </c>
      <c r="I87" s="11">
        <v>0.021916716477385932</v>
      </c>
      <c r="J87" s="25">
        <v>0.0006001680470531748</v>
      </c>
      <c r="K87" s="29">
        <v>1.1279355412365226</v>
      </c>
    </row>
    <row r="88" spans="2:11" ht="19.5" customHeight="1">
      <c r="B88" s="32"/>
      <c r="C88" s="64" t="s">
        <v>59</v>
      </c>
      <c r="D88" s="24">
        <v>0.029239766081871343</v>
      </c>
      <c r="E88" s="11">
        <v>0.16267259165211873</v>
      </c>
      <c r="F88" s="11">
        <v>0.3565412689500281</v>
      </c>
      <c r="G88" s="11">
        <v>0.371186844613918</v>
      </c>
      <c r="H88" s="11">
        <v>0.17616309461578672</v>
      </c>
      <c r="I88" s="11">
        <v>0.021994134897360705</v>
      </c>
      <c r="J88" s="25">
        <v>0</v>
      </c>
      <c r="K88" s="29">
        <v>1.1177977008110833</v>
      </c>
    </row>
    <row r="89" spans="2:11" ht="19.5" customHeight="1">
      <c r="B89" s="32"/>
      <c r="C89" s="64" t="s">
        <v>60</v>
      </c>
      <c r="D89" s="24">
        <v>0.014914243102162564</v>
      </c>
      <c r="E89" s="11">
        <v>0.13725490196078433</v>
      </c>
      <c r="F89" s="11">
        <v>0.36585365853658536</v>
      </c>
      <c r="G89" s="11">
        <v>0.39784946236559143</v>
      </c>
      <c r="H89" s="11">
        <v>0.22535211267605634</v>
      </c>
      <c r="I89" s="11">
        <v>0.02157497303128371</v>
      </c>
      <c r="J89" s="25">
        <v>0.002937720329024677</v>
      </c>
      <c r="K89" s="29">
        <v>1.1657370720014884</v>
      </c>
    </row>
    <row r="90" spans="2:11" ht="19.5" customHeight="1">
      <c r="B90" s="32"/>
      <c r="C90" s="64"/>
      <c r="D90" s="17"/>
      <c r="E90" s="9"/>
      <c r="F90" s="9"/>
      <c r="G90" s="9"/>
      <c r="H90" s="9"/>
      <c r="I90" s="9"/>
      <c r="J90" s="18"/>
      <c r="K90" s="29"/>
    </row>
    <row r="91" spans="2:11" ht="19.5" customHeight="1">
      <c r="B91" s="32" t="s">
        <v>61</v>
      </c>
      <c r="C91" s="64"/>
      <c r="D91" s="24">
        <v>0.03242969343805421</v>
      </c>
      <c r="E91" s="11">
        <v>0.16696185580370643</v>
      </c>
      <c r="F91" s="11">
        <v>0.37331317749428505</v>
      </c>
      <c r="G91" s="11">
        <v>0.4174285799934051</v>
      </c>
      <c r="H91" s="11">
        <v>0.2077638053581192</v>
      </c>
      <c r="I91" s="11">
        <v>0.036662124456557005</v>
      </c>
      <c r="J91" s="25">
        <v>0.0004203446826397646</v>
      </c>
      <c r="K91" s="29">
        <v>1.2349795812267668</v>
      </c>
    </row>
    <row r="92" spans="2:11" ht="19.5" customHeight="1">
      <c r="B92" s="32"/>
      <c r="C92" s="64" t="s">
        <v>20</v>
      </c>
      <c r="D92" s="24">
        <v>0.026449843260188087</v>
      </c>
      <c r="E92" s="11">
        <v>0.16488925348646433</v>
      </c>
      <c r="F92" s="11">
        <v>0.3563233904710488</v>
      </c>
      <c r="G92" s="11">
        <v>0.41981528127623846</v>
      </c>
      <c r="H92" s="11">
        <v>0.2111350188273265</v>
      </c>
      <c r="I92" s="11">
        <v>0.04208660981282534</v>
      </c>
      <c r="J92" s="25">
        <v>0.000765345170671973</v>
      </c>
      <c r="K92" s="29">
        <v>1.2214647423047635</v>
      </c>
    </row>
    <row r="93" spans="2:11" ht="19.5" customHeight="1">
      <c r="B93" s="32"/>
      <c r="C93" s="64" t="s">
        <v>62</v>
      </c>
      <c r="D93" s="24">
        <v>0.03209067322135737</v>
      </c>
      <c r="E93" s="11">
        <v>0.15307877536979705</v>
      </c>
      <c r="F93" s="11">
        <v>0.38206950257957756</v>
      </c>
      <c r="G93" s="11">
        <v>0.4191001069342765</v>
      </c>
      <c r="H93" s="11">
        <v>0.2101338165597993</v>
      </c>
      <c r="I93" s="11">
        <v>0.032034632034632034</v>
      </c>
      <c r="J93" s="25">
        <v>0.0005469861065528935</v>
      </c>
      <c r="K93" s="29">
        <v>1.2290544928059925</v>
      </c>
    </row>
    <row r="94" spans="2:11" ht="19.5" customHeight="1">
      <c r="B94" s="32"/>
      <c r="C94" s="64" t="s">
        <v>21</v>
      </c>
      <c r="D94" s="24">
        <v>0.04609544468546638</v>
      </c>
      <c r="E94" s="11">
        <v>0.2048371174728529</v>
      </c>
      <c r="F94" s="11">
        <v>0.3769760843129307</v>
      </c>
      <c r="G94" s="11">
        <v>0.4613992762364294</v>
      </c>
      <c r="H94" s="11">
        <v>0.199611865816468</v>
      </c>
      <c r="I94" s="11">
        <v>0.04088162104514753</v>
      </c>
      <c r="J94" s="25">
        <v>0</v>
      </c>
      <c r="K94" s="29">
        <v>1.329801409569295</v>
      </c>
    </row>
    <row r="95" spans="2:11" ht="19.5" customHeight="1">
      <c r="B95" s="32"/>
      <c r="C95" s="64" t="s">
        <v>72</v>
      </c>
      <c r="D95" s="24">
        <v>0.027296082209377005</v>
      </c>
      <c r="E95" s="11">
        <v>0.17837982832618027</v>
      </c>
      <c r="F95" s="11">
        <v>0.3481169474727453</v>
      </c>
      <c r="G95" s="11">
        <v>0.3746824724809483</v>
      </c>
      <c r="H95" s="11">
        <v>0.2062673542245141</v>
      </c>
      <c r="I95" s="11">
        <v>0.037430572325525234</v>
      </c>
      <c r="J95" s="25">
        <v>0</v>
      </c>
      <c r="K95" s="29">
        <v>1.1721732570392902</v>
      </c>
    </row>
    <row r="96" spans="2:11" ht="19.5" customHeight="1">
      <c r="B96" s="32"/>
      <c r="C96" s="64" t="s">
        <v>73</v>
      </c>
      <c r="D96" s="24">
        <v>0.045781556572923474</v>
      </c>
      <c r="E96" s="11">
        <v>0.18764434180138567</v>
      </c>
      <c r="F96" s="11">
        <v>0.4442298406566876</v>
      </c>
      <c r="G96" s="11">
        <v>0.4603235747303544</v>
      </c>
      <c r="H96" s="11">
        <v>0.1955403087478559</v>
      </c>
      <c r="I96" s="11">
        <v>0.0291349170775437</v>
      </c>
      <c r="J96" s="25">
        <v>0</v>
      </c>
      <c r="K96" s="29">
        <v>1.3626545395867509</v>
      </c>
    </row>
    <row r="97" spans="2:11" ht="19.5" customHeight="1">
      <c r="B97" s="32"/>
      <c r="C97" s="64" t="s">
        <v>74</v>
      </c>
      <c r="D97" s="24">
        <v>0.03654080389768575</v>
      </c>
      <c r="E97" s="11">
        <v>0.14167650531286896</v>
      </c>
      <c r="F97" s="11">
        <v>0.3521939953810624</v>
      </c>
      <c r="G97" s="11">
        <v>0.32273603082851643</v>
      </c>
      <c r="H97" s="11">
        <v>0.2084884586746091</v>
      </c>
      <c r="I97" s="11">
        <v>0.04253308128544423</v>
      </c>
      <c r="J97" s="25">
        <v>0</v>
      </c>
      <c r="K97" s="29">
        <v>1.104168875380187</v>
      </c>
    </row>
    <row r="98" spans="2:11" ht="19.5" customHeight="1">
      <c r="B98" s="32"/>
      <c r="C98" s="64"/>
      <c r="D98" s="17"/>
      <c r="E98" s="9"/>
      <c r="F98" s="9"/>
      <c r="G98" s="9"/>
      <c r="H98" s="9"/>
      <c r="I98" s="9"/>
      <c r="J98" s="18"/>
      <c r="K98" s="29"/>
    </row>
    <row r="99" spans="2:11" ht="19.5" customHeight="1">
      <c r="B99" s="32" t="s">
        <v>63</v>
      </c>
      <c r="C99" s="64"/>
      <c r="D99" s="24">
        <v>0.02067336089781453</v>
      </c>
      <c r="E99" s="11">
        <v>0.132232242375114</v>
      </c>
      <c r="F99" s="11">
        <v>0.34968210717529524</v>
      </c>
      <c r="G99" s="11">
        <v>0.395330326346511</v>
      </c>
      <c r="H99" s="11">
        <v>0.19102855288773524</v>
      </c>
      <c r="I99" s="11">
        <v>0.023861792497852436</v>
      </c>
      <c r="J99" s="25">
        <v>0.000984639621898385</v>
      </c>
      <c r="K99" s="29">
        <v>1.1137930218022207</v>
      </c>
    </row>
    <row r="100" spans="2:11" ht="19.5" customHeight="1">
      <c r="B100" s="32"/>
      <c r="C100" s="64" t="s">
        <v>64</v>
      </c>
      <c r="D100" s="24">
        <v>0.019094380796508457</v>
      </c>
      <c r="E100" s="11">
        <v>0.12607040913415796</v>
      </c>
      <c r="F100" s="11">
        <v>0.2895111532985287</v>
      </c>
      <c r="G100" s="11">
        <v>0.39942646456370345</v>
      </c>
      <c r="H100" s="11">
        <v>0.18427051671732525</v>
      </c>
      <c r="I100" s="11">
        <v>0.028175119202427396</v>
      </c>
      <c r="J100" s="25">
        <v>0</v>
      </c>
      <c r="K100" s="29">
        <v>1.046548043712651</v>
      </c>
    </row>
    <row r="101" spans="2:11" ht="19.5" customHeight="1">
      <c r="B101" s="32"/>
      <c r="C101" s="64" t="s">
        <v>65</v>
      </c>
      <c r="D101" s="24">
        <v>0.038580246913580245</v>
      </c>
      <c r="E101" s="11">
        <v>0.11020151133501259</v>
      </c>
      <c r="F101" s="11">
        <v>0.3606658446362515</v>
      </c>
      <c r="G101" s="11">
        <v>0.3165630299604296</v>
      </c>
      <c r="H101" s="11">
        <v>0.1847826086956522</v>
      </c>
      <c r="I101" s="11">
        <v>0.013123359580052493</v>
      </c>
      <c r="J101" s="25">
        <v>0</v>
      </c>
      <c r="K101" s="29">
        <v>1.0239166011209786</v>
      </c>
    </row>
    <row r="102" spans="2:11" ht="19.5" customHeight="1">
      <c r="B102" s="32"/>
      <c r="C102" s="64" t="s">
        <v>66</v>
      </c>
      <c r="D102" s="24">
        <v>0.020775623268698064</v>
      </c>
      <c r="E102" s="11">
        <v>0.109717868338558</v>
      </c>
      <c r="F102" s="11">
        <v>0.34653465346534656</v>
      </c>
      <c r="G102" s="11">
        <v>0.35516605166051657</v>
      </c>
      <c r="H102" s="11">
        <v>0.1944209636517329</v>
      </c>
      <c r="I102" s="11">
        <v>0.03215434083601286</v>
      </c>
      <c r="J102" s="25">
        <v>0.00536480686695279</v>
      </c>
      <c r="K102" s="29">
        <v>1.0641343080878176</v>
      </c>
    </row>
    <row r="103" spans="2:11" ht="19.5" customHeight="1">
      <c r="B103" s="32"/>
      <c r="C103" s="64" t="s">
        <v>67</v>
      </c>
      <c r="D103" s="24">
        <v>0.011829652996845425</v>
      </c>
      <c r="E103" s="11">
        <v>0.13157894736842105</v>
      </c>
      <c r="F103" s="11">
        <v>0.4111600587371512</v>
      </c>
      <c r="G103" s="11">
        <v>0.4666666666666667</v>
      </c>
      <c r="H103" s="11">
        <v>0.17089590885551526</v>
      </c>
      <c r="I103" s="11">
        <v>0.021033653846153844</v>
      </c>
      <c r="J103" s="25">
        <v>0</v>
      </c>
      <c r="K103" s="29">
        <v>1.2131648884707535</v>
      </c>
    </row>
    <row r="104" spans="2:11" ht="19.5" customHeight="1">
      <c r="B104" s="32"/>
      <c r="C104" s="64" t="s">
        <v>68</v>
      </c>
      <c r="D104" s="24">
        <v>0.01893939393939394</v>
      </c>
      <c r="E104" s="11">
        <v>0.16638935108153077</v>
      </c>
      <c r="F104" s="11">
        <v>0.20304568527918782</v>
      </c>
      <c r="G104" s="11">
        <v>0.37545787545787546</v>
      </c>
      <c r="H104" s="11">
        <v>0.15479876160990713</v>
      </c>
      <c r="I104" s="11">
        <v>0.050590219224283306</v>
      </c>
      <c r="J104" s="25">
        <v>0.00889679715302491</v>
      </c>
      <c r="K104" s="29">
        <v>0.9781180837452034</v>
      </c>
    </row>
    <row r="105" spans="2:11" ht="19.5" customHeight="1">
      <c r="B105" s="32"/>
      <c r="C105" s="64" t="s">
        <v>69</v>
      </c>
      <c r="D105" s="24">
        <v>0.01963350785340314</v>
      </c>
      <c r="E105" s="11">
        <v>0.08997429305912596</v>
      </c>
      <c r="F105" s="11">
        <v>0.3333333333333333</v>
      </c>
      <c r="G105" s="11">
        <v>0.375</v>
      </c>
      <c r="H105" s="11">
        <v>0.19704433497536947</v>
      </c>
      <c r="I105" s="11">
        <v>0.015739769150052468</v>
      </c>
      <c r="J105" s="25">
        <v>0</v>
      </c>
      <c r="K105" s="29">
        <v>1.0307252383712844</v>
      </c>
    </row>
    <row r="106" spans="2:11" ht="19.5" customHeight="1">
      <c r="B106" s="32"/>
      <c r="C106" s="64" t="s">
        <v>70</v>
      </c>
      <c r="D106" s="24">
        <v>0.010964912280701754</v>
      </c>
      <c r="E106" s="11">
        <v>0.17126148705096073</v>
      </c>
      <c r="F106" s="11">
        <v>0.45709703287890935</v>
      </c>
      <c r="G106" s="11">
        <v>0.4379284082254379</v>
      </c>
      <c r="H106" s="11">
        <v>0.2390282131661442</v>
      </c>
      <c r="I106" s="11">
        <v>0.004793863854266538</v>
      </c>
      <c r="J106" s="25">
        <v>0</v>
      </c>
      <c r="K106" s="29">
        <v>1.3210739174564203</v>
      </c>
    </row>
    <row r="107" spans="2:11" ht="19.5" customHeight="1">
      <c r="B107" s="32"/>
      <c r="C107" s="64" t="s">
        <v>71</v>
      </c>
      <c r="D107" s="24">
        <v>0.021891418563922942</v>
      </c>
      <c r="E107" s="11">
        <v>0.15957446808510636</v>
      </c>
      <c r="F107" s="11">
        <v>0.3444360333080999</v>
      </c>
      <c r="G107" s="11">
        <v>0.40994189799870884</v>
      </c>
      <c r="H107" s="11">
        <v>0.20221606648199444</v>
      </c>
      <c r="I107" s="11">
        <v>0.03424657534246575</v>
      </c>
      <c r="J107" s="25">
        <v>0</v>
      </c>
      <c r="K107" s="29">
        <v>1.1723064597802981</v>
      </c>
    </row>
    <row r="108" spans="2:11" ht="19.5" customHeight="1">
      <c r="B108" s="32"/>
      <c r="C108" s="64"/>
      <c r="D108" s="17"/>
      <c r="E108" s="9"/>
      <c r="F108" s="9"/>
      <c r="G108" s="9"/>
      <c r="H108" s="9"/>
      <c r="I108" s="9"/>
      <c r="J108" s="18"/>
      <c r="K108" s="29"/>
    </row>
    <row r="109" spans="2:11" ht="19.5" customHeight="1">
      <c r="B109" s="32" t="s">
        <v>77</v>
      </c>
      <c r="C109" s="64"/>
      <c r="D109" s="24">
        <v>0.022524997253049114</v>
      </c>
      <c r="E109" s="11">
        <v>0.13552134230662854</v>
      </c>
      <c r="F109" s="11">
        <v>0.34183133380381087</v>
      </c>
      <c r="G109" s="11">
        <v>0.3758838853740231</v>
      </c>
      <c r="H109" s="11">
        <v>0.18687558398619994</v>
      </c>
      <c r="I109" s="11">
        <v>0.03593611357586513</v>
      </c>
      <c r="J109" s="25">
        <v>0</v>
      </c>
      <c r="K109" s="29">
        <v>1.0985732562995767</v>
      </c>
    </row>
    <row r="110" spans="2:11" ht="19.5" customHeight="1">
      <c r="B110" s="32"/>
      <c r="C110" s="64" t="s">
        <v>26</v>
      </c>
      <c r="D110" s="24">
        <v>0.013233348037053375</v>
      </c>
      <c r="E110" s="11">
        <v>0.13180272108843538</v>
      </c>
      <c r="F110" s="11">
        <v>0.35189309576837413</v>
      </c>
      <c r="G110" s="11">
        <v>0.3676767676767677</v>
      </c>
      <c r="H110" s="11">
        <v>0.18691588785046728</v>
      </c>
      <c r="I110" s="11">
        <v>0.029996250468691414</v>
      </c>
      <c r="J110" s="25">
        <v>0</v>
      </c>
      <c r="K110" s="29">
        <v>1.0815180708897894</v>
      </c>
    </row>
    <row r="111" spans="2:11" ht="19.5" customHeight="1">
      <c r="B111" s="32"/>
      <c r="C111" s="64" t="s">
        <v>78</v>
      </c>
      <c r="D111" s="24">
        <v>0.015283842794759826</v>
      </c>
      <c r="E111" s="11">
        <v>0.1611170784103115</v>
      </c>
      <c r="F111" s="11">
        <v>0.37515964240102173</v>
      </c>
      <c r="G111" s="11">
        <v>0.38265306122448983</v>
      </c>
      <c r="H111" s="11">
        <v>0.20110608345902464</v>
      </c>
      <c r="I111" s="11">
        <v>0.024991669443518827</v>
      </c>
      <c r="J111" s="25">
        <v>0</v>
      </c>
      <c r="K111" s="29">
        <v>1.1603113777331264</v>
      </c>
    </row>
    <row r="112" spans="2:11" ht="19.5" customHeight="1">
      <c r="B112" s="32"/>
      <c r="C112" s="64" t="s">
        <v>79</v>
      </c>
      <c r="D112" s="24">
        <v>0.04499100179964007</v>
      </c>
      <c r="E112" s="11">
        <v>0.11083743842364532</v>
      </c>
      <c r="F112" s="11">
        <v>0.3457216940363008</v>
      </c>
      <c r="G112" s="11">
        <v>0.4130052724077329</v>
      </c>
      <c r="H112" s="11">
        <v>0.21569293478260868</v>
      </c>
      <c r="I112" s="11">
        <v>0.049571879224876075</v>
      </c>
      <c r="J112" s="25">
        <v>0</v>
      </c>
      <c r="K112" s="29">
        <v>1.1798202206748039</v>
      </c>
    </row>
    <row r="113" spans="2:11" ht="19.5" customHeight="1">
      <c r="B113" s="32"/>
      <c r="C113" s="33" t="s">
        <v>27</v>
      </c>
      <c r="D113" s="24">
        <v>0.030840400925212026</v>
      </c>
      <c r="E113" s="11">
        <v>0.12725015518311608</v>
      </c>
      <c r="F113" s="11">
        <v>0.3679026651216686</v>
      </c>
      <c r="G113" s="11">
        <v>0.3785415699024617</v>
      </c>
      <c r="H113" s="11">
        <v>0.19823788546255508</v>
      </c>
      <c r="I113" s="11">
        <v>0.040625</v>
      </c>
      <c r="J113" s="25">
        <v>0</v>
      </c>
      <c r="K113" s="29">
        <v>1.1433976765950133</v>
      </c>
    </row>
    <row r="114" spans="2:11" ht="19.5" customHeight="1">
      <c r="B114" s="32"/>
      <c r="C114" s="33" t="s">
        <v>80</v>
      </c>
      <c r="D114" s="24">
        <v>0.022935779816513763</v>
      </c>
      <c r="E114" s="11">
        <v>0.1773049645390071</v>
      </c>
      <c r="F114" s="11">
        <v>0.2544529262086514</v>
      </c>
      <c r="G114" s="11">
        <v>0.3107113654946852</v>
      </c>
      <c r="H114" s="11">
        <v>0.11923076923076924</v>
      </c>
      <c r="I114" s="11">
        <v>0.05154639175257732</v>
      </c>
      <c r="J114" s="25">
        <v>0</v>
      </c>
      <c r="K114" s="29">
        <v>0.9361821970422041</v>
      </c>
    </row>
    <row r="115" spans="2:11" ht="19.5" customHeight="1">
      <c r="B115" s="32"/>
      <c r="C115" s="33" t="s">
        <v>81</v>
      </c>
      <c r="D115" s="24">
        <v>0.01466275659824047</v>
      </c>
      <c r="E115" s="11">
        <v>0.05865102639296188</v>
      </c>
      <c r="F115" s="11">
        <v>0.25373134328358204</v>
      </c>
      <c r="G115" s="11">
        <v>0.31806615776081426</v>
      </c>
      <c r="H115" s="11">
        <v>0.13033175355450236</v>
      </c>
      <c r="I115" s="11">
        <v>0.0423728813559322</v>
      </c>
      <c r="J115" s="25">
        <v>0</v>
      </c>
      <c r="K115" s="29">
        <v>0.8178159189460331</v>
      </c>
    </row>
    <row r="116" spans="2:11" ht="19.5" customHeight="1">
      <c r="B116" s="32"/>
      <c r="C116" s="33" t="s">
        <v>82</v>
      </c>
      <c r="D116" s="24">
        <v>0</v>
      </c>
      <c r="E116" s="11">
        <v>0.07760532150776053</v>
      </c>
      <c r="F116" s="11">
        <v>0.22222222222222224</v>
      </c>
      <c r="G116" s="11">
        <v>0.34037558685446007</v>
      </c>
      <c r="H116" s="11">
        <v>0.06756756756756757</v>
      </c>
      <c r="I116" s="11">
        <v>0.013812154696132596</v>
      </c>
      <c r="J116" s="25">
        <v>0</v>
      </c>
      <c r="K116" s="29">
        <v>0.721582852848143</v>
      </c>
    </row>
    <row r="117" spans="2:11" ht="19.5" customHeight="1">
      <c r="B117" s="34"/>
      <c r="C117" s="35"/>
      <c r="D117" s="47"/>
      <c r="E117" s="48"/>
      <c r="F117" s="48"/>
      <c r="G117" s="48"/>
      <c r="H117" s="48"/>
      <c r="I117" s="48"/>
      <c r="J117" s="49"/>
      <c r="K117" s="5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17"/>
  <sheetViews>
    <sheetView view="pageBreakPreview" zoomScale="60" zoomScalePageLayoutView="0" workbookViewId="0" topLeftCell="A1">
      <pane ySplit="3" topLeftCell="A4" activePane="bottomLeft" state="frozen"/>
      <selection pane="topLeft" activeCell="K2" sqref="K2"/>
      <selection pane="bottomLeft" activeCell="P19" sqref="P19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50390625" style="2" customWidth="1"/>
    <col min="4" max="9" width="10.25390625" style="4" customWidth="1"/>
    <col min="10" max="10" width="10.25390625" style="71" customWidth="1"/>
    <col min="11" max="11" width="11.625" style="4" bestFit="1" customWidth="1"/>
    <col min="12" max="13" width="9.00390625" style="1" customWidth="1"/>
    <col min="14" max="14" width="14.75390625" style="1" customWidth="1"/>
    <col min="15" max="16384" width="9.00390625" style="1" customWidth="1"/>
  </cols>
  <sheetData>
    <row r="1" spans="2:3" ht="19.5" customHeight="1">
      <c r="B1" s="6" t="s">
        <v>103</v>
      </c>
      <c r="C1" s="1"/>
    </row>
    <row r="2" spans="10:11" ht="19.5" customHeight="1">
      <c r="J2" s="72"/>
      <c r="K2" s="56" t="s">
        <v>108</v>
      </c>
    </row>
    <row r="3" spans="2:11" ht="19.5" customHeight="1">
      <c r="B3" s="15"/>
      <c r="C3" s="16" t="s">
        <v>92</v>
      </c>
      <c r="D3" s="39" t="s">
        <v>93</v>
      </c>
      <c r="E3" s="39" t="s">
        <v>94</v>
      </c>
      <c r="F3" s="39" t="s">
        <v>95</v>
      </c>
      <c r="G3" s="39" t="s">
        <v>96</v>
      </c>
      <c r="H3" s="39" t="s">
        <v>97</v>
      </c>
      <c r="I3" s="39" t="s">
        <v>98</v>
      </c>
      <c r="J3" s="73" t="s">
        <v>99</v>
      </c>
      <c r="K3" s="39" t="s">
        <v>102</v>
      </c>
    </row>
    <row r="4" spans="2:11" s="3" customFormat="1" ht="19.5" customHeight="1">
      <c r="B4" s="30"/>
      <c r="C4" s="36"/>
      <c r="D4" s="40"/>
      <c r="E4" s="41"/>
      <c r="F4" s="41"/>
      <c r="G4" s="41"/>
      <c r="H4" s="41"/>
      <c r="I4" s="41"/>
      <c r="J4" s="74"/>
      <c r="K4" s="43"/>
    </row>
    <row r="5" spans="2:14" s="3" customFormat="1" ht="19.5" customHeight="1">
      <c r="B5" s="32" t="s">
        <v>100</v>
      </c>
      <c r="C5" s="36"/>
      <c r="D5" s="37">
        <v>14687</v>
      </c>
      <c r="E5" s="38">
        <v>116808</v>
      </c>
      <c r="F5" s="38">
        <v>307765</v>
      </c>
      <c r="G5" s="38">
        <v>389793</v>
      </c>
      <c r="H5" s="38">
        <v>209706</v>
      </c>
      <c r="I5" s="38">
        <v>30566</v>
      </c>
      <c r="J5" s="75">
        <v>704</v>
      </c>
      <c r="K5" s="33">
        <v>1070035</v>
      </c>
      <c r="L5" s="66"/>
      <c r="M5" s="66"/>
      <c r="N5" s="66"/>
    </row>
    <row r="6" spans="2:14" s="3" customFormat="1" ht="19.5" customHeight="1">
      <c r="B6" s="30"/>
      <c r="C6" s="36"/>
      <c r="D6" s="44"/>
      <c r="E6" s="45"/>
      <c r="F6" s="45"/>
      <c r="G6" s="45"/>
      <c r="H6" s="45"/>
      <c r="I6" s="45"/>
      <c r="J6" s="76"/>
      <c r="K6" s="43"/>
      <c r="L6" s="67"/>
      <c r="M6" s="65"/>
      <c r="N6" s="68"/>
    </row>
    <row r="7" spans="2:14" ht="19.5" customHeight="1">
      <c r="B7" s="32" t="s">
        <v>1</v>
      </c>
      <c r="C7" s="33"/>
      <c r="D7" s="9">
        <f>D9+D21+D24+D30+D36+D43+D51+D61+D68+D74+D79+D87+D91+D99+D109</f>
        <v>745</v>
      </c>
      <c r="E7" s="9">
        <f aca="true" t="shared" si="0" ref="E7:J7">E9+E21+E24+E30+E36+E43+E51+E61+E68+E74+E79+E87+E91+E99+E109</f>
        <v>5694</v>
      </c>
      <c r="F7" s="9">
        <f t="shared" si="0"/>
        <v>16452</v>
      </c>
      <c r="G7" s="9">
        <f t="shared" si="0"/>
        <v>22441</v>
      </c>
      <c r="H7" s="9">
        <f t="shared" si="0"/>
        <v>12634</v>
      </c>
      <c r="I7" s="9">
        <f t="shared" si="0"/>
        <v>1734</v>
      </c>
      <c r="J7" s="77">
        <f t="shared" si="0"/>
        <v>24</v>
      </c>
      <c r="K7" s="33">
        <v>59725</v>
      </c>
      <c r="L7" s="67"/>
      <c r="M7" s="65"/>
      <c r="N7" s="68"/>
    </row>
    <row r="8" spans="2:14" ht="19.5" customHeight="1">
      <c r="B8" s="32"/>
      <c r="C8" s="33"/>
      <c r="D8" s="17"/>
      <c r="E8" s="9"/>
      <c r="F8" s="9"/>
      <c r="G8" s="9"/>
      <c r="H8" s="9"/>
      <c r="I8" s="9"/>
      <c r="J8" s="77"/>
      <c r="K8" s="46"/>
      <c r="L8" s="67"/>
      <c r="M8" s="65"/>
      <c r="N8" s="68"/>
    </row>
    <row r="9" spans="2:14" ht="19.5" customHeight="1">
      <c r="B9" s="32" t="s">
        <v>2</v>
      </c>
      <c r="C9" s="33"/>
      <c r="D9" s="9">
        <f>SUM(D10:D19)</f>
        <v>89</v>
      </c>
      <c r="E9" s="9">
        <f aca="true" t="shared" si="1" ref="E9:J9">SUM(E10:E19)</f>
        <v>727</v>
      </c>
      <c r="F9" s="9">
        <f t="shared" si="1"/>
        <v>2846</v>
      </c>
      <c r="G9" s="9">
        <f t="shared" si="1"/>
        <v>4270</v>
      </c>
      <c r="H9" s="9">
        <f t="shared" si="1"/>
        <v>2587</v>
      </c>
      <c r="I9" s="9">
        <f t="shared" si="1"/>
        <v>344</v>
      </c>
      <c r="J9" s="63">
        <f t="shared" si="1"/>
        <v>5</v>
      </c>
      <c r="K9" s="46">
        <v>10869</v>
      </c>
      <c r="L9" s="67"/>
      <c r="M9" s="65"/>
      <c r="N9" s="68"/>
    </row>
    <row r="10" spans="2:14" ht="19.5" customHeight="1">
      <c r="B10" s="32"/>
      <c r="C10" s="33" t="s">
        <v>83</v>
      </c>
      <c r="D10" s="3">
        <v>10</v>
      </c>
      <c r="E10" s="3">
        <v>60</v>
      </c>
      <c r="F10" s="3">
        <v>203</v>
      </c>
      <c r="G10" s="3">
        <v>239</v>
      </c>
      <c r="H10" s="3">
        <v>132</v>
      </c>
      <c r="I10" s="3">
        <v>24</v>
      </c>
      <c r="J10" s="70">
        <v>0</v>
      </c>
      <c r="K10" s="46">
        <f>SUM(D10:J10)</f>
        <v>668</v>
      </c>
      <c r="L10" s="67"/>
      <c r="M10" s="65"/>
      <c r="N10" s="68"/>
    </row>
    <row r="11" spans="2:14" ht="19.5" customHeight="1">
      <c r="B11" s="32"/>
      <c r="C11" s="33" t="s">
        <v>84</v>
      </c>
      <c r="D11" s="3">
        <v>5</v>
      </c>
      <c r="E11" s="3">
        <v>84</v>
      </c>
      <c r="F11" s="3">
        <v>356</v>
      </c>
      <c r="G11" s="3">
        <v>542</v>
      </c>
      <c r="H11" s="3">
        <v>309</v>
      </c>
      <c r="I11" s="3">
        <v>42</v>
      </c>
      <c r="J11" s="70">
        <v>1</v>
      </c>
      <c r="K11" s="46">
        <f aca="true" t="shared" si="2" ref="K11:K19">SUM(D11:J11)</f>
        <v>1339</v>
      </c>
      <c r="L11" s="67"/>
      <c r="M11" s="65"/>
      <c r="N11" s="68"/>
    </row>
    <row r="12" spans="2:14" ht="19.5" customHeight="1">
      <c r="B12" s="32"/>
      <c r="C12" s="33" t="s">
        <v>85</v>
      </c>
      <c r="D12" s="3">
        <v>4</v>
      </c>
      <c r="E12" s="3">
        <v>55</v>
      </c>
      <c r="F12" s="3">
        <v>235</v>
      </c>
      <c r="G12" s="3">
        <v>335</v>
      </c>
      <c r="H12" s="3">
        <v>241</v>
      </c>
      <c r="I12" s="3">
        <v>29</v>
      </c>
      <c r="J12" s="70">
        <v>1</v>
      </c>
      <c r="K12" s="46">
        <f t="shared" si="2"/>
        <v>900</v>
      </c>
      <c r="L12" s="67"/>
      <c r="M12" s="65"/>
      <c r="N12" s="68"/>
    </row>
    <row r="13" spans="2:14" ht="19.5" customHeight="1">
      <c r="B13" s="32"/>
      <c r="C13" s="33" t="s">
        <v>86</v>
      </c>
      <c r="D13" s="3">
        <v>19</v>
      </c>
      <c r="E13" s="3">
        <v>117</v>
      </c>
      <c r="F13" s="3">
        <v>315</v>
      </c>
      <c r="G13" s="3">
        <v>466</v>
      </c>
      <c r="H13" s="3">
        <v>300</v>
      </c>
      <c r="I13" s="3">
        <v>44</v>
      </c>
      <c r="J13" s="70">
        <v>1</v>
      </c>
      <c r="K13" s="46">
        <f t="shared" si="2"/>
        <v>1262</v>
      </c>
      <c r="L13" s="67"/>
      <c r="M13" s="67"/>
      <c r="N13" s="69"/>
    </row>
    <row r="14" spans="2:11" ht="19.5" customHeight="1">
      <c r="B14" s="32"/>
      <c r="C14" s="33" t="s">
        <v>87</v>
      </c>
      <c r="D14" s="3">
        <v>7</v>
      </c>
      <c r="E14" s="3">
        <v>49</v>
      </c>
      <c r="F14" s="3">
        <v>240</v>
      </c>
      <c r="G14" s="3">
        <v>390</v>
      </c>
      <c r="H14" s="3">
        <v>243</v>
      </c>
      <c r="I14" s="3">
        <v>29</v>
      </c>
      <c r="J14" s="70">
        <v>0</v>
      </c>
      <c r="K14" s="46">
        <f t="shared" si="2"/>
        <v>958</v>
      </c>
    </row>
    <row r="15" spans="2:11" ht="19.5" customHeight="1">
      <c r="B15" s="32"/>
      <c r="C15" s="33" t="s">
        <v>88</v>
      </c>
      <c r="D15" s="3">
        <v>7</v>
      </c>
      <c r="E15" s="3">
        <v>74</v>
      </c>
      <c r="F15" s="3">
        <v>251</v>
      </c>
      <c r="G15" s="3">
        <v>358</v>
      </c>
      <c r="H15" s="3">
        <v>204</v>
      </c>
      <c r="I15" s="3">
        <v>17</v>
      </c>
      <c r="J15" s="70">
        <v>0</v>
      </c>
      <c r="K15" s="46">
        <f t="shared" si="2"/>
        <v>911</v>
      </c>
    </row>
    <row r="16" spans="2:11" ht="19.5" customHeight="1">
      <c r="B16" s="32"/>
      <c r="C16" s="33" t="s">
        <v>89</v>
      </c>
      <c r="D16" s="3">
        <v>4</v>
      </c>
      <c r="E16" s="3">
        <v>39</v>
      </c>
      <c r="F16" s="3">
        <v>308</v>
      </c>
      <c r="G16" s="3">
        <v>476</v>
      </c>
      <c r="H16" s="3">
        <v>325</v>
      </c>
      <c r="I16" s="3">
        <v>44</v>
      </c>
      <c r="J16" s="70">
        <v>1</v>
      </c>
      <c r="K16" s="46">
        <f t="shared" si="2"/>
        <v>1197</v>
      </c>
    </row>
    <row r="17" spans="2:11" ht="19.5" customHeight="1">
      <c r="B17" s="32"/>
      <c r="C17" s="33" t="s">
        <v>90</v>
      </c>
      <c r="D17" s="3">
        <v>15</v>
      </c>
      <c r="E17" s="3">
        <v>106</v>
      </c>
      <c r="F17" s="3">
        <v>415</v>
      </c>
      <c r="G17" s="3">
        <v>758</v>
      </c>
      <c r="H17" s="3">
        <v>397</v>
      </c>
      <c r="I17" s="3">
        <v>59</v>
      </c>
      <c r="J17" s="70">
        <v>0</v>
      </c>
      <c r="K17" s="46">
        <v>1751</v>
      </c>
    </row>
    <row r="18" spans="2:11" ht="19.5" customHeight="1">
      <c r="B18" s="32"/>
      <c r="C18" s="33" t="s">
        <v>91</v>
      </c>
      <c r="D18" s="3">
        <v>7</v>
      </c>
      <c r="E18" s="3">
        <v>69</v>
      </c>
      <c r="F18" s="3">
        <v>280</v>
      </c>
      <c r="G18" s="3">
        <v>415</v>
      </c>
      <c r="H18" s="3">
        <v>259</v>
      </c>
      <c r="I18" s="3">
        <v>33</v>
      </c>
      <c r="J18" s="70">
        <v>1</v>
      </c>
      <c r="K18" s="46">
        <f t="shared" si="2"/>
        <v>1064</v>
      </c>
    </row>
    <row r="19" spans="2:11" ht="19.5" customHeight="1">
      <c r="B19" s="32"/>
      <c r="C19" s="33" t="s">
        <v>104</v>
      </c>
      <c r="D19" s="3">
        <v>11</v>
      </c>
      <c r="E19" s="3">
        <v>74</v>
      </c>
      <c r="F19" s="3">
        <v>243</v>
      </c>
      <c r="G19" s="3">
        <v>291</v>
      </c>
      <c r="H19" s="3">
        <v>177</v>
      </c>
      <c r="I19" s="3">
        <v>23</v>
      </c>
      <c r="J19" s="70">
        <v>0</v>
      </c>
      <c r="K19" s="46">
        <f t="shared" si="2"/>
        <v>819</v>
      </c>
    </row>
    <row r="20" spans="2:11" ht="19.5" customHeight="1">
      <c r="B20" s="32"/>
      <c r="C20" s="33"/>
      <c r="D20" s="17"/>
      <c r="E20" s="9"/>
      <c r="F20" s="9"/>
      <c r="G20" s="9"/>
      <c r="H20" s="9"/>
      <c r="I20" s="9"/>
      <c r="J20" s="77"/>
      <c r="K20" s="46"/>
    </row>
    <row r="21" spans="2:11" ht="19.5" customHeight="1">
      <c r="B21" s="32" t="s">
        <v>3</v>
      </c>
      <c r="C21" s="33"/>
      <c r="D21" s="17">
        <f>+D22</f>
        <v>29</v>
      </c>
      <c r="E21" s="9">
        <f aca="true" t="shared" si="3" ref="E21:J21">+E22</f>
        <v>297</v>
      </c>
      <c r="F21" s="9">
        <f t="shared" si="3"/>
        <v>792</v>
      </c>
      <c r="G21" s="9">
        <f t="shared" si="3"/>
        <v>1060</v>
      </c>
      <c r="H21" s="9">
        <f t="shared" si="3"/>
        <v>561</v>
      </c>
      <c r="I21" s="9">
        <f t="shared" si="3"/>
        <v>66</v>
      </c>
      <c r="J21" s="77">
        <f t="shared" si="3"/>
        <v>2</v>
      </c>
      <c r="K21" s="46">
        <f>SUM(D21:J21)</f>
        <v>2807</v>
      </c>
    </row>
    <row r="22" spans="2:11" ht="19.5" customHeight="1">
      <c r="B22" s="32"/>
      <c r="C22" s="33" t="s">
        <v>4</v>
      </c>
      <c r="D22" s="3">
        <v>29</v>
      </c>
      <c r="E22" s="3">
        <v>297</v>
      </c>
      <c r="F22" s="3">
        <v>792</v>
      </c>
      <c r="G22" s="3">
        <v>1060</v>
      </c>
      <c r="H22" s="3">
        <v>561</v>
      </c>
      <c r="I22" s="3">
        <v>66</v>
      </c>
      <c r="J22" s="70">
        <v>2</v>
      </c>
      <c r="K22" s="46">
        <f>SUM(D22:J22)</f>
        <v>2807</v>
      </c>
    </row>
    <row r="23" spans="2:11" ht="19.5" customHeight="1">
      <c r="B23" s="32"/>
      <c r="C23" s="33"/>
      <c r="D23" s="17"/>
      <c r="E23" s="9"/>
      <c r="F23" s="9"/>
      <c r="G23" s="9"/>
      <c r="H23" s="9"/>
      <c r="I23" s="9"/>
      <c r="J23" s="77"/>
      <c r="K23" s="46"/>
    </row>
    <row r="24" spans="2:11" ht="19.5" customHeight="1">
      <c r="B24" s="32" t="s">
        <v>0</v>
      </c>
      <c r="C24" s="33"/>
      <c r="D24" s="9">
        <f>+D25+D26+D27+D28</f>
        <v>87</v>
      </c>
      <c r="E24" s="9">
        <f aca="true" t="shared" si="4" ref="E24:J24">+E25+E26+E27+E28</f>
        <v>671</v>
      </c>
      <c r="F24" s="9">
        <f t="shared" si="4"/>
        <v>1907</v>
      </c>
      <c r="G24" s="9">
        <f t="shared" si="4"/>
        <v>2753</v>
      </c>
      <c r="H24" s="9">
        <f t="shared" si="4"/>
        <v>1593</v>
      </c>
      <c r="I24" s="9">
        <f t="shared" si="4"/>
        <v>247</v>
      </c>
      <c r="J24" s="77">
        <f t="shared" si="4"/>
        <v>3</v>
      </c>
      <c r="K24" s="33">
        <f aca="true" t="shared" si="5" ref="K24:K75">SUM(D24:J24)</f>
        <v>7261</v>
      </c>
    </row>
    <row r="25" spans="2:11" ht="19.5" customHeight="1">
      <c r="B25" s="32"/>
      <c r="C25" s="33" t="s">
        <v>7</v>
      </c>
      <c r="D25" s="17">
        <v>66</v>
      </c>
      <c r="E25" s="9">
        <v>457</v>
      </c>
      <c r="F25" s="9">
        <v>1249</v>
      </c>
      <c r="G25" s="9">
        <v>1751</v>
      </c>
      <c r="H25" s="9">
        <v>1027</v>
      </c>
      <c r="I25" s="9">
        <v>144</v>
      </c>
      <c r="J25" s="77">
        <v>3</v>
      </c>
      <c r="K25" s="46">
        <f t="shared" si="5"/>
        <v>4697</v>
      </c>
    </row>
    <row r="26" spans="2:11" ht="19.5" customHeight="1">
      <c r="B26" s="32"/>
      <c r="C26" s="33" t="s">
        <v>5</v>
      </c>
      <c r="D26" s="17">
        <v>4</v>
      </c>
      <c r="E26" s="9">
        <v>55</v>
      </c>
      <c r="F26" s="9">
        <v>135</v>
      </c>
      <c r="G26" s="9">
        <v>219</v>
      </c>
      <c r="H26" s="9">
        <v>115</v>
      </c>
      <c r="I26" s="9">
        <v>29</v>
      </c>
      <c r="J26" s="77">
        <v>0</v>
      </c>
      <c r="K26" s="46">
        <f>SUM(D26:J26)</f>
        <v>557</v>
      </c>
    </row>
    <row r="27" spans="2:11" ht="19.5" customHeight="1">
      <c r="B27" s="32"/>
      <c r="C27" s="33" t="s">
        <v>6</v>
      </c>
      <c r="D27" s="17">
        <v>10</v>
      </c>
      <c r="E27" s="9">
        <v>106</v>
      </c>
      <c r="F27" s="9">
        <v>379</v>
      </c>
      <c r="G27" s="9">
        <v>541</v>
      </c>
      <c r="H27" s="9">
        <v>307</v>
      </c>
      <c r="I27" s="9">
        <v>51</v>
      </c>
      <c r="J27" s="77">
        <v>0</v>
      </c>
      <c r="K27" s="46">
        <f>SUM(D27:J27)</f>
        <v>1394</v>
      </c>
    </row>
    <row r="28" spans="2:11" ht="19.5" customHeight="1">
      <c r="B28" s="32"/>
      <c r="C28" s="33" t="s">
        <v>8</v>
      </c>
      <c r="D28" s="17">
        <v>7</v>
      </c>
      <c r="E28" s="9">
        <v>53</v>
      </c>
      <c r="F28" s="9">
        <v>144</v>
      </c>
      <c r="G28" s="9">
        <v>242</v>
      </c>
      <c r="H28" s="9">
        <v>144</v>
      </c>
      <c r="I28" s="9">
        <v>23</v>
      </c>
      <c r="J28" s="77">
        <v>0</v>
      </c>
      <c r="K28" s="46">
        <f t="shared" si="5"/>
        <v>613</v>
      </c>
    </row>
    <row r="29" spans="2:11" ht="19.5" customHeight="1">
      <c r="B29" s="32"/>
      <c r="C29" s="33"/>
      <c r="D29" s="17"/>
      <c r="E29" s="9"/>
      <c r="F29" s="9"/>
      <c r="G29" s="9"/>
      <c r="H29" s="9"/>
      <c r="I29" s="9"/>
      <c r="J29" s="77"/>
      <c r="K29" s="46"/>
    </row>
    <row r="30" spans="2:11" ht="19.5" customHeight="1">
      <c r="B30" s="32" t="s">
        <v>9</v>
      </c>
      <c r="C30" s="33"/>
      <c r="D30" s="17">
        <f aca="true" t="shared" si="6" ref="D30:J30">+D31+D32+D33+D34</f>
        <v>45</v>
      </c>
      <c r="E30" s="9">
        <f t="shared" si="6"/>
        <v>337</v>
      </c>
      <c r="F30" s="9">
        <f t="shared" si="6"/>
        <v>1128</v>
      </c>
      <c r="G30" s="9">
        <f t="shared" si="6"/>
        <v>1645</v>
      </c>
      <c r="H30" s="9">
        <f t="shared" si="6"/>
        <v>949</v>
      </c>
      <c r="I30" s="9">
        <f t="shared" si="6"/>
        <v>128</v>
      </c>
      <c r="J30" s="77">
        <f t="shared" si="6"/>
        <v>3</v>
      </c>
      <c r="K30" s="46">
        <f t="shared" si="5"/>
        <v>4235</v>
      </c>
    </row>
    <row r="31" spans="2:11" ht="19.5" customHeight="1">
      <c r="B31" s="32"/>
      <c r="C31" s="33" t="s">
        <v>10</v>
      </c>
      <c r="D31" s="3">
        <v>10</v>
      </c>
      <c r="E31" s="3">
        <v>105</v>
      </c>
      <c r="F31" s="3">
        <v>365</v>
      </c>
      <c r="G31" s="3">
        <v>523</v>
      </c>
      <c r="H31" s="3">
        <v>284</v>
      </c>
      <c r="I31" s="3">
        <v>41</v>
      </c>
      <c r="J31" s="70">
        <v>0</v>
      </c>
      <c r="K31" s="46">
        <f t="shared" si="5"/>
        <v>1328</v>
      </c>
    </row>
    <row r="32" spans="2:11" ht="19.5" customHeight="1">
      <c r="B32" s="32"/>
      <c r="C32" s="33" t="s">
        <v>11</v>
      </c>
      <c r="D32" s="3">
        <v>9</v>
      </c>
      <c r="E32" s="3">
        <v>42</v>
      </c>
      <c r="F32" s="3">
        <v>169</v>
      </c>
      <c r="G32" s="3">
        <v>225</v>
      </c>
      <c r="H32" s="3">
        <v>131</v>
      </c>
      <c r="I32" s="3">
        <v>15</v>
      </c>
      <c r="J32" s="70">
        <v>0</v>
      </c>
      <c r="K32" s="46">
        <f t="shared" si="5"/>
        <v>591</v>
      </c>
    </row>
    <row r="33" spans="2:11" ht="19.5" customHeight="1">
      <c r="B33" s="32"/>
      <c r="C33" s="33" t="s">
        <v>12</v>
      </c>
      <c r="D33" s="3">
        <v>13</v>
      </c>
      <c r="E33" s="3">
        <v>58</v>
      </c>
      <c r="F33" s="3">
        <v>222</v>
      </c>
      <c r="G33" s="3">
        <v>382</v>
      </c>
      <c r="H33" s="3">
        <v>208</v>
      </c>
      <c r="I33" s="3">
        <v>22</v>
      </c>
      <c r="J33" s="70">
        <v>0</v>
      </c>
      <c r="K33" s="46">
        <f t="shared" si="5"/>
        <v>905</v>
      </c>
    </row>
    <row r="34" spans="2:11" ht="19.5" customHeight="1">
      <c r="B34" s="32"/>
      <c r="C34" s="33" t="s">
        <v>13</v>
      </c>
      <c r="D34" s="3">
        <v>13</v>
      </c>
      <c r="E34" s="3">
        <v>132</v>
      </c>
      <c r="F34" s="3">
        <v>372</v>
      </c>
      <c r="G34" s="3">
        <v>515</v>
      </c>
      <c r="H34" s="3">
        <v>326</v>
      </c>
      <c r="I34" s="3">
        <v>50</v>
      </c>
      <c r="J34" s="70">
        <v>3</v>
      </c>
      <c r="K34" s="46">
        <f t="shared" si="5"/>
        <v>1411</v>
      </c>
    </row>
    <row r="35" spans="2:11" ht="19.5" customHeight="1">
      <c r="B35" s="32"/>
      <c r="C35" s="33"/>
      <c r="D35" s="17"/>
      <c r="E35" s="9"/>
      <c r="F35" s="9"/>
      <c r="G35" s="9"/>
      <c r="H35" s="9"/>
      <c r="I35" s="9"/>
      <c r="J35" s="77"/>
      <c r="K35" s="46"/>
    </row>
    <row r="36" spans="2:11" ht="19.5" customHeight="1">
      <c r="B36" s="32" t="s">
        <v>14</v>
      </c>
      <c r="C36" s="33"/>
      <c r="D36" s="17">
        <f>+D37+D38+D39+D40+D41</f>
        <v>61</v>
      </c>
      <c r="E36" s="9">
        <f aca="true" t="shared" si="7" ref="E36:J36">+E37+E38+E39+E40+E41</f>
        <v>401</v>
      </c>
      <c r="F36" s="9">
        <f t="shared" si="7"/>
        <v>1176</v>
      </c>
      <c r="G36" s="9">
        <f t="shared" si="7"/>
        <v>1645</v>
      </c>
      <c r="H36" s="9">
        <f t="shared" si="7"/>
        <v>930</v>
      </c>
      <c r="I36" s="9">
        <f t="shared" si="7"/>
        <v>116</v>
      </c>
      <c r="J36" s="77">
        <f t="shared" si="7"/>
        <v>2</v>
      </c>
      <c r="K36" s="46">
        <f t="shared" si="5"/>
        <v>4331</v>
      </c>
    </row>
    <row r="37" spans="2:11" ht="19.5" customHeight="1">
      <c r="B37" s="32"/>
      <c r="C37" s="33" t="s">
        <v>15</v>
      </c>
      <c r="D37" s="3">
        <v>4</v>
      </c>
      <c r="E37" s="3">
        <v>67</v>
      </c>
      <c r="F37" s="3">
        <v>221</v>
      </c>
      <c r="G37" s="3">
        <v>300</v>
      </c>
      <c r="H37" s="3">
        <v>203</v>
      </c>
      <c r="I37" s="3">
        <v>18</v>
      </c>
      <c r="J37" s="77">
        <v>0</v>
      </c>
      <c r="K37" s="33">
        <f t="shared" si="5"/>
        <v>813</v>
      </c>
    </row>
    <row r="38" spans="2:11" ht="19.5" customHeight="1">
      <c r="B38" s="32"/>
      <c r="C38" s="33" t="s">
        <v>16</v>
      </c>
      <c r="D38" s="3">
        <v>30</v>
      </c>
      <c r="E38" s="3">
        <v>187</v>
      </c>
      <c r="F38" s="3">
        <v>516</v>
      </c>
      <c r="G38" s="3">
        <v>724</v>
      </c>
      <c r="H38" s="3">
        <v>401</v>
      </c>
      <c r="I38" s="3">
        <v>53</v>
      </c>
      <c r="J38" s="77">
        <v>0</v>
      </c>
      <c r="K38" s="33">
        <f t="shared" si="5"/>
        <v>1911</v>
      </c>
    </row>
    <row r="39" spans="2:11" ht="19.5" customHeight="1">
      <c r="B39" s="32"/>
      <c r="C39" s="33" t="s">
        <v>17</v>
      </c>
      <c r="D39" s="3">
        <v>9</v>
      </c>
      <c r="E39" s="3">
        <v>62</v>
      </c>
      <c r="F39" s="3">
        <v>144</v>
      </c>
      <c r="G39" s="3">
        <v>211</v>
      </c>
      <c r="H39" s="3">
        <v>128</v>
      </c>
      <c r="I39" s="3">
        <v>12</v>
      </c>
      <c r="J39" s="77">
        <v>2</v>
      </c>
      <c r="K39" s="33">
        <f t="shared" si="5"/>
        <v>568</v>
      </c>
    </row>
    <row r="40" spans="2:11" ht="19.5" customHeight="1">
      <c r="B40" s="32"/>
      <c r="C40" s="33" t="s">
        <v>18</v>
      </c>
      <c r="D40" s="3">
        <v>10</v>
      </c>
      <c r="E40" s="3">
        <v>49</v>
      </c>
      <c r="F40" s="3">
        <v>153</v>
      </c>
      <c r="G40" s="3">
        <v>196</v>
      </c>
      <c r="H40" s="3">
        <v>93</v>
      </c>
      <c r="I40" s="3">
        <v>17</v>
      </c>
      <c r="J40" s="77">
        <v>0</v>
      </c>
      <c r="K40" s="33">
        <f t="shared" si="5"/>
        <v>518</v>
      </c>
    </row>
    <row r="41" spans="2:11" ht="19.5" customHeight="1">
      <c r="B41" s="32"/>
      <c r="C41" s="33" t="s">
        <v>19</v>
      </c>
      <c r="D41" s="3">
        <v>8</v>
      </c>
      <c r="E41" s="3">
        <v>36</v>
      </c>
      <c r="F41" s="3">
        <v>142</v>
      </c>
      <c r="G41" s="3">
        <v>214</v>
      </c>
      <c r="H41" s="3">
        <v>105</v>
      </c>
      <c r="I41" s="3">
        <v>16</v>
      </c>
      <c r="J41" s="77">
        <v>0</v>
      </c>
      <c r="K41" s="33">
        <f t="shared" si="5"/>
        <v>521</v>
      </c>
    </row>
    <row r="42" spans="2:11" ht="19.5" customHeight="1">
      <c r="B42" s="32"/>
      <c r="C42" s="64"/>
      <c r="D42" s="17"/>
      <c r="E42" s="9"/>
      <c r="F42" s="9"/>
      <c r="G42" s="9"/>
      <c r="H42" s="9"/>
      <c r="I42" s="9"/>
      <c r="J42" s="77"/>
      <c r="K42" s="33"/>
    </row>
    <row r="43" spans="2:16" ht="19.5" customHeight="1">
      <c r="B43" s="32" t="s">
        <v>22</v>
      </c>
      <c r="C43" s="64"/>
      <c r="D43" s="17">
        <f aca="true" t="shared" si="8" ref="D43:J43">+D44+D47+D48+D45+D46+D49</f>
        <v>61</v>
      </c>
      <c r="E43" s="9">
        <f t="shared" si="8"/>
        <v>629</v>
      </c>
      <c r="F43" s="9">
        <f t="shared" si="8"/>
        <v>2036</v>
      </c>
      <c r="G43" s="9">
        <f t="shared" si="8"/>
        <v>2768</v>
      </c>
      <c r="H43" s="9">
        <f t="shared" si="8"/>
        <v>1553</v>
      </c>
      <c r="I43" s="9">
        <f t="shared" si="8"/>
        <v>229</v>
      </c>
      <c r="J43" s="77">
        <f t="shared" si="8"/>
        <v>2</v>
      </c>
      <c r="K43" s="33">
        <f t="shared" si="5"/>
        <v>7278</v>
      </c>
      <c r="L43" s="3"/>
      <c r="M43" s="3"/>
      <c r="N43" s="3"/>
      <c r="O43" s="3"/>
      <c r="P43" s="3"/>
    </row>
    <row r="44" spans="2:16" ht="19.5" customHeight="1">
      <c r="B44" s="32"/>
      <c r="C44" s="64" t="s">
        <v>23</v>
      </c>
      <c r="D44" s="17">
        <v>15</v>
      </c>
      <c r="E44" s="9">
        <v>230</v>
      </c>
      <c r="F44" s="9">
        <v>832</v>
      </c>
      <c r="G44" s="9">
        <v>1070</v>
      </c>
      <c r="H44" s="9">
        <v>620</v>
      </c>
      <c r="I44" s="9">
        <v>99</v>
      </c>
      <c r="J44" s="77">
        <v>1</v>
      </c>
      <c r="K44" s="33">
        <f aca="true" t="shared" si="9" ref="K44:K49">SUM(D44:J44)</f>
        <v>2867</v>
      </c>
      <c r="L44" s="3"/>
      <c r="M44" s="3"/>
      <c r="N44" s="3"/>
      <c r="O44" s="3"/>
      <c r="P44" s="3"/>
    </row>
    <row r="45" spans="2:16" ht="19.5" customHeight="1">
      <c r="B45" s="32"/>
      <c r="C45" s="64" t="s">
        <v>75</v>
      </c>
      <c r="D45" s="17">
        <v>9</v>
      </c>
      <c r="E45" s="9">
        <v>106</v>
      </c>
      <c r="F45" s="9">
        <v>335</v>
      </c>
      <c r="G45" s="9">
        <v>408</v>
      </c>
      <c r="H45" s="9">
        <v>233</v>
      </c>
      <c r="I45" s="9">
        <v>27</v>
      </c>
      <c r="J45" s="77">
        <v>0</v>
      </c>
      <c r="K45" s="33">
        <f t="shared" si="9"/>
        <v>1118</v>
      </c>
      <c r="L45" s="3"/>
      <c r="M45" s="3"/>
      <c r="N45" s="3"/>
      <c r="O45" s="3"/>
      <c r="P45" s="3"/>
    </row>
    <row r="46" spans="2:16" ht="19.5" customHeight="1">
      <c r="B46" s="32"/>
      <c r="C46" s="64" t="s">
        <v>76</v>
      </c>
      <c r="D46" s="17">
        <v>18</v>
      </c>
      <c r="E46" s="9">
        <v>108</v>
      </c>
      <c r="F46" s="9">
        <v>291</v>
      </c>
      <c r="G46" s="9">
        <v>434</v>
      </c>
      <c r="H46" s="9">
        <v>227</v>
      </c>
      <c r="I46" s="9">
        <v>41</v>
      </c>
      <c r="J46" s="77">
        <v>0</v>
      </c>
      <c r="K46" s="33">
        <f t="shared" si="9"/>
        <v>1119</v>
      </c>
      <c r="L46" s="3"/>
      <c r="M46" s="3"/>
      <c r="N46" s="3"/>
      <c r="O46" s="3"/>
      <c r="P46" s="3"/>
    </row>
    <row r="47" spans="2:16" ht="19.5" customHeight="1">
      <c r="B47" s="32"/>
      <c r="C47" s="64" t="s">
        <v>24</v>
      </c>
      <c r="D47" s="17">
        <v>6</v>
      </c>
      <c r="E47" s="9">
        <v>88</v>
      </c>
      <c r="F47" s="9">
        <v>261</v>
      </c>
      <c r="G47" s="9">
        <v>369</v>
      </c>
      <c r="H47" s="9">
        <v>200</v>
      </c>
      <c r="I47" s="9">
        <v>24</v>
      </c>
      <c r="J47" s="77">
        <v>1</v>
      </c>
      <c r="K47" s="33">
        <f t="shared" si="9"/>
        <v>949</v>
      </c>
      <c r="L47" s="3"/>
      <c r="M47" s="3"/>
      <c r="N47" s="3"/>
      <c r="O47" s="3"/>
      <c r="P47" s="3"/>
    </row>
    <row r="48" spans="2:16" ht="19.5" customHeight="1">
      <c r="B48" s="32"/>
      <c r="C48" s="64" t="s">
        <v>105</v>
      </c>
      <c r="D48" s="17">
        <v>10</v>
      </c>
      <c r="E48" s="9">
        <v>77</v>
      </c>
      <c r="F48" s="9">
        <v>245</v>
      </c>
      <c r="G48" s="9">
        <v>366</v>
      </c>
      <c r="H48" s="9">
        <v>205</v>
      </c>
      <c r="I48" s="9">
        <v>30</v>
      </c>
      <c r="J48" s="77">
        <v>0</v>
      </c>
      <c r="K48" s="33">
        <f t="shared" si="9"/>
        <v>933</v>
      </c>
      <c r="L48" s="3"/>
      <c r="M48" s="3"/>
      <c r="N48" s="3"/>
      <c r="O48" s="3"/>
      <c r="P48" s="3"/>
    </row>
    <row r="49" spans="2:11" ht="19.5" customHeight="1">
      <c r="B49" s="32"/>
      <c r="C49" s="64" t="s">
        <v>25</v>
      </c>
      <c r="D49" s="17">
        <v>3</v>
      </c>
      <c r="E49" s="9">
        <v>20</v>
      </c>
      <c r="F49" s="9">
        <v>72</v>
      </c>
      <c r="G49" s="9">
        <v>121</v>
      </c>
      <c r="H49" s="9">
        <v>68</v>
      </c>
      <c r="I49" s="9">
        <v>8</v>
      </c>
      <c r="J49" s="77">
        <v>0</v>
      </c>
      <c r="K49" s="33">
        <f t="shared" si="9"/>
        <v>292</v>
      </c>
    </row>
    <row r="50" spans="2:11" ht="19.5" customHeight="1">
      <c r="B50" s="32"/>
      <c r="C50" s="64"/>
      <c r="D50" s="17"/>
      <c r="E50" s="9"/>
      <c r="F50" s="9"/>
      <c r="G50" s="9"/>
      <c r="H50" s="9"/>
      <c r="I50" s="9"/>
      <c r="J50" s="77"/>
      <c r="K50" s="33"/>
    </row>
    <row r="51" spans="2:11" ht="19.5" customHeight="1">
      <c r="B51" s="32" t="s">
        <v>28</v>
      </c>
      <c r="C51" s="64"/>
      <c r="D51" s="17">
        <f aca="true" t="shared" si="10" ref="D51:J51">+D52+D53+D54+D55+D58+D56+D57+D59</f>
        <v>18</v>
      </c>
      <c r="E51" s="9">
        <f t="shared" si="10"/>
        <v>152</v>
      </c>
      <c r="F51" s="9">
        <f t="shared" si="10"/>
        <v>420</v>
      </c>
      <c r="G51" s="9">
        <f t="shared" si="10"/>
        <v>531</v>
      </c>
      <c r="H51" s="9">
        <f t="shared" si="10"/>
        <v>270</v>
      </c>
      <c r="I51" s="9">
        <f t="shared" si="10"/>
        <v>49</v>
      </c>
      <c r="J51" s="77">
        <f t="shared" si="10"/>
        <v>1</v>
      </c>
      <c r="K51" s="33">
        <f t="shared" si="5"/>
        <v>1441</v>
      </c>
    </row>
    <row r="52" spans="2:16" ht="19.5" customHeight="1">
      <c r="B52" s="32"/>
      <c r="C52" s="64" t="s">
        <v>29</v>
      </c>
      <c r="D52" s="17">
        <v>8</v>
      </c>
      <c r="E52" s="9">
        <v>68</v>
      </c>
      <c r="F52" s="9">
        <v>188</v>
      </c>
      <c r="G52" s="9">
        <v>244</v>
      </c>
      <c r="H52" s="9">
        <v>124</v>
      </c>
      <c r="I52" s="9">
        <v>15</v>
      </c>
      <c r="J52" s="77">
        <v>0</v>
      </c>
      <c r="K52" s="33">
        <f t="shared" si="5"/>
        <v>647</v>
      </c>
      <c r="L52" s="3"/>
      <c r="M52" s="3"/>
      <c r="N52" s="3"/>
      <c r="O52" s="3"/>
      <c r="P52" s="3"/>
    </row>
    <row r="53" spans="2:16" ht="19.5" customHeight="1">
      <c r="B53" s="32"/>
      <c r="C53" s="64" t="s">
        <v>30</v>
      </c>
      <c r="D53" s="17">
        <v>1</v>
      </c>
      <c r="E53" s="9">
        <v>16</v>
      </c>
      <c r="F53" s="9">
        <v>57</v>
      </c>
      <c r="G53" s="9">
        <v>80</v>
      </c>
      <c r="H53" s="9">
        <v>47</v>
      </c>
      <c r="I53" s="9">
        <v>8</v>
      </c>
      <c r="J53" s="77">
        <v>0</v>
      </c>
      <c r="K53" s="33">
        <f t="shared" si="5"/>
        <v>209</v>
      </c>
      <c r="L53" s="3"/>
      <c r="M53" s="3"/>
      <c r="N53" s="3"/>
      <c r="O53" s="3"/>
      <c r="P53" s="3"/>
    </row>
    <row r="54" spans="2:16" ht="19.5" customHeight="1">
      <c r="B54" s="32"/>
      <c r="C54" s="64" t="s">
        <v>31</v>
      </c>
      <c r="D54" s="17">
        <v>2</v>
      </c>
      <c r="E54" s="9">
        <v>13</v>
      </c>
      <c r="F54" s="9">
        <v>48</v>
      </c>
      <c r="G54" s="9">
        <v>55</v>
      </c>
      <c r="H54" s="9">
        <v>18</v>
      </c>
      <c r="I54" s="9">
        <v>1</v>
      </c>
      <c r="J54" s="77">
        <v>0</v>
      </c>
      <c r="K54" s="33">
        <f t="shared" si="5"/>
        <v>137</v>
      </c>
      <c r="L54" s="3"/>
      <c r="M54" s="3"/>
      <c r="N54" s="3"/>
      <c r="O54" s="3"/>
      <c r="P54" s="3"/>
    </row>
    <row r="55" spans="2:16" ht="19.5" customHeight="1">
      <c r="B55" s="32"/>
      <c r="C55" s="64" t="s">
        <v>32</v>
      </c>
      <c r="D55" s="17">
        <v>4</v>
      </c>
      <c r="E55" s="9">
        <v>20</v>
      </c>
      <c r="F55" s="9">
        <v>44</v>
      </c>
      <c r="G55" s="9">
        <v>54</v>
      </c>
      <c r="H55" s="9">
        <v>32</v>
      </c>
      <c r="I55" s="9">
        <v>8</v>
      </c>
      <c r="J55" s="77">
        <v>1</v>
      </c>
      <c r="K55" s="33">
        <f t="shared" si="5"/>
        <v>163</v>
      </c>
      <c r="L55" s="3"/>
      <c r="M55" s="3"/>
      <c r="N55" s="3"/>
      <c r="O55" s="3"/>
      <c r="P55" s="3"/>
    </row>
    <row r="56" spans="2:16" ht="19.5" customHeight="1">
      <c r="B56" s="32"/>
      <c r="C56" s="64" t="s">
        <v>33</v>
      </c>
      <c r="D56" s="17">
        <v>1</v>
      </c>
      <c r="E56" s="9">
        <v>15</v>
      </c>
      <c r="F56" s="9">
        <v>25</v>
      </c>
      <c r="G56" s="9">
        <v>44</v>
      </c>
      <c r="H56" s="9">
        <v>24</v>
      </c>
      <c r="I56" s="9">
        <v>5</v>
      </c>
      <c r="J56" s="77">
        <v>0</v>
      </c>
      <c r="K56" s="33">
        <f t="shared" si="5"/>
        <v>114</v>
      </c>
      <c r="L56" s="3"/>
      <c r="M56" s="3"/>
      <c r="N56" s="3"/>
      <c r="O56" s="3"/>
      <c r="P56" s="3"/>
    </row>
    <row r="57" spans="2:16" ht="19.5" customHeight="1">
      <c r="B57" s="32"/>
      <c r="C57" s="64" t="s">
        <v>34</v>
      </c>
      <c r="D57" s="17">
        <v>1</v>
      </c>
      <c r="E57" s="9">
        <v>15</v>
      </c>
      <c r="F57" s="9">
        <v>31</v>
      </c>
      <c r="G57" s="9">
        <v>41</v>
      </c>
      <c r="H57" s="9">
        <v>13</v>
      </c>
      <c r="I57" s="9">
        <v>7</v>
      </c>
      <c r="J57" s="77">
        <v>0</v>
      </c>
      <c r="K57" s="33">
        <f t="shared" si="5"/>
        <v>108</v>
      </c>
      <c r="L57" s="3"/>
      <c r="M57" s="3"/>
      <c r="N57" s="3"/>
      <c r="O57" s="3"/>
      <c r="P57" s="3"/>
    </row>
    <row r="58" spans="2:16" ht="19.5" customHeight="1">
      <c r="B58" s="32"/>
      <c r="C58" s="64" t="s">
        <v>106</v>
      </c>
      <c r="D58" s="17">
        <v>1</v>
      </c>
      <c r="E58" s="9">
        <v>5</v>
      </c>
      <c r="F58" s="9">
        <v>21</v>
      </c>
      <c r="G58" s="9">
        <v>8</v>
      </c>
      <c r="H58" s="9">
        <v>11</v>
      </c>
      <c r="I58" s="9">
        <v>3</v>
      </c>
      <c r="J58" s="77">
        <v>0</v>
      </c>
      <c r="K58" s="33">
        <f>SUM(D58:J58)</f>
        <v>49</v>
      </c>
      <c r="L58" s="3"/>
      <c r="M58" s="3"/>
      <c r="N58" s="3"/>
      <c r="O58" s="3"/>
      <c r="P58" s="3"/>
    </row>
    <row r="59" spans="2:16" ht="19.5" customHeight="1">
      <c r="B59" s="32"/>
      <c r="C59" s="64" t="s">
        <v>35</v>
      </c>
      <c r="D59" s="17">
        <v>0</v>
      </c>
      <c r="E59" s="9">
        <v>0</v>
      </c>
      <c r="F59" s="9">
        <v>6</v>
      </c>
      <c r="G59" s="9">
        <v>5</v>
      </c>
      <c r="H59" s="9">
        <v>1</v>
      </c>
      <c r="I59" s="9">
        <v>2</v>
      </c>
      <c r="J59" s="77">
        <v>0</v>
      </c>
      <c r="K59" s="33">
        <f t="shared" si="5"/>
        <v>14</v>
      </c>
      <c r="L59" s="3"/>
      <c r="M59" s="3"/>
      <c r="N59" s="3"/>
      <c r="O59" s="3"/>
      <c r="P59" s="3"/>
    </row>
    <row r="60" spans="2:11" ht="19.5" customHeight="1">
      <c r="B60" s="32"/>
      <c r="C60" s="64"/>
      <c r="D60" s="17"/>
      <c r="E60" s="9"/>
      <c r="F60" s="9"/>
      <c r="G60" s="9"/>
      <c r="H60" s="9"/>
      <c r="I60" s="9"/>
      <c r="J60" s="77"/>
      <c r="K60" s="33"/>
    </row>
    <row r="61" spans="2:16" ht="19.5" customHeight="1">
      <c r="B61" s="32" t="s">
        <v>36</v>
      </c>
      <c r="C61" s="64"/>
      <c r="D61" s="17">
        <f>+D62+D63+D64+D65+D66</f>
        <v>19</v>
      </c>
      <c r="E61" s="9">
        <f aca="true" t="shared" si="11" ref="E61:J61">+E62+E63+E64+E65+E66</f>
        <v>113</v>
      </c>
      <c r="F61" s="9">
        <f t="shared" si="11"/>
        <v>222</v>
      </c>
      <c r="G61" s="9">
        <f t="shared" si="11"/>
        <v>241</v>
      </c>
      <c r="H61" s="9">
        <f t="shared" si="11"/>
        <v>147</v>
      </c>
      <c r="I61" s="9">
        <f t="shared" si="11"/>
        <v>17</v>
      </c>
      <c r="J61" s="77">
        <f t="shared" si="11"/>
        <v>1</v>
      </c>
      <c r="K61" s="33">
        <f t="shared" si="5"/>
        <v>760</v>
      </c>
      <c r="L61" s="3"/>
      <c r="M61" s="3"/>
      <c r="N61" s="3"/>
      <c r="O61" s="3"/>
      <c r="P61" s="3"/>
    </row>
    <row r="62" spans="2:16" ht="19.5" customHeight="1">
      <c r="B62" s="32"/>
      <c r="C62" s="64" t="s">
        <v>37</v>
      </c>
      <c r="D62" s="17">
        <v>12</v>
      </c>
      <c r="E62" s="9">
        <v>69</v>
      </c>
      <c r="F62" s="9">
        <v>150</v>
      </c>
      <c r="G62" s="9">
        <v>145</v>
      </c>
      <c r="H62" s="9">
        <v>96</v>
      </c>
      <c r="I62" s="9">
        <v>7</v>
      </c>
      <c r="J62" s="77">
        <v>1</v>
      </c>
      <c r="K62" s="33">
        <f t="shared" si="5"/>
        <v>480</v>
      </c>
      <c r="L62" s="3"/>
      <c r="M62" s="3"/>
      <c r="N62" s="3"/>
      <c r="O62" s="3"/>
      <c r="P62" s="3"/>
    </row>
    <row r="63" spans="2:16" ht="19.5" customHeight="1">
      <c r="B63" s="32"/>
      <c r="C63" s="64" t="s">
        <v>38</v>
      </c>
      <c r="D63" s="17">
        <v>3</v>
      </c>
      <c r="E63" s="9">
        <v>13</v>
      </c>
      <c r="F63" s="9">
        <v>12</v>
      </c>
      <c r="G63" s="9">
        <v>23</v>
      </c>
      <c r="H63" s="9">
        <v>17</v>
      </c>
      <c r="I63" s="9">
        <v>2</v>
      </c>
      <c r="J63" s="77">
        <v>0</v>
      </c>
      <c r="K63" s="33">
        <f t="shared" si="5"/>
        <v>70</v>
      </c>
      <c r="L63" s="3"/>
      <c r="M63" s="3"/>
      <c r="N63" s="3"/>
      <c r="O63" s="3"/>
      <c r="P63" s="3"/>
    </row>
    <row r="64" spans="2:16" ht="19.5" customHeight="1">
      <c r="B64" s="32"/>
      <c r="C64" s="64" t="s">
        <v>39</v>
      </c>
      <c r="D64" s="17">
        <v>2</v>
      </c>
      <c r="E64" s="9">
        <v>12</v>
      </c>
      <c r="F64" s="9">
        <v>26</v>
      </c>
      <c r="G64" s="9">
        <v>31</v>
      </c>
      <c r="H64" s="9">
        <v>16</v>
      </c>
      <c r="I64" s="9">
        <v>1</v>
      </c>
      <c r="J64" s="77">
        <v>0</v>
      </c>
      <c r="K64" s="33">
        <f t="shared" si="5"/>
        <v>88</v>
      </c>
      <c r="L64" s="3"/>
      <c r="M64" s="3"/>
      <c r="N64" s="3"/>
      <c r="O64" s="3"/>
      <c r="P64" s="3"/>
    </row>
    <row r="65" spans="2:16" ht="19.5" customHeight="1">
      <c r="B65" s="32"/>
      <c r="C65" s="64" t="s">
        <v>40</v>
      </c>
      <c r="D65" s="17">
        <v>0</v>
      </c>
      <c r="E65" s="9">
        <v>9</v>
      </c>
      <c r="F65" s="9">
        <v>8</v>
      </c>
      <c r="G65" s="9">
        <v>16</v>
      </c>
      <c r="H65" s="9">
        <v>7</v>
      </c>
      <c r="I65" s="9">
        <v>2</v>
      </c>
      <c r="J65" s="77">
        <v>0</v>
      </c>
      <c r="K65" s="33">
        <f t="shared" si="5"/>
        <v>42</v>
      </c>
      <c r="L65" s="3"/>
      <c r="M65" s="3"/>
      <c r="N65" s="3"/>
      <c r="O65" s="3"/>
      <c r="P65" s="3"/>
    </row>
    <row r="66" spans="2:11" ht="19.5" customHeight="1">
      <c r="B66" s="32"/>
      <c r="C66" s="64" t="s">
        <v>41</v>
      </c>
      <c r="D66" s="17">
        <v>2</v>
      </c>
      <c r="E66" s="9">
        <v>10</v>
      </c>
      <c r="F66" s="9">
        <v>26</v>
      </c>
      <c r="G66" s="9">
        <v>26</v>
      </c>
      <c r="H66" s="9">
        <v>11</v>
      </c>
      <c r="I66" s="9">
        <v>5</v>
      </c>
      <c r="J66" s="77">
        <v>0</v>
      </c>
      <c r="K66" s="33">
        <f t="shared" si="5"/>
        <v>80</v>
      </c>
    </row>
    <row r="67" spans="2:11" ht="19.5" customHeight="1">
      <c r="B67" s="32"/>
      <c r="C67" s="64"/>
      <c r="D67" s="17"/>
      <c r="E67" s="9"/>
      <c r="F67" s="9"/>
      <c r="G67" s="9"/>
      <c r="H67" s="9"/>
      <c r="I67" s="9"/>
      <c r="J67" s="77"/>
      <c r="K67" s="33"/>
    </row>
    <row r="68" spans="2:11" ht="19.5" customHeight="1">
      <c r="B68" s="32" t="s">
        <v>42</v>
      </c>
      <c r="C68" s="64"/>
      <c r="D68" s="17">
        <f>+D69+D70+D71+D72</f>
        <v>20</v>
      </c>
      <c r="E68" s="9">
        <f aca="true" t="shared" si="12" ref="E68:J68">+E69+E70+E71+E72</f>
        <v>140</v>
      </c>
      <c r="F68" s="9">
        <f t="shared" si="12"/>
        <v>359</v>
      </c>
      <c r="G68" s="9">
        <f t="shared" si="12"/>
        <v>313</v>
      </c>
      <c r="H68" s="9">
        <f t="shared" si="12"/>
        <v>180</v>
      </c>
      <c r="I68" s="9">
        <f t="shared" si="12"/>
        <v>26</v>
      </c>
      <c r="J68" s="77">
        <f t="shared" si="12"/>
        <v>0</v>
      </c>
      <c r="K68" s="33">
        <f t="shared" si="5"/>
        <v>1038</v>
      </c>
    </row>
    <row r="69" spans="2:16" ht="19.5" customHeight="1">
      <c r="B69" s="32"/>
      <c r="C69" s="64" t="s">
        <v>43</v>
      </c>
      <c r="D69" s="17">
        <v>13</v>
      </c>
      <c r="E69" s="9">
        <v>78</v>
      </c>
      <c r="F69" s="9">
        <v>200</v>
      </c>
      <c r="G69" s="9">
        <v>181</v>
      </c>
      <c r="H69" s="9">
        <v>114</v>
      </c>
      <c r="I69" s="9">
        <v>14</v>
      </c>
      <c r="J69" s="77">
        <v>0</v>
      </c>
      <c r="K69" s="33">
        <f t="shared" si="5"/>
        <v>600</v>
      </c>
      <c r="L69" s="3"/>
      <c r="M69" s="3"/>
      <c r="N69" s="3"/>
      <c r="O69" s="3"/>
      <c r="P69" s="3"/>
    </row>
    <row r="70" spans="2:16" ht="19.5" customHeight="1">
      <c r="B70" s="32"/>
      <c r="C70" s="64" t="s">
        <v>44</v>
      </c>
      <c r="D70" s="17">
        <v>2</v>
      </c>
      <c r="E70" s="9">
        <v>8</v>
      </c>
      <c r="F70" s="9">
        <v>21</v>
      </c>
      <c r="G70" s="9">
        <v>20</v>
      </c>
      <c r="H70" s="9">
        <v>13</v>
      </c>
      <c r="I70" s="9">
        <v>1</v>
      </c>
      <c r="J70" s="77">
        <v>0</v>
      </c>
      <c r="K70" s="33">
        <f t="shared" si="5"/>
        <v>65</v>
      </c>
      <c r="L70" s="3"/>
      <c r="M70" s="3"/>
      <c r="N70" s="3"/>
      <c r="O70" s="3"/>
      <c r="P70" s="3"/>
    </row>
    <row r="71" spans="2:16" ht="19.5" customHeight="1">
      <c r="B71" s="32"/>
      <c r="C71" s="64" t="s">
        <v>45</v>
      </c>
      <c r="D71" s="17">
        <v>3</v>
      </c>
      <c r="E71" s="9">
        <v>14</v>
      </c>
      <c r="F71" s="9">
        <v>45</v>
      </c>
      <c r="G71" s="9">
        <v>35</v>
      </c>
      <c r="H71" s="9">
        <v>11</v>
      </c>
      <c r="I71" s="9">
        <v>2</v>
      </c>
      <c r="J71" s="77">
        <v>0</v>
      </c>
      <c r="K71" s="33">
        <f t="shared" si="5"/>
        <v>110</v>
      </c>
      <c r="L71" s="3"/>
      <c r="M71" s="3"/>
      <c r="N71" s="3"/>
      <c r="O71" s="3"/>
      <c r="P71" s="3"/>
    </row>
    <row r="72" spans="2:16" ht="19.5" customHeight="1">
      <c r="B72" s="32"/>
      <c r="C72" s="64" t="s">
        <v>46</v>
      </c>
      <c r="D72" s="17">
        <v>2</v>
      </c>
      <c r="E72" s="9">
        <v>40</v>
      </c>
      <c r="F72" s="9">
        <v>93</v>
      </c>
      <c r="G72" s="9">
        <v>77</v>
      </c>
      <c r="H72" s="9">
        <v>42</v>
      </c>
      <c r="I72" s="9">
        <v>9</v>
      </c>
      <c r="J72" s="77">
        <v>0</v>
      </c>
      <c r="K72" s="33">
        <f t="shared" si="5"/>
        <v>263</v>
      </c>
      <c r="L72" s="3"/>
      <c r="M72" s="3"/>
      <c r="N72" s="3"/>
      <c r="O72" s="3"/>
      <c r="P72" s="3"/>
    </row>
    <row r="73" spans="2:11" ht="19.5" customHeight="1">
      <c r="B73" s="32"/>
      <c r="C73" s="64"/>
      <c r="D73" s="17"/>
      <c r="E73" s="9"/>
      <c r="F73" s="9"/>
      <c r="G73" s="9"/>
      <c r="H73" s="9"/>
      <c r="I73" s="9"/>
      <c r="J73" s="77"/>
      <c r="K73" s="33"/>
    </row>
    <row r="74" spans="2:11" ht="19.5" customHeight="1">
      <c r="B74" s="32" t="s">
        <v>47</v>
      </c>
      <c r="C74" s="64"/>
      <c r="D74" s="17">
        <f aca="true" t="shared" si="13" ref="D74:J74">+D75+D77+D76</f>
        <v>45</v>
      </c>
      <c r="E74" s="9">
        <f t="shared" si="13"/>
        <v>385</v>
      </c>
      <c r="F74" s="9">
        <f t="shared" si="13"/>
        <v>869</v>
      </c>
      <c r="G74" s="9">
        <f t="shared" si="13"/>
        <v>1094</v>
      </c>
      <c r="H74" s="9">
        <f t="shared" si="13"/>
        <v>552</v>
      </c>
      <c r="I74" s="9">
        <f t="shared" si="13"/>
        <v>69</v>
      </c>
      <c r="J74" s="77">
        <f t="shared" si="13"/>
        <v>0</v>
      </c>
      <c r="K74" s="33">
        <f t="shared" si="5"/>
        <v>3014</v>
      </c>
    </row>
    <row r="75" spans="2:16" ht="19.5" customHeight="1">
      <c r="B75" s="32"/>
      <c r="C75" s="64" t="s">
        <v>48</v>
      </c>
      <c r="D75" s="17">
        <v>22</v>
      </c>
      <c r="E75" s="9">
        <v>170</v>
      </c>
      <c r="F75" s="9">
        <v>457</v>
      </c>
      <c r="G75" s="9">
        <v>569</v>
      </c>
      <c r="H75" s="9">
        <v>310</v>
      </c>
      <c r="I75" s="9">
        <v>35</v>
      </c>
      <c r="J75" s="77">
        <v>0</v>
      </c>
      <c r="K75" s="33">
        <f t="shared" si="5"/>
        <v>1563</v>
      </c>
      <c r="L75" s="3"/>
      <c r="M75" s="3"/>
      <c r="N75" s="3"/>
      <c r="O75" s="3"/>
      <c r="P75" s="3"/>
    </row>
    <row r="76" spans="2:16" ht="19.5" customHeight="1">
      <c r="B76" s="32"/>
      <c r="C76" s="64" t="s">
        <v>50</v>
      </c>
      <c r="D76" s="17">
        <v>18</v>
      </c>
      <c r="E76" s="9">
        <v>177</v>
      </c>
      <c r="F76" s="9">
        <v>359</v>
      </c>
      <c r="G76" s="9">
        <v>441</v>
      </c>
      <c r="H76" s="9">
        <v>206</v>
      </c>
      <c r="I76" s="9">
        <v>25</v>
      </c>
      <c r="J76" s="77">
        <v>0</v>
      </c>
      <c r="K76" s="33">
        <f>SUM(D76:J76)</f>
        <v>1226</v>
      </c>
      <c r="L76" s="3"/>
      <c r="M76" s="3"/>
      <c r="N76" s="3"/>
      <c r="O76" s="3"/>
      <c r="P76" s="3"/>
    </row>
    <row r="77" spans="2:16" ht="19.5" customHeight="1">
      <c r="B77" s="32"/>
      <c r="C77" s="64" t="s">
        <v>49</v>
      </c>
      <c r="D77" s="17">
        <v>5</v>
      </c>
      <c r="E77" s="9">
        <v>38</v>
      </c>
      <c r="F77" s="9">
        <v>53</v>
      </c>
      <c r="G77" s="9">
        <v>84</v>
      </c>
      <c r="H77" s="9">
        <v>36</v>
      </c>
      <c r="I77" s="9">
        <v>9</v>
      </c>
      <c r="J77" s="77">
        <v>0</v>
      </c>
      <c r="K77" s="33">
        <f aca="true" t="shared" si="14" ref="K77:K116">SUM(D77:J77)</f>
        <v>225</v>
      </c>
      <c r="L77" s="3"/>
      <c r="M77" s="3"/>
      <c r="N77" s="3"/>
      <c r="O77" s="3"/>
      <c r="P77" s="3"/>
    </row>
    <row r="78" spans="2:11" ht="19.5" customHeight="1">
      <c r="B78" s="32"/>
      <c r="C78" s="64"/>
      <c r="D78" s="17"/>
      <c r="E78" s="9"/>
      <c r="F78" s="9"/>
      <c r="G78" s="9"/>
      <c r="H78" s="9"/>
      <c r="I78" s="9"/>
      <c r="J78" s="77"/>
      <c r="K78" s="33"/>
    </row>
    <row r="79" spans="2:11" ht="19.5" customHeight="1">
      <c r="B79" s="32" t="s">
        <v>53</v>
      </c>
      <c r="C79" s="64"/>
      <c r="D79" s="17">
        <f aca="true" t="shared" si="15" ref="D79:J79">D80+D82+D81+D83+D84+D85</f>
        <v>30</v>
      </c>
      <c r="E79" s="9">
        <f t="shared" si="15"/>
        <v>260</v>
      </c>
      <c r="F79" s="9">
        <f t="shared" si="15"/>
        <v>549</v>
      </c>
      <c r="G79" s="9">
        <f t="shared" si="15"/>
        <v>624</v>
      </c>
      <c r="H79" s="9">
        <f t="shared" si="15"/>
        <v>276</v>
      </c>
      <c r="I79" s="9">
        <f t="shared" si="15"/>
        <v>42</v>
      </c>
      <c r="J79" s="77">
        <f t="shared" si="15"/>
        <v>0</v>
      </c>
      <c r="K79" s="33">
        <f t="shared" si="14"/>
        <v>1781</v>
      </c>
    </row>
    <row r="80" spans="2:16" ht="19.5" customHeight="1">
      <c r="B80" s="32"/>
      <c r="C80" s="64" t="s">
        <v>51</v>
      </c>
      <c r="D80" s="17">
        <v>9</v>
      </c>
      <c r="E80" s="9">
        <v>90</v>
      </c>
      <c r="F80" s="9">
        <v>171</v>
      </c>
      <c r="G80" s="9">
        <v>216</v>
      </c>
      <c r="H80" s="9">
        <v>82</v>
      </c>
      <c r="I80" s="9">
        <v>13</v>
      </c>
      <c r="J80" s="77">
        <v>0</v>
      </c>
      <c r="K80" s="33">
        <f>SUM(D80:J80)</f>
        <v>581</v>
      </c>
      <c r="L80" s="3"/>
      <c r="M80" s="3"/>
      <c r="N80" s="3"/>
      <c r="O80" s="3"/>
      <c r="P80" s="3"/>
    </row>
    <row r="81" spans="2:16" ht="19.5" customHeight="1">
      <c r="B81" s="32"/>
      <c r="C81" s="64" t="s">
        <v>54</v>
      </c>
      <c r="D81" s="17">
        <v>6</v>
      </c>
      <c r="E81" s="9">
        <v>68</v>
      </c>
      <c r="F81" s="9">
        <v>183</v>
      </c>
      <c r="G81" s="9">
        <v>165</v>
      </c>
      <c r="H81" s="9">
        <v>84</v>
      </c>
      <c r="I81" s="9">
        <v>7</v>
      </c>
      <c r="J81" s="77">
        <v>0</v>
      </c>
      <c r="K81" s="33">
        <f>SUM(D81:J81)</f>
        <v>513</v>
      </c>
      <c r="L81" s="3"/>
      <c r="M81" s="3"/>
      <c r="N81" s="3"/>
      <c r="O81" s="3"/>
      <c r="P81" s="3"/>
    </row>
    <row r="82" spans="2:16" ht="19.5" customHeight="1">
      <c r="B82" s="32"/>
      <c r="C82" s="64" t="s">
        <v>52</v>
      </c>
      <c r="D82" s="17">
        <v>10</v>
      </c>
      <c r="E82" s="9">
        <v>54</v>
      </c>
      <c r="F82" s="9">
        <v>101</v>
      </c>
      <c r="G82" s="9">
        <v>142</v>
      </c>
      <c r="H82" s="9">
        <v>55</v>
      </c>
      <c r="I82" s="9">
        <v>14</v>
      </c>
      <c r="J82" s="77">
        <v>0</v>
      </c>
      <c r="K82" s="33">
        <f>SUM(D82:J82)</f>
        <v>376</v>
      </c>
      <c r="L82" s="3"/>
      <c r="M82" s="3"/>
      <c r="N82" s="3"/>
      <c r="O82" s="3"/>
      <c r="P82" s="3"/>
    </row>
    <row r="83" spans="2:16" ht="19.5" customHeight="1">
      <c r="B83" s="32"/>
      <c r="C83" s="64" t="s">
        <v>55</v>
      </c>
      <c r="D83" s="17">
        <v>2</v>
      </c>
      <c r="E83" s="9">
        <v>16</v>
      </c>
      <c r="F83" s="9">
        <v>39</v>
      </c>
      <c r="G83" s="9">
        <v>36</v>
      </c>
      <c r="H83" s="9">
        <v>27</v>
      </c>
      <c r="I83" s="9">
        <v>3</v>
      </c>
      <c r="J83" s="77">
        <v>0</v>
      </c>
      <c r="K83" s="33">
        <f t="shared" si="14"/>
        <v>123</v>
      </c>
      <c r="L83" s="3"/>
      <c r="M83" s="3"/>
      <c r="N83" s="3"/>
      <c r="O83" s="3"/>
      <c r="P83" s="3"/>
    </row>
    <row r="84" spans="2:16" ht="19.5" customHeight="1">
      <c r="B84" s="32"/>
      <c r="C84" s="64" t="s">
        <v>56</v>
      </c>
      <c r="D84" s="17">
        <v>2</v>
      </c>
      <c r="E84" s="9">
        <v>11</v>
      </c>
      <c r="F84" s="9">
        <v>22</v>
      </c>
      <c r="G84" s="9">
        <v>27</v>
      </c>
      <c r="H84" s="9">
        <v>9</v>
      </c>
      <c r="I84" s="9">
        <v>2</v>
      </c>
      <c r="J84" s="77">
        <v>0</v>
      </c>
      <c r="K84" s="33">
        <f t="shared" si="14"/>
        <v>73</v>
      </c>
      <c r="L84" s="3"/>
      <c r="M84" s="3"/>
      <c r="N84" s="3"/>
      <c r="O84" s="3"/>
      <c r="P84" s="3"/>
    </row>
    <row r="85" spans="2:16" ht="19.5" customHeight="1">
      <c r="B85" s="32"/>
      <c r="C85" s="64" t="s">
        <v>57</v>
      </c>
      <c r="D85" s="17">
        <v>1</v>
      </c>
      <c r="E85" s="9">
        <v>21</v>
      </c>
      <c r="F85" s="9">
        <v>33</v>
      </c>
      <c r="G85" s="9">
        <v>38</v>
      </c>
      <c r="H85" s="9">
        <v>19</v>
      </c>
      <c r="I85" s="9">
        <v>3</v>
      </c>
      <c r="J85" s="77">
        <v>0</v>
      </c>
      <c r="K85" s="33">
        <f t="shared" si="14"/>
        <v>115</v>
      </c>
      <c r="L85" s="3"/>
      <c r="M85" s="3"/>
      <c r="N85" s="3"/>
      <c r="O85" s="3"/>
      <c r="P85" s="3"/>
    </row>
    <row r="86" spans="2:11" ht="19.5" customHeight="1">
      <c r="B86" s="32"/>
      <c r="C86" s="64"/>
      <c r="D86" s="17"/>
      <c r="E86" s="9"/>
      <c r="F86" s="9"/>
      <c r="G86" s="9"/>
      <c r="H86" s="9"/>
      <c r="I86" s="9"/>
      <c r="J86" s="77"/>
      <c r="K86" s="33"/>
    </row>
    <row r="87" spans="2:11" ht="19.5" customHeight="1">
      <c r="B87" s="32" t="s">
        <v>58</v>
      </c>
      <c r="C87" s="64"/>
      <c r="D87" s="17">
        <f>+D88+D89</f>
        <v>37</v>
      </c>
      <c r="E87" s="9">
        <f aca="true" t="shared" si="16" ref="E87:J87">+E88+E89</f>
        <v>254</v>
      </c>
      <c r="F87" s="9">
        <f t="shared" si="16"/>
        <v>655</v>
      </c>
      <c r="G87" s="9">
        <f t="shared" si="16"/>
        <v>808</v>
      </c>
      <c r="H87" s="9">
        <f t="shared" si="16"/>
        <v>449</v>
      </c>
      <c r="I87" s="9">
        <f t="shared" si="16"/>
        <v>44</v>
      </c>
      <c r="J87" s="77">
        <f t="shared" si="16"/>
        <v>1</v>
      </c>
      <c r="K87" s="33">
        <f t="shared" si="14"/>
        <v>2248</v>
      </c>
    </row>
    <row r="88" spans="2:11" ht="19.5" customHeight="1">
      <c r="B88" s="32"/>
      <c r="C88" s="64" t="s">
        <v>59</v>
      </c>
      <c r="D88" s="17">
        <v>33</v>
      </c>
      <c r="E88" s="9">
        <v>205</v>
      </c>
      <c r="F88" s="9">
        <v>508</v>
      </c>
      <c r="G88" s="9">
        <v>623</v>
      </c>
      <c r="H88" s="9">
        <v>337</v>
      </c>
      <c r="I88" s="9">
        <v>36</v>
      </c>
      <c r="J88" s="77">
        <v>0</v>
      </c>
      <c r="K88" s="33">
        <f t="shared" si="14"/>
        <v>1742</v>
      </c>
    </row>
    <row r="89" spans="2:11" ht="19.5" customHeight="1">
      <c r="B89" s="32"/>
      <c r="C89" s="64" t="s">
        <v>60</v>
      </c>
      <c r="D89" s="17">
        <v>4</v>
      </c>
      <c r="E89" s="9">
        <v>49</v>
      </c>
      <c r="F89" s="9">
        <v>147</v>
      </c>
      <c r="G89" s="9">
        <v>185</v>
      </c>
      <c r="H89" s="9">
        <v>112</v>
      </c>
      <c r="I89" s="9">
        <v>8</v>
      </c>
      <c r="J89" s="77">
        <v>1</v>
      </c>
      <c r="K89" s="33">
        <f t="shared" si="14"/>
        <v>506</v>
      </c>
    </row>
    <row r="90" spans="2:11" ht="19.5" customHeight="1">
      <c r="B90" s="32"/>
      <c r="C90" s="64"/>
      <c r="D90" s="17"/>
      <c r="E90" s="9"/>
      <c r="F90" s="9"/>
      <c r="G90" s="9"/>
      <c r="H90" s="9"/>
      <c r="I90" s="9"/>
      <c r="J90" s="77"/>
      <c r="K90" s="33"/>
    </row>
    <row r="91" spans="2:11" ht="19.5" customHeight="1">
      <c r="B91" s="32" t="s">
        <v>61</v>
      </c>
      <c r="C91" s="64"/>
      <c r="D91" s="17">
        <f aca="true" t="shared" si="17" ref="D91:J91">+D93+D92+D94+D95+D96+D97</f>
        <v>128</v>
      </c>
      <c r="E91" s="9">
        <f t="shared" si="17"/>
        <v>773</v>
      </c>
      <c r="F91" s="9">
        <f t="shared" si="17"/>
        <v>2025</v>
      </c>
      <c r="G91" s="9">
        <f t="shared" si="17"/>
        <v>2785</v>
      </c>
      <c r="H91" s="9">
        <f t="shared" si="17"/>
        <v>1596</v>
      </c>
      <c r="I91" s="9">
        <f t="shared" si="17"/>
        <v>226</v>
      </c>
      <c r="J91" s="77">
        <f t="shared" si="17"/>
        <v>2</v>
      </c>
      <c r="K91" s="33">
        <f>SUM(D91:J91)</f>
        <v>7535</v>
      </c>
    </row>
    <row r="92" spans="2:16" ht="19.5" customHeight="1">
      <c r="B92" s="32"/>
      <c r="C92" s="64" t="s">
        <v>20</v>
      </c>
      <c r="D92" s="17">
        <v>27</v>
      </c>
      <c r="E92" s="9">
        <v>201</v>
      </c>
      <c r="F92" s="9">
        <v>528</v>
      </c>
      <c r="G92" s="9">
        <v>800</v>
      </c>
      <c r="H92" s="9">
        <v>471</v>
      </c>
      <c r="I92" s="9">
        <v>76</v>
      </c>
      <c r="J92" s="77">
        <v>1</v>
      </c>
      <c r="K92" s="33">
        <f>SUM(D92:J92)</f>
        <v>2104</v>
      </c>
      <c r="L92" s="3"/>
      <c r="M92" s="3"/>
      <c r="N92" s="3"/>
      <c r="O92" s="3"/>
      <c r="P92" s="3"/>
    </row>
    <row r="93" spans="2:16" ht="19.5" customHeight="1">
      <c r="B93" s="32"/>
      <c r="C93" s="64" t="s">
        <v>62</v>
      </c>
      <c r="D93" s="17">
        <v>47</v>
      </c>
      <c r="E93" s="9">
        <v>267</v>
      </c>
      <c r="F93" s="9">
        <v>785</v>
      </c>
      <c r="G93" s="9">
        <v>1019</v>
      </c>
      <c r="H93" s="9">
        <v>603</v>
      </c>
      <c r="I93" s="9">
        <v>74</v>
      </c>
      <c r="J93" s="77">
        <v>1</v>
      </c>
      <c r="K93" s="33">
        <f t="shared" si="14"/>
        <v>2796</v>
      </c>
      <c r="L93" s="3"/>
      <c r="M93" s="3"/>
      <c r="N93" s="3"/>
      <c r="O93" s="3"/>
      <c r="P93" s="3"/>
    </row>
    <row r="94" spans="2:16" ht="19.5" customHeight="1">
      <c r="B94" s="32"/>
      <c r="C94" s="64" t="s">
        <v>21</v>
      </c>
      <c r="D94" s="17">
        <v>17</v>
      </c>
      <c r="E94" s="9">
        <v>83</v>
      </c>
      <c r="F94" s="9">
        <v>186</v>
      </c>
      <c r="G94" s="9">
        <v>306</v>
      </c>
      <c r="H94" s="9">
        <v>144</v>
      </c>
      <c r="I94" s="9">
        <v>23</v>
      </c>
      <c r="J94" s="77">
        <v>0</v>
      </c>
      <c r="K94" s="33">
        <f>SUM(D94:J94)</f>
        <v>759</v>
      </c>
      <c r="L94" s="3"/>
      <c r="M94" s="3"/>
      <c r="N94" s="3"/>
      <c r="O94" s="3"/>
      <c r="P94" s="3"/>
    </row>
    <row r="95" spans="2:16" ht="19.5" customHeight="1">
      <c r="B95" s="32"/>
      <c r="C95" s="64" t="s">
        <v>72</v>
      </c>
      <c r="D95" s="17">
        <v>17</v>
      </c>
      <c r="E95" s="9">
        <v>133</v>
      </c>
      <c r="F95" s="9">
        <v>281</v>
      </c>
      <c r="G95" s="9">
        <v>354</v>
      </c>
      <c r="H95" s="9">
        <v>208</v>
      </c>
      <c r="I95" s="9">
        <v>31</v>
      </c>
      <c r="J95" s="77">
        <v>0</v>
      </c>
      <c r="K95" s="33">
        <f>SUM(D95:J95)</f>
        <v>1024</v>
      </c>
      <c r="L95" s="3"/>
      <c r="M95" s="3"/>
      <c r="N95" s="3"/>
      <c r="O95" s="3"/>
      <c r="P95" s="3"/>
    </row>
    <row r="96" spans="2:16" ht="19.5" customHeight="1">
      <c r="B96" s="32"/>
      <c r="C96" s="64" t="s">
        <v>73</v>
      </c>
      <c r="D96" s="17">
        <v>14</v>
      </c>
      <c r="E96" s="9">
        <v>65</v>
      </c>
      <c r="F96" s="9">
        <v>184</v>
      </c>
      <c r="G96" s="9">
        <v>239</v>
      </c>
      <c r="H96" s="9">
        <v>114</v>
      </c>
      <c r="I96" s="9">
        <v>13</v>
      </c>
      <c r="J96" s="77">
        <v>0</v>
      </c>
      <c r="K96" s="33">
        <f>SUM(D96:J96)</f>
        <v>629</v>
      </c>
      <c r="L96" s="3"/>
      <c r="M96" s="3"/>
      <c r="N96" s="3"/>
      <c r="O96" s="3"/>
      <c r="P96" s="3"/>
    </row>
    <row r="97" spans="2:16" ht="19.5" customHeight="1">
      <c r="B97" s="32"/>
      <c r="C97" s="64" t="s">
        <v>74</v>
      </c>
      <c r="D97" s="17">
        <v>6</v>
      </c>
      <c r="E97" s="9">
        <v>24</v>
      </c>
      <c r="F97" s="9">
        <v>61</v>
      </c>
      <c r="G97" s="9">
        <v>67</v>
      </c>
      <c r="H97" s="9">
        <v>56</v>
      </c>
      <c r="I97" s="9">
        <v>9</v>
      </c>
      <c r="J97" s="77">
        <v>0</v>
      </c>
      <c r="K97" s="33">
        <f>SUM(D97:J97)</f>
        <v>223</v>
      </c>
      <c r="L97" s="3"/>
      <c r="M97" s="3"/>
      <c r="N97" s="3"/>
      <c r="O97" s="3"/>
      <c r="P97" s="3"/>
    </row>
    <row r="98" spans="2:11" ht="19.5" customHeight="1">
      <c r="B98" s="32"/>
      <c r="C98" s="64"/>
      <c r="D98" s="17"/>
      <c r="E98" s="9"/>
      <c r="F98" s="9"/>
      <c r="G98" s="9"/>
      <c r="H98" s="9"/>
      <c r="I98" s="9"/>
      <c r="J98" s="77"/>
      <c r="K98" s="33"/>
    </row>
    <row r="99" spans="2:11" ht="19.5" customHeight="1">
      <c r="B99" s="32" t="s">
        <v>63</v>
      </c>
      <c r="C99" s="64"/>
      <c r="D99" s="17">
        <f>+D100+D101+D102+D103+D104+D105+D106+D107</f>
        <v>35</v>
      </c>
      <c r="E99" s="9">
        <f aca="true" t="shared" si="18" ref="E99:J99">+E100+E101+E102+E103+E104+E105+E106+E107</f>
        <v>261</v>
      </c>
      <c r="F99" s="9">
        <f t="shared" si="18"/>
        <v>693</v>
      </c>
      <c r="G99" s="9">
        <f t="shared" si="18"/>
        <v>894</v>
      </c>
      <c r="H99" s="9">
        <f t="shared" si="18"/>
        <v>471</v>
      </c>
      <c r="I99" s="9">
        <f t="shared" si="18"/>
        <v>50</v>
      </c>
      <c r="J99" s="77">
        <f t="shared" si="18"/>
        <v>2</v>
      </c>
      <c r="K99" s="33">
        <f t="shared" si="14"/>
        <v>2406</v>
      </c>
    </row>
    <row r="100" spans="2:16" ht="19.5" customHeight="1">
      <c r="B100" s="32"/>
      <c r="C100" s="64" t="s">
        <v>64</v>
      </c>
      <c r="D100" s="17">
        <v>7</v>
      </c>
      <c r="E100" s="9">
        <v>53</v>
      </c>
      <c r="F100" s="9">
        <v>122</v>
      </c>
      <c r="G100" s="9">
        <v>195</v>
      </c>
      <c r="H100" s="9">
        <v>97</v>
      </c>
      <c r="I100" s="9">
        <v>13</v>
      </c>
      <c r="J100" s="77">
        <v>0</v>
      </c>
      <c r="K100" s="33">
        <f t="shared" si="14"/>
        <v>487</v>
      </c>
      <c r="L100" s="3"/>
      <c r="M100" s="3"/>
      <c r="N100" s="3"/>
      <c r="O100" s="3"/>
      <c r="P100" s="3"/>
    </row>
    <row r="101" spans="2:16" ht="19.5" customHeight="1">
      <c r="B101" s="32"/>
      <c r="C101" s="64" t="s">
        <v>65</v>
      </c>
      <c r="D101" s="17">
        <v>10</v>
      </c>
      <c r="E101" s="9">
        <v>35</v>
      </c>
      <c r="F101" s="9">
        <v>117</v>
      </c>
      <c r="G101" s="9">
        <v>112</v>
      </c>
      <c r="H101" s="9">
        <v>68</v>
      </c>
      <c r="I101" s="9">
        <v>4</v>
      </c>
      <c r="J101" s="77">
        <v>0</v>
      </c>
      <c r="K101" s="33">
        <f t="shared" si="14"/>
        <v>346</v>
      </c>
      <c r="L101" s="3"/>
      <c r="M101" s="3"/>
      <c r="N101" s="3"/>
      <c r="O101" s="3"/>
      <c r="P101" s="3"/>
    </row>
    <row r="102" spans="2:16" ht="19.5" customHeight="1">
      <c r="B102" s="32"/>
      <c r="C102" s="64" t="s">
        <v>66</v>
      </c>
      <c r="D102" s="17">
        <v>3</v>
      </c>
      <c r="E102" s="9">
        <v>21</v>
      </c>
      <c r="F102" s="9">
        <v>63</v>
      </c>
      <c r="G102" s="9">
        <v>77</v>
      </c>
      <c r="H102" s="9">
        <v>46</v>
      </c>
      <c r="I102" s="9">
        <v>6</v>
      </c>
      <c r="J102" s="77">
        <v>1</v>
      </c>
      <c r="K102" s="33">
        <f t="shared" si="14"/>
        <v>217</v>
      </c>
      <c r="L102" s="3"/>
      <c r="M102" s="3"/>
      <c r="N102" s="3"/>
      <c r="O102" s="3"/>
      <c r="P102" s="3"/>
    </row>
    <row r="103" spans="2:16" ht="19.5" customHeight="1">
      <c r="B103" s="32"/>
      <c r="C103" s="64" t="s">
        <v>67</v>
      </c>
      <c r="D103" s="17">
        <v>3</v>
      </c>
      <c r="E103" s="9">
        <v>35</v>
      </c>
      <c r="F103" s="9">
        <v>112</v>
      </c>
      <c r="G103" s="9">
        <v>161</v>
      </c>
      <c r="H103" s="9">
        <v>66</v>
      </c>
      <c r="I103" s="9">
        <v>7</v>
      </c>
      <c r="J103" s="77">
        <v>0</v>
      </c>
      <c r="K103" s="33">
        <f t="shared" si="14"/>
        <v>384</v>
      </c>
      <c r="L103" s="3"/>
      <c r="M103" s="3"/>
      <c r="N103" s="3"/>
      <c r="O103" s="3"/>
      <c r="P103" s="3"/>
    </row>
    <row r="104" spans="2:16" ht="19.5" customHeight="1">
      <c r="B104" s="32"/>
      <c r="C104" s="64" t="s">
        <v>68</v>
      </c>
      <c r="D104" s="17">
        <v>2</v>
      </c>
      <c r="E104" s="9">
        <v>20</v>
      </c>
      <c r="F104" s="9">
        <v>24</v>
      </c>
      <c r="G104" s="9">
        <v>41</v>
      </c>
      <c r="H104" s="9">
        <v>20</v>
      </c>
      <c r="I104" s="9">
        <v>6</v>
      </c>
      <c r="J104" s="77">
        <v>1</v>
      </c>
      <c r="K104" s="33">
        <f t="shared" si="14"/>
        <v>114</v>
      </c>
      <c r="L104" s="3"/>
      <c r="M104" s="3"/>
      <c r="N104" s="3"/>
      <c r="O104" s="3"/>
      <c r="P104" s="3"/>
    </row>
    <row r="105" spans="2:16" ht="19.5" customHeight="1">
      <c r="B105" s="32"/>
      <c r="C105" s="64" t="s">
        <v>69</v>
      </c>
      <c r="D105" s="17">
        <v>3</v>
      </c>
      <c r="E105" s="9">
        <v>14</v>
      </c>
      <c r="F105" s="9">
        <v>50</v>
      </c>
      <c r="G105" s="9">
        <v>66</v>
      </c>
      <c r="H105" s="9">
        <v>40</v>
      </c>
      <c r="I105" s="9">
        <v>3</v>
      </c>
      <c r="J105" s="77">
        <v>0</v>
      </c>
      <c r="K105" s="33">
        <f t="shared" si="14"/>
        <v>176</v>
      </c>
      <c r="L105" s="3"/>
      <c r="M105" s="3"/>
      <c r="N105" s="3"/>
      <c r="O105" s="3"/>
      <c r="P105" s="3"/>
    </row>
    <row r="106" spans="2:16" ht="19.5" customHeight="1">
      <c r="B106" s="32"/>
      <c r="C106" s="64" t="s">
        <v>70</v>
      </c>
      <c r="D106" s="17">
        <v>2</v>
      </c>
      <c r="E106" s="9">
        <v>41</v>
      </c>
      <c r="F106" s="9">
        <v>114</v>
      </c>
      <c r="G106" s="9">
        <v>115</v>
      </c>
      <c r="H106" s="9">
        <v>61</v>
      </c>
      <c r="I106" s="9">
        <v>1</v>
      </c>
      <c r="J106" s="77">
        <v>0</v>
      </c>
      <c r="K106" s="33">
        <f t="shared" si="14"/>
        <v>334</v>
      </c>
      <c r="L106" s="3"/>
      <c r="M106" s="3"/>
      <c r="N106" s="3"/>
      <c r="O106" s="3"/>
      <c r="P106" s="3"/>
    </row>
    <row r="107" spans="2:16" ht="19.5" customHeight="1">
      <c r="B107" s="32"/>
      <c r="C107" s="64" t="s">
        <v>71</v>
      </c>
      <c r="D107" s="17">
        <v>5</v>
      </c>
      <c r="E107" s="9">
        <v>42</v>
      </c>
      <c r="F107" s="9">
        <v>91</v>
      </c>
      <c r="G107" s="9">
        <v>127</v>
      </c>
      <c r="H107" s="9">
        <v>73</v>
      </c>
      <c r="I107" s="9">
        <v>10</v>
      </c>
      <c r="J107" s="77">
        <v>0</v>
      </c>
      <c r="K107" s="33">
        <f t="shared" si="14"/>
        <v>348</v>
      </c>
      <c r="L107" s="3"/>
      <c r="M107" s="3"/>
      <c r="N107" s="3"/>
      <c r="O107" s="3"/>
      <c r="P107" s="3"/>
    </row>
    <row r="108" spans="2:11" ht="19.5" customHeight="1">
      <c r="B108" s="32"/>
      <c r="C108" s="64"/>
      <c r="D108" s="17"/>
      <c r="E108" s="9"/>
      <c r="F108" s="9"/>
      <c r="G108" s="9"/>
      <c r="H108" s="9"/>
      <c r="I108" s="9"/>
      <c r="J108" s="77"/>
      <c r="K108" s="33"/>
    </row>
    <row r="109" spans="2:11" ht="19.5" customHeight="1">
      <c r="B109" s="32" t="s">
        <v>77</v>
      </c>
      <c r="C109" s="64"/>
      <c r="D109" s="17">
        <f aca="true" t="shared" si="19" ref="D109:J109">+D111+D112+D110+D113+D114+D115+D116</f>
        <v>41</v>
      </c>
      <c r="E109" s="9">
        <f t="shared" si="19"/>
        <v>294</v>
      </c>
      <c r="F109" s="9">
        <f t="shared" si="19"/>
        <v>775</v>
      </c>
      <c r="G109" s="9">
        <f t="shared" si="19"/>
        <v>1010</v>
      </c>
      <c r="H109" s="9">
        <f t="shared" si="19"/>
        <v>520</v>
      </c>
      <c r="I109" s="9">
        <f t="shared" si="19"/>
        <v>81</v>
      </c>
      <c r="J109" s="77">
        <f t="shared" si="19"/>
        <v>0</v>
      </c>
      <c r="K109" s="33">
        <f>SUM(D109:J109)</f>
        <v>2721</v>
      </c>
    </row>
    <row r="110" spans="2:20" ht="19.5" customHeight="1">
      <c r="B110" s="32"/>
      <c r="C110" s="64" t="s">
        <v>26</v>
      </c>
      <c r="D110" s="17">
        <v>6</v>
      </c>
      <c r="E110" s="9">
        <v>62</v>
      </c>
      <c r="F110" s="9">
        <v>158</v>
      </c>
      <c r="G110" s="9">
        <v>182</v>
      </c>
      <c r="H110" s="9">
        <v>104</v>
      </c>
      <c r="I110" s="9">
        <v>16</v>
      </c>
      <c r="J110" s="77">
        <v>0</v>
      </c>
      <c r="K110" s="33">
        <f>SUM(D110:J110)</f>
        <v>528</v>
      </c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9.5" customHeight="1">
      <c r="B111" s="32"/>
      <c r="C111" s="64" t="s">
        <v>78</v>
      </c>
      <c r="D111" s="17">
        <v>7</v>
      </c>
      <c r="E111" s="9">
        <v>90</v>
      </c>
      <c r="F111" s="9">
        <v>235</v>
      </c>
      <c r="G111" s="9">
        <v>300</v>
      </c>
      <c r="H111" s="9">
        <v>160</v>
      </c>
      <c r="I111" s="9">
        <v>15</v>
      </c>
      <c r="J111" s="77">
        <v>0</v>
      </c>
      <c r="K111" s="33">
        <f>SUM(D111:J111)</f>
        <v>807</v>
      </c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9.5" customHeight="1">
      <c r="B112" s="32"/>
      <c r="C112" s="64" t="s">
        <v>79</v>
      </c>
      <c r="D112" s="17">
        <v>15</v>
      </c>
      <c r="E112" s="9">
        <v>45</v>
      </c>
      <c r="F112" s="9">
        <v>160</v>
      </c>
      <c r="G112" s="9">
        <v>235</v>
      </c>
      <c r="H112" s="9">
        <v>127</v>
      </c>
      <c r="I112" s="9">
        <v>22</v>
      </c>
      <c r="J112" s="77">
        <v>0</v>
      </c>
      <c r="K112" s="33">
        <f t="shared" si="14"/>
        <v>604</v>
      </c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9.5" customHeight="1">
      <c r="B113" s="32"/>
      <c r="C113" s="33" t="s">
        <v>27</v>
      </c>
      <c r="D113" s="17">
        <v>8</v>
      </c>
      <c r="E113" s="9">
        <v>41</v>
      </c>
      <c r="F113" s="9">
        <v>127</v>
      </c>
      <c r="G113" s="9">
        <v>163</v>
      </c>
      <c r="H113" s="9">
        <v>81</v>
      </c>
      <c r="I113" s="9">
        <v>13</v>
      </c>
      <c r="J113" s="77">
        <v>0</v>
      </c>
      <c r="K113" s="46">
        <f>SUM(D113:J113)</f>
        <v>433</v>
      </c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9.5" customHeight="1">
      <c r="B114" s="32"/>
      <c r="C114" s="33" t="s">
        <v>80</v>
      </c>
      <c r="D114" s="17">
        <v>4</v>
      </c>
      <c r="E114" s="9">
        <v>45</v>
      </c>
      <c r="F114" s="9">
        <v>60</v>
      </c>
      <c r="G114" s="9">
        <v>76</v>
      </c>
      <c r="H114" s="9">
        <v>31</v>
      </c>
      <c r="I114" s="9">
        <v>11</v>
      </c>
      <c r="J114" s="77">
        <v>0</v>
      </c>
      <c r="K114" s="46">
        <f t="shared" si="14"/>
        <v>227</v>
      </c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9.5" customHeight="1">
      <c r="B115" s="32"/>
      <c r="C115" s="33" t="s">
        <v>81</v>
      </c>
      <c r="D115" s="17">
        <v>1</v>
      </c>
      <c r="E115" s="9">
        <v>4</v>
      </c>
      <c r="F115" s="9">
        <v>17</v>
      </c>
      <c r="G115" s="9">
        <v>25</v>
      </c>
      <c r="H115" s="9">
        <v>11</v>
      </c>
      <c r="I115" s="9">
        <v>3</v>
      </c>
      <c r="J115" s="77">
        <v>0</v>
      </c>
      <c r="K115" s="46">
        <f t="shared" si="14"/>
        <v>61</v>
      </c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9.5" customHeight="1">
      <c r="B116" s="32"/>
      <c r="C116" s="33" t="s">
        <v>82</v>
      </c>
      <c r="D116" s="17">
        <v>0</v>
      </c>
      <c r="E116" s="9">
        <v>7</v>
      </c>
      <c r="F116" s="9">
        <v>18</v>
      </c>
      <c r="G116" s="9">
        <v>29</v>
      </c>
      <c r="H116" s="9">
        <v>6</v>
      </c>
      <c r="I116" s="9">
        <v>1</v>
      </c>
      <c r="J116" s="77">
        <v>0</v>
      </c>
      <c r="K116" s="46">
        <f t="shared" si="14"/>
        <v>61</v>
      </c>
      <c r="L116" s="3"/>
      <c r="M116" s="3"/>
      <c r="N116" s="3"/>
      <c r="O116" s="3"/>
      <c r="P116" s="3"/>
      <c r="Q116" s="3"/>
      <c r="R116" s="3"/>
      <c r="S116" s="3"/>
      <c r="T116" s="3"/>
    </row>
    <row r="117" spans="2:19" ht="19.5" customHeight="1">
      <c r="B117" s="34"/>
      <c r="C117" s="35"/>
      <c r="D117" s="47"/>
      <c r="E117" s="48"/>
      <c r="F117" s="48"/>
      <c r="G117" s="48"/>
      <c r="H117" s="48"/>
      <c r="I117" s="48"/>
      <c r="J117" s="78"/>
      <c r="K117" s="50"/>
      <c r="R117" s="3"/>
      <c r="S117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3" horizontalDpi="600" verticalDpi="600" orientation="portrait" pageOrder="overThenDown" paperSize="8" r:id="rId1"/>
  <headerFooter alignWithMargins="0">
    <oddHeader>&amp;R&amp;F</oddHeader>
    <oddFooter>&amp;C&amp;P / &amp;N ﾍﾟｰｼﾞ</oddFooter>
  </headerFooter>
  <rowBreaks count="2" manualBreakCount="2">
    <brk id="49" min="1" max="10" man="1"/>
    <brk id="90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121"/>
  <sheetViews>
    <sheetView zoomScalePageLayoutView="0" workbookViewId="0" topLeftCell="A1">
      <pane ySplit="7" topLeftCell="A8" activePane="bottomLeft" state="frozen"/>
      <selection pane="topLeft" activeCell="B1" sqref="B1"/>
      <selection pane="bottomLeft" activeCell="I13" sqref="I13"/>
    </sheetView>
  </sheetViews>
  <sheetFormatPr defaultColWidth="9.00390625" defaultRowHeight="19.5" customHeight="1"/>
  <cols>
    <col min="1" max="1" width="2.375" style="1" customWidth="1"/>
    <col min="2" max="2" width="5.00390625" style="1" customWidth="1"/>
    <col min="3" max="3" width="11.50390625" style="2" customWidth="1"/>
    <col min="4" max="4" width="13.625" style="4" bestFit="1" customWidth="1"/>
    <col min="5" max="9" width="13.625" style="4" customWidth="1"/>
    <col min="10" max="10" width="13.625" style="4" bestFit="1" customWidth="1"/>
    <col min="11" max="11" width="14.25390625" style="4" bestFit="1" customWidth="1"/>
    <col min="12" max="16384" width="9.00390625" style="1" customWidth="1"/>
  </cols>
  <sheetData>
    <row r="1" spans="2:3" ht="19.5" customHeight="1">
      <c r="B1" s="6" t="s">
        <v>101</v>
      </c>
      <c r="C1" s="1"/>
    </row>
    <row r="2" ht="19.5" customHeight="1">
      <c r="K2" s="56" t="s">
        <v>108</v>
      </c>
    </row>
    <row r="3" spans="2:11" ht="19.5" customHeight="1">
      <c r="B3" s="15"/>
      <c r="C3" s="16" t="s">
        <v>92</v>
      </c>
      <c r="D3" s="39" t="s">
        <v>93</v>
      </c>
      <c r="E3" s="39" t="s">
        <v>94</v>
      </c>
      <c r="F3" s="39" t="s">
        <v>95</v>
      </c>
      <c r="G3" s="39" t="s">
        <v>96</v>
      </c>
      <c r="H3" s="39" t="s">
        <v>97</v>
      </c>
      <c r="I3" s="39" t="s">
        <v>98</v>
      </c>
      <c r="J3" s="39" t="s">
        <v>99</v>
      </c>
      <c r="K3" s="39" t="s">
        <v>102</v>
      </c>
    </row>
    <row r="4" spans="2:11" s="3" customFormat="1" ht="19.5" customHeight="1">
      <c r="B4" s="30"/>
      <c r="C4" s="36"/>
      <c r="D4" s="40"/>
      <c r="E4" s="41"/>
      <c r="F4" s="41"/>
      <c r="G4" s="41"/>
      <c r="H4" s="41"/>
      <c r="I4" s="41"/>
      <c r="J4" s="42"/>
      <c r="K4" s="43"/>
    </row>
    <row r="5" spans="2:11" s="3" customFormat="1" ht="19.5" customHeight="1">
      <c r="B5" s="32" t="s">
        <v>100</v>
      </c>
      <c r="C5" s="36"/>
      <c r="D5" s="62">
        <v>2924000</v>
      </c>
      <c r="E5" s="63">
        <v>3239000</v>
      </c>
      <c r="F5" s="63">
        <v>3553000</v>
      </c>
      <c r="G5" s="63">
        <v>4126000</v>
      </c>
      <c r="H5" s="63">
        <v>4697000</v>
      </c>
      <c r="I5" s="63">
        <v>4167000</v>
      </c>
      <c r="J5" s="63">
        <v>3825000</v>
      </c>
      <c r="K5" s="57">
        <f>SUM(D5:J5)</f>
        <v>26531000</v>
      </c>
    </row>
    <row r="6" spans="2:11" s="3" customFormat="1" ht="19.5" customHeight="1">
      <c r="B6" s="30"/>
      <c r="C6" s="36"/>
      <c r="D6" s="58"/>
      <c r="E6" s="59"/>
      <c r="F6" s="59"/>
      <c r="G6" s="59"/>
      <c r="H6" s="59"/>
      <c r="I6" s="59"/>
      <c r="J6" s="60"/>
      <c r="K6" s="61"/>
    </row>
    <row r="7" spans="2:12" ht="19.5" customHeight="1">
      <c r="B7" s="32" t="s">
        <v>1</v>
      </c>
      <c r="C7" s="33"/>
      <c r="D7" s="17">
        <v>172000</v>
      </c>
      <c r="E7" s="9">
        <v>191000</v>
      </c>
      <c r="F7" s="9">
        <v>210000</v>
      </c>
      <c r="G7" s="9">
        <v>241000</v>
      </c>
      <c r="H7" s="9">
        <v>286000</v>
      </c>
      <c r="I7" s="9">
        <v>249000</v>
      </c>
      <c r="J7" s="9">
        <v>212000</v>
      </c>
      <c r="K7" s="54">
        <f>SUM(D7:J7)</f>
        <v>1561000</v>
      </c>
      <c r="L7" s="4"/>
    </row>
    <row r="8" spans="2:11" ht="19.5" customHeight="1">
      <c r="B8" s="32"/>
      <c r="C8" s="33"/>
      <c r="D8" s="52"/>
      <c r="E8" s="51"/>
      <c r="F8" s="51"/>
      <c r="G8" s="51"/>
      <c r="H8" s="51"/>
      <c r="I8" s="51"/>
      <c r="J8" s="53"/>
      <c r="K8" s="46"/>
    </row>
    <row r="9" spans="2:12" ht="19.5" customHeight="1">
      <c r="B9" s="32" t="s">
        <v>2</v>
      </c>
      <c r="C9" s="33"/>
      <c r="D9" s="9">
        <f aca="true" t="shared" si="0" ref="D9:J9">SUM(D10:D19)</f>
        <v>28034</v>
      </c>
      <c r="E9" s="9">
        <f t="shared" si="0"/>
        <v>32958</v>
      </c>
      <c r="F9" s="9">
        <f t="shared" si="0"/>
        <v>38184</v>
      </c>
      <c r="G9" s="9">
        <f t="shared" si="0"/>
        <v>46567</v>
      </c>
      <c r="H9" s="9">
        <f t="shared" si="0"/>
        <v>53435</v>
      </c>
      <c r="I9" s="9">
        <f t="shared" si="0"/>
        <v>45986</v>
      </c>
      <c r="J9" s="18">
        <f t="shared" si="0"/>
        <v>38434</v>
      </c>
      <c r="K9" s="33">
        <f>SUM(D9:J9)</f>
        <v>283598</v>
      </c>
      <c r="L9" s="4"/>
    </row>
    <row r="10" spans="2:11" ht="19.5" customHeight="1">
      <c r="B10" s="32"/>
      <c r="C10" s="33" t="s">
        <v>83</v>
      </c>
      <c r="D10" s="51">
        <v>1845</v>
      </c>
      <c r="E10" s="51">
        <v>2179</v>
      </c>
      <c r="F10" s="51">
        <v>2482</v>
      </c>
      <c r="G10" s="51">
        <v>3004</v>
      </c>
      <c r="H10" s="51">
        <v>3401</v>
      </c>
      <c r="I10" s="51">
        <v>2672</v>
      </c>
      <c r="J10" s="53">
        <v>2306</v>
      </c>
      <c r="K10" s="33">
        <f>SUM(D10:J10)</f>
        <v>17889</v>
      </c>
    </row>
    <row r="11" spans="2:11" ht="19.5" customHeight="1">
      <c r="B11" s="32"/>
      <c r="C11" s="33" t="s">
        <v>84</v>
      </c>
      <c r="D11" s="51">
        <v>3222</v>
      </c>
      <c r="E11" s="51">
        <v>3728</v>
      </c>
      <c r="F11" s="51">
        <v>4442</v>
      </c>
      <c r="G11" s="51">
        <v>5635</v>
      </c>
      <c r="H11" s="51">
        <v>6230</v>
      </c>
      <c r="I11" s="51">
        <v>5527</v>
      </c>
      <c r="J11" s="53">
        <v>4570</v>
      </c>
      <c r="K11" s="33">
        <f aca="true" t="shared" si="1" ref="K11:K19">SUM(D11:J11)</f>
        <v>33354</v>
      </c>
    </row>
    <row r="12" spans="2:11" ht="19.5" customHeight="1">
      <c r="B12" s="32"/>
      <c r="C12" s="33" t="s">
        <v>85</v>
      </c>
      <c r="D12" s="51">
        <v>2419</v>
      </c>
      <c r="E12" s="51">
        <v>3141</v>
      </c>
      <c r="F12" s="51">
        <v>3705</v>
      </c>
      <c r="G12" s="51">
        <v>4157</v>
      </c>
      <c r="H12" s="51">
        <v>4543</v>
      </c>
      <c r="I12" s="51">
        <v>3879</v>
      </c>
      <c r="J12" s="53">
        <v>3511</v>
      </c>
      <c r="K12" s="33">
        <f t="shared" si="1"/>
        <v>25355</v>
      </c>
    </row>
    <row r="13" spans="2:11" ht="19.5" customHeight="1">
      <c r="B13" s="32"/>
      <c r="C13" s="33" t="s">
        <v>86</v>
      </c>
      <c r="D13" s="51">
        <v>3804</v>
      </c>
      <c r="E13" s="51">
        <v>4146</v>
      </c>
      <c r="F13" s="51">
        <v>4572</v>
      </c>
      <c r="G13" s="51">
        <v>5651</v>
      </c>
      <c r="H13" s="51">
        <v>6529</v>
      </c>
      <c r="I13" s="51">
        <v>5554</v>
      </c>
      <c r="J13" s="53">
        <v>4786</v>
      </c>
      <c r="K13" s="33">
        <f t="shared" si="1"/>
        <v>35042</v>
      </c>
    </row>
    <row r="14" spans="2:11" ht="19.5" customHeight="1">
      <c r="B14" s="32"/>
      <c r="C14" s="33" t="s">
        <v>87</v>
      </c>
      <c r="D14" s="51">
        <v>1967</v>
      </c>
      <c r="E14" s="51">
        <v>2604</v>
      </c>
      <c r="F14" s="51">
        <v>3137</v>
      </c>
      <c r="G14" s="51">
        <v>4076</v>
      </c>
      <c r="H14" s="51">
        <v>4592</v>
      </c>
      <c r="I14" s="51">
        <v>3612</v>
      </c>
      <c r="J14" s="53">
        <v>3019</v>
      </c>
      <c r="K14" s="33">
        <f t="shared" si="1"/>
        <v>23007</v>
      </c>
    </row>
    <row r="15" spans="2:11" ht="19.5" customHeight="1">
      <c r="B15" s="32"/>
      <c r="C15" s="33" t="s">
        <v>88</v>
      </c>
      <c r="D15" s="51">
        <v>2249</v>
      </c>
      <c r="E15" s="51">
        <v>2671</v>
      </c>
      <c r="F15" s="51">
        <v>2978</v>
      </c>
      <c r="G15" s="51">
        <v>3713</v>
      </c>
      <c r="H15" s="51">
        <v>4045</v>
      </c>
      <c r="I15" s="51">
        <v>3565</v>
      </c>
      <c r="J15" s="53">
        <v>2720</v>
      </c>
      <c r="K15" s="33">
        <f t="shared" si="1"/>
        <v>21941</v>
      </c>
    </row>
    <row r="16" spans="2:11" ht="19.5" customHeight="1">
      <c r="B16" s="32"/>
      <c r="C16" s="33" t="s">
        <v>89</v>
      </c>
      <c r="D16" s="51">
        <v>3357</v>
      </c>
      <c r="E16" s="51">
        <v>3889</v>
      </c>
      <c r="F16" s="51">
        <v>4599</v>
      </c>
      <c r="G16" s="51">
        <v>5232</v>
      </c>
      <c r="H16" s="51">
        <v>6591</v>
      </c>
      <c r="I16" s="51">
        <v>6260</v>
      </c>
      <c r="J16" s="53">
        <v>5293</v>
      </c>
      <c r="K16" s="33">
        <f t="shared" si="1"/>
        <v>35221</v>
      </c>
    </row>
    <row r="17" spans="2:11" ht="19.5" customHeight="1">
      <c r="B17" s="32"/>
      <c r="C17" s="33" t="s">
        <v>90</v>
      </c>
      <c r="D17" s="17">
        <v>3968</v>
      </c>
      <c r="E17" s="9">
        <v>4644</v>
      </c>
      <c r="F17" s="9">
        <v>5811</v>
      </c>
      <c r="G17" s="9">
        <v>7219</v>
      </c>
      <c r="H17" s="9">
        <v>8274</v>
      </c>
      <c r="I17" s="9">
        <v>7214</v>
      </c>
      <c r="J17" s="18">
        <v>5815</v>
      </c>
      <c r="K17" s="33">
        <f t="shared" si="1"/>
        <v>42945</v>
      </c>
    </row>
    <row r="18" spans="2:11" ht="19.5" customHeight="1">
      <c r="B18" s="32"/>
      <c r="C18" s="33" t="s">
        <v>91</v>
      </c>
      <c r="D18" s="17">
        <v>2726</v>
      </c>
      <c r="E18" s="9">
        <v>3093</v>
      </c>
      <c r="F18" s="9">
        <v>3275</v>
      </c>
      <c r="G18" s="9">
        <v>4174</v>
      </c>
      <c r="H18" s="9">
        <v>4889</v>
      </c>
      <c r="I18" s="9">
        <v>4245</v>
      </c>
      <c r="J18" s="18">
        <v>3450</v>
      </c>
      <c r="K18" s="46">
        <f t="shared" si="1"/>
        <v>25852</v>
      </c>
    </row>
    <row r="19" spans="2:11" ht="19.5" customHeight="1">
      <c r="B19" s="32"/>
      <c r="C19" s="33" t="s">
        <v>104</v>
      </c>
      <c r="D19" s="17">
        <v>2477</v>
      </c>
      <c r="E19" s="9">
        <v>2863</v>
      </c>
      <c r="F19" s="9">
        <v>3183</v>
      </c>
      <c r="G19" s="9">
        <v>3706</v>
      </c>
      <c r="H19" s="9">
        <v>4341</v>
      </c>
      <c r="I19" s="9">
        <v>3458</v>
      </c>
      <c r="J19" s="18">
        <v>2964</v>
      </c>
      <c r="K19" s="46">
        <f t="shared" si="1"/>
        <v>22992</v>
      </c>
    </row>
    <row r="20" spans="2:11" ht="19.5" customHeight="1">
      <c r="B20" s="32"/>
      <c r="C20" s="33"/>
      <c r="D20" s="17"/>
      <c r="E20" s="9"/>
      <c r="F20" s="9"/>
      <c r="G20" s="9"/>
      <c r="H20" s="9"/>
      <c r="I20" s="9"/>
      <c r="J20" s="18"/>
      <c r="K20" s="46"/>
    </row>
    <row r="21" spans="2:11" ht="19.5" customHeight="1">
      <c r="B21" s="32" t="s">
        <v>3</v>
      </c>
      <c r="C21" s="33"/>
      <c r="D21" s="17">
        <f>+D22</f>
        <v>7686</v>
      </c>
      <c r="E21" s="9">
        <f aca="true" t="shared" si="2" ref="E21:J21">+E22</f>
        <v>8917</v>
      </c>
      <c r="F21" s="9">
        <f t="shared" si="2"/>
        <v>10494</v>
      </c>
      <c r="G21" s="9">
        <f t="shared" si="2"/>
        <v>12396</v>
      </c>
      <c r="H21" s="9">
        <f t="shared" si="2"/>
        <v>13475</v>
      </c>
      <c r="I21" s="9">
        <f t="shared" si="2"/>
        <v>11370</v>
      </c>
      <c r="J21" s="18">
        <f t="shared" si="2"/>
        <v>9583</v>
      </c>
      <c r="K21" s="46">
        <f>SUM(D21:J21)</f>
        <v>73921</v>
      </c>
    </row>
    <row r="22" spans="2:11" ht="19.5" customHeight="1">
      <c r="B22" s="32"/>
      <c r="C22" s="33" t="s">
        <v>4</v>
      </c>
      <c r="D22" s="17">
        <v>7686</v>
      </c>
      <c r="E22" s="9">
        <v>8917</v>
      </c>
      <c r="F22" s="9">
        <v>10494</v>
      </c>
      <c r="G22" s="9">
        <v>12396</v>
      </c>
      <c r="H22" s="9">
        <v>13475</v>
      </c>
      <c r="I22" s="9">
        <v>11370</v>
      </c>
      <c r="J22" s="18">
        <v>9583</v>
      </c>
      <c r="K22" s="46">
        <f>SUM(D22:J22)</f>
        <v>73921</v>
      </c>
    </row>
    <row r="23" spans="2:11" ht="19.5" customHeight="1">
      <c r="B23" s="32"/>
      <c r="C23" s="33"/>
      <c r="D23" s="17"/>
      <c r="E23" s="9"/>
      <c r="F23" s="9"/>
      <c r="G23" s="9"/>
      <c r="H23" s="9"/>
      <c r="I23" s="9"/>
      <c r="J23" s="18"/>
      <c r="K23" s="46"/>
    </row>
    <row r="24" spans="2:11" ht="19.5" customHeight="1">
      <c r="B24" s="32" t="s">
        <v>0</v>
      </c>
      <c r="C24" s="33"/>
      <c r="D24" s="9">
        <f aca="true" t="shared" si="3" ref="D24:J24">+D25+D26+D27+D28</f>
        <v>16219</v>
      </c>
      <c r="E24" s="9">
        <f t="shared" si="3"/>
        <v>20519</v>
      </c>
      <c r="F24" s="9">
        <f t="shared" si="3"/>
        <v>26013</v>
      </c>
      <c r="G24" s="9">
        <f t="shared" si="3"/>
        <v>31512</v>
      </c>
      <c r="H24" s="9">
        <f t="shared" si="3"/>
        <v>34926</v>
      </c>
      <c r="I24" s="9">
        <f t="shared" si="3"/>
        <v>28839</v>
      </c>
      <c r="J24" s="18">
        <f t="shared" si="3"/>
        <v>22291</v>
      </c>
      <c r="K24" s="33">
        <f aca="true" t="shared" si="4" ref="K24:K75">SUM(D24:J24)</f>
        <v>180319</v>
      </c>
    </row>
    <row r="25" spans="2:11" ht="19.5" customHeight="1">
      <c r="B25" s="32"/>
      <c r="C25" s="33" t="s">
        <v>7</v>
      </c>
      <c r="D25" s="17">
        <v>10818</v>
      </c>
      <c r="E25" s="9">
        <v>13424</v>
      </c>
      <c r="F25" s="9">
        <v>17327</v>
      </c>
      <c r="G25" s="9">
        <v>20906</v>
      </c>
      <c r="H25" s="9">
        <v>23143</v>
      </c>
      <c r="I25" s="9">
        <v>19152</v>
      </c>
      <c r="J25" s="18">
        <v>14917</v>
      </c>
      <c r="K25" s="46">
        <f t="shared" si="4"/>
        <v>119687</v>
      </c>
    </row>
    <row r="26" spans="2:11" ht="19.5" customHeight="1">
      <c r="B26" s="32"/>
      <c r="C26" s="33" t="s">
        <v>5</v>
      </c>
      <c r="D26" s="17">
        <v>1452</v>
      </c>
      <c r="E26" s="9">
        <v>2049</v>
      </c>
      <c r="F26" s="9">
        <v>2575</v>
      </c>
      <c r="G26" s="9">
        <v>2636</v>
      </c>
      <c r="H26" s="9">
        <v>2862</v>
      </c>
      <c r="I26" s="9">
        <v>2530</v>
      </c>
      <c r="J26" s="18">
        <v>2172</v>
      </c>
      <c r="K26" s="46">
        <f>SUM(D26:J26)</f>
        <v>16276</v>
      </c>
    </row>
    <row r="27" spans="2:11" ht="19.5" customHeight="1">
      <c r="B27" s="32"/>
      <c r="C27" s="33" t="s">
        <v>6</v>
      </c>
      <c r="D27" s="17">
        <v>2685</v>
      </c>
      <c r="E27" s="9">
        <v>3676</v>
      </c>
      <c r="F27" s="9">
        <v>4321</v>
      </c>
      <c r="G27" s="9">
        <v>5511</v>
      </c>
      <c r="H27" s="9">
        <v>6116</v>
      </c>
      <c r="I27" s="9">
        <v>5027</v>
      </c>
      <c r="J27" s="18">
        <v>3626</v>
      </c>
      <c r="K27" s="46">
        <f>SUM(D27:J27)</f>
        <v>30962</v>
      </c>
    </row>
    <row r="28" spans="2:11" ht="19.5" customHeight="1">
      <c r="B28" s="32"/>
      <c r="C28" s="33" t="s">
        <v>8</v>
      </c>
      <c r="D28" s="17">
        <v>1264</v>
      </c>
      <c r="E28" s="9">
        <v>1370</v>
      </c>
      <c r="F28" s="9">
        <v>1790</v>
      </c>
      <c r="G28" s="9">
        <v>2459</v>
      </c>
      <c r="H28" s="9">
        <v>2805</v>
      </c>
      <c r="I28" s="9">
        <v>2130</v>
      </c>
      <c r="J28" s="18">
        <v>1576</v>
      </c>
      <c r="K28" s="46">
        <f t="shared" si="4"/>
        <v>13394</v>
      </c>
    </row>
    <row r="29" spans="2:11" ht="19.5" customHeight="1">
      <c r="B29" s="32"/>
      <c r="C29" s="33"/>
      <c r="D29" s="17"/>
      <c r="E29" s="9"/>
      <c r="F29" s="9"/>
      <c r="G29" s="9"/>
      <c r="H29" s="9"/>
      <c r="I29" s="9"/>
      <c r="J29" s="18"/>
      <c r="K29" s="46"/>
    </row>
    <row r="30" spans="2:11" ht="19.5" customHeight="1">
      <c r="B30" s="32" t="s">
        <v>9</v>
      </c>
      <c r="C30" s="33"/>
      <c r="D30" s="17">
        <f>+D31+D32+D33+D34</f>
        <v>9110</v>
      </c>
      <c r="E30" s="9">
        <f aca="true" t="shared" si="5" ref="E30:J30">+E31+E32+E33+E34</f>
        <v>11795</v>
      </c>
      <c r="F30" s="9">
        <f t="shared" si="5"/>
        <v>15059</v>
      </c>
      <c r="G30" s="9">
        <f t="shared" si="5"/>
        <v>17969</v>
      </c>
      <c r="H30" s="9">
        <f t="shared" si="5"/>
        <v>20028</v>
      </c>
      <c r="I30" s="9">
        <f t="shared" si="5"/>
        <v>16466</v>
      </c>
      <c r="J30" s="18">
        <f t="shared" si="5"/>
        <v>12467</v>
      </c>
      <c r="K30" s="46">
        <f t="shared" si="4"/>
        <v>102894</v>
      </c>
    </row>
    <row r="31" spans="2:11" ht="19.5" customHeight="1">
      <c r="B31" s="32"/>
      <c r="C31" s="33" t="s">
        <v>10</v>
      </c>
      <c r="D31" s="17">
        <v>2766</v>
      </c>
      <c r="E31" s="9">
        <v>3444</v>
      </c>
      <c r="F31" s="9">
        <v>4665</v>
      </c>
      <c r="G31" s="9">
        <v>5426</v>
      </c>
      <c r="H31" s="9">
        <v>6173</v>
      </c>
      <c r="I31" s="9">
        <v>5259</v>
      </c>
      <c r="J31" s="18">
        <v>3960</v>
      </c>
      <c r="K31" s="46">
        <f>SUM(D31:J31)</f>
        <v>31693</v>
      </c>
    </row>
    <row r="32" spans="2:11" ht="19.5" customHeight="1">
      <c r="B32" s="32"/>
      <c r="C32" s="33" t="s">
        <v>11</v>
      </c>
      <c r="D32" s="17">
        <v>1520</v>
      </c>
      <c r="E32" s="9">
        <v>1991</v>
      </c>
      <c r="F32" s="9">
        <v>2391</v>
      </c>
      <c r="G32" s="9">
        <v>2678</v>
      </c>
      <c r="H32" s="9">
        <v>3186</v>
      </c>
      <c r="I32" s="9">
        <v>2476</v>
      </c>
      <c r="J32" s="18">
        <v>2042</v>
      </c>
      <c r="K32" s="46">
        <f>SUM(D32:J32)</f>
        <v>16284</v>
      </c>
    </row>
    <row r="33" spans="2:11" ht="19.5" customHeight="1">
      <c r="B33" s="32"/>
      <c r="C33" s="33" t="s">
        <v>12</v>
      </c>
      <c r="D33" s="17">
        <v>1391</v>
      </c>
      <c r="E33" s="9">
        <v>2188</v>
      </c>
      <c r="F33" s="9">
        <v>3190</v>
      </c>
      <c r="G33" s="9">
        <v>3849</v>
      </c>
      <c r="H33" s="9">
        <v>3908</v>
      </c>
      <c r="I33" s="9">
        <v>2961</v>
      </c>
      <c r="J33" s="18">
        <v>2043</v>
      </c>
      <c r="K33" s="46">
        <f>SUM(D33:J33)</f>
        <v>19530</v>
      </c>
    </row>
    <row r="34" spans="2:11" ht="19.5" customHeight="1">
      <c r="B34" s="32"/>
      <c r="C34" s="33" t="s">
        <v>13</v>
      </c>
      <c r="D34" s="17">
        <v>3433</v>
      </c>
      <c r="E34" s="9">
        <v>4172</v>
      </c>
      <c r="F34" s="9">
        <v>4813</v>
      </c>
      <c r="G34" s="9">
        <v>6016</v>
      </c>
      <c r="H34" s="9">
        <v>6761</v>
      </c>
      <c r="I34" s="9">
        <v>5770</v>
      </c>
      <c r="J34" s="18">
        <v>4422</v>
      </c>
      <c r="K34" s="46">
        <f>SUM(D34:J34)</f>
        <v>35387</v>
      </c>
    </row>
    <row r="35" spans="2:11" ht="19.5" customHeight="1">
      <c r="B35" s="32"/>
      <c r="C35" s="33"/>
      <c r="D35" s="17"/>
      <c r="E35" s="9"/>
      <c r="F35" s="9"/>
      <c r="G35" s="9"/>
      <c r="H35" s="9"/>
      <c r="I35" s="9"/>
      <c r="J35" s="18"/>
      <c r="K35" s="46"/>
    </row>
    <row r="36" spans="2:11" ht="19.5" customHeight="1">
      <c r="B36" s="32" t="s">
        <v>14</v>
      </c>
      <c r="C36" s="33"/>
      <c r="D36" s="17">
        <f>+D37+D38+D39+D40+D41</f>
        <v>12527</v>
      </c>
      <c r="E36" s="9">
        <f aca="true" t="shared" si="6" ref="E36:J36">+E37+E38+E39+E40+E41</f>
        <v>14350</v>
      </c>
      <c r="F36" s="9">
        <f t="shared" si="6"/>
        <v>15905</v>
      </c>
      <c r="G36" s="9">
        <f t="shared" si="6"/>
        <v>19152</v>
      </c>
      <c r="H36" s="9">
        <f t="shared" si="6"/>
        <v>21844</v>
      </c>
      <c r="I36" s="9">
        <f t="shared" si="6"/>
        <v>18346</v>
      </c>
      <c r="J36" s="18">
        <f t="shared" si="6"/>
        <v>15588</v>
      </c>
      <c r="K36" s="46">
        <f t="shared" si="4"/>
        <v>117712</v>
      </c>
    </row>
    <row r="37" spans="2:11" ht="19.5" customHeight="1">
      <c r="B37" s="32"/>
      <c r="C37" s="33" t="s">
        <v>15</v>
      </c>
      <c r="D37" s="17">
        <v>3070</v>
      </c>
      <c r="E37" s="9">
        <v>3576</v>
      </c>
      <c r="F37" s="9">
        <v>3560</v>
      </c>
      <c r="G37" s="9">
        <v>3937</v>
      </c>
      <c r="H37" s="9">
        <v>4309</v>
      </c>
      <c r="I37" s="9">
        <v>3937</v>
      </c>
      <c r="J37" s="18">
        <v>3941</v>
      </c>
      <c r="K37" s="46">
        <f t="shared" si="4"/>
        <v>26330</v>
      </c>
    </row>
    <row r="38" spans="2:11" ht="19.5" customHeight="1">
      <c r="B38" s="32"/>
      <c r="C38" s="64" t="s">
        <v>16</v>
      </c>
      <c r="D38" s="17">
        <v>5047</v>
      </c>
      <c r="E38" s="9">
        <v>5872</v>
      </c>
      <c r="F38" s="9">
        <v>6772</v>
      </c>
      <c r="G38" s="9">
        <v>8432</v>
      </c>
      <c r="H38" s="9">
        <v>9739</v>
      </c>
      <c r="I38" s="9">
        <v>8116</v>
      </c>
      <c r="J38" s="18">
        <v>6324</v>
      </c>
      <c r="K38" s="33">
        <f t="shared" si="4"/>
        <v>50302</v>
      </c>
    </row>
    <row r="39" spans="2:11" ht="19.5" customHeight="1">
      <c r="B39" s="32"/>
      <c r="C39" s="64" t="s">
        <v>17</v>
      </c>
      <c r="D39" s="17">
        <v>1793</v>
      </c>
      <c r="E39" s="9">
        <v>1920</v>
      </c>
      <c r="F39" s="9">
        <v>2150</v>
      </c>
      <c r="G39" s="9">
        <v>2554</v>
      </c>
      <c r="H39" s="9">
        <v>2986</v>
      </c>
      <c r="I39" s="9">
        <v>2581</v>
      </c>
      <c r="J39" s="18">
        <v>2182</v>
      </c>
      <c r="K39" s="33">
        <f t="shared" si="4"/>
        <v>16166</v>
      </c>
    </row>
    <row r="40" spans="2:11" ht="19.5" customHeight="1">
      <c r="B40" s="32"/>
      <c r="C40" s="64" t="s">
        <v>18</v>
      </c>
      <c r="D40" s="17">
        <v>1781</v>
      </c>
      <c r="E40" s="9">
        <v>1939</v>
      </c>
      <c r="F40" s="9">
        <v>2042</v>
      </c>
      <c r="G40" s="9">
        <v>2351</v>
      </c>
      <c r="H40" s="9">
        <v>2745</v>
      </c>
      <c r="I40" s="9">
        <v>2319</v>
      </c>
      <c r="J40" s="18">
        <v>2209</v>
      </c>
      <c r="K40" s="33">
        <f t="shared" si="4"/>
        <v>15386</v>
      </c>
    </row>
    <row r="41" spans="2:11" ht="19.5" customHeight="1">
      <c r="B41" s="32"/>
      <c r="C41" s="64" t="s">
        <v>19</v>
      </c>
      <c r="D41" s="17">
        <v>836</v>
      </c>
      <c r="E41" s="9">
        <v>1043</v>
      </c>
      <c r="F41" s="9">
        <v>1381</v>
      </c>
      <c r="G41" s="9">
        <v>1878</v>
      </c>
      <c r="H41" s="9">
        <v>2065</v>
      </c>
      <c r="I41" s="9">
        <v>1393</v>
      </c>
      <c r="J41" s="18">
        <v>932</v>
      </c>
      <c r="K41" s="33">
        <f t="shared" si="4"/>
        <v>9528</v>
      </c>
    </row>
    <row r="42" spans="2:11" ht="19.5" customHeight="1">
      <c r="B42" s="32"/>
      <c r="C42" s="64"/>
      <c r="D42" s="17"/>
      <c r="E42" s="9"/>
      <c r="F42" s="9"/>
      <c r="G42" s="9"/>
      <c r="H42" s="9"/>
      <c r="I42" s="9"/>
      <c r="J42" s="18"/>
      <c r="K42" s="33"/>
    </row>
    <row r="43" spans="2:11" ht="19.5" customHeight="1">
      <c r="B43" s="32" t="s">
        <v>22</v>
      </c>
      <c r="C43" s="64"/>
      <c r="D43" s="17">
        <f aca="true" t="shared" si="7" ref="D43:J43">+D44+D47+D48+D45+D46+D49</f>
        <v>20687</v>
      </c>
      <c r="E43" s="9">
        <f t="shared" si="7"/>
        <v>24597</v>
      </c>
      <c r="F43" s="9">
        <f t="shared" si="7"/>
        <v>27814</v>
      </c>
      <c r="G43" s="9">
        <f t="shared" si="7"/>
        <v>32884</v>
      </c>
      <c r="H43" s="9">
        <f t="shared" si="7"/>
        <v>37139</v>
      </c>
      <c r="I43" s="9">
        <f t="shared" si="7"/>
        <v>30944</v>
      </c>
      <c r="J43" s="18">
        <f t="shared" si="7"/>
        <v>25980</v>
      </c>
      <c r="K43" s="33">
        <f>SUM(D43:J43)</f>
        <v>200045</v>
      </c>
    </row>
    <row r="44" spans="2:11" ht="19.5" customHeight="1">
      <c r="B44" s="32"/>
      <c r="C44" s="64" t="s">
        <v>23</v>
      </c>
      <c r="D44" s="17">
        <v>7733</v>
      </c>
      <c r="E44" s="9">
        <v>9790</v>
      </c>
      <c r="F44" s="9">
        <v>11124</v>
      </c>
      <c r="G44" s="9">
        <v>12863</v>
      </c>
      <c r="H44" s="9">
        <v>14066</v>
      </c>
      <c r="I44" s="9">
        <v>11918</v>
      </c>
      <c r="J44" s="18">
        <v>10167</v>
      </c>
      <c r="K44" s="33">
        <f>SUM(D44:J44)</f>
        <v>77661</v>
      </c>
    </row>
    <row r="45" spans="2:11" ht="19.5" customHeight="1">
      <c r="B45" s="32"/>
      <c r="C45" s="64" t="s">
        <v>75</v>
      </c>
      <c r="D45" s="17">
        <v>3730</v>
      </c>
      <c r="E45" s="9">
        <v>4394</v>
      </c>
      <c r="F45" s="9">
        <v>4812</v>
      </c>
      <c r="G45" s="9">
        <v>5369</v>
      </c>
      <c r="H45" s="9">
        <v>5886</v>
      </c>
      <c r="I45" s="9">
        <v>4942</v>
      </c>
      <c r="J45" s="18">
        <v>4376</v>
      </c>
      <c r="K45" s="33">
        <f>SUM(D45:J45)</f>
        <v>33509</v>
      </c>
    </row>
    <row r="46" spans="2:11" ht="19.5" customHeight="1">
      <c r="B46" s="32"/>
      <c r="C46" s="64" t="s">
        <v>76</v>
      </c>
      <c r="D46" s="17">
        <v>3902</v>
      </c>
      <c r="E46" s="9">
        <v>4289</v>
      </c>
      <c r="F46" s="9">
        <v>4403</v>
      </c>
      <c r="G46" s="9">
        <v>5050</v>
      </c>
      <c r="H46" s="9">
        <v>5804</v>
      </c>
      <c r="I46" s="9">
        <v>4995</v>
      </c>
      <c r="J46" s="18">
        <v>4530</v>
      </c>
      <c r="K46" s="33">
        <f>SUM(D46:J46)</f>
        <v>32973</v>
      </c>
    </row>
    <row r="47" spans="2:11" ht="19.5" customHeight="1">
      <c r="B47" s="32"/>
      <c r="C47" s="64" t="s">
        <v>24</v>
      </c>
      <c r="D47" s="17">
        <v>2201</v>
      </c>
      <c r="E47" s="9">
        <v>2722</v>
      </c>
      <c r="F47" s="9">
        <v>3381</v>
      </c>
      <c r="G47" s="9">
        <v>4211</v>
      </c>
      <c r="H47" s="9">
        <v>4978</v>
      </c>
      <c r="I47" s="9">
        <v>3879</v>
      </c>
      <c r="J47" s="18">
        <v>2928</v>
      </c>
      <c r="K47" s="33">
        <f t="shared" si="4"/>
        <v>24300</v>
      </c>
    </row>
    <row r="48" spans="2:11" ht="19.5" customHeight="1">
      <c r="B48" s="32"/>
      <c r="C48" s="64" t="s">
        <v>105</v>
      </c>
      <c r="D48" s="17">
        <v>2235</v>
      </c>
      <c r="E48" s="9">
        <v>2522</v>
      </c>
      <c r="F48" s="9">
        <v>3112</v>
      </c>
      <c r="G48" s="9">
        <v>3969</v>
      </c>
      <c r="H48" s="9">
        <v>4767</v>
      </c>
      <c r="I48" s="9">
        <v>3890</v>
      </c>
      <c r="J48" s="18">
        <v>2991</v>
      </c>
      <c r="K48" s="33">
        <f t="shared" si="4"/>
        <v>23486</v>
      </c>
    </row>
    <row r="49" spans="2:11" ht="19.5" customHeight="1">
      <c r="B49" s="32"/>
      <c r="C49" s="64" t="s">
        <v>25</v>
      </c>
      <c r="D49" s="17">
        <v>886</v>
      </c>
      <c r="E49" s="9">
        <v>880</v>
      </c>
      <c r="F49" s="9">
        <v>982</v>
      </c>
      <c r="G49" s="9">
        <v>1422</v>
      </c>
      <c r="H49" s="9">
        <v>1638</v>
      </c>
      <c r="I49" s="9">
        <v>1320</v>
      </c>
      <c r="J49" s="18">
        <v>988</v>
      </c>
      <c r="K49" s="33">
        <f t="shared" si="4"/>
        <v>8116</v>
      </c>
    </row>
    <row r="50" spans="2:11" ht="19.5" customHeight="1">
      <c r="B50" s="32"/>
      <c r="C50" s="64"/>
      <c r="D50" s="17"/>
      <c r="E50" s="9"/>
      <c r="F50" s="9"/>
      <c r="G50" s="9"/>
      <c r="H50" s="9"/>
      <c r="I50" s="9"/>
      <c r="J50" s="18"/>
      <c r="K50" s="33"/>
    </row>
    <row r="51" spans="2:11" ht="19.5" customHeight="1">
      <c r="B51" s="32" t="s">
        <v>28</v>
      </c>
      <c r="C51" s="64"/>
      <c r="D51" s="17">
        <f aca="true" t="shared" si="8" ref="D51:J51">+D52+D53+D54+D55+D58+D56+D57+D59</f>
        <v>5837</v>
      </c>
      <c r="E51" s="9">
        <f t="shared" si="8"/>
        <v>6706</v>
      </c>
      <c r="F51" s="9">
        <f t="shared" si="8"/>
        <v>6317</v>
      </c>
      <c r="G51" s="9">
        <f t="shared" si="8"/>
        <v>6710</v>
      </c>
      <c r="H51" s="9">
        <f t="shared" si="8"/>
        <v>7110</v>
      </c>
      <c r="I51" s="9">
        <f t="shared" si="8"/>
        <v>6537</v>
      </c>
      <c r="J51" s="18">
        <f t="shared" si="8"/>
        <v>6929</v>
      </c>
      <c r="K51" s="33">
        <f t="shared" si="4"/>
        <v>46146</v>
      </c>
    </row>
    <row r="52" spans="2:11" ht="19.5" customHeight="1">
      <c r="B52" s="32"/>
      <c r="C52" s="64" t="s">
        <v>29</v>
      </c>
      <c r="D52" s="17">
        <v>2303</v>
      </c>
      <c r="E52" s="9">
        <v>2800</v>
      </c>
      <c r="F52" s="9">
        <v>2716</v>
      </c>
      <c r="G52" s="9">
        <v>2953</v>
      </c>
      <c r="H52" s="9">
        <v>3101</v>
      </c>
      <c r="I52" s="9">
        <v>2659</v>
      </c>
      <c r="J52" s="18">
        <v>2818</v>
      </c>
      <c r="K52" s="33">
        <f t="shared" si="4"/>
        <v>19350</v>
      </c>
    </row>
    <row r="53" spans="2:11" ht="19.5" customHeight="1">
      <c r="B53" s="32"/>
      <c r="C53" s="64" t="s">
        <v>30</v>
      </c>
      <c r="D53" s="17">
        <v>319</v>
      </c>
      <c r="E53" s="9">
        <v>417</v>
      </c>
      <c r="F53" s="9">
        <v>581</v>
      </c>
      <c r="G53" s="9">
        <v>685</v>
      </c>
      <c r="H53" s="9">
        <v>704</v>
      </c>
      <c r="I53" s="9">
        <v>501</v>
      </c>
      <c r="J53" s="18">
        <v>448</v>
      </c>
      <c r="K53" s="33">
        <f t="shared" si="4"/>
        <v>3655</v>
      </c>
    </row>
    <row r="54" spans="2:11" ht="19.5" customHeight="1">
      <c r="B54" s="32"/>
      <c r="C54" s="64" t="s">
        <v>31</v>
      </c>
      <c r="D54" s="17">
        <v>485</v>
      </c>
      <c r="E54" s="9">
        <v>550</v>
      </c>
      <c r="F54" s="9">
        <v>591</v>
      </c>
      <c r="G54" s="9">
        <v>613</v>
      </c>
      <c r="H54" s="9">
        <v>628</v>
      </c>
      <c r="I54" s="9">
        <v>575</v>
      </c>
      <c r="J54" s="18">
        <v>506</v>
      </c>
      <c r="K54" s="33">
        <f t="shared" si="4"/>
        <v>3948</v>
      </c>
    </row>
    <row r="55" spans="2:11" ht="19.5" customHeight="1">
      <c r="B55" s="32"/>
      <c r="C55" s="64" t="s">
        <v>32</v>
      </c>
      <c r="D55" s="17">
        <v>993</v>
      </c>
      <c r="E55" s="9">
        <v>1088</v>
      </c>
      <c r="F55" s="9">
        <v>856</v>
      </c>
      <c r="G55" s="9">
        <v>820</v>
      </c>
      <c r="H55" s="9">
        <v>886</v>
      </c>
      <c r="I55" s="9">
        <v>1005</v>
      </c>
      <c r="J55" s="18">
        <v>1161</v>
      </c>
      <c r="K55" s="33">
        <f t="shared" si="4"/>
        <v>6809</v>
      </c>
    </row>
    <row r="56" spans="2:11" ht="19.5" customHeight="1">
      <c r="B56" s="32"/>
      <c r="C56" s="64" t="s">
        <v>33</v>
      </c>
      <c r="D56" s="17">
        <v>565</v>
      </c>
      <c r="E56" s="9">
        <v>703</v>
      </c>
      <c r="F56" s="9">
        <v>616</v>
      </c>
      <c r="G56" s="9">
        <v>699</v>
      </c>
      <c r="H56" s="9">
        <v>671</v>
      </c>
      <c r="I56" s="9">
        <v>611</v>
      </c>
      <c r="J56" s="18">
        <v>678</v>
      </c>
      <c r="K56" s="33">
        <f t="shared" si="4"/>
        <v>4543</v>
      </c>
    </row>
    <row r="57" spans="2:11" ht="19.5" customHeight="1">
      <c r="B57" s="32"/>
      <c r="C57" s="64" t="s">
        <v>34</v>
      </c>
      <c r="D57" s="17">
        <v>694</v>
      </c>
      <c r="E57" s="9">
        <v>658</v>
      </c>
      <c r="F57" s="9">
        <v>546</v>
      </c>
      <c r="G57" s="9">
        <v>582</v>
      </c>
      <c r="H57" s="9">
        <v>677</v>
      </c>
      <c r="I57" s="9">
        <v>742</v>
      </c>
      <c r="J57" s="18">
        <v>760</v>
      </c>
      <c r="K57" s="33">
        <f t="shared" si="4"/>
        <v>4659</v>
      </c>
    </row>
    <row r="58" spans="2:11" ht="19.5" customHeight="1">
      <c r="B58" s="32"/>
      <c r="C58" s="64" t="s">
        <v>106</v>
      </c>
      <c r="D58" s="17">
        <v>364</v>
      </c>
      <c r="E58" s="9">
        <v>403</v>
      </c>
      <c r="F58" s="9">
        <v>325</v>
      </c>
      <c r="G58" s="9">
        <v>300</v>
      </c>
      <c r="H58" s="9">
        <v>331</v>
      </c>
      <c r="I58" s="9">
        <v>362</v>
      </c>
      <c r="J58" s="18">
        <v>447</v>
      </c>
      <c r="K58" s="33">
        <f>SUM(D58:J58)</f>
        <v>2532</v>
      </c>
    </row>
    <row r="59" spans="2:11" ht="19.5" customHeight="1">
      <c r="B59" s="32"/>
      <c r="C59" s="64" t="s">
        <v>35</v>
      </c>
      <c r="D59" s="17">
        <v>114</v>
      </c>
      <c r="E59" s="9">
        <v>87</v>
      </c>
      <c r="F59" s="9">
        <v>86</v>
      </c>
      <c r="G59" s="9">
        <v>58</v>
      </c>
      <c r="H59" s="9">
        <v>112</v>
      </c>
      <c r="I59" s="9">
        <v>82</v>
      </c>
      <c r="J59" s="18">
        <v>111</v>
      </c>
      <c r="K59" s="33">
        <f t="shared" si="4"/>
        <v>650</v>
      </c>
    </row>
    <row r="60" spans="2:11" ht="19.5" customHeight="1">
      <c r="B60" s="32"/>
      <c r="C60" s="64"/>
      <c r="D60" s="17"/>
      <c r="E60" s="9"/>
      <c r="F60" s="9"/>
      <c r="G60" s="9"/>
      <c r="H60" s="9"/>
      <c r="I60" s="9"/>
      <c r="J60" s="18"/>
      <c r="K60" s="33"/>
    </row>
    <row r="61" spans="2:11" ht="19.5" customHeight="1">
      <c r="B61" s="32" t="s">
        <v>36</v>
      </c>
      <c r="C61" s="64"/>
      <c r="D61" s="17">
        <f>+D62+D63+D64+D65+D66</f>
        <v>3017</v>
      </c>
      <c r="E61" s="9">
        <f aca="true" t="shared" si="9" ref="E61:J61">+E62+E63+E64+E65+E66</f>
        <v>2797</v>
      </c>
      <c r="F61" s="9">
        <f t="shared" si="9"/>
        <v>2554</v>
      </c>
      <c r="G61" s="9">
        <f t="shared" si="9"/>
        <v>2971</v>
      </c>
      <c r="H61" s="9">
        <f t="shared" si="9"/>
        <v>3468</v>
      </c>
      <c r="I61" s="9">
        <f t="shared" si="9"/>
        <v>3342</v>
      </c>
      <c r="J61" s="18">
        <f t="shared" si="9"/>
        <v>3333</v>
      </c>
      <c r="K61" s="33">
        <f t="shared" si="4"/>
        <v>21482</v>
      </c>
    </row>
    <row r="62" spans="2:11" ht="19.5" customHeight="1">
      <c r="B62" s="32"/>
      <c r="C62" s="64" t="s">
        <v>37</v>
      </c>
      <c r="D62" s="17">
        <v>1880</v>
      </c>
      <c r="E62" s="9">
        <v>1686</v>
      </c>
      <c r="F62" s="9">
        <v>1601</v>
      </c>
      <c r="G62" s="9">
        <v>1905</v>
      </c>
      <c r="H62" s="9">
        <v>2197</v>
      </c>
      <c r="I62" s="9">
        <v>2131</v>
      </c>
      <c r="J62" s="18">
        <v>2068</v>
      </c>
      <c r="K62" s="33">
        <f t="shared" si="4"/>
        <v>13468</v>
      </c>
    </row>
    <row r="63" spans="2:11" ht="19.5" customHeight="1">
      <c r="B63" s="32"/>
      <c r="C63" s="64" t="s">
        <v>38</v>
      </c>
      <c r="D63" s="17">
        <v>262</v>
      </c>
      <c r="E63" s="9">
        <v>238</v>
      </c>
      <c r="F63" s="9">
        <v>210</v>
      </c>
      <c r="G63" s="9">
        <v>232</v>
      </c>
      <c r="H63" s="9">
        <v>321</v>
      </c>
      <c r="I63" s="9">
        <v>311</v>
      </c>
      <c r="J63" s="18">
        <v>285</v>
      </c>
      <c r="K63" s="33">
        <f t="shared" si="4"/>
        <v>1859</v>
      </c>
    </row>
    <row r="64" spans="2:11" ht="19.5" customHeight="1">
      <c r="B64" s="32"/>
      <c r="C64" s="64" t="s">
        <v>39</v>
      </c>
      <c r="D64" s="17">
        <v>257</v>
      </c>
      <c r="E64" s="9">
        <v>286</v>
      </c>
      <c r="F64" s="9">
        <v>276</v>
      </c>
      <c r="G64" s="9">
        <v>292</v>
      </c>
      <c r="H64" s="9">
        <v>341</v>
      </c>
      <c r="I64" s="9">
        <v>287</v>
      </c>
      <c r="J64" s="18">
        <v>325</v>
      </c>
      <c r="K64" s="33">
        <f t="shared" si="4"/>
        <v>2064</v>
      </c>
    </row>
    <row r="65" spans="2:11" ht="19.5" customHeight="1">
      <c r="B65" s="32"/>
      <c r="C65" s="64" t="s">
        <v>40</v>
      </c>
      <c r="D65" s="17">
        <v>213</v>
      </c>
      <c r="E65" s="9">
        <v>202</v>
      </c>
      <c r="F65" s="9">
        <v>163</v>
      </c>
      <c r="G65" s="9">
        <v>213</v>
      </c>
      <c r="H65" s="9">
        <v>228</v>
      </c>
      <c r="I65" s="9">
        <v>246</v>
      </c>
      <c r="J65" s="18">
        <v>259</v>
      </c>
      <c r="K65" s="33">
        <f t="shared" si="4"/>
        <v>1524</v>
      </c>
    </row>
    <row r="66" spans="2:11" ht="19.5" customHeight="1">
      <c r="B66" s="32"/>
      <c r="C66" s="64" t="s">
        <v>41</v>
      </c>
      <c r="D66" s="17">
        <v>405</v>
      </c>
      <c r="E66" s="9">
        <v>385</v>
      </c>
      <c r="F66" s="9">
        <v>304</v>
      </c>
      <c r="G66" s="9">
        <v>329</v>
      </c>
      <c r="H66" s="9">
        <v>381</v>
      </c>
      <c r="I66" s="9">
        <v>367</v>
      </c>
      <c r="J66" s="18">
        <v>396</v>
      </c>
      <c r="K66" s="33">
        <f t="shared" si="4"/>
        <v>2567</v>
      </c>
    </row>
    <row r="67" spans="2:11" ht="19.5" customHeight="1">
      <c r="B67" s="32"/>
      <c r="C67" s="64"/>
      <c r="D67" s="17"/>
      <c r="E67" s="9"/>
      <c r="F67" s="9"/>
      <c r="G67" s="9"/>
      <c r="H67" s="9"/>
      <c r="I67" s="9"/>
      <c r="J67" s="18"/>
      <c r="K67" s="33"/>
    </row>
    <row r="68" spans="2:11" ht="19.5" customHeight="1">
      <c r="B68" s="32" t="s">
        <v>42</v>
      </c>
      <c r="C68" s="64"/>
      <c r="D68" s="17">
        <f>+D69+D70+D71+D72</f>
        <v>3704</v>
      </c>
      <c r="E68" s="9">
        <f aca="true" t="shared" si="10" ref="E68:J68">+E69+E70+E71+E72</f>
        <v>3945</v>
      </c>
      <c r="F68" s="9">
        <f t="shared" si="10"/>
        <v>4185</v>
      </c>
      <c r="G68" s="9">
        <f t="shared" si="10"/>
        <v>4582</v>
      </c>
      <c r="H68" s="9">
        <f t="shared" si="10"/>
        <v>5005</v>
      </c>
      <c r="I68" s="9">
        <f t="shared" si="10"/>
        <v>4491</v>
      </c>
      <c r="J68" s="18">
        <f t="shared" si="10"/>
        <v>4312</v>
      </c>
      <c r="K68" s="33">
        <f t="shared" si="4"/>
        <v>30224</v>
      </c>
    </row>
    <row r="69" spans="2:11" ht="19.5" customHeight="1">
      <c r="B69" s="32"/>
      <c r="C69" s="64" t="s">
        <v>43</v>
      </c>
      <c r="D69" s="17">
        <v>2082</v>
      </c>
      <c r="E69" s="9">
        <v>2252</v>
      </c>
      <c r="F69" s="9">
        <v>2465</v>
      </c>
      <c r="G69" s="9">
        <v>2684</v>
      </c>
      <c r="H69" s="9">
        <v>2972</v>
      </c>
      <c r="I69" s="9">
        <v>2650</v>
      </c>
      <c r="J69" s="18">
        <v>2545</v>
      </c>
      <c r="K69" s="33">
        <f t="shared" si="4"/>
        <v>17650</v>
      </c>
    </row>
    <row r="70" spans="2:11" ht="19.5" customHeight="1">
      <c r="B70" s="32"/>
      <c r="C70" s="64" t="s">
        <v>44</v>
      </c>
      <c r="D70" s="17">
        <v>305</v>
      </c>
      <c r="E70" s="9">
        <v>292</v>
      </c>
      <c r="F70" s="9">
        <v>315</v>
      </c>
      <c r="G70" s="9">
        <v>355</v>
      </c>
      <c r="H70" s="9">
        <v>349</v>
      </c>
      <c r="I70" s="9">
        <v>346</v>
      </c>
      <c r="J70" s="18">
        <v>350</v>
      </c>
      <c r="K70" s="33">
        <f t="shared" si="4"/>
        <v>2312</v>
      </c>
    </row>
    <row r="71" spans="2:11" ht="19.5" customHeight="1">
      <c r="B71" s="32"/>
      <c r="C71" s="64" t="s">
        <v>45</v>
      </c>
      <c r="D71" s="17">
        <v>448</v>
      </c>
      <c r="E71" s="9">
        <v>457</v>
      </c>
      <c r="F71" s="9">
        <v>423</v>
      </c>
      <c r="G71" s="9">
        <v>432</v>
      </c>
      <c r="H71" s="9">
        <v>487</v>
      </c>
      <c r="I71" s="9">
        <v>502</v>
      </c>
      <c r="J71" s="18">
        <v>440</v>
      </c>
      <c r="K71" s="33">
        <f t="shared" si="4"/>
        <v>3189</v>
      </c>
    </row>
    <row r="72" spans="2:11" ht="19.5" customHeight="1">
      <c r="B72" s="32"/>
      <c r="C72" s="64" t="s">
        <v>46</v>
      </c>
      <c r="D72" s="17">
        <v>869</v>
      </c>
      <c r="E72" s="9">
        <v>944</v>
      </c>
      <c r="F72" s="9">
        <v>982</v>
      </c>
      <c r="G72" s="9">
        <v>1111</v>
      </c>
      <c r="H72" s="9">
        <v>1197</v>
      </c>
      <c r="I72" s="9">
        <v>993</v>
      </c>
      <c r="J72" s="18">
        <v>977</v>
      </c>
      <c r="K72" s="33">
        <f t="shared" si="4"/>
        <v>7073</v>
      </c>
    </row>
    <row r="73" spans="2:11" ht="19.5" customHeight="1">
      <c r="B73" s="32"/>
      <c r="C73" s="64"/>
      <c r="D73" s="17"/>
      <c r="E73" s="9"/>
      <c r="F73" s="9"/>
      <c r="G73" s="9"/>
      <c r="H73" s="9"/>
      <c r="I73" s="9"/>
      <c r="J73" s="18"/>
      <c r="K73" s="33"/>
    </row>
    <row r="74" spans="2:11" ht="19.5" customHeight="1">
      <c r="B74" s="32" t="s">
        <v>47</v>
      </c>
      <c r="C74" s="64"/>
      <c r="D74" s="17">
        <f aca="true" t="shared" si="11" ref="D74:J74">+D75+D77+D76</f>
        <v>9809</v>
      </c>
      <c r="E74" s="9">
        <f t="shared" si="11"/>
        <v>10773</v>
      </c>
      <c r="F74" s="9">
        <f t="shared" si="11"/>
        <v>11147</v>
      </c>
      <c r="G74" s="9">
        <f t="shared" si="11"/>
        <v>12840</v>
      </c>
      <c r="H74" s="9">
        <f t="shared" si="11"/>
        <v>14020</v>
      </c>
      <c r="I74" s="9">
        <f t="shared" si="11"/>
        <v>12180</v>
      </c>
      <c r="J74" s="18">
        <f t="shared" si="11"/>
        <v>11741</v>
      </c>
      <c r="K74" s="33">
        <f t="shared" si="4"/>
        <v>82510</v>
      </c>
    </row>
    <row r="75" spans="2:11" ht="19.5" customHeight="1">
      <c r="B75" s="32"/>
      <c r="C75" s="64" t="s">
        <v>48</v>
      </c>
      <c r="D75" s="17">
        <v>5127</v>
      </c>
      <c r="E75" s="9">
        <v>5716</v>
      </c>
      <c r="F75" s="9">
        <v>5885</v>
      </c>
      <c r="G75" s="9">
        <v>6764</v>
      </c>
      <c r="H75" s="9">
        <v>7402</v>
      </c>
      <c r="I75" s="9">
        <v>6530</v>
      </c>
      <c r="J75" s="18">
        <v>6348</v>
      </c>
      <c r="K75" s="33">
        <f t="shared" si="4"/>
        <v>43772</v>
      </c>
    </row>
    <row r="76" spans="2:11" ht="19.5" customHeight="1">
      <c r="B76" s="32"/>
      <c r="C76" s="64" t="s">
        <v>50</v>
      </c>
      <c r="D76" s="17">
        <v>3673</v>
      </c>
      <c r="E76" s="9">
        <v>3998</v>
      </c>
      <c r="F76" s="9">
        <v>4336</v>
      </c>
      <c r="G76" s="9">
        <v>5015</v>
      </c>
      <c r="H76" s="9">
        <v>5401</v>
      </c>
      <c r="I76" s="9">
        <v>4533</v>
      </c>
      <c r="J76" s="18">
        <v>4225</v>
      </c>
      <c r="K76" s="33">
        <f>SUM(D76:J76)</f>
        <v>31181</v>
      </c>
    </row>
    <row r="77" spans="2:11" ht="19.5" customHeight="1">
      <c r="B77" s="32"/>
      <c r="C77" s="64" t="s">
        <v>49</v>
      </c>
      <c r="D77" s="17">
        <v>1009</v>
      </c>
      <c r="E77" s="9">
        <v>1059</v>
      </c>
      <c r="F77" s="9">
        <v>926</v>
      </c>
      <c r="G77" s="9">
        <v>1061</v>
      </c>
      <c r="H77" s="9">
        <v>1217</v>
      </c>
      <c r="I77" s="9">
        <v>1117</v>
      </c>
      <c r="J77" s="18">
        <v>1168</v>
      </c>
      <c r="K77" s="33">
        <f aca="true" t="shared" si="12" ref="K77:K116">SUM(D77:J77)</f>
        <v>7557</v>
      </c>
    </row>
    <row r="78" spans="2:11" ht="19.5" customHeight="1">
      <c r="B78" s="32"/>
      <c r="C78" s="64"/>
      <c r="D78" s="17"/>
      <c r="E78" s="9"/>
      <c r="F78" s="9"/>
      <c r="G78" s="9"/>
      <c r="H78" s="9"/>
      <c r="I78" s="9"/>
      <c r="J78" s="18"/>
      <c r="K78" s="33"/>
    </row>
    <row r="79" spans="2:11" ht="19.5" customHeight="1">
      <c r="B79" s="32" t="s">
        <v>53</v>
      </c>
      <c r="C79" s="64"/>
      <c r="D79" s="17">
        <f aca="true" t="shared" si="13" ref="D79:J79">D80+D82+D81+D83+D84+D85</f>
        <v>6841</v>
      </c>
      <c r="E79" s="9">
        <f t="shared" si="13"/>
        <v>7706</v>
      </c>
      <c r="F79" s="9">
        <f t="shared" si="13"/>
        <v>7579</v>
      </c>
      <c r="G79" s="9">
        <f t="shared" si="13"/>
        <v>8194</v>
      </c>
      <c r="H79" s="9">
        <f t="shared" si="13"/>
        <v>8673</v>
      </c>
      <c r="I79" s="9">
        <f t="shared" si="13"/>
        <v>8168</v>
      </c>
      <c r="J79" s="18">
        <f t="shared" si="13"/>
        <v>8151</v>
      </c>
      <c r="K79" s="33">
        <f t="shared" si="12"/>
        <v>55312</v>
      </c>
    </row>
    <row r="80" spans="2:11" ht="19.5" customHeight="1">
      <c r="B80" s="32"/>
      <c r="C80" s="64" t="s">
        <v>51</v>
      </c>
      <c r="D80" s="17">
        <v>2129</v>
      </c>
      <c r="E80" s="9">
        <v>2473</v>
      </c>
      <c r="F80" s="9">
        <v>2556</v>
      </c>
      <c r="G80" s="9">
        <v>2859</v>
      </c>
      <c r="H80" s="9">
        <v>2912</v>
      </c>
      <c r="I80" s="9">
        <v>2782</v>
      </c>
      <c r="J80" s="18">
        <v>2571</v>
      </c>
      <c r="K80" s="33">
        <f>SUM(D80:J80)</f>
        <v>18282</v>
      </c>
    </row>
    <row r="81" spans="2:11" ht="19.5" customHeight="1">
      <c r="B81" s="32"/>
      <c r="C81" s="64" t="s">
        <v>54</v>
      </c>
      <c r="D81" s="17">
        <v>1962</v>
      </c>
      <c r="E81" s="9">
        <v>2146</v>
      </c>
      <c r="F81" s="9">
        <v>2088</v>
      </c>
      <c r="G81" s="9">
        <v>2176</v>
      </c>
      <c r="H81" s="9">
        <v>2379</v>
      </c>
      <c r="I81" s="9">
        <v>2142</v>
      </c>
      <c r="J81" s="18">
        <v>2295</v>
      </c>
      <c r="K81" s="33">
        <f>SUM(D81:J81)</f>
        <v>15188</v>
      </c>
    </row>
    <row r="82" spans="2:11" ht="19.5" customHeight="1">
      <c r="B82" s="32"/>
      <c r="C82" s="64" t="s">
        <v>52</v>
      </c>
      <c r="D82" s="17">
        <v>1412</v>
      </c>
      <c r="E82" s="9">
        <v>1634</v>
      </c>
      <c r="F82" s="9">
        <v>1550</v>
      </c>
      <c r="G82" s="9">
        <v>1808</v>
      </c>
      <c r="H82" s="9">
        <v>1938</v>
      </c>
      <c r="I82" s="9">
        <v>1781</v>
      </c>
      <c r="J82" s="18">
        <v>1754</v>
      </c>
      <c r="K82" s="33">
        <f>SUM(D82:J82)</f>
        <v>11877</v>
      </c>
    </row>
    <row r="83" spans="2:11" ht="19.5" customHeight="1">
      <c r="B83" s="32"/>
      <c r="C83" s="64" t="s">
        <v>55</v>
      </c>
      <c r="D83" s="17">
        <v>560</v>
      </c>
      <c r="E83" s="9">
        <v>618</v>
      </c>
      <c r="F83" s="9">
        <v>602</v>
      </c>
      <c r="G83" s="9">
        <v>607</v>
      </c>
      <c r="H83" s="9">
        <v>619</v>
      </c>
      <c r="I83" s="9">
        <v>621</v>
      </c>
      <c r="J83" s="18">
        <v>610</v>
      </c>
      <c r="K83" s="33">
        <f t="shared" si="12"/>
        <v>4237</v>
      </c>
    </row>
    <row r="84" spans="2:11" ht="19.5" customHeight="1">
      <c r="B84" s="32"/>
      <c r="C84" s="64" t="s">
        <v>56</v>
      </c>
      <c r="D84" s="17">
        <v>399</v>
      </c>
      <c r="E84" s="9">
        <v>432</v>
      </c>
      <c r="F84" s="9">
        <v>342</v>
      </c>
      <c r="G84" s="9">
        <v>315</v>
      </c>
      <c r="H84" s="9">
        <v>392</v>
      </c>
      <c r="I84" s="9">
        <v>391</v>
      </c>
      <c r="J84" s="18">
        <v>474</v>
      </c>
      <c r="K84" s="33">
        <f t="shared" si="12"/>
        <v>2745</v>
      </c>
    </row>
    <row r="85" spans="2:11" ht="19.5" customHeight="1">
      <c r="B85" s="32"/>
      <c r="C85" s="64" t="s">
        <v>57</v>
      </c>
      <c r="D85" s="17">
        <v>379</v>
      </c>
      <c r="E85" s="9">
        <v>403</v>
      </c>
      <c r="F85" s="9">
        <v>441</v>
      </c>
      <c r="G85" s="9">
        <v>429</v>
      </c>
      <c r="H85" s="9">
        <v>433</v>
      </c>
      <c r="I85" s="9">
        <v>451</v>
      </c>
      <c r="J85" s="18">
        <v>447</v>
      </c>
      <c r="K85" s="33">
        <f t="shared" si="12"/>
        <v>2983</v>
      </c>
    </row>
    <row r="86" spans="2:11" ht="19.5" customHeight="1">
      <c r="B86" s="32"/>
      <c r="C86" s="64"/>
      <c r="D86" s="17"/>
      <c r="E86" s="9"/>
      <c r="F86" s="9"/>
      <c r="G86" s="9"/>
      <c r="H86" s="9"/>
      <c r="I86" s="9"/>
      <c r="J86" s="18"/>
      <c r="K86" s="33"/>
    </row>
    <row r="87" spans="2:11" ht="19.5" customHeight="1">
      <c r="B87" s="32" t="s">
        <v>58</v>
      </c>
      <c r="C87" s="64"/>
      <c r="D87" s="17">
        <f>+D88+D89</f>
        <v>6984</v>
      </c>
      <c r="E87" s="9">
        <f aca="true" t="shared" si="14" ref="E87:J87">+E88+E89</f>
        <v>8086</v>
      </c>
      <c r="F87" s="9">
        <f t="shared" si="14"/>
        <v>9133</v>
      </c>
      <c r="G87" s="9">
        <f t="shared" si="14"/>
        <v>10717</v>
      </c>
      <c r="H87" s="9">
        <f t="shared" si="14"/>
        <v>12050</v>
      </c>
      <c r="I87" s="9">
        <f t="shared" si="14"/>
        <v>10038</v>
      </c>
      <c r="J87" s="18">
        <f t="shared" si="14"/>
        <v>8331</v>
      </c>
      <c r="K87" s="33">
        <f t="shared" si="12"/>
        <v>65339</v>
      </c>
    </row>
    <row r="88" spans="2:11" ht="19.5" customHeight="1">
      <c r="B88" s="32"/>
      <c r="C88" s="64" t="s">
        <v>59</v>
      </c>
      <c r="D88" s="17">
        <v>5643</v>
      </c>
      <c r="E88" s="9">
        <v>6301</v>
      </c>
      <c r="F88" s="9">
        <v>7124</v>
      </c>
      <c r="G88" s="9">
        <v>8392</v>
      </c>
      <c r="H88" s="9">
        <v>9565</v>
      </c>
      <c r="I88" s="9">
        <v>8184</v>
      </c>
      <c r="J88" s="18">
        <v>6629</v>
      </c>
      <c r="K88" s="33">
        <f t="shared" si="12"/>
        <v>51838</v>
      </c>
    </row>
    <row r="89" spans="2:11" ht="19.5" customHeight="1">
      <c r="B89" s="32"/>
      <c r="C89" s="64" t="s">
        <v>60</v>
      </c>
      <c r="D89" s="17">
        <v>1341</v>
      </c>
      <c r="E89" s="9">
        <v>1785</v>
      </c>
      <c r="F89" s="9">
        <v>2009</v>
      </c>
      <c r="G89" s="9">
        <v>2325</v>
      </c>
      <c r="H89" s="9">
        <v>2485</v>
      </c>
      <c r="I89" s="9">
        <v>1854</v>
      </c>
      <c r="J89" s="18">
        <v>1702</v>
      </c>
      <c r="K89" s="33">
        <f t="shared" si="12"/>
        <v>13501</v>
      </c>
    </row>
    <row r="90" spans="2:11" ht="19.5" customHeight="1">
      <c r="B90" s="32"/>
      <c r="C90" s="64"/>
      <c r="D90" s="17"/>
      <c r="E90" s="9"/>
      <c r="F90" s="9"/>
      <c r="G90" s="9"/>
      <c r="H90" s="9"/>
      <c r="I90" s="9"/>
      <c r="J90" s="18"/>
      <c r="K90" s="33"/>
    </row>
    <row r="91" spans="2:11" ht="19.5" customHeight="1">
      <c r="B91" s="32" t="s">
        <v>61</v>
      </c>
      <c r="C91" s="64"/>
      <c r="D91" s="17">
        <f aca="true" t="shared" si="15" ref="D91:J91">+D93+D92+D94+D95+D96+D97</f>
        <v>19735</v>
      </c>
      <c r="E91" s="9">
        <f t="shared" si="15"/>
        <v>23149</v>
      </c>
      <c r="F91" s="9">
        <f t="shared" si="15"/>
        <v>27122</v>
      </c>
      <c r="G91" s="9">
        <f t="shared" si="15"/>
        <v>33359</v>
      </c>
      <c r="H91" s="9">
        <f t="shared" si="15"/>
        <v>38409</v>
      </c>
      <c r="I91" s="9">
        <f t="shared" si="15"/>
        <v>30822</v>
      </c>
      <c r="J91" s="18">
        <f t="shared" si="15"/>
        <v>23790</v>
      </c>
      <c r="K91" s="33">
        <f>SUM(D91:J91)</f>
        <v>196386</v>
      </c>
    </row>
    <row r="92" spans="2:11" ht="19.5" customHeight="1">
      <c r="B92" s="32"/>
      <c r="C92" s="64" t="s">
        <v>20</v>
      </c>
      <c r="D92" s="17">
        <v>5104</v>
      </c>
      <c r="E92" s="9">
        <v>6095</v>
      </c>
      <c r="F92" s="9">
        <v>7409</v>
      </c>
      <c r="G92" s="9">
        <v>9528</v>
      </c>
      <c r="H92" s="9">
        <v>11154</v>
      </c>
      <c r="I92" s="9">
        <v>9029</v>
      </c>
      <c r="J92" s="18">
        <v>6533</v>
      </c>
      <c r="K92" s="33">
        <f>SUM(D92:J92)</f>
        <v>54852</v>
      </c>
    </row>
    <row r="93" spans="2:11" ht="19.5" customHeight="1">
      <c r="B93" s="32"/>
      <c r="C93" s="64" t="s">
        <v>62</v>
      </c>
      <c r="D93" s="17">
        <v>7323</v>
      </c>
      <c r="E93" s="9">
        <v>8721</v>
      </c>
      <c r="F93" s="9">
        <v>10273</v>
      </c>
      <c r="G93" s="9">
        <v>12157</v>
      </c>
      <c r="H93" s="9">
        <v>14348</v>
      </c>
      <c r="I93" s="9">
        <v>11550</v>
      </c>
      <c r="J93" s="18">
        <v>9141</v>
      </c>
      <c r="K93" s="33">
        <f t="shared" si="12"/>
        <v>73513</v>
      </c>
    </row>
    <row r="94" spans="2:11" ht="19.5" customHeight="1">
      <c r="B94" s="32"/>
      <c r="C94" s="64" t="s">
        <v>21</v>
      </c>
      <c r="D94" s="17">
        <v>1844</v>
      </c>
      <c r="E94" s="9">
        <v>2026</v>
      </c>
      <c r="F94" s="9">
        <v>2467</v>
      </c>
      <c r="G94" s="9">
        <v>3316</v>
      </c>
      <c r="H94" s="9">
        <v>3607</v>
      </c>
      <c r="I94" s="9">
        <v>2813</v>
      </c>
      <c r="J94" s="18">
        <v>1986</v>
      </c>
      <c r="K94" s="33">
        <f>SUM(D94:J94)</f>
        <v>18059</v>
      </c>
    </row>
    <row r="95" spans="2:11" ht="19.5" customHeight="1">
      <c r="B95" s="32"/>
      <c r="C95" s="64" t="s">
        <v>72</v>
      </c>
      <c r="D95" s="17">
        <v>3114</v>
      </c>
      <c r="E95" s="9">
        <v>3728</v>
      </c>
      <c r="F95" s="9">
        <v>4036</v>
      </c>
      <c r="G95" s="9">
        <v>4724</v>
      </c>
      <c r="H95" s="9">
        <v>5042</v>
      </c>
      <c r="I95" s="9">
        <v>4141</v>
      </c>
      <c r="J95" s="18">
        <v>3593</v>
      </c>
      <c r="K95" s="33">
        <f>SUM(D95:J95)</f>
        <v>28378</v>
      </c>
    </row>
    <row r="96" spans="2:11" ht="19.5" customHeight="1">
      <c r="B96" s="32"/>
      <c r="C96" s="64" t="s">
        <v>73</v>
      </c>
      <c r="D96" s="17">
        <v>1529</v>
      </c>
      <c r="E96" s="9">
        <v>1732</v>
      </c>
      <c r="F96" s="9">
        <v>2071</v>
      </c>
      <c r="G96" s="9">
        <v>2596</v>
      </c>
      <c r="H96" s="9">
        <v>2915</v>
      </c>
      <c r="I96" s="9">
        <v>2231</v>
      </c>
      <c r="J96" s="18">
        <v>1662</v>
      </c>
      <c r="K96" s="33">
        <f>SUM(D96:J96)</f>
        <v>14736</v>
      </c>
    </row>
    <row r="97" spans="2:11" ht="19.5" customHeight="1">
      <c r="B97" s="32"/>
      <c r="C97" s="64" t="s">
        <v>74</v>
      </c>
      <c r="D97" s="17">
        <v>821</v>
      </c>
      <c r="E97" s="9">
        <v>847</v>
      </c>
      <c r="F97" s="9">
        <v>866</v>
      </c>
      <c r="G97" s="9">
        <v>1038</v>
      </c>
      <c r="H97" s="9">
        <v>1343</v>
      </c>
      <c r="I97" s="9">
        <v>1058</v>
      </c>
      <c r="J97" s="18">
        <v>875</v>
      </c>
      <c r="K97" s="33">
        <f>SUM(D97:J97)</f>
        <v>6848</v>
      </c>
    </row>
    <row r="98" spans="2:11" ht="19.5" customHeight="1">
      <c r="B98" s="32"/>
      <c r="C98" s="64"/>
      <c r="D98" s="17"/>
      <c r="E98" s="9"/>
      <c r="F98" s="9"/>
      <c r="G98" s="9"/>
      <c r="H98" s="9"/>
      <c r="I98" s="9"/>
      <c r="J98" s="18"/>
      <c r="K98" s="33"/>
    </row>
    <row r="99" spans="2:11" ht="19.5" customHeight="1">
      <c r="B99" s="32" t="s">
        <v>63</v>
      </c>
      <c r="C99" s="64"/>
      <c r="D99" s="17">
        <f>+D100+D101+D102+D103+D104+D105+D106+D107</f>
        <v>8465</v>
      </c>
      <c r="E99" s="9">
        <f aca="true" t="shared" si="16" ref="E99:J99">+E100+E101+E102+E103+E104+E105+E106+E107</f>
        <v>9869</v>
      </c>
      <c r="F99" s="9">
        <f t="shared" si="16"/>
        <v>9909</v>
      </c>
      <c r="G99" s="9">
        <f t="shared" si="16"/>
        <v>11307</v>
      </c>
      <c r="H99" s="9">
        <f t="shared" si="16"/>
        <v>12328</v>
      </c>
      <c r="I99" s="9">
        <f t="shared" si="16"/>
        <v>10477</v>
      </c>
      <c r="J99" s="18">
        <f t="shared" si="16"/>
        <v>10156</v>
      </c>
      <c r="K99" s="33">
        <f t="shared" si="12"/>
        <v>72511</v>
      </c>
    </row>
    <row r="100" spans="2:11" ht="19.5" customHeight="1">
      <c r="B100" s="32"/>
      <c r="C100" s="64" t="s">
        <v>64</v>
      </c>
      <c r="D100" s="17">
        <v>1833</v>
      </c>
      <c r="E100" s="9">
        <v>2102</v>
      </c>
      <c r="F100" s="9">
        <v>2107</v>
      </c>
      <c r="G100" s="9">
        <v>2441</v>
      </c>
      <c r="H100" s="9">
        <v>2632</v>
      </c>
      <c r="I100" s="9">
        <v>2307</v>
      </c>
      <c r="J100" s="18">
        <v>2303</v>
      </c>
      <c r="K100" s="33">
        <f t="shared" si="12"/>
        <v>15725</v>
      </c>
    </row>
    <row r="101" spans="2:11" ht="19.5" customHeight="1">
      <c r="B101" s="32"/>
      <c r="C101" s="64" t="s">
        <v>65</v>
      </c>
      <c r="D101" s="17">
        <v>1296</v>
      </c>
      <c r="E101" s="9">
        <v>1588</v>
      </c>
      <c r="F101" s="9">
        <v>1622</v>
      </c>
      <c r="G101" s="9">
        <v>1769</v>
      </c>
      <c r="H101" s="9">
        <v>1840</v>
      </c>
      <c r="I101" s="9">
        <v>1524</v>
      </c>
      <c r="J101" s="18">
        <v>1535</v>
      </c>
      <c r="K101" s="33">
        <f t="shared" si="12"/>
        <v>11174</v>
      </c>
    </row>
    <row r="102" spans="2:11" ht="19.5" customHeight="1">
      <c r="B102" s="32"/>
      <c r="C102" s="64" t="s">
        <v>66</v>
      </c>
      <c r="D102" s="17">
        <v>722</v>
      </c>
      <c r="E102" s="9">
        <v>957</v>
      </c>
      <c r="F102" s="9">
        <v>909</v>
      </c>
      <c r="G102" s="9">
        <v>1084</v>
      </c>
      <c r="H102" s="9">
        <v>1183</v>
      </c>
      <c r="I102" s="9">
        <v>933</v>
      </c>
      <c r="J102" s="18">
        <v>932</v>
      </c>
      <c r="K102" s="33">
        <f t="shared" si="12"/>
        <v>6720</v>
      </c>
    </row>
    <row r="103" spans="2:11" ht="19.5" customHeight="1">
      <c r="B103" s="32"/>
      <c r="C103" s="64" t="s">
        <v>67</v>
      </c>
      <c r="D103" s="17">
        <v>1268</v>
      </c>
      <c r="E103" s="9">
        <v>1330</v>
      </c>
      <c r="F103" s="9">
        <v>1362</v>
      </c>
      <c r="G103" s="9">
        <v>1725</v>
      </c>
      <c r="H103" s="9">
        <v>1931</v>
      </c>
      <c r="I103" s="9">
        <v>1664</v>
      </c>
      <c r="J103" s="18">
        <v>1536</v>
      </c>
      <c r="K103" s="33">
        <f t="shared" si="12"/>
        <v>10816</v>
      </c>
    </row>
    <row r="104" spans="2:11" ht="19.5" customHeight="1">
      <c r="B104" s="32"/>
      <c r="C104" s="64" t="s">
        <v>68</v>
      </c>
      <c r="D104" s="17">
        <v>528</v>
      </c>
      <c r="E104" s="9">
        <v>601</v>
      </c>
      <c r="F104" s="9">
        <v>591</v>
      </c>
      <c r="G104" s="9">
        <v>546</v>
      </c>
      <c r="H104" s="9">
        <v>646</v>
      </c>
      <c r="I104" s="9">
        <v>593</v>
      </c>
      <c r="J104" s="18">
        <v>562</v>
      </c>
      <c r="K104" s="33">
        <f t="shared" si="12"/>
        <v>4067</v>
      </c>
    </row>
    <row r="105" spans="2:11" ht="19.5" customHeight="1">
      <c r="B105" s="32"/>
      <c r="C105" s="64" t="s">
        <v>69</v>
      </c>
      <c r="D105" s="17">
        <v>764</v>
      </c>
      <c r="E105" s="9">
        <v>778</v>
      </c>
      <c r="F105" s="9">
        <v>750</v>
      </c>
      <c r="G105" s="9">
        <v>880</v>
      </c>
      <c r="H105" s="9">
        <v>1015</v>
      </c>
      <c r="I105" s="9">
        <v>953</v>
      </c>
      <c r="J105" s="18">
        <v>859</v>
      </c>
      <c r="K105" s="33">
        <f t="shared" si="12"/>
        <v>5999</v>
      </c>
    </row>
    <row r="106" spans="2:11" ht="19.5" customHeight="1">
      <c r="B106" s="32"/>
      <c r="C106" s="64" t="s">
        <v>70</v>
      </c>
      <c r="D106" s="17">
        <v>912</v>
      </c>
      <c r="E106" s="9">
        <v>1197</v>
      </c>
      <c r="F106" s="9">
        <v>1247</v>
      </c>
      <c r="G106" s="9">
        <v>1313</v>
      </c>
      <c r="H106" s="9">
        <v>1276</v>
      </c>
      <c r="I106" s="9">
        <v>1043</v>
      </c>
      <c r="J106" s="18">
        <v>1092</v>
      </c>
      <c r="K106" s="33">
        <f t="shared" si="12"/>
        <v>8080</v>
      </c>
    </row>
    <row r="107" spans="2:11" ht="19.5" customHeight="1">
      <c r="B107" s="32"/>
      <c r="C107" s="64" t="s">
        <v>71</v>
      </c>
      <c r="D107" s="17">
        <v>1142</v>
      </c>
      <c r="E107" s="9">
        <v>1316</v>
      </c>
      <c r="F107" s="9">
        <v>1321</v>
      </c>
      <c r="G107" s="9">
        <v>1549</v>
      </c>
      <c r="H107" s="9">
        <v>1805</v>
      </c>
      <c r="I107" s="9">
        <v>1460</v>
      </c>
      <c r="J107" s="18">
        <v>1337</v>
      </c>
      <c r="K107" s="33">
        <f t="shared" si="12"/>
        <v>9930</v>
      </c>
    </row>
    <row r="108" spans="2:11" ht="19.5" customHeight="1">
      <c r="B108" s="32"/>
      <c r="C108" s="64"/>
      <c r="D108" s="17"/>
      <c r="E108" s="9"/>
      <c r="F108" s="9"/>
      <c r="G108" s="9"/>
      <c r="H108" s="9"/>
      <c r="I108" s="9"/>
      <c r="J108" s="18"/>
      <c r="K108" s="33"/>
    </row>
    <row r="109" spans="2:11" ht="19.5" customHeight="1">
      <c r="B109" s="32" t="s">
        <v>77</v>
      </c>
      <c r="C109" s="64"/>
      <c r="D109" s="17">
        <f aca="true" t="shared" si="17" ref="D109:J109">+D111+D112+D110+D113+D114+D115+D116</f>
        <v>9101</v>
      </c>
      <c r="E109" s="9">
        <f t="shared" si="17"/>
        <v>10847</v>
      </c>
      <c r="F109" s="9">
        <f t="shared" si="17"/>
        <v>11336</v>
      </c>
      <c r="G109" s="9">
        <f t="shared" si="17"/>
        <v>13435</v>
      </c>
      <c r="H109" s="9">
        <f t="shared" si="17"/>
        <v>13913</v>
      </c>
      <c r="I109" s="9">
        <f t="shared" si="17"/>
        <v>11270</v>
      </c>
      <c r="J109" s="18">
        <f t="shared" si="17"/>
        <v>10452</v>
      </c>
      <c r="K109" s="33">
        <f>SUM(D109:J109)</f>
        <v>80354</v>
      </c>
    </row>
    <row r="110" spans="2:11" ht="19.5" customHeight="1">
      <c r="B110" s="32"/>
      <c r="C110" s="64" t="s">
        <v>26</v>
      </c>
      <c r="D110" s="17">
        <v>2267</v>
      </c>
      <c r="E110" s="9">
        <v>2352</v>
      </c>
      <c r="F110" s="9">
        <v>2245</v>
      </c>
      <c r="G110" s="9">
        <v>2475</v>
      </c>
      <c r="H110" s="9">
        <v>2782</v>
      </c>
      <c r="I110" s="9">
        <v>2667</v>
      </c>
      <c r="J110" s="18">
        <v>2634</v>
      </c>
      <c r="K110" s="33">
        <f>SUM(D110:J110)</f>
        <v>17422</v>
      </c>
    </row>
    <row r="111" spans="2:11" ht="19.5" customHeight="1">
      <c r="B111" s="32"/>
      <c r="C111" s="64" t="s">
        <v>78</v>
      </c>
      <c r="D111" s="17">
        <v>2290</v>
      </c>
      <c r="E111" s="9">
        <v>2793</v>
      </c>
      <c r="F111" s="9">
        <v>3132</v>
      </c>
      <c r="G111" s="9">
        <v>3920</v>
      </c>
      <c r="H111" s="9">
        <v>3978</v>
      </c>
      <c r="I111" s="9">
        <v>3001</v>
      </c>
      <c r="J111" s="18">
        <v>2603</v>
      </c>
      <c r="K111" s="33">
        <f>SUM(D111:J111)</f>
        <v>21717</v>
      </c>
    </row>
    <row r="112" spans="2:11" ht="19.5" customHeight="1">
      <c r="B112" s="32"/>
      <c r="C112" s="64" t="s">
        <v>79</v>
      </c>
      <c r="D112" s="17">
        <v>1667</v>
      </c>
      <c r="E112" s="9">
        <v>2030</v>
      </c>
      <c r="F112" s="9">
        <v>2314</v>
      </c>
      <c r="G112" s="9">
        <v>2845</v>
      </c>
      <c r="H112" s="9">
        <v>2944</v>
      </c>
      <c r="I112" s="9">
        <v>2219</v>
      </c>
      <c r="J112" s="18">
        <v>1952</v>
      </c>
      <c r="K112" s="33">
        <f t="shared" si="12"/>
        <v>15971</v>
      </c>
    </row>
    <row r="113" spans="2:11" ht="19.5" customHeight="1">
      <c r="B113" s="32"/>
      <c r="C113" s="33" t="s">
        <v>27</v>
      </c>
      <c r="D113" s="17">
        <v>1297</v>
      </c>
      <c r="E113" s="9">
        <v>1611</v>
      </c>
      <c r="F113" s="9">
        <v>1726</v>
      </c>
      <c r="G113" s="9">
        <v>2153</v>
      </c>
      <c r="H113" s="9">
        <v>2043</v>
      </c>
      <c r="I113" s="9">
        <v>1600</v>
      </c>
      <c r="J113" s="18">
        <v>1433</v>
      </c>
      <c r="K113" s="46">
        <f>SUM(D113:J113)</f>
        <v>11863</v>
      </c>
    </row>
    <row r="114" spans="2:11" ht="19.5" customHeight="1">
      <c r="B114" s="32"/>
      <c r="C114" s="33" t="s">
        <v>80</v>
      </c>
      <c r="D114" s="17">
        <v>872</v>
      </c>
      <c r="E114" s="9">
        <v>1269</v>
      </c>
      <c r="F114" s="9">
        <v>1179</v>
      </c>
      <c r="G114" s="9">
        <v>1223</v>
      </c>
      <c r="H114" s="9">
        <v>1300</v>
      </c>
      <c r="I114" s="9">
        <v>1067</v>
      </c>
      <c r="J114" s="18">
        <v>1009</v>
      </c>
      <c r="K114" s="46">
        <f t="shared" si="12"/>
        <v>7919</v>
      </c>
    </row>
    <row r="115" spans="2:11" ht="19.5" customHeight="1">
      <c r="B115" s="32"/>
      <c r="C115" s="33" t="s">
        <v>81</v>
      </c>
      <c r="D115" s="17">
        <v>341</v>
      </c>
      <c r="E115" s="9">
        <v>341</v>
      </c>
      <c r="F115" s="9">
        <v>335</v>
      </c>
      <c r="G115" s="9">
        <v>393</v>
      </c>
      <c r="H115" s="9">
        <v>422</v>
      </c>
      <c r="I115" s="9">
        <v>354</v>
      </c>
      <c r="J115" s="18">
        <v>423</v>
      </c>
      <c r="K115" s="46">
        <f t="shared" si="12"/>
        <v>2609</v>
      </c>
    </row>
    <row r="116" spans="2:11" ht="19.5" customHeight="1">
      <c r="B116" s="32"/>
      <c r="C116" s="33" t="s">
        <v>82</v>
      </c>
      <c r="D116" s="17">
        <v>367</v>
      </c>
      <c r="E116" s="9">
        <v>451</v>
      </c>
      <c r="F116" s="9">
        <v>405</v>
      </c>
      <c r="G116" s="9">
        <v>426</v>
      </c>
      <c r="H116" s="9">
        <v>444</v>
      </c>
      <c r="I116" s="9">
        <v>362</v>
      </c>
      <c r="J116" s="18">
        <v>398</v>
      </c>
      <c r="K116" s="46">
        <f t="shared" si="12"/>
        <v>2853</v>
      </c>
    </row>
    <row r="117" spans="2:11" ht="19.5" customHeight="1">
      <c r="B117" s="34"/>
      <c r="C117" s="35"/>
      <c r="D117" s="47"/>
      <c r="E117" s="48"/>
      <c r="F117" s="48"/>
      <c r="G117" s="48"/>
      <c r="H117" s="48"/>
      <c r="I117" s="48"/>
      <c r="J117" s="49"/>
      <c r="K117" s="50"/>
    </row>
    <row r="118" spans="3:11" ht="19.5" customHeight="1">
      <c r="C118" s="13"/>
      <c r="D118" s="51"/>
      <c r="E118" s="51"/>
      <c r="F118" s="51"/>
      <c r="G118" s="51"/>
      <c r="H118" s="51"/>
      <c r="I118" s="51"/>
      <c r="J118" s="51"/>
      <c r="K118" s="51"/>
    </row>
    <row r="119" spans="2:10" ht="19.5" customHeight="1">
      <c r="B119" s="13" t="s">
        <v>109</v>
      </c>
      <c r="C119" s="14"/>
      <c r="D119" s="51"/>
      <c r="E119" s="51"/>
      <c r="F119" s="51"/>
      <c r="G119" s="51"/>
      <c r="H119" s="51"/>
      <c r="I119" s="51"/>
      <c r="J119" s="51"/>
    </row>
    <row r="120" spans="2:11" ht="19.5" customHeight="1">
      <c r="B120" s="13" t="s">
        <v>110</v>
      </c>
      <c r="C120" s="12"/>
      <c r="D120" s="51"/>
      <c r="E120" s="51"/>
      <c r="F120" s="51"/>
      <c r="G120" s="51"/>
      <c r="H120" s="51"/>
      <c r="I120" s="51"/>
      <c r="J120" s="51"/>
      <c r="K120" s="51"/>
    </row>
    <row r="121" spans="2:11" ht="19.5" customHeight="1">
      <c r="B121" s="13" t="s">
        <v>111</v>
      </c>
      <c r="C121" s="12"/>
      <c r="D121" s="51"/>
      <c r="E121" s="51"/>
      <c r="F121" s="51"/>
      <c r="G121" s="51"/>
      <c r="H121" s="51"/>
      <c r="I121" s="51"/>
      <c r="J121" s="51"/>
      <c r="K121" s="5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geOrder="overThenDown" paperSize="9" scale="59" r:id="rId1"/>
  <headerFooter alignWithMargins="0">
    <oddHeader>&amp;R&amp;F</oddHeader>
    <oddFooter>&amp;C&amp;P / &amp;N ﾍﾟｰｼﾞ</oddFooter>
  </headerFooter>
  <rowBreaks count="2" manualBreakCount="2">
    <brk id="42" min="1" max="10" man="1"/>
    <brk id="7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埼玉県健康福祉部健康福祉政策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保健福祉情報担当</dc:creator>
  <cp:keywords/>
  <dc:description/>
  <cp:lastModifiedBy>埼玉県</cp:lastModifiedBy>
  <cp:lastPrinted>2010-09-07T02:44:29Z</cp:lastPrinted>
  <dcterms:created xsi:type="dcterms:W3CDTF">2001-11-21T02:55:02Z</dcterms:created>
  <dcterms:modified xsi:type="dcterms:W3CDTF">2011-12-19T00:29:56Z</dcterms:modified>
  <cp:category/>
  <cp:version/>
  <cp:contentType/>
  <cp:contentStatus/>
</cp:coreProperties>
</file>