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9626149E-1DA3-48B9-9B14-ECDD290288F8}" xr6:coauthVersionLast="47" xr6:coauthVersionMax="47" xr10:uidLastSave="{00000000-0000-0000-0000-000000000000}"/>
  <bookViews>
    <workbookView xWindow="-120" yWindow="-120" windowWidth="29040" windowHeight="15720" xr2:uid="{00000000-000D-0000-FFFF-FFFF00000000}"/>
  </bookViews>
  <sheets>
    <sheet name="申請手順（初めに読んでください）" sheetId="4" r:id="rId1"/>
    <sheet name="①内訳表" sheetId="40" r:id="rId2"/>
    <sheet name="②事業所一覧表" sheetId="2" r:id="rId3"/>
    <sheet name="③申請書" sheetId="1" r:id="rId4"/>
  </sheets>
  <externalReferences>
    <externalReference r:id="rId5"/>
    <externalReference r:id="rId6"/>
  </externalReference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1">①内訳表!$B$1:$M$79</definedName>
    <definedName name="_xlnm.Print_Area" localSheetId="2">②事業所一覧表!$A$1:$F$18</definedName>
    <definedName name="_xlnm.Print_Area" localSheetId="3">③申請書!$A$1:$U$60</definedName>
    <definedName name="_xlnm.Print_Area" localSheetId="0">'申請手順（初めに読んでください）'!$A$1:$BD$34</definedName>
    <definedName name="_xlnm.Print_Area">#REF!</definedName>
    <definedName name="syuukeihyou11">[1]集計表２!$A$3:$AD$109</definedName>
    <definedName name="キット名">[2]!抗原キット[[#All],[品目名]]</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4" i="40" l="1"/>
  <c r="G19" i="40"/>
  <c r="F18" i="2"/>
  <c r="K39" i="40"/>
  <c r="L39" i="40"/>
  <c r="K34" i="40"/>
  <c r="F19" i="40"/>
  <c r="K46" i="2"/>
  <c r="K46" i="40"/>
  <c r="K33" i="1"/>
  <c r="F25" i="40"/>
  <c r="G25" i="40" s="1"/>
  <c r="F23" i="40"/>
  <c r="F22" i="40"/>
  <c r="F21" i="40"/>
  <c r="F20" i="40"/>
  <c r="F26" i="40"/>
  <c r="F24" i="40"/>
  <c r="G21" i="40" l="1"/>
  <c r="G27" i="40"/>
  <c r="G23" i="40"/>
  <c r="F27" i="40"/>
  <c r="K5" i="40"/>
  <c r="K71" i="40"/>
  <c r="L71" i="40" s="1"/>
  <c r="K58" i="40"/>
  <c r="L58" i="40" s="1"/>
  <c r="L46" i="40"/>
  <c r="I41" i="40"/>
  <c r="G41" i="40"/>
  <c r="E41" i="40"/>
  <c r="K38" i="40"/>
  <c r="L38" i="40" s="1"/>
  <c r="K37" i="40"/>
  <c r="L37" i="40" s="1"/>
  <c r="K36" i="40"/>
  <c r="L36" i="40" s="1"/>
  <c r="K35" i="40"/>
  <c r="L35" i="40" s="1"/>
  <c r="L41" i="40" s="1"/>
  <c r="H19" i="40" l="1"/>
  <c r="K49" i="40"/>
  <c r="L49" i="40" s="1"/>
  <c r="V42" i="1" l="1"/>
  <c r="V10" i="1"/>
  <c r="C31" i="1" l="1"/>
  <c r="K59" i="40" l="1"/>
  <c r="L59" i="40" s="1"/>
  <c r="E78" i="40" l="1"/>
  <c r="I78" i="40"/>
  <c r="G78" i="40"/>
  <c r="K76" i="40"/>
  <c r="L76" i="40" s="1"/>
  <c r="K75" i="40"/>
  <c r="L75" i="40" s="1"/>
  <c r="K74" i="40"/>
  <c r="L74" i="40" s="1"/>
  <c r="K73" i="40"/>
  <c r="L73" i="40" s="1"/>
  <c r="K72" i="40"/>
  <c r="L72" i="40" s="1"/>
  <c r="I53" i="40"/>
  <c r="L78" i="40" l="1"/>
  <c r="H25" i="40" s="1"/>
  <c r="E53" i="40"/>
  <c r="K60" i="40"/>
  <c r="L60" i="40" s="1"/>
  <c r="K61" i="40"/>
  <c r="L61" i="40" s="1"/>
  <c r="K62" i="40"/>
  <c r="L62" i="40" s="1"/>
  <c r="K63" i="40"/>
  <c r="L63" i="40" s="1"/>
  <c r="K48" i="40"/>
  <c r="L48" i="40" s="1"/>
  <c r="K50" i="40"/>
  <c r="L50" i="40" s="1"/>
  <c r="K51" i="40"/>
  <c r="L51" i="40" s="1"/>
  <c r="K47" i="40"/>
  <c r="L47" i="40" s="1"/>
  <c r="L53" i="40" l="1"/>
  <c r="H21" i="40" s="1"/>
  <c r="L65" i="40"/>
  <c r="H23" i="40" s="1"/>
  <c r="H27" i="40" s="1"/>
  <c r="I65" i="40" l="1"/>
  <c r="G65" i="40"/>
  <c r="E65" i="40"/>
  <c r="G53" i="40"/>
  <c r="V15"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5BEDBB88-FB01-4274-A038-3909C3B9EC9C}">
      <text>
        <r>
          <rPr>
            <b/>
            <sz val="9"/>
            <color indexed="81"/>
            <rFont val="ＭＳ ゴシック"/>
            <family val="3"/>
            <charset val="128"/>
          </rPr>
          <t>補助金申請に関する担当者名を記入してください。
電話番号は、担当者と連絡がとれる電話番号を記入してください。</t>
        </r>
      </text>
    </comment>
    <comment ref="C43" authorId="0" shapeId="0" xr:uid="{F108DC46-A29D-4DC1-AF70-E4BF020AC5AD}">
      <text>
        <r>
          <rPr>
            <b/>
            <sz val="9"/>
            <color indexed="81"/>
            <rFont val="MS P ゴシック"/>
            <family val="3"/>
            <charset val="128"/>
          </rPr>
          <t>金融機関コード、支店コード、口座番号は半角英数で入力してください</t>
        </r>
      </text>
    </comment>
    <comment ref="C49" authorId="0" shapeId="0" xr:uid="{4C16EF54-95FE-400B-A1AC-EA8D1442EB8E}">
      <text>
        <r>
          <rPr>
            <b/>
            <sz val="9"/>
            <color indexed="81"/>
            <rFont val="MS P ゴシック"/>
            <family val="3"/>
            <charset val="128"/>
          </rPr>
          <t xml:space="preserve">通帳の見開き等に記載されているカナ名義を正確に入力してください。
（例：社会福祉法人の場合　フク）サイタマケンチョウ　等）
</t>
        </r>
      </text>
    </comment>
  </commentList>
</comments>
</file>

<file path=xl/sharedStrings.xml><?xml version="1.0" encoding="utf-8"?>
<sst xmlns="http://schemas.openxmlformats.org/spreadsheetml/2006/main" count="214" uniqueCount="126">
  <si>
    <t>様式第１号</t>
    <rPh sb="0" eb="2">
      <t>ヨウシキ</t>
    </rPh>
    <rPh sb="2" eb="3">
      <t>ダイ</t>
    </rPh>
    <rPh sb="4" eb="5">
      <t>ゴウ</t>
    </rPh>
    <phoneticPr fontId="3"/>
  </si>
  <si>
    <t>令和</t>
    <rPh sb="0" eb="2">
      <t>レイワ</t>
    </rPh>
    <phoneticPr fontId="3"/>
  </si>
  <si>
    <t>年</t>
    <rPh sb="0" eb="1">
      <t>ネン</t>
    </rPh>
    <phoneticPr fontId="3"/>
  </si>
  <si>
    <t>月</t>
    <rPh sb="0" eb="1">
      <t>ガツ</t>
    </rPh>
    <phoneticPr fontId="3"/>
  </si>
  <si>
    <t>（宛先）埼玉県知事</t>
    <rPh sb="1" eb="3">
      <t>アテサキ</t>
    </rPh>
    <rPh sb="4" eb="6">
      <t>サイタマ</t>
    </rPh>
    <rPh sb="6" eb="7">
      <t>ケン</t>
    </rPh>
    <rPh sb="7" eb="9">
      <t>チジ</t>
    </rPh>
    <phoneticPr fontId="3"/>
  </si>
  <si>
    <t>郵便番号</t>
    <rPh sb="0" eb="4">
      <t>ユウビンバンゴウ</t>
    </rPh>
    <phoneticPr fontId="3"/>
  </si>
  <si>
    <t>法人所在地</t>
    <rPh sb="0" eb="2">
      <t>ホウジン</t>
    </rPh>
    <rPh sb="2" eb="5">
      <t>ショザイチ</t>
    </rPh>
    <phoneticPr fontId="3"/>
  </si>
  <si>
    <t>法人名</t>
    <rPh sb="0" eb="2">
      <t>ホウジン</t>
    </rPh>
    <rPh sb="2" eb="3">
      <t>メイ</t>
    </rPh>
    <phoneticPr fontId="3"/>
  </si>
  <si>
    <t>代表者職名</t>
    <rPh sb="0" eb="3">
      <t>ダイヒョウシャ</t>
    </rPh>
    <rPh sb="3" eb="5">
      <t>ショクメイ</t>
    </rPh>
    <phoneticPr fontId="3"/>
  </si>
  <si>
    <t>代表者名</t>
    <rPh sb="0" eb="3">
      <t>ダイヒョウシャ</t>
    </rPh>
    <rPh sb="3" eb="4">
      <t>メイ</t>
    </rPh>
    <phoneticPr fontId="3"/>
  </si>
  <si>
    <t>E-mail</t>
    <phoneticPr fontId="3"/>
  </si>
  <si>
    <t>１　申請額</t>
    <rPh sb="2" eb="5">
      <t>シンセイガク</t>
    </rPh>
    <phoneticPr fontId="3"/>
  </si>
  <si>
    <t>円</t>
    <rPh sb="0" eb="1">
      <t>エン</t>
    </rPh>
    <phoneticPr fontId="3"/>
  </si>
  <si>
    <t>別紙１　事業所一覧表のとおり</t>
    <rPh sb="0" eb="2">
      <t>ベッシ</t>
    </rPh>
    <rPh sb="4" eb="7">
      <t>ジギョウショ</t>
    </rPh>
    <rPh sb="7" eb="9">
      <t>イチラン</t>
    </rPh>
    <rPh sb="9" eb="10">
      <t>ヒョウ</t>
    </rPh>
    <phoneticPr fontId="3"/>
  </si>
  <si>
    <t>（</t>
    <phoneticPr fontId="3"/>
  </si>
  <si>
    <t>事業所）</t>
    <rPh sb="0" eb="3">
      <t>ジギョウショ</t>
    </rPh>
    <phoneticPr fontId="3"/>
  </si>
  <si>
    <t>金融機関名</t>
    <rPh sb="0" eb="2">
      <t>キンユウ</t>
    </rPh>
    <rPh sb="2" eb="4">
      <t>キカン</t>
    </rPh>
    <rPh sb="4" eb="5">
      <t>メイ</t>
    </rPh>
    <phoneticPr fontId="3"/>
  </si>
  <si>
    <t>金融機関コード</t>
    <rPh sb="0" eb="2">
      <t>キンユウ</t>
    </rPh>
    <rPh sb="2" eb="4">
      <t>キカン</t>
    </rPh>
    <phoneticPr fontId="3"/>
  </si>
  <si>
    <t>支店名</t>
    <rPh sb="0" eb="3">
      <t>シテンメイ</t>
    </rPh>
    <phoneticPr fontId="3"/>
  </si>
  <si>
    <t>支店コード</t>
    <rPh sb="0" eb="2">
      <t>シテン</t>
    </rPh>
    <phoneticPr fontId="3"/>
  </si>
  <si>
    <t>口座種別</t>
    <rPh sb="0" eb="2">
      <t>コウザ</t>
    </rPh>
    <rPh sb="2" eb="4">
      <t>シュベツ</t>
    </rPh>
    <phoneticPr fontId="3"/>
  </si>
  <si>
    <t>口座番号</t>
    <rPh sb="0" eb="2">
      <t>コウザ</t>
    </rPh>
    <rPh sb="2" eb="4">
      <t>バンゴウ</t>
    </rPh>
    <phoneticPr fontId="3"/>
  </si>
  <si>
    <t>口座名義</t>
    <rPh sb="0" eb="2">
      <t>コウザ</t>
    </rPh>
    <rPh sb="2" eb="4">
      <t>メイギ</t>
    </rPh>
    <phoneticPr fontId="3"/>
  </si>
  <si>
    <t>口座名義（カナ）</t>
    <rPh sb="0" eb="2">
      <t>コウザ</t>
    </rPh>
    <rPh sb="2" eb="4">
      <t>メイギ</t>
    </rPh>
    <phoneticPr fontId="3"/>
  </si>
  <si>
    <t>別紙１　事業所一覧表</t>
    <rPh sb="0" eb="2">
      <t>ベッシ</t>
    </rPh>
    <rPh sb="4" eb="7">
      <t>ジギョウショ</t>
    </rPh>
    <rPh sb="7" eb="9">
      <t>イチラン</t>
    </rPh>
    <rPh sb="9" eb="10">
      <t>ヒョウ</t>
    </rPh>
    <phoneticPr fontId="3"/>
  </si>
  <si>
    <t>No.</t>
    <phoneticPr fontId="3"/>
  </si>
  <si>
    <t>事業所番号</t>
    <rPh sb="0" eb="3">
      <t>ジギョウショ</t>
    </rPh>
    <rPh sb="3" eb="5">
      <t>バンゴウ</t>
    </rPh>
    <phoneticPr fontId="3"/>
  </si>
  <si>
    <t>２　補助対象事業所</t>
    <rPh sb="2" eb="4">
      <t>ホジョ</t>
    </rPh>
    <rPh sb="4" eb="6">
      <t>タイショウ</t>
    </rPh>
    <rPh sb="6" eb="9">
      <t>ジギョウショ</t>
    </rPh>
    <phoneticPr fontId="3"/>
  </si>
  <si>
    <t>①</t>
    <phoneticPr fontId="8"/>
  </si>
  <si>
    <t>②</t>
    <phoneticPr fontId="8"/>
  </si>
  <si>
    <t>③</t>
    <phoneticPr fontId="8"/>
  </si>
  <si>
    <t>電話番号</t>
    <rPh sb="0" eb="4">
      <t>デンワバンゴウ</t>
    </rPh>
    <phoneticPr fontId="3"/>
  </si>
  <si>
    <t>申請に関する担当者名</t>
    <rPh sb="0" eb="2">
      <t>シンセイ</t>
    </rPh>
    <rPh sb="3" eb="4">
      <t>カン</t>
    </rPh>
    <rPh sb="6" eb="9">
      <t>タントウシャ</t>
    </rPh>
    <rPh sb="9" eb="10">
      <t>メイ</t>
    </rPh>
    <phoneticPr fontId="3"/>
  </si>
  <si>
    <t>記</t>
    <rPh sb="0" eb="1">
      <t>キ</t>
    </rPh>
    <phoneticPr fontId="3"/>
  </si>
  <si>
    <t>３　申請内容</t>
    <rPh sb="2" eb="4">
      <t>シンセイ</t>
    </rPh>
    <rPh sb="4" eb="6">
      <t>ナイヨウ</t>
    </rPh>
    <phoneticPr fontId="3"/>
  </si>
  <si>
    <t>別紙２　 内訳表のとおり</t>
    <rPh sb="0" eb="2">
      <t>ベッシ</t>
    </rPh>
    <rPh sb="5" eb="7">
      <t>ウチワケ</t>
    </rPh>
    <rPh sb="7" eb="8">
      <t>ヒョウ</t>
    </rPh>
    <phoneticPr fontId="3"/>
  </si>
  <si>
    <t>事業所番号</t>
    <rPh sb="0" eb="3">
      <t>ジギョウショ</t>
    </rPh>
    <rPh sb="3" eb="5">
      <t>バンゴウ</t>
    </rPh>
    <phoneticPr fontId="3"/>
  </si>
  <si>
    <t>日</t>
    <rPh sb="0" eb="1">
      <t>ニチ</t>
    </rPh>
    <phoneticPr fontId="3"/>
  </si>
  <si>
    <t>公立又は私立</t>
    <rPh sb="0" eb="2">
      <t>コウリツ</t>
    </rPh>
    <rPh sb="2" eb="3">
      <t>マタ</t>
    </rPh>
    <rPh sb="4" eb="6">
      <t>シリツ</t>
    </rPh>
    <phoneticPr fontId="3"/>
  </si>
  <si>
    <t>申請法人</t>
    <rPh sb="0" eb="2">
      <t>シンセイ</t>
    </rPh>
    <rPh sb="2" eb="4">
      <t>ホウジン</t>
    </rPh>
    <phoneticPr fontId="8"/>
  </si>
  <si>
    <t>種別</t>
    <rPh sb="0" eb="2">
      <t>シュベツ</t>
    </rPh>
    <phoneticPr fontId="8"/>
  </si>
  <si>
    <t>施設数</t>
    <rPh sb="0" eb="2">
      <t>シセツ</t>
    </rPh>
    <phoneticPr fontId="8"/>
  </si>
  <si>
    <t>設置種別計</t>
    <rPh sb="0" eb="2">
      <t>セッチ</t>
    </rPh>
    <rPh sb="2" eb="4">
      <t>シュベツ</t>
    </rPh>
    <rPh sb="4" eb="5">
      <t>ケイ</t>
    </rPh>
    <phoneticPr fontId="8"/>
  </si>
  <si>
    <t>公立</t>
    <rPh sb="0" eb="2">
      <t>コウリツ</t>
    </rPh>
    <phoneticPr fontId="8"/>
  </si>
  <si>
    <t>私立</t>
    <rPh sb="0" eb="2">
      <t>シリツ</t>
    </rPh>
    <phoneticPr fontId="8"/>
  </si>
  <si>
    <t>合計</t>
    <rPh sb="0" eb="2">
      <t>ゴウケイ</t>
    </rPh>
    <phoneticPr fontId="8"/>
  </si>
  <si>
    <t>【２．事業計画の概要】</t>
    <rPh sb="3" eb="5">
      <t>ジギョウ</t>
    </rPh>
    <rPh sb="5" eb="7">
      <t>ケイカク</t>
    </rPh>
    <rPh sb="8" eb="10">
      <t>ガイヨウ</t>
    </rPh>
    <phoneticPr fontId="8"/>
  </si>
  <si>
    <t>整理
番号</t>
    <rPh sb="0" eb="2">
      <t>セイリ</t>
    </rPh>
    <rPh sb="3" eb="5">
      <t>バンゴウ</t>
    </rPh>
    <phoneticPr fontId="8"/>
  </si>
  <si>
    <t>公立・
私立の別</t>
    <rPh sb="0" eb="2">
      <t>コウリツ</t>
    </rPh>
    <rPh sb="2" eb="4">
      <t>コッコウリツ</t>
    </rPh>
    <rPh sb="4" eb="6">
      <t>シリツ</t>
    </rPh>
    <rPh sb="7" eb="8">
      <t>ベツ</t>
    </rPh>
    <phoneticPr fontId="8"/>
  </si>
  <si>
    <t>所在市区町村名</t>
    <rPh sb="0" eb="2">
      <t>ショザイ</t>
    </rPh>
    <rPh sb="2" eb="6">
      <t>シクチョウソン</t>
    </rPh>
    <rPh sb="6" eb="7">
      <t>メイ</t>
    </rPh>
    <phoneticPr fontId="8"/>
  </si>
  <si>
    <t>④</t>
    <phoneticPr fontId="8"/>
  </si>
  <si>
    <t>例</t>
    <rPh sb="0" eb="1">
      <t>レイ</t>
    </rPh>
    <phoneticPr fontId="3"/>
  </si>
  <si>
    <t>私立</t>
  </si>
  <si>
    <t>B市</t>
    <rPh sb="1" eb="2">
      <t>シ</t>
    </rPh>
    <phoneticPr fontId="3"/>
  </si>
  <si>
    <t>か所</t>
    <rPh sb="1" eb="2">
      <t>トコロ</t>
    </rPh>
    <phoneticPr fontId="8"/>
  </si>
  <si>
    <t>所在市区町村数</t>
    <rPh sb="0" eb="2">
      <t>ショザイ</t>
    </rPh>
    <rPh sb="2" eb="6">
      <t>シクチョウソン</t>
    </rPh>
    <rPh sb="6" eb="7">
      <t>スウ</t>
    </rPh>
    <phoneticPr fontId="8"/>
  </si>
  <si>
    <t>円</t>
    <rPh sb="0" eb="1">
      <t>エン</t>
    </rPh>
    <phoneticPr fontId="8"/>
  </si>
  <si>
    <t>所在市区町村数</t>
    <rPh sb="0" eb="7">
      <t>ショザイシクチョウソンスウ</t>
    </rPh>
    <phoneticPr fontId="8"/>
  </si>
  <si>
    <t>黄色セルを入力してください。</t>
    <rPh sb="0" eb="2">
      <t>キイロ</t>
    </rPh>
    <rPh sb="5" eb="7">
      <t>ニュウリョク</t>
    </rPh>
    <phoneticPr fontId="8"/>
  </si>
  <si>
    <t>黄色セルを入力してください。</t>
    <rPh sb="0" eb="2">
      <t>キイロ</t>
    </rPh>
    <phoneticPr fontId="3"/>
  </si>
  <si>
    <t>補助基準額</t>
    <rPh sb="0" eb="2">
      <t>ホジョ</t>
    </rPh>
    <rPh sb="2" eb="4">
      <t>キジュン</t>
    </rPh>
    <rPh sb="4" eb="5">
      <t>ガク</t>
    </rPh>
    <phoneticPr fontId="8"/>
  </si>
  <si>
    <t>⑤</t>
    <phoneticPr fontId="3"/>
  </si>
  <si>
    <t>円</t>
    <rPh sb="0" eb="1">
      <t>エン</t>
    </rPh>
    <phoneticPr fontId="3"/>
  </si>
  <si>
    <t>①パーテーション（単価15,500円）×2枚＝31,000円
②カメラ×1台＝35,375円</t>
    <rPh sb="9" eb="11">
      <t>タンカ</t>
    </rPh>
    <rPh sb="17" eb="18">
      <t>エン</t>
    </rPh>
    <rPh sb="21" eb="22">
      <t>マイ</t>
    </rPh>
    <rPh sb="29" eb="30">
      <t>エン</t>
    </rPh>
    <rPh sb="37" eb="38">
      <t>ダイ</t>
    </rPh>
    <rPh sb="45" eb="46">
      <t>エン</t>
    </rPh>
    <phoneticPr fontId="3"/>
  </si>
  <si>
    <t xml:space="preserve"> 合計</t>
    <rPh sb="1" eb="3">
      <t>ゴウケイ</t>
    </rPh>
    <phoneticPr fontId="3"/>
  </si>
  <si>
    <t>申請額</t>
    <rPh sb="0" eb="2">
      <t>シンセイ</t>
    </rPh>
    <rPh sb="2" eb="3">
      <t>ガク</t>
    </rPh>
    <phoneticPr fontId="8"/>
  </si>
  <si>
    <t>申請手順</t>
    <rPh sb="0" eb="2">
      <t>シンセイ</t>
    </rPh>
    <rPh sb="2" eb="4">
      <t>テジュン</t>
    </rPh>
    <phoneticPr fontId="3"/>
  </si>
  <si>
    <t>シート名「①内訳書」の作成</t>
    <rPh sb="3" eb="4">
      <t>メイ</t>
    </rPh>
    <rPh sb="6" eb="9">
      <t>ウチワケショ</t>
    </rPh>
    <rPh sb="9" eb="10">
      <t>ウケショ</t>
    </rPh>
    <rPh sb="11" eb="13">
      <t>サクセイ</t>
    </rPh>
    <phoneticPr fontId="8"/>
  </si>
  <si>
    <t>シート名「②事業所一覧」の作成</t>
    <rPh sb="3" eb="4">
      <t>メイ</t>
    </rPh>
    <rPh sb="6" eb="9">
      <t>ジギョウショ</t>
    </rPh>
    <rPh sb="9" eb="11">
      <t>イチラン</t>
    </rPh>
    <rPh sb="13" eb="15">
      <t>サクセイ</t>
    </rPh>
    <phoneticPr fontId="8"/>
  </si>
  <si>
    <t>別紙２</t>
    <rPh sb="0" eb="2">
      <t>ベッシ</t>
    </rPh>
    <phoneticPr fontId="8"/>
  </si>
  <si>
    <t>シート名「申請書」の作成</t>
    <rPh sb="3" eb="4">
      <t>メイ</t>
    </rPh>
    <rPh sb="5" eb="7">
      <t>シンセイ</t>
    </rPh>
    <rPh sb="7" eb="8">
      <t>ショ</t>
    </rPh>
    <rPh sb="10" eb="12">
      <t>サクセイ</t>
    </rPh>
    <phoneticPr fontId="8"/>
  </si>
  <si>
    <t>③</t>
    <phoneticPr fontId="3"/>
  </si>
  <si>
    <t>⑤</t>
    <phoneticPr fontId="8"/>
  </si>
  <si>
    <t>２、領収書やレシート（単価、個数、金額が確認できるもの）</t>
    <rPh sb="2" eb="4">
      <t>リョウシュウ</t>
    </rPh>
    <rPh sb="4" eb="5">
      <t>ショ</t>
    </rPh>
    <rPh sb="11" eb="13">
      <t>タンカ</t>
    </rPh>
    <rPh sb="14" eb="16">
      <t>コスウ</t>
    </rPh>
    <rPh sb="17" eb="19">
      <t>キンガク</t>
    </rPh>
    <rPh sb="20" eb="22">
      <t>カクニン</t>
    </rPh>
    <phoneticPr fontId="3"/>
  </si>
  <si>
    <r>
      <t>金額は全て</t>
    </r>
    <r>
      <rPr>
        <b/>
        <sz val="18"/>
        <color rgb="FFFF0000"/>
        <rFont val="Yu Gothic"/>
        <family val="3"/>
        <charset val="128"/>
        <scheme val="minor"/>
      </rPr>
      <t>税抜きで記載</t>
    </r>
    <r>
      <rPr>
        <sz val="18"/>
        <rFont val="Yu Gothic"/>
        <family val="3"/>
        <charset val="128"/>
        <scheme val="minor"/>
      </rPr>
      <t>し領収書やレシートと突合できるようにしてください。</t>
    </r>
    <rPh sb="0" eb="2">
      <t>キンガク</t>
    </rPh>
    <rPh sb="3" eb="4">
      <t>スベ</t>
    </rPh>
    <rPh sb="5" eb="7">
      <t>ゼイヌ</t>
    </rPh>
    <rPh sb="9" eb="11">
      <t>キサイ</t>
    </rPh>
    <rPh sb="12" eb="15">
      <t>リョウシュウショ</t>
    </rPh>
    <rPh sb="21" eb="23">
      <t>トツゴウ</t>
    </rPh>
    <phoneticPr fontId="3"/>
  </si>
  <si>
    <r>
      <t>３、通帳等（口座情報が分かるもの）の写し</t>
    </r>
    <r>
      <rPr>
        <b/>
        <sz val="18"/>
        <color rgb="FFFF0000"/>
        <rFont val="Yu Gothic"/>
        <family val="3"/>
        <charset val="128"/>
        <scheme val="minor"/>
      </rPr>
      <t>※通帳写しの場合は、表紙をめくった次のページ</t>
    </r>
    <rPh sb="2" eb="4">
      <t>ツウチョウ</t>
    </rPh>
    <rPh sb="4" eb="5">
      <t>ナド</t>
    </rPh>
    <rPh sb="6" eb="8">
      <t>コウザ</t>
    </rPh>
    <rPh sb="8" eb="10">
      <t>ジョウホウ</t>
    </rPh>
    <rPh sb="11" eb="12">
      <t>ワ</t>
    </rPh>
    <rPh sb="18" eb="19">
      <t>ウツ</t>
    </rPh>
    <rPh sb="21" eb="23">
      <t>ツウチョウ</t>
    </rPh>
    <rPh sb="23" eb="24">
      <t>ウツ</t>
    </rPh>
    <rPh sb="26" eb="28">
      <t>バアイ</t>
    </rPh>
    <rPh sb="30" eb="32">
      <t>ヒョウシ</t>
    </rPh>
    <rPh sb="37" eb="38">
      <t>ツギ</t>
    </rPh>
    <phoneticPr fontId="3"/>
  </si>
  <si>
    <t>４　添付資料</t>
    <rPh sb="2" eb="4">
      <t>テンプ</t>
    </rPh>
    <rPh sb="4" eb="6">
      <t>シリョウ</t>
    </rPh>
    <phoneticPr fontId="3"/>
  </si>
  <si>
    <t>　　・補助対象経費に係る領収書等の写し</t>
    <phoneticPr fontId="3"/>
  </si>
  <si>
    <t>５　補助金の振込先</t>
    <rPh sb="2" eb="5">
      <t>ホジョキン</t>
    </rPh>
    <rPh sb="6" eb="8">
      <t>フリコミ</t>
    </rPh>
    <rPh sb="8" eb="9">
      <t>サキ</t>
    </rPh>
    <phoneticPr fontId="3"/>
  </si>
  <si>
    <t>６　注意事項</t>
    <rPh sb="2" eb="4">
      <t>チュウイ</t>
    </rPh>
    <rPh sb="4" eb="6">
      <t>ジコウ</t>
    </rPh>
    <phoneticPr fontId="3"/>
  </si>
  <si>
    <r>
      <t>【１．施設種別の補助事業実施事業所数】</t>
    </r>
    <r>
      <rPr>
        <b/>
        <u/>
        <sz val="26"/>
        <color rgb="FFFF0000"/>
        <rFont val="Yu Gothic"/>
        <family val="3"/>
        <charset val="128"/>
        <scheme val="minor"/>
      </rPr>
      <t>※自動計算の為、記入不要</t>
    </r>
    <rPh sb="14" eb="17">
      <t>ジギョウショ</t>
    </rPh>
    <phoneticPr fontId="3"/>
  </si>
  <si>
    <t>④</t>
    <phoneticPr fontId="3"/>
  </si>
  <si>
    <t>⑥</t>
    <phoneticPr fontId="8"/>
  </si>
  <si>
    <t>⑦</t>
    <phoneticPr fontId="3"/>
  </si>
  <si>
    <t>➇</t>
    <phoneticPr fontId="3"/>
  </si>
  <si>
    <t>事業種別</t>
    <rPh sb="0" eb="2">
      <t>ジギョウ</t>
    </rPh>
    <rPh sb="2" eb="4">
      <t>シュベツ</t>
    </rPh>
    <phoneticPr fontId="3"/>
  </si>
  <si>
    <t>申請額（内訳表の➇の欄）</t>
    <rPh sb="0" eb="2">
      <t>シンセイ</t>
    </rPh>
    <rPh sb="2" eb="3">
      <t>ガク</t>
    </rPh>
    <rPh sb="4" eb="6">
      <t>ウチワケ</t>
    </rPh>
    <rPh sb="6" eb="7">
      <t>ヒョウ</t>
    </rPh>
    <rPh sb="10" eb="11">
      <t>ラン</t>
    </rPh>
    <phoneticPr fontId="3"/>
  </si>
  <si>
    <t>交付申請書兼実績報告書の提出（下記１～３をセットで電子申請システムにてご提出ください）</t>
    <rPh sb="0" eb="2">
      <t>コウフ</t>
    </rPh>
    <rPh sb="2" eb="4">
      <t>シンセイ</t>
    </rPh>
    <rPh sb="4" eb="5">
      <t>ショ</t>
    </rPh>
    <rPh sb="5" eb="6">
      <t>ケン</t>
    </rPh>
    <rPh sb="6" eb="8">
      <t>ジッセキ</t>
    </rPh>
    <rPh sb="8" eb="11">
      <t>ホウコクショ</t>
    </rPh>
    <rPh sb="12" eb="14">
      <t>テイシュツ</t>
    </rPh>
    <rPh sb="15" eb="17">
      <t>カキ</t>
    </rPh>
    <rPh sb="25" eb="27">
      <t>デンシ</t>
    </rPh>
    <rPh sb="27" eb="29">
      <t>シンセイ</t>
    </rPh>
    <rPh sb="36" eb="38">
      <t>テイシュツ</t>
    </rPh>
    <phoneticPr fontId="3"/>
  </si>
  <si>
    <r>
      <t xml:space="preserve">購入品内容
</t>
    </r>
    <r>
      <rPr>
        <b/>
        <sz val="12"/>
        <color rgb="FFFF0000"/>
        <rFont val="Yu Gothic"/>
        <family val="3"/>
        <charset val="128"/>
        <scheme val="minor"/>
      </rPr>
      <t>【消費税抜で記載】</t>
    </r>
    <rPh sb="0" eb="2">
      <t>コウニュウ</t>
    </rPh>
    <rPh sb="2" eb="3">
      <t>ヒン</t>
    </rPh>
    <rPh sb="3" eb="5">
      <t>ナイヨウ</t>
    </rPh>
    <phoneticPr fontId="3"/>
  </si>
  <si>
    <r>
      <t xml:space="preserve">購入額合計
</t>
    </r>
    <r>
      <rPr>
        <b/>
        <sz val="12"/>
        <color rgb="FFFF0000"/>
        <rFont val="Yu Gothic"/>
        <family val="3"/>
        <charset val="128"/>
        <scheme val="minor"/>
      </rPr>
      <t>【消費税抜で記載】</t>
    </r>
    <rPh sb="0" eb="2">
      <t>コウニュウ</t>
    </rPh>
    <rPh sb="2" eb="3">
      <t>ガク</t>
    </rPh>
    <rPh sb="3" eb="5">
      <t>ゴウケイ</t>
    </rPh>
    <phoneticPr fontId="8"/>
  </si>
  <si>
    <t>（１）障害児入所施設</t>
    <rPh sb="3" eb="10">
      <t>ショウガイジニュウショシセツ</t>
    </rPh>
    <phoneticPr fontId="11"/>
  </si>
  <si>
    <t>（１）障害児入所施設</t>
    <rPh sb="3" eb="5">
      <t>ショウガイ</t>
    </rPh>
    <rPh sb="5" eb="6">
      <t>ジ</t>
    </rPh>
    <rPh sb="6" eb="8">
      <t>ニュウショ</t>
    </rPh>
    <rPh sb="8" eb="10">
      <t>シセツ</t>
    </rPh>
    <phoneticPr fontId="8"/>
  </si>
  <si>
    <r>
      <t>１、様式第１号（集計の都合上、</t>
    </r>
    <r>
      <rPr>
        <b/>
        <sz val="18"/>
        <rFont val="Yu Gothic"/>
        <family val="3"/>
        <charset val="128"/>
        <scheme val="minor"/>
      </rPr>
      <t>Excelシートのまま</t>
    </r>
    <r>
      <rPr>
        <sz val="18"/>
        <rFont val="Yu Gothic"/>
        <family val="3"/>
        <charset val="128"/>
        <scheme val="minor"/>
      </rPr>
      <t>御提出ください）</t>
    </r>
    <rPh sb="2" eb="4">
      <t>ヨウシキ</t>
    </rPh>
    <rPh sb="4" eb="5">
      <t>ダイ</t>
    </rPh>
    <rPh sb="6" eb="7">
      <t>ゴウ</t>
    </rPh>
    <rPh sb="8" eb="10">
      <t>シュウケイ</t>
    </rPh>
    <rPh sb="11" eb="13">
      <t>ツゴウ</t>
    </rPh>
    <rPh sb="13" eb="14">
      <t>ジョウ</t>
    </rPh>
    <rPh sb="26" eb="29">
      <t>ゴテイシュツ</t>
    </rPh>
    <phoneticPr fontId="3"/>
  </si>
  <si>
    <t>⑤と⑥を比較し低い方</t>
    <rPh sb="4" eb="6">
      <t>ヒカク</t>
    </rPh>
    <rPh sb="7" eb="8">
      <t>ヒク</t>
    </rPh>
    <rPh sb="9" eb="10">
      <t>ホウ</t>
    </rPh>
    <phoneticPr fontId="8"/>
  </si>
  <si>
    <r>
      <rPr>
        <sz val="12"/>
        <color theme="1"/>
        <rFont val="Yu Gothic"/>
        <family val="3"/>
        <charset val="128"/>
        <scheme val="minor"/>
      </rPr>
      <t>申請額</t>
    </r>
    <r>
      <rPr>
        <sz val="11"/>
        <color theme="1"/>
        <rFont val="Yu Gothic"/>
        <family val="3"/>
        <charset val="128"/>
        <scheme val="minor"/>
      </rPr>
      <t xml:space="preserve">
</t>
    </r>
    <r>
      <rPr>
        <sz val="10"/>
        <color theme="1"/>
        <rFont val="Yu Gothic"/>
        <family val="3"/>
        <charset val="128"/>
        <scheme val="minor"/>
      </rPr>
      <t>(⑦×３/４千円未満切り捨て)</t>
    </r>
    <rPh sb="0" eb="2">
      <t>シンセイ</t>
    </rPh>
    <rPh sb="2" eb="3">
      <t>ガク</t>
    </rPh>
    <rPh sb="7" eb="10">
      <t>ショウスウテン</t>
    </rPh>
    <rPh sb="10" eb="14">
      <t>センエンミマン</t>
    </rPh>
    <rPh sb="14" eb="15">
      <t>キ</t>
    </rPh>
    <rPh sb="16" eb="17">
      <t>ス</t>
    </rPh>
    <phoneticPr fontId="3"/>
  </si>
  <si>
    <t>死角となるスペースを作らないようにすること。また、支援記録のためのカメラの活用や設置にあたっては、補助金交付要綱第５条の「カメラを使用・設置する場合の留意事項」を遵守し、カメラを設置する場合は</t>
    <rPh sb="0" eb="2">
      <t>シカク</t>
    </rPh>
    <rPh sb="10" eb="11">
      <t>ツク</t>
    </rPh>
    <rPh sb="25" eb="29">
      <t>シエンキロク</t>
    </rPh>
    <rPh sb="37" eb="39">
      <t>カツヨウ</t>
    </rPh>
    <rPh sb="40" eb="42">
      <t>セッチ</t>
    </rPh>
    <rPh sb="49" eb="56">
      <t>ホジョキンコウフヨウコウ</t>
    </rPh>
    <rPh sb="56" eb="57">
      <t>ダイ</t>
    </rPh>
    <rPh sb="58" eb="59">
      <t>ジョウ</t>
    </rPh>
    <rPh sb="65" eb="67">
      <t>シヨウ</t>
    </rPh>
    <rPh sb="68" eb="70">
      <t>セッチ</t>
    </rPh>
    <rPh sb="72" eb="74">
      <t>バアイ</t>
    </rPh>
    <rPh sb="75" eb="79">
      <t>リュウイジコウ</t>
    </rPh>
    <rPh sb="81" eb="83">
      <t>ジュンシュ</t>
    </rPh>
    <phoneticPr fontId="3"/>
  </si>
  <si>
    <t>施設・事業所名</t>
    <rPh sb="0" eb="2">
      <t>シセツ</t>
    </rPh>
    <rPh sb="3" eb="6">
      <t>ジギョウショ</t>
    </rPh>
    <rPh sb="6" eb="7">
      <t>メイ</t>
    </rPh>
    <phoneticPr fontId="8"/>
  </si>
  <si>
    <t>施設・事業所名</t>
    <rPh sb="0" eb="2">
      <t>シセツ</t>
    </rPh>
    <rPh sb="3" eb="5">
      <t>ジギョウ</t>
    </rPh>
    <rPh sb="5" eb="6">
      <t>ショ</t>
    </rPh>
    <rPh sb="6" eb="7">
      <t>メイ</t>
    </rPh>
    <phoneticPr fontId="3"/>
  </si>
  <si>
    <r>
      <t>①補助対象の設備</t>
    </r>
    <r>
      <rPr>
        <sz val="18"/>
        <rFont val="Yu Gothic"/>
        <family val="3"/>
        <charset val="128"/>
        <scheme val="minor"/>
      </rPr>
      <t>（こどもの性被害防止対策のために使用するパーテーション、簡易扉、簡易更衣
　室、支援内容の記録を行うためのカメラ、人感センサーライト等）</t>
    </r>
    <r>
      <rPr>
        <b/>
        <sz val="18"/>
        <rFont val="Yu Gothic"/>
        <family val="3"/>
        <charset val="128"/>
        <scheme val="minor"/>
      </rPr>
      <t>を購入する。</t>
    </r>
    <rPh sb="1" eb="3">
      <t>ホジョ</t>
    </rPh>
    <rPh sb="3" eb="5">
      <t>タイショウ</t>
    </rPh>
    <rPh sb="6" eb="8">
      <t>セツビ</t>
    </rPh>
    <rPh sb="13" eb="14">
      <t>セイ</t>
    </rPh>
    <rPh sb="14" eb="16">
      <t>ヒガイ</t>
    </rPh>
    <rPh sb="16" eb="18">
      <t>ボウシ</t>
    </rPh>
    <rPh sb="18" eb="20">
      <t>タイサク</t>
    </rPh>
    <rPh sb="24" eb="26">
      <t>シヨウ</t>
    </rPh>
    <rPh sb="65" eb="67">
      <t>ジンカン</t>
    </rPh>
    <rPh sb="74" eb="75">
      <t>ナド</t>
    </rPh>
    <rPh sb="77" eb="79">
      <t>コウニュウ</t>
    </rPh>
    <phoneticPr fontId="3"/>
  </si>
  <si>
    <t>シート「①内訳書」上段の記載要領を参考に黄色セルを入力してください。</t>
    <rPh sb="5" eb="8">
      <t>ウチワケショ</t>
    </rPh>
    <rPh sb="9" eb="11">
      <t>ジョウダン</t>
    </rPh>
    <rPh sb="12" eb="14">
      <t>キサイ</t>
    </rPh>
    <rPh sb="14" eb="16">
      <t>ヨウリョウ</t>
    </rPh>
    <rPh sb="17" eb="19">
      <t>サンコウ</t>
    </rPh>
    <rPh sb="20" eb="22">
      <t>キイロ</t>
    </rPh>
    <rPh sb="25" eb="27">
      <t>ニュウリョク</t>
    </rPh>
    <phoneticPr fontId="8"/>
  </si>
  <si>
    <r>
      <t>　購入時の領収書やレシート（購入物品、単価、個数、金額（</t>
    </r>
    <r>
      <rPr>
        <b/>
        <u/>
        <sz val="18"/>
        <rFont val="Yu Gothic"/>
        <family val="3"/>
        <charset val="128"/>
        <scheme val="minor"/>
      </rPr>
      <t>税抜き額</t>
    </r>
    <r>
      <rPr>
        <sz val="18"/>
        <rFont val="Yu Gothic"/>
        <family val="3"/>
        <charset val="128"/>
        <scheme val="minor"/>
      </rPr>
      <t>）が確認できるもの）を保存する。
　</t>
    </r>
    <r>
      <rPr>
        <b/>
        <sz val="18"/>
        <color rgb="FFFF0000"/>
        <rFont val="Yu Gothic"/>
        <family val="3"/>
        <charset val="128"/>
        <scheme val="minor"/>
      </rPr>
      <t>※「個人名」の領収書は受け付けることができません。　
　　クレジットカードを使用した場合などで、領収書の宛名が法人の代表者など個人にならないよう
　　注意してください。
　※補助対象の設備以外のものを同時に購入しないようにしてください。</t>
    </r>
    <rPh sb="1" eb="3">
      <t>コウニュウ</t>
    </rPh>
    <rPh sb="3" eb="4">
      <t>ジ</t>
    </rPh>
    <rPh sb="5" eb="8">
      <t>リョウシュウショ</t>
    </rPh>
    <rPh sb="14" eb="18">
      <t>コウニュウブッピン</t>
    </rPh>
    <rPh sb="19" eb="21">
      <t>タンカ</t>
    </rPh>
    <rPh sb="22" eb="24">
      <t>コスウ</t>
    </rPh>
    <rPh sb="25" eb="27">
      <t>キンガク</t>
    </rPh>
    <rPh sb="28" eb="30">
      <t>ゼイヌ</t>
    </rPh>
    <rPh sb="31" eb="32">
      <t>ガク</t>
    </rPh>
    <rPh sb="34" eb="36">
      <t>カクニン</t>
    </rPh>
    <rPh sb="43" eb="45">
      <t>ホゾン</t>
    </rPh>
    <rPh sb="137" eb="139">
      <t>ホジョ</t>
    </rPh>
    <rPh sb="139" eb="141">
      <t>タイショウ</t>
    </rPh>
    <rPh sb="142" eb="144">
      <t>セツビ</t>
    </rPh>
    <rPh sb="144" eb="146">
      <t>イガイ</t>
    </rPh>
    <rPh sb="150" eb="152">
      <t>ドウジ</t>
    </rPh>
    <rPh sb="153" eb="155">
      <t>コウニュウ</t>
    </rPh>
    <phoneticPr fontId="3"/>
  </si>
  <si>
    <t>　　・補助金の振込を希望する金融機関の通帳の写し（口座名義、口座番号、金融機関名、支店名等が確認できるもの）</t>
    <rPh sb="30" eb="34">
      <t>コウザバンゴウ</t>
    </rPh>
    <rPh sb="41" eb="44">
      <t>シテンメイ</t>
    </rPh>
    <rPh sb="44" eb="45">
      <t>ナド</t>
    </rPh>
    <rPh sb="46" eb="48">
      <t>カクニン</t>
    </rPh>
    <phoneticPr fontId="3"/>
  </si>
  <si>
    <t xml:space="preserve">※以下の内容を確認の上、確認した場合はチェックを入れてください。
</t>
    <rPh sb="1" eb="3">
      <t>イカ</t>
    </rPh>
    <rPh sb="4" eb="6">
      <t>ナイヨウ</t>
    </rPh>
    <rPh sb="7" eb="9">
      <t>カクニン</t>
    </rPh>
    <rPh sb="10" eb="11">
      <t>ウエ</t>
    </rPh>
    <rPh sb="12" eb="14">
      <t>カクニン</t>
    </rPh>
    <rPh sb="16" eb="18">
      <t>バアイ</t>
    </rPh>
    <rPh sb="24" eb="25">
      <t>イ</t>
    </rPh>
    <phoneticPr fontId="8"/>
  </si>
  <si>
    <t>（２）児童発達支援事業所</t>
    <rPh sb="3" eb="12">
      <t>ジドウハッタツシエンジギョウショ</t>
    </rPh>
    <phoneticPr fontId="11"/>
  </si>
  <si>
    <t>（３）放課後等デイサービス事業所</t>
    <rPh sb="3" eb="7">
      <t>ホウカゴトウ</t>
    </rPh>
    <rPh sb="13" eb="16">
      <t>ジギョウショ</t>
    </rPh>
    <phoneticPr fontId="11"/>
  </si>
  <si>
    <t>（４）多機能型事業所</t>
    <rPh sb="3" eb="7">
      <t>タキノウガタ</t>
    </rPh>
    <rPh sb="7" eb="10">
      <t>ジギョウショ</t>
    </rPh>
    <phoneticPr fontId="11"/>
  </si>
  <si>
    <t>（２）児童発達支援事業所</t>
    <rPh sb="3" eb="5">
      <t>ジドウ</t>
    </rPh>
    <rPh sb="5" eb="7">
      <t>ハッタツ</t>
    </rPh>
    <rPh sb="7" eb="9">
      <t>シエン</t>
    </rPh>
    <rPh sb="9" eb="11">
      <t>ジギョウ</t>
    </rPh>
    <rPh sb="11" eb="12">
      <t>トコロ</t>
    </rPh>
    <phoneticPr fontId="8"/>
  </si>
  <si>
    <t>（３）放課後等デイサービス事業所</t>
    <rPh sb="3" eb="7">
      <t>ホウカゴナド</t>
    </rPh>
    <rPh sb="13" eb="16">
      <t>ジギョウショ</t>
    </rPh>
    <phoneticPr fontId="8"/>
  </si>
  <si>
    <t>（４）多機能型事業所（児童発達支援及び放課後等デイサービス）</t>
    <rPh sb="3" eb="6">
      <t>タキノウ</t>
    </rPh>
    <rPh sb="6" eb="7">
      <t>ガタ</t>
    </rPh>
    <rPh sb="7" eb="10">
      <t>ジギョウショ</t>
    </rPh>
    <rPh sb="11" eb="17">
      <t>ジドウハッタツシエン</t>
    </rPh>
    <rPh sb="17" eb="18">
      <t>オヨ</t>
    </rPh>
    <rPh sb="19" eb="23">
      <t>ホウカゴトウ</t>
    </rPh>
    <phoneticPr fontId="8"/>
  </si>
  <si>
    <t>埼玉県障害児通所支援事業所プライバシー保護支援事業費補助金交付申請書兼実績報告書</t>
    <rPh sb="26" eb="29">
      <t>ホジョキン</t>
    </rPh>
    <rPh sb="29" eb="31">
      <t>コウフ</t>
    </rPh>
    <rPh sb="31" eb="34">
      <t>シンセイショ</t>
    </rPh>
    <rPh sb="34" eb="35">
      <t>ケン</t>
    </rPh>
    <rPh sb="35" eb="37">
      <t>ジッセキ</t>
    </rPh>
    <rPh sb="37" eb="39">
      <t>ホウコク</t>
    </rPh>
    <rPh sb="39" eb="40">
      <t>ショ</t>
    </rPh>
    <phoneticPr fontId="3"/>
  </si>
  <si>
    <t>プライバシーの保護に配慮、カメラにより特定の個人を識別することができる映像又は画像は個人情報保護法の個人情報に該当するため同法の規定を順守し、設置場所への掲示、</t>
    <phoneticPr fontId="3"/>
  </si>
  <si>
    <t>記録前に保護者及び利用者に対して周知及び十分に説明すること、また、プライバシー保護に配慮した記録後の映像保管体制の構築、本来の目的外で第三者に提供しない等、適切な管理を行います。</t>
    <phoneticPr fontId="3"/>
  </si>
  <si>
    <t>埼玉県障害児通所支援事業所等における性被害防止対策支援事業費補助金交付申請書兼実績報告書</t>
    <rPh sb="0" eb="3">
      <t>サイタマケン</t>
    </rPh>
    <rPh sb="3" eb="5">
      <t>ショウガイ</t>
    </rPh>
    <rPh sb="5" eb="6">
      <t>ジ</t>
    </rPh>
    <rPh sb="6" eb="8">
      <t>ツウショ</t>
    </rPh>
    <rPh sb="8" eb="10">
      <t>シエン</t>
    </rPh>
    <rPh sb="10" eb="13">
      <t>ジギョウショ</t>
    </rPh>
    <rPh sb="13" eb="14">
      <t>トウ</t>
    </rPh>
    <rPh sb="18" eb="19">
      <t>セイ</t>
    </rPh>
    <rPh sb="19" eb="21">
      <t>ヒガイ</t>
    </rPh>
    <rPh sb="21" eb="23">
      <t>ボウシ</t>
    </rPh>
    <rPh sb="23" eb="25">
      <t>タイサク</t>
    </rPh>
    <rPh sb="25" eb="27">
      <t>シエン</t>
    </rPh>
    <rPh sb="27" eb="30">
      <t>ジギョウヒ</t>
    </rPh>
    <rPh sb="30" eb="33">
      <t>ホジョキン</t>
    </rPh>
    <rPh sb="33" eb="35">
      <t>コウフ</t>
    </rPh>
    <rPh sb="35" eb="38">
      <t>シンセイショ</t>
    </rPh>
    <rPh sb="38" eb="39">
      <t>ケン</t>
    </rPh>
    <rPh sb="39" eb="41">
      <t>ジッセキ</t>
    </rPh>
    <rPh sb="41" eb="43">
      <t>ホウコク</t>
    </rPh>
    <rPh sb="43" eb="44">
      <t>ショ</t>
    </rPh>
    <phoneticPr fontId="3"/>
  </si>
  <si>
    <r>
      <t>　埼玉県障害児通所支援事業所等における性被害防止対策支援事業費補助金</t>
    </r>
    <r>
      <rPr>
        <sz val="14"/>
        <rFont val="Yu Gothic"/>
        <family val="3"/>
        <charset val="128"/>
        <scheme val="minor"/>
      </rPr>
      <t>の交付を</t>
    </r>
    <r>
      <rPr>
        <sz val="14"/>
        <color theme="1"/>
        <rFont val="Yu Gothic"/>
        <family val="2"/>
        <scheme val="minor"/>
      </rPr>
      <t>受けたいので、交付要綱第７条の規定</t>
    </r>
    <rPh sb="1" eb="4">
      <t>サイタマケン</t>
    </rPh>
    <rPh sb="4" eb="6">
      <t>ショウガイ</t>
    </rPh>
    <rPh sb="6" eb="7">
      <t>ジ</t>
    </rPh>
    <rPh sb="7" eb="9">
      <t>ツウショ</t>
    </rPh>
    <rPh sb="9" eb="11">
      <t>シエン</t>
    </rPh>
    <rPh sb="11" eb="14">
      <t>ジギョウショ</t>
    </rPh>
    <rPh sb="14" eb="15">
      <t>トウ</t>
    </rPh>
    <rPh sb="19" eb="20">
      <t>セイ</t>
    </rPh>
    <rPh sb="20" eb="22">
      <t>ヒガイ</t>
    </rPh>
    <rPh sb="22" eb="24">
      <t>ボウシ</t>
    </rPh>
    <rPh sb="24" eb="26">
      <t>タイサク</t>
    </rPh>
    <rPh sb="26" eb="28">
      <t>シエン</t>
    </rPh>
    <rPh sb="28" eb="31">
      <t>ジギョウヒ</t>
    </rPh>
    <rPh sb="31" eb="34">
      <t>ホジョキン</t>
    </rPh>
    <phoneticPr fontId="3"/>
  </si>
  <si>
    <t>により、次のとおり申請します。</t>
    <phoneticPr fontId="3"/>
  </si>
  <si>
    <t>○○○○施設</t>
    <rPh sb="4" eb="6">
      <t>シセツ</t>
    </rPh>
    <phoneticPr fontId="3"/>
  </si>
  <si>
    <t>○○○○児童発達支援センター</t>
    <phoneticPr fontId="3"/>
  </si>
  <si>
    <t>○○○○事業所</t>
    <rPh sb="4" eb="7">
      <t>ジギョウショ</t>
    </rPh>
    <phoneticPr fontId="3"/>
  </si>
  <si>
    <t>「６　注意事項」を確認し、チェックをつけてください。</t>
    <rPh sb="3" eb="5">
      <t>チュウイ</t>
    </rPh>
    <rPh sb="5" eb="7">
      <t>ジコウ</t>
    </rPh>
    <rPh sb="9" eb="11">
      <t>カクニン</t>
    </rPh>
    <phoneticPr fontId="3"/>
  </si>
  <si>
    <t>（１）本補助事業は、こども家庭庁「障害児安全安心対策事業」を活用し、障害児支援事業所等に通うこどもの性被害防止のために実施していることを理解し、使用時以外はパーテーション等を片付け、</t>
    <phoneticPr fontId="3"/>
  </si>
  <si>
    <t>（２）「暴力団員による不当な行為の防止等に関する法律」に規定する暴力団員が代表者、構成員である団体は補助金を申請できません。</t>
    <rPh sb="4" eb="8">
      <t>ボウリョクダンイン</t>
    </rPh>
    <rPh sb="11" eb="13">
      <t>フトウ</t>
    </rPh>
    <rPh sb="14" eb="16">
      <t>コウイ</t>
    </rPh>
    <rPh sb="17" eb="20">
      <t>ボウシトウ</t>
    </rPh>
    <rPh sb="21" eb="22">
      <t>カン</t>
    </rPh>
    <rPh sb="24" eb="26">
      <t>ホウリツ</t>
    </rPh>
    <rPh sb="28" eb="30">
      <t>キテイ</t>
    </rPh>
    <rPh sb="32" eb="36">
      <t>ボウリョクダンイン</t>
    </rPh>
    <rPh sb="37" eb="40">
      <t>ダイヒョウシャ</t>
    </rPh>
    <rPh sb="41" eb="44">
      <t>コウセイイン</t>
    </rPh>
    <rPh sb="47" eb="49">
      <t>ダンタイ</t>
    </rPh>
    <rPh sb="50" eb="53">
      <t>ホジョキン</t>
    </rPh>
    <rPh sb="54" eb="56">
      <t>シンセイ</t>
    </rPh>
    <phoneticPr fontId="3"/>
  </si>
  <si>
    <t>（３）申請内容に虚偽が判明した場合は、当該補助金の返納に加え、補助金等の交付手続等に関する規則（昭和40年埼玉県規則第15号）に定める加算金及び延滞金を県に納付します。</t>
    <rPh sb="3" eb="7">
      <t>シンセイナイヨウ</t>
    </rPh>
    <rPh sb="8" eb="10">
      <t>キョギ</t>
    </rPh>
    <rPh sb="11" eb="13">
      <t>ハンメイ</t>
    </rPh>
    <rPh sb="15" eb="17">
      <t>バアイ</t>
    </rPh>
    <rPh sb="19" eb="21">
      <t>トウガイ</t>
    </rPh>
    <rPh sb="21" eb="24">
      <t>ホジョキン</t>
    </rPh>
    <rPh sb="25" eb="27">
      <t>ヘンノウ</t>
    </rPh>
    <rPh sb="28" eb="29">
      <t>クワ</t>
    </rPh>
    <rPh sb="31" eb="35">
      <t>ホジョキントウ</t>
    </rPh>
    <rPh sb="36" eb="38">
      <t>コウフ</t>
    </rPh>
    <rPh sb="38" eb="41">
      <t>テツヅキトウ</t>
    </rPh>
    <rPh sb="42" eb="43">
      <t>カン</t>
    </rPh>
    <rPh sb="45" eb="47">
      <t>キソク</t>
    </rPh>
    <rPh sb="48" eb="50">
      <t>ショウワ</t>
    </rPh>
    <rPh sb="52" eb="53">
      <t>ネン</t>
    </rPh>
    <rPh sb="53" eb="58">
      <t>サイタマケンキソク</t>
    </rPh>
    <rPh sb="58" eb="59">
      <t>ダイ</t>
    </rPh>
    <rPh sb="61" eb="62">
      <t>ゴウ</t>
    </rPh>
    <rPh sb="64" eb="65">
      <t>サダ</t>
    </rPh>
    <rPh sb="67" eb="71">
      <t>カサンキンオヨ</t>
    </rPh>
    <rPh sb="72" eb="75">
      <t>エンタイキン</t>
    </rPh>
    <rPh sb="76" eb="77">
      <t>ケン</t>
    </rPh>
    <rPh sb="78" eb="80">
      <t>ノウフ</t>
    </rPh>
    <phoneticPr fontId="3"/>
  </si>
  <si>
    <t>（４）本補助金は、他の補助金と重複して申請できません。</t>
    <rPh sb="3" eb="7">
      <t>ホンホジョキン</t>
    </rPh>
    <rPh sb="9" eb="10">
      <t>ホカ</t>
    </rPh>
    <rPh sb="11" eb="14">
      <t>ホジョキン</t>
    </rPh>
    <phoneticPr fontId="3"/>
  </si>
  <si>
    <t>（５）補助金交付要綱第８条（４）記載のとおり、本補助金により購入した物品等の財産は、５年間又は財産処分制限期間のいずれか遅い日まで保管しておかなければならない。</t>
    <rPh sb="3" eb="10">
      <t>ホジョキンコウフヨウコウ</t>
    </rPh>
    <rPh sb="10" eb="11">
      <t>ダイ</t>
    </rPh>
    <rPh sb="12" eb="13">
      <t>ジョウ</t>
    </rPh>
    <rPh sb="16" eb="18">
      <t>キサイ</t>
    </rPh>
    <rPh sb="23" eb="27">
      <t>ホンホジョキン</t>
    </rPh>
    <rPh sb="30" eb="32">
      <t>コウニュウ</t>
    </rPh>
    <rPh sb="34" eb="37">
      <t>ブッピントウ</t>
    </rPh>
    <rPh sb="38" eb="40">
      <t>ザイサン</t>
    </rPh>
    <rPh sb="43" eb="46">
      <t>ネンカンマタ</t>
    </rPh>
    <rPh sb="47" eb="55">
      <t>ザイサンショブンセイゲンキカン</t>
    </rPh>
    <rPh sb="60" eb="61">
      <t>オソ</t>
    </rPh>
    <rPh sb="62" eb="63">
      <t>ヒ</t>
    </rPh>
    <rPh sb="65" eb="67">
      <t>ホカン</t>
    </rPh>
    <phoneticPr fontId="3"/>
  </si>
  <si>
    <t>11560XXXXX</t>
    <phoneticPr fontId="3"/>
  </si>
  <si>
    <t xml:space="preserve">
を記載すること。</t>
    <rPh sb="2" eb="4">
      <t>キサイ</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</si>
</sst>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49">
    <font>
      <sz val="11"/>
      <color theme="1"/>
      <name val="Yu Gothic"/>
      <family val="2"/>
      <scheme val="minor"/>
    </font>
    <font>
      <sz val="11"/>
      <color theme="1"/>
      <name val="ＭＳ Ｐゴシック"/>
      <family val="2"/>
      <charset val="128"/>
    </font>
    <font>
      <sz val="11"/>
      <color theme="1"/>
      <name val="Yu Gothic"/>
      <family val="2"/>
      <scheme val="minor"/>
    </font>
    <font>
      <sz val="6"/>
      <name val="Yu Gothic"/>
      <family val="3"/>
      <charset val="128"/>
      <scheme val="minor"/>
    </font>
    <font>
      <sz val="12"/>
      <color theme="1"/>
      <name val="Yu Gothic"/>
      <family val="3"/>
      <charset val="128"/>
      <scheme val="minor"/>
    </font>
    <font>
      <b/>
      <sz val="14"/>
      <color rgb="FFFF0000"/>
      <name val="Yu Gothic"/>
      <family val="3"/>
      <charset val="128"/>
      <scheme val="minor"/>
    </font>
    <font>
      <sz val="10"/>
      <color theme="1"/>
      <name val="Yu Gothic"/>
      <family val="3"/>
      <charset val="128"/>
      <scheme val="minor"/>
    </font>
    <font>
      <sz val="11"/>
      <name val="ＭＳ Ｐゴシック"/>
      <family val="3"/>
      <charset val="128"/>
    </font>
    <font>
      <sz val="6"/>
      <name val="ＭＳ Ｐゴシック"/>
      <family val="3"/>
      <charset val="128"/>
    </font>
    <font>
      <sz val="11"/>
      <name val="Yu Gothic"/>
      <family val="3"/>
      <charset val="128"/>
      <scheme val="minor"/>
    </font>
    <font>
      <b/>
      <sz val="9"/>
      <color indexed="81"/>
      <name val="ＭＳ ゴシック"/>
      <family val="3"/>
      <charset val="128"/>
    </font>
    <font>
      <sz val="6"/>
      <name val="Yu Gothic"/>
      <family val="2"/>
      <charset val="128"/>
      <scheme val="minor"/>
    </font>
    <font>
      <b/>
      <sz val="24"/>
      <color theme="1"/>
      <name val="Yu Gothic"/>
      <family val="3"/>
      <charset val="128"/>
      <scheme val="minor"/>
    </font>
    <font>
      <sz val="16"/>
      <color theme="1"/>
      <name val="Yu Gothic"/>
      <family val="3"/>
      <charset val="128"/>
      <scheme val="minor"/>
    </font>
    <font>
      <b/>
      <sz val="16"/>
      <color theme="1"/>
      <name val="Yu Gothic"/>
      <family val="3"/>
      <charset val="128"/>
      <scheme val="minor"/>
    </font>
    <font>
      <b/>
      <sz val="24"/>
      <color rgb="FFFF0000"/>
      <name val="Yu Gothic"/>
      <family val="3"/>
      <charset val="128"/>
      <scheme val="minor"/>
    </font>
    <font>
      <b/>
      <sz val="18"/>
      <name val="Yu Gothic"/>
      <family val="3"/>
      <charset val="128"/>
      <scheme val="minor"/>
    </font>
    <font>
      <sz val="11"/>
      <name val="Yu Gothic"/>
      <family val="2"/>
      <scheme val="minor"/>
    </font>
    <font>
      <b/>
      <sz val="14"/>
      <name val="Yu Gothic"/>
      <family val="3"/>
      <charset val="128"/>
      <scheme val="minor"/>
    </font>
    <font>
      <b/>
      <sz val="9"/>
      <color indexed="81"/>
      <name val="MS P ゴシック"/>
      <family val="3"/>
      <charset val="128"/>
    </font>
    <font>
      <b/>
      <sz val="36"/>
      <name val="Yu Gothic"/>
      <family val="3"/>
      <charset val="128"/>
      <scheme val="minor"/>
    </font>
    <font>
      <sz val="18"/>
      <name val="Yu Gothic"/>
      <family val="3"/>
      <charset val="128"/>
      <scheme val="minor"/>
    </font>
    <font>
      <b/>
      <sz val="18"/>
      <color rgb="FFFF0000"/>
      <name val="Yu Gothic"/>
      <family val="3"/>
      <charset val="128"/>
      <scheme val="minor"/>
    </font>
    <font>
      <sz val="14"/>
      <name val="Yu Gothic"/>
      <family val="3"/>
      <charset val="128"/>
      <scheme val="minor"/>
    </font>
    <font>
      <sz val="14"/>
      <color theme="1"/>
      <name val="Yu Gothic"/>
      <family val="2"/>
      <scheme val="minor"/>
    </font>
    <font>
      <sz val="14"/>
      <color theme="1"/>
      <name val="Yu Gothic"/>
      <family val="3"/>
      <charset val="128"/>
      <scheme val="minor"/>
    </font>
    <font>
      <b/>
      <sz val="14"/>
      <color rgb="FFFF0000"/>
      <name val="游ゴシック"/>
      <family val="3"/>
      <charset val="128"/>
    </font>
    <font>
      <sz val="14"/>
      <name val="Yu Gothic UI"/>
      <family val="3"/>
      <charset val="128"/>
    </font>
    <font>
      <sz val="14"/>
      <name val="ＭＳ 明朝"/>
      <family val="1"/>
      <charset val="128"/>
    </font>
    <font>
      <sz val="11"/>
      <color theme="1"/>
      <name val="Yu Gothic"/>
      <family val="3"/>
      <charset val="128"/>
      <scheme val="minor"/>
    </font>
    <font>
      <b/>
      <sz val="36"/>
      <color theme="1"/>
      <name val="Yu Gothic"/>
      <family val="3"/>
      <charset val="128"/>
      <scheme val="minor"/>
    </font>
    <font>
      <sz val="26"/>
      <color theme="1"/>
      <name val="Yu Gothic"/>
      <family val="3"/>
      <charset val="128"/>
      <scheme val="minor"/>
    </font>
    <font>
      <b/>
      <u/>
      <sz val="26"/>
      <color rgb="FFFF0000"/>
      <name val="Yu Gothic"/>
      <family val="3"/>
      <charset val="128"/>
      <scheme val="minor"/>
    </font>
    <font>
      <b/>
      <sz val="12"/>
      <color theme="1"/>
      <name val="Yu Gothic"/>
      <family val="3"/>
      <charset val="128"/>
      <scheme val="minor"/>
    </font>
    <font>
      <b/>
      <sz val="24"/>
      <name val="Yu Gothic"/>
      <family val="3"/>
      <charset val="128"/>
      <scheme val="minor"/>
    </font>
    <font>
      <b/>
      <sz val="11"/>
      <color rgb="FFFF0000"/>
      <name val="Yu Gothic"/>
      <family val="3"/>
      <charset val="128"/>
      <scheme val="minor"/>
    </font>
    <font>
      <b/>
      <sz val="14"/>
      <color theme="1"/>
      <name val="Yu Gothic"/>
      <family val="3"/>
      <charset val="128"/>
      <scheme val="minor"/>
    </font>
    <font>
      <b/>
      <sz val="12"/>
      <color rgb="FFFF0000"/>
      <name val="Yu Gothic"/>
      <family val="3"/>
      <charset val="128"/>
      <scheme val="minor"/>
    </font>
    <font>
      <sz val="28"/>
      <color theme="1"/>
      <name val="Yu Gothic"/>
      <family val="3"/>
      <charset val="128"/>
      <scheme val="minor"/>
    </font>
    <font>
      <sz val="15"/>
      <color theme="1"/>
      <name val="Yu Gothic"/>
      <family val="3"/>
      <charset val="128"/>
      <scheme val="minor"/>
    </font>
    <font>
      <sz val="18"/>
      <color theme="1"/>
      <name val="Yu Gothic"/>
      <family val="3"/>
      <charset val="128"/>
      <scheme val="minor"/>
    </font>
    <font>
      <sz val="20"/>
      <color theme="1"/>
      <name val="Yu Gothic"/>
      <family val="3"/>
      <charset val="128"/>
      <scheme val="minor"/>
    </font>
    <font>
      <sz val="11"/>
      <name val="Yu Gothic UI"/>
      <family val="3"/>
      <charset val="128"/>
    </font>
    <font>
      <sz val="14"/>
      <color theme="1"/>
      <name val="Yu Gothic UI"/>
      <family val="3"/>
      <charset val="128"/>
    </font>
    <font>
      <sz val="10"/>
      <name val="Yu Gothic UI"/>
      <family val="3"/>
      <charset val="128"/>
    </font>
    <font>
      <sz val="9"/>
      <name val="Yu Gothic UI"/>
      <family val="3"/>
      <charset val="128"/>
    </font>
    <font>
      <b/>
      <sz val="18"/>
      <color theme="1"/>
      <name val="Yu Gothic"/>
      <family val="3"/>
      <charset val="128"/>
      <scheme val="minor"/>
    </font>
    <font>
      <b/>
      <u/>
      <sz val="18"/>
      <name val="Yu Gothic"/>
      <family val="3"/>
      <charset val="128"/>
      <scheme val="minor"/>
    </font>
    <font>
      <b/>
      <sz val="28"/>
      <color theme="1"/>
      <name val="Yu Gothic"/>
      <family val="3"/>
      <charset val="128"/>
      <scheme val="minor"/>
    </font>
  </fonts>
  <fills count="5">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diagonalDown="1">
      <left style="medium">
        <color indexed="64"/>
      </left>
      <right style="thin">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diagonalUp="1">
      <left style="medium">
        <color indexed="64"/>
      </left>
      <right/>
      <top style="medium">
        <color indexed="64"/>
      </top>
      <bottom/>
      <diagonal style="thin">
        <color indexed="64"/>
      </diagonal>
    </border>
    <border diagonalUp="1">
      <left style="thin">
        <color indexed="64"/>
      </left>
      <right style="thin">
        <color indexed="64"/>
      </right>
      <top style="medium">
        <color indexed="64"/>
      </top>
      <bottom/>
      <diagonal style="thin">
        <color indexed="64"/>
      </diagonal>
    </border>
    <border diagonalUp="1">
      <left style="thin">
        <color indexed="64"/>
      </left>
      <right/>
      <top style="medium">
        <color indexed="64"/>
      </top>
      <bottom/>
      <diagonal style="thin">
        <color indexed="64"/>
      </diagonal>
    </border>
    <border diagonalUp="1">
      <left style="thin">
        <color indexed="64"/>
      </left>
      <right style="thin">
        <color indexed="64"/>
      </right>
      <top/>
      <bottom/>
      <diagonal style="thin">
        <color indexed="64"/>
      </diagonal>
    </border>
    <border diagonalUp="1">
      <left style="medium">
        <color indexed="64"/>
      </left>
      <right/>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top/>
      <bottom style="medium">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left/>
      <right style="thin">
        <color indexed="64"/>
      </right>
      <top style="medium">
        <color indexed="64"/>
      </top>
      <bottom/>
      <diagonal/>
    </border>
    <border diagonalUp="1">
      <left style="thin">
        <color indexed="64"/>
      </left>
      <right style="thin">
        <color indexed="64"/>
      </right>
      <top style="thin">
        <color indexed="64"/>
      </top>
      <bottom style="medium">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diagonalUp="1">
      <left style="thin">
        <color indexed="64"/>
      </left>
      <right style="thin">
        <color indexed="64"/>
      </right>
      <top/>
      <bottom style="thin">
        <color indexed="64"/>
      </bottom>
      <diagonal style="thin">
        <color indexed="64"/>
      </diagonal>
    </border>
  </borders>
  <cellStyleXfs count="4">
    <xf numFmtId="0" fontId="0" fillId="0" borderId="0"/>
    <xf numFmtId="38" fontId="2" fillId="0" borderId="0" applyFont="0" applyFill="0" applyBorder="0" applyAlignment="0" applyProtection="0">
      <alignment vertical="center"/>
    </xf>
    <xf numFmtId="0" fontId="1" fillId="0" borderId="0">
      <alignment vertical="center"/>
    </xf>
    <xf numFmtId="0" fontId="7" fillId="0" borderId="0">
      <alignment vertical="center"/>
    </xf>
  </cellStyleXfs>
  <cellXfs count="275">
    <xf numFmtId="0" fontId="0" fillId="0" borderId="0" xfId="0"/>
    <xf numFmtId="0" fontId="6" fillId="0" borderId="0" xfId="0" applyFont="1"/>
    <xf numFmtId="38" fontId="0" fillId="0" borderId="0" xfId="1" applyFont="1" applyAlignment="1">
      <alignment horizontal="right" vertical="center"/>
    </xf>
    <xf numFmtId="0" fontId="9" fillId="0" borderId="0" xfId="3" applyFont="1">
      <alignment vertical="center"/>
    </xf>
    <xf numFmtId="0" fontId="5" fillId="0" borderId="0" xfId="0" applyFont="1" applyAlignment="1">
      <alignment horizontal="left"/>
    </xf>
    <xf numFmtId="0" fontId="0" fillId="0" borderId="0" xfId="0" applyAlignment="1">
      <alignment horizontal="center"/>
    </xf>
    <xf numFmtId="0" fontId="6" fillId="0" borderId="5" xfId="0" applyFont="1" applyBorder="1" applyAlignment="1">
      <alignment horizontal="center"/>
    </xf>
    <xf numFmtId="0" fontId="12" fillId="0" borderId="0" xfId="0" applyFont="1" applyAlignment="1">
      <alignment horizontal="left"/>
    </xf>
    <xf numFmtId="0" fontId="13" fillId="0" borderId="2" xfId="0" applyFont="1" applyBorder="1" applyAlignment="1">
      <alignment horizontal="center" vertical="center"/>
    </xf>
    <xf numFmtId="0" fontId="14" fillId="0" borderId="20" xfId="0" applyFont="1" applyBorder="1" applyAlignment="1">
      <alignment horizontal="center" vertical="center"/>
    </xf>
    <xf numFmtId="0" fontId="14" fillId="0" borderId="3" xfId="0" applyFont="1" applyBorder="1" applyAlignment="1">
      <alignment horizontal="center" vertical="center"/>
    </xf>
    <xf numFmtId="38" fontId="14" fillId="0" borderId="4" xfId="1" applyFont="1" applyBorder="1" applyAlignment="1">
      <alignment horizontal="center" vertical="center" wrapText="1"/>
    </xf>
    <xf numFmtId="38" fontId="15" fillId="0" borderId="0" xfId="1" applyFont="1" applyAlignment="1">
      <alignment horizontal="center" vertical="center"/>
    </xf>
    <xf numFmtId="0" fontId="17" fillId="0" borderId="0" xfId="0" applyFont="1"/>
    <xf numFmtId="38" fontId="18" fillId="0" borderId="11" xfId="1" applyFont="1" applyBorder="1" applyAlignment="1">
      <alignment vertical="center"/>
    </xf>
    <xf numFmtId="0" fontId="16" fillId="0" borderId="0" xfId="3" applyFont="1" applyAlignment="1">
      <alignment horizontal="center" vertical="center"/>
    </xf>
    <xf numFmtId="0" fontId="20" fillId="0" borderId="0" xfId="3" applyFont="1" applyAlignment="1">
      <alignment horizontal="center" vertical="center"/>
    </xf>
    <xf numFmtId="0" fontId="16" fillId="0" borderId="13" xfId="3" applyFont="1" applyBorder="1">
      <alignment vertical="center"/>
    </xf>
    <xf numFmtId="0" fontId="21" fillId="0" borderId="12" xfId="3" applyFont="1" applyBorder="1">
      <alignment vertical="center"/>
    </xf>
    <xf numFmtId="0" fontId="21" fillId="0" borderId="14" xfId="3" applyFont="1" applyBorder="1">
      <alignment vertical="center"/>
    </xf>
    <xf numFmtId="0" fontId="21" fillId="0" borderId="0" xfId="3" applyFont="1">
      <alignment vertical="center"/>
    </xf>
    <xf numFmtId="0" fontId="21" fillId="0" borderId="17" xfId="3" applyFont="1" applyBorder="1">
      <alignment vertical="center"/>
    </xf>
    <xf numFmtId="0" fontId="21" fillId="0" borderId="18" xfId="3" applyFont="1" applyBorder="1">
      <alignment vertical="center"/>
    </xf>
    <xf numFmtId="0" fontId="21" fillId="0" borderId="19" xfId="3" applyFont="1" applyBorder="1">
      <alignment vertical="center"/>
    </xf>
    <xf numFmtId="0" fontId="16" fillId="0" borderId="12" xfId="3" applyFont="1" applyBorder="1">
      <alignment vertical="center"/>
    </xf>
    <xf numFmtId="0" fontId="16" fillId="0" borderId="14" xfId="3" applyFont="1" applyBorder="1">
      <alignment vertical="center"/>
    </xf>
    <xf numFmtId="0" fontId="16" fillId="0" borderId="0" xfId="3" applyFont="1">
      <alignment vertical="center"/>
    </xf>
    <xf numFmtId="0" fontId="21" fillId="0" borderId="15" xfId="3" applyFont="1" applyBorder="1">
      <alignment vertical="center"/>
    </xf>
    <xf numFmtId="0" fontId="21" fillId="0" borderId="16" xfId="3" applyFont="1" applyBorder="1">
      <alignment vertical="center"/>
    </xf>
    <xf numFmtId="0" fontId="16" fillId="0" borderId="15" xfId="3" applyFont="1" applyBorder="1">
      <alignment vertical="center"/>
    </xf>
    <xf numFmtId="0" fontId="16" fillId="0" borderId="16" xfId="3" applyFont="1" applyBorder="1">
      <alignment vertical="center"/>
    </xf>
    <xf numFmtId="0" fontId="24" fillId="0" borderId="0" xfId="0" applyFont="1"/>
    <xf numFmtId="0" fontId="5" fillId="0" borderId="0" xfId="0" applyFont="1" applyAlignment="1">
      <alignment vertical="center"/>
    </xf>
    <xf numFmtId="0" fontId="24" fillId="0" borderId="0" xfId="0" applyFont="1" applyAlignment="1">
      <alignment vertical="center"/>
    </xf>
    <xf numFmtId="0" fontId="26" fillId="0" borderId="0" xfId="0" applyFont="1" applyAlignment="1">
      <alignment vertical="center"/>
    </xf>
    <xf numFmtId="0" fontId="28" fillId="3" borderId="0" xfId="0" applyFont="1" applyFill="1" applyAlignment="1">
      <alignment horizontal="left" vertical="top" wrapText="1"/>
    </xf>
    <xf numFmtId="0" fontId="28" fillId="2" borderId="0" xfId="0" applyFont="1" applyFill="1" applyAlignment="1">
      <alignment horizontal="left" vertical="top"/>
    </xf>
    <xf numFmtId="0" fontId="23" fillId="0" borderId="0" xfId="0" applyFont="1" applyAlignment="1">
      <alignment horizontal="center" shrinkToFit="1"/>
    </xf>
    <xf numFmtId="38" fontId="25" fillId="0" borderId="0" xfId="1" applyFont="1" applyAlignment="1">
      <alignment vertical="center"/>
    </xf>
    <xf numFmtId="38" fontId="29" fillId="0" borderId="0" xfId="1" applyFont="1">
      <alignment vertical="center"/>
    </xf>
    <xf numFmtId="38" fontId="29" fillId="0" borderId="0" xfId="1" applyFont="1" applyFill="1">
      <alignment vertical="center"/>
    </xf>
    <xf numFmtId="38" fontId="29" fillId="0" borderId="0" xfId="1" applyFont="1" applyAlignment="1">
      <alignment vertical="center"/>
    </xf>
    <xf numFmtId="38" fontId="29" fillId="0" borderId="0" xfId="1" applyFont="1" applyAlignment="1">
      <alignment horizontal="right" vertical="center"/>
    </xf>
    <xf numFmtId="38" fontId="29" fillId="0" borderId="0" xfId="1" applyFont="1" applyAlignment="1">
      <alignment horizontal="center" vertical="center"/>
    </xf>
    <xf numFmtId="38" fontId="31" fillId="0" borderId="0" xfId="1" applyFont="1" applyAlignment="1">
      <alignment vertical="center"/>
    </xf>
    <xf numFmtId="38" fontId="4" fillId="0" borderId="0" xfId="1" applyFont="1" applyAlignment="1">
      <alignment horizontal="center" vertical="center"/>
    </xf>
    <xf numFmtId="38" fontId="4" fillId="0" borderId="0" xfId="1" applyFont="1">
      <alignment vertical="center"/>
    </xf>
    <xf numFmtId="38" fontId="4" fillId="0" borderId="0" xfId="1" applyFont="1" applyFill="1" applyAlignment="1">
      <alignment horizontal="right" vertical="center"/>
    </xf>
    <xf numFmtId="38" fontId="13" fillId="0" borderId="0" xfId="1" applyFont="1" applyAlignment="1">
      <alignment vertical="center"/>
    </xf>
    <xf numFmtId="38" fontId="4" fillId="0" borderId="0" xfId="1" applyFont="1" applyAlignment="1">
      <alignment vertical="center"/>
    </xf>
    <xf numFmtId="38" fontId="4" fillId="0" borderId="22" xfId="1" applyFont="1" applyBorder="1" applyAlignment="1">
      <alignment horizontal="center" vertical="center"/>
    </xf>
    <xf numFmtId="38" fontId="4" fillId="0" borderId="0" xfId="1" applyFont="1" applyBorder="1" applyAlignment="1">
      <alignment horizontal="center" vertical="center"/>
    </xf>
    <xf numFmtId="38" fontId="29" fillId="0" borderId="0" xfId="1" applyFont="1" applyBorder="1" applyAlignment="1">
      <alignment vertical="center" shrinkToFit="1"/>
    </xf>
    <xf numFmtId="38" fontId="4" fillId="0" borderId="0" xfId="1" applyFont="1" applyFill="1" applyBorder="1" applyAlignment="1">
      <alignment vertical="center" shrinkToFit="1"/>
    </xf>
    <xf numFmtId="38" fontId="33" fillId="0" borderId="0" xfId="1" applyFont="1" applyBorder="1">
      <alignment vertical="center"/>
    </xf>
    <xf numFmtId="38" fontId="13" fillId="0" borderId="0" xfId="1" applyFont="1">
      <alignment vertical="center"/>
    </xf>
    <xf numFmtId="38" fontId="34" fillId="0" borderId="0" xfId="1" applyFont="1" applyAlignment="1">
      <alignment vertical="center"/>
    </xf>
    <xf numFmtId="38" fontId="25" fillId="0" borderId="0" xfId="1" applyFont="1">
      <alignment vertical="center"/>
    </xf>
    <xf numFmtId="38" fontId="35" fillId="0" borderId="0" xfId="1" applyFont="1" applyAlignment="1">
      <alignment horizontal="center" vertical="center"/>
    </xf>
    <xf numFmtId="38" fontId="29" fillId="0" borderId="58" xfId="1" applyFont="1" applyFill="1" applyBorder="1" applyAlignment="1">
      <alignment horizontal="center" vertical="center" wrapText="1"/>
    </xf>
    <xf numFmtId="38" fontId="29" fillId="0" borderId="25" xfId="1" applyFont="1" applyBorder="1" applyAlignment="1">
      <alignment horizontal="right" vertical="center"/>
    </xf>
    <xf numFmtId="38" fontId="25" fillId="0" borderId="10" xfId="1" applyFont="1" applyFill="1" applyBorder="1" applyAlignment="1">
      <alignment horizontal="left" vertical="top" wrapText="1"/>
    </xf>
    <xf numFmtId="38" fontId="29" fillId="0" borderId="0" xfId="1" applyFont="1" applyAlignment="1"/>
    <xf numFmtId="38" fontId="4" fillId="3" borderId="38" xfId="1" applyFont="1" applyFill="1" applyBorder="1" applyAlignment="1" applyProtection="1">
      <alignment horizontal="left" vertical="center" wrapText="1"/>
      <protection locked="0"/>
    </xf>
    <xf numFmtId="38" fontId="4" fillId="3" borderId="38" xfId="1" applyFont="1" applyFill="1" applyBorder="1" applyAlignment="1" applyProtection="1">
      <alignment horizontal="right" vertical="center" wrapText="1"/>
      <protection locked="0"/>
    </xf>
    <xf numFmtId="38" fontId="4" fillId="0" borderId="38" xfId="1" applyFont="1" applyFill="1" applyBorder="1" applyAlignment="1">
      <alignment vertical="center" wrapText="1"/>
    </xf>
    <xf numFmtId="38" fontId="4" fillId="0" borderId="38" xfId="1" applyFont="1" applyFill="1" applyBorder="1" applyAlignment="1">
      <alignment vertical="center"/>
    </xf>
    <xf numFmtId="38" fontId="4" fillId="4" borderId="41" xfId="1" applyFont="1" applyFill="1" applyBorder="1" applyAlignment="1" applyProtection="1">
      <alignment vertical="center" wrapText="1"/>
      <protection locked="0"/>
    </xf>
    <xf numFmtId="38" fontId="4" fillId="3" borderId="1" xfId="1" applyFont="1" applyFill="1" applyBorder="1" applyAlignment="1" applyProtection="1">
      <alignment horizontal="left" vertical="center" wrapText="1"/>
      <protection locked="0"/>
    </xf>
    <xf numFmtId="38" fontId="4" fillId="3" borderId="1" xfId="1" applyFont="1" applyFill="1" applyBorder="1" applyAlignment="1" applyProtection="1">
      <alignment horizontal="right" vertical="center" wrapText="1"/>
      <protection locked="0"/>
    </xf>
    <xf numFmtId="38" fontId="4" fillId="0" borderId="52" xfId="1" applyFont="1" applyBorder="1" applyAlignment="1">
      <alignment horizontal="center" vertical="center"/>
    </xf>
    <xf numFmtId="38" fontId="4" fillId="0" borderId="52" xfId="1" applyFont="1" applyBorder="1">
      <alignment vertical="center"/>
    </xf>
    <xf numFmtId="38" fontId="4" fillId="0" borderId="36" xfId="1" applyFont="1" applyBorder="1" applyAlignment="1">
      <alignment horizontal="right" vertical="center"/>
    </xf>
    <xf numFmtId="38" fontId="4" fillId="0" borderId="36" xfId="1" applyFont="1" applyFill="1" applyBorder="1">
      <alignment vertical="center"/>
    </xf>
    <xf numFmtId="38" fontId="33" fillId="0" borderId="0" xfId="1" applyFont="1" applyAlignment="1">
      <alignment horizontal="center" vertical="center"/>
    </xf>
    <xf numFmtId="38" fontId="36" fillId="0" borderId="0" xfId="1" applyFont="1">
      <alignment vertical="center"/>
    </xf>
    <xf numFmtId="38" fontId="5" fillId="0" borderId="7" xfId="1" applyFont="1" applyFill="1" applyBorder="1" applyAlignment="1">
      <alignment horizontal="center" vertical="center" wrapText="1"/>
    </xf>
    <xf numFmtId="38" fontId="25" fillId="0" borderId="40" xfId="1" applyFont="1" applyBorder="1" applyAlignment="1">
      <alignment horizontal="center" vertical="center"/>
    </xf>
    <xf numFmtId="38" fontId="25" fillId="0" borderId="43" xfId="1" applyFont="1" applyBorder="1" applyAlignment="1">
      <alignment horizontal="center" vertical="center"/>
    </xf>
    <xf numFmtId="38" fontId="25" fillId="0" borderId="59" xfId="1" applyFont="1" applyBorder="1" applyAlignment="1">
      <alignment horizontal="center" vertical="center"/>
    </xf>
    <xf numFmtId="38" fontId="25" fillId="0" borderId="32" xfId="1" applyFont="1" applyBorder="1" applyAlignment="1">
      <alignment horizontal="center" vertical="center" wrapText="1"/>
    </xf>
    <xf numFmtId="38" fontId="4" fillId="0" borderId="34" xfId="1" applyFont="1" applyBorder="1" applyAlignment="1">
      <alignment horizontal="center" vertical="center" wrapText="1"/>
    </xf>
    <xf numFmtId="38" fontId="4" fillId="0" borderId="34" xfId="1" applyFont="1" applyBorder="1" applyAlignment="1">
      <alignment horizontal="center" vertical="center"/>
    </xf>
    <xf numFmtId="38" fontId="4" fillId="0" borderId="34" xfId="1" applyFont="1" applyFill="1" applyBorder="1" applyAlignment="1">
      <alignment horizontal="center" vertical="center" wrapText="1"/>
    </xf>
    <xf numFmtId="38" fontId="25" fillId="0" borderId="33" xfId="1" applyFont="1" applyBorder="1" applyAlignment="1">
      <alignment horizontal="center" vertical="center"/>
    </xf>
    <xf numFmtId="38" fontId="25" fillId="0" borderId="34" xfId="1" applyFont="1" applyBorder="1" applyAlignment="1">
      <alignment horizontal="center" vertical="center" wrapText="1"/>
    </xf>
    <xf numFmtId="38" fontId="25" fillId="0" borderId="24" xfId="1" applyFont="1" applyBorder="1" applyAlignment="1">
      <alignment horizontal="center" vertical="center"/>
    </xf>
    <xf numFmtId="38" fontId="25" fillId="0" borderId="57" xfId="1" applyFont="1" applyBorder="1" applyAlignment="1">
      <alignment horizontal="center" vertical="center" wrapText="1"/>
    </xf>
    <xf numFmtId="38" fontId="25" fillId="0" borderId="57" xfId="1" applyFont="1" applyBorder="1" applyAlignment="1">
      <alignment horizontal="center" vertical="center"/>
    </xf>
    <xf numFmtId="38" fontId="25" fillId="0" borderId="57" xfId="1" applyFont="1" applyFill="1" applyBorder="1" applyAlignment="1">
      <alignment horizontal="center" vertical="center" wrapText="1"/>
    </xf>
    <xf numFmtId="38" fontId="25" fillId="0" borderId="61" xfId="1" applyFont="1" applyFill="1" applyBorder="1" applyAlignment="1">
      <alignment horizontal="center" vertical="center" wrapText="1"/>
    </xf>
    <xf numFmtId="38" fontId="25" fillId="0" borderId="10" xfId="1" applyFont="1" applyFill="1" applyBorder="1" applyAlignment="1">
      <alignment horizontal="right" vertical="center"/>
    </xf>
    <xf numFmtId="38" fontId="25" fillId="0" borderId="10" xfId="1" applyFont="1" applyFill="1" applyBorder="1" applyAlignment="1">
      <alignment vertical="center" wrapText="1"/>
    </xf>
    <xf numFmtId="38" fontId="25" fillId="0" borderId="10" xfId="1" applyFont="1" applyFill="1" applyBorder="1" applyAlignment="1">
      <alignment vertical="center"/>
    </xf>
    <xf numFmtId="38" fontId="25" fillId="0" borderId="11" xfId="1" applyFont="1" applyFill="1" applyBorder="1" applyAlignment="1">
      <alignment vertical="center"/>
    </xf>
    <xf numFmtId="38" fontId="25" fillId="3" borderId="38" xfId="1" applyFont="1" applyFill="1" applyBorder="1" applyAlignment="1" applyProtection="1">
      <alignment horizontal="right" vertical="center" wrapText="1"/>
      <protection locked="0"/>
    </xf>
    <xf numFmtId="38" fontId="25" fillId="0" borderId="38" xfId="1" applyFont="1" applyFill="1" applyBorder="1" applyAlignment="1">
      <alignment vertical="center" wrapText="1"/>
    </xf>
    <xf numFmtId="38" fontId="25" fillId="0" borderId="38" xfId="1" applyFont="1" applyFill="1" applyBorder="1" applyAlignment="1">
      <alignment vertical="center"/>
    </xf>
    <xf numFmtId="38" fontId="25" fillId="4" borderId="41" xfId="1" applyFont="1" applyFill="1" applyBorder="1" applyAlignment="1" applyProtection="1">
      <alignment vertical="center" wrapText="1"/>
      <protection locked="0"/>
    </xf>
    <xf numFmtId="38" fontId="25" fillId="3" borderId="1" xfId="1" applyFont="1" applyFill="1" applyBorder="1" applyAlignment="1" applyProtection="1">
      <alignment horizontal="right" vertical="center" wrapText="1"/>
      <protection locked="0"/>
    </xf>
    <xf numFmtId="38" fontId="25" fillId="0" borderId="1" xfId="1" applyFont="1" applyFill="1" applyBorder="1" applyAlignment="1">
      <alignment vertical="center" wrapText="1"/>
    </xf>
    <xf numFmtId="38" fontId="25" fillId="0" borderId="1" xfId="1" applyFont="1" applyFill="1" applyBorder="1" applyAlignment="1">
      <alignment vertical="center"/>
    </xf>
    <xf numFmtId="38" fontId="25" fillId="4" borderId="6" xfId="1" applyFont="1" applyFill="1" applyBorder="1" applyAlignment="1" applyProtection="1">
      <alignment vertical="center" wrapText="1"/>
      <protection locked="0"/>
    </xf>
    <xf numFmtId="38" fontId="25" fillId="3" borderId="56" xfId="1" applyFont="1" applyFill="1" applyBorder="1" applyAlignment="1" applyProtection="1">
      <alignment horizontal="right" vertical="center" wrapText="1"/>
      <protection locked="0"/>
    </xf>
    <xf numFmtId="38" fontId="25" fillId="0" borderId="56" xfId="1" applyFont="1" applyFill="1" applyBorder="1" applyAlignment="1">
      <alignment vertical="center" wrapText="1"/>
    </xf>
    <xf numFmtId="38" fontId="25" fillId="0" borderId="56" xfId="1" applyFont="1" applyFill="1" applyBorder="1" applyAlignment="1">
      <alignment vertical="center"/>
    </xf>
    <xf numFmtId="38" fontId="25" fillId="4" borderId="64" xfId="1" applyFont="1" applyFill="1" applyBorder="1" applyAlignment="1" applyProtection="1">
      <alignment vertical="center" wrapText="1"/>
      <protection locked="0"/>
    </xf>
    <xf numFmtId="38" fontId="25" fillId="0" borderId="52" xfId="1" applyFont="1" applyBorder="1" applyAlignment="1">
      <alignment horizontal="right" vertical="center"/>
    </xf>
    <xf numFmtId="38" fontId="25" fillId="0" borderId="58" xfId="1" applyFont="1" applyFill="1" applyBorder="1" applyAlignment="1">
      <alignment horizontal="right" vertical="center"/>
    </xf>
    <xf numFmtId="38" fontId="25" fillId="0" borderId="36" xfId="1" applyFont="1" applyFill="1" applyBorder="1">
      <alignment vertical="center"/>
    </xf>
    <xf numFmtId="38" fontId="25" fillId="0" borderId="30" xfId="1" applyFont="1" applyFill="1" applyBorder="1" applyAlignment="1">
      <alignment vertical="center"/>
    </xf>
    <xf numFmtId="38" fontId="25" fillId="3" borderId="38" xfId="1" applyFont="1" applyFill="1" applyBorder="1" applyAlignment="1" applyProtection="1">
      <alignment horizontal="left" vertical="center" wrapText="1"/>
      <protection locked="0"/>
    </xf>
    <xf numFmtId="38" fontId="25" fillId="3" borderId="1" xfId="1" applyFont="1" applyFill="1" applyBorder="1" applyAlignment="1" applyProtection="1">
      <alignment horizontal="left" vertical="center" wrapText="1"/>
      <protection locked="0"/>
    </xf>
    <xf numFmtId="38" fontId="25" fillId="3" borderId="56" xfId="1" applyFont="1" applyFill="1" applyBorder="1" applyAlignment="1" applyProtection="1">
      <alignment horizontal="left" vertical="center" wrapText="1"/>
      <protection locked="0"/>
    </xf>
    <xf numFmtId="38" fontId="25" fillId="0" borderId="12" xfId="1" applyFont="1" applyBorder="1" applyAlignment="1">
      <alignment horizontal="right" vertical="center"/>
    </xf>
    <xf numFmtId="38" fontId="25" fillId="0" borderId="52" xfId="1" applyFont="1" applyBorder="1">
      <alignment vertical="center"/>
    </xf>
    <xf numFmtId="38" fontId="25" fillId="0" borderId="18" xfId="1" applyFont="1" applyBorder="1">
      <alignment vertical="center"/>
    </xf>
    <xf numFmtId="38" fontId="25" fillId="0" borderId="36" xfId="1" applyFont="1" applyBorder="1" applyAlignment="1">
      <alignment horizontal="right" vertical="center"/>
    </xf>
    <xf numFmtId="38" fontId="25" fillId="3" borderId="3" xfId="1" applyFont="1" applyFill="1" applyBorder="1" applyAlignment="1" applyProtection="1">
      <alignment horizontal="left" vertical="center" wrapText="1"/>
      <protection locked="0"/>
    </xf>
    <xf numFmtId="38" fontId="25" fillId="3" borderId="3" xfId="1" applyFont="1" applyFill="1" applyBorder="1" applyAlignment="1" applyProtection="1">
      <alignment horizontal="right" vertical="center" wrapText="1"/>
      <protection locked="0"/>
    </xf>
    <xf numFmtId="38" fontId="25" fillId="0" borderId="3" xfId="1" applyFont="1" applyFill="1" applyBorder="1" applyAlignment="1">
      <alignment vertical="center" wrapText="1"/>
    </xf>
    <xf numFmtId="38" fontId="25" fillId="0" borderId="3" xfId="1" applyFont="1" applyFill="1" applyBorder="1" applyAlignment="1">
      <alignment vertical="center"/>
    </xf>
    <xf numFmtId="38" fontId="25" fillId="4" borderId="4" xfId="1" applyFont="1" applyFill="1" applyBorder="1" applyAlignment="1" applyProtection="1">
      <alignment vertical="center" wrapText="1"/>
      <protection locked="0"/>
    </xf>
    <xf numFmtId="38" fontId="25" fillId="0" borderId="0" xfId="1" applyFont="1" applyBorder="1" applyAlignment="1">
      <alignment horizontal="right" vertical="center"/>
    </xf>
    <xf numFmtId="38" fontId="25" fillId="0" borderId="60" xfId="1" applyFont="1" applyBorder="1">
      <alignment vertical="center"/>
    </xf>
    <xf numFmtId="38" fontId="25" fillId="0" borderId="60" xfId="1" applyFont="1" applyBorder="1" applyAlignment="1">
      <alignment horizontal="right" vertical="center"/>
    </xf>
    <xf numFmtId="38" fontId="4" fillId="0" borderId="60" xfId="1" applyFont="1" applyBorder="1" applyAlignment="1">
      <alignment horizontal="center" vertical="center"/>
    </xf>
    <xf numFmtId="38" fontId="4" fillId="0" borderId="39" xfId="1" applyFont="1" applyBorder="1" applyAlignment="1">
      <alignment horizontal="center" vertical="center"/>
    </xf>
    <xf numFmtId="38" fontId="4" fillId="0" borderId="42" xfId="1" applyFont="1" applyBorder="1" applyAlignment="1">
      <alignment horizontal="center" vertical="center"/>
    </xf>
    <xf numFmtId="38" fontId="4" fillId="0" borderId="52" xfId="1" applyFont="1" applyBorder="1" applyAlignment="1">
      <alignment horizontal="right" vertical="center"/>
    </xf>
    <xf numFmtId="38" fontId="4" fillId="0" borderId="14" xfId="1" applyFont="1" applyBorder="1" applyAlignment="1">
      <alignment horizontal="right" vertical="center"/>
    </xf>
    <xf numFmtId="38" fontId="25" fillId="0" borderId="39" xfId="1" applyFont="1" applyBorder="1" applyAlignment="1">
      <alignment horizontal="center" vertical="center"/>
    </xf>
    <xf numFmtId="38" fontId="25" fillId="0" borderId="42" xfId="1" applyFont="1" applyBorder="1" applyAlignment="1">
      <alignment horizontal="center" vertical="center"/>
    </xf>
    <xf numFmtId="38" fontId="25" fillId="0" borderId="14" xfId="1" applyFont="1" applyBorder="1" applyAlignment="1">
      <alignment horizontal="right" vertical="center"/>
    </xf>
    <xf numFmtId="38" fontId="38" fillId="0" borderId="0" xfId="1" applyFont="1" applyAlignment="1">
      <alignment horizontal="center" vertical="center"/>
    </xf>
    <xf numFmtId="0" fontId="25" fillId="0" borderId="0" xfId="0" applyFont="1" applyAlignment="1">
      <alignment vertical="center"/>
    </xf>
    <xf numFmtId="38" fontId="39" fillId="0" borderId="0" xfId="1" applyFont="1" applyAlignment="1">
      <alignment vertical="center"/>
    </xf>
    <xf numFmtId="38" fontId="39" fillId="0" borderId="0" xfId="1" applyFont="1" applyFill="1">
      <alignment vertical="center"/>
    </xf>
    <xf numFmtId="38" fontId="39" fillId="0" borderId="0" xfId="1" applyFont="1">
      <alignment vertical="center"/>
    </xf>
    <xf numFmtId="0" fontId="25" fillId="3" borderId="0" xfId="0" applyFont="1" applyFill="1" applyAlignment="1" applyProtection="1">
      <alignment vertical="center"/>
      <protection locked="0"/>
    </xf>
    <xf numFmtId="49" fontId="25" fillId="3" borderId="1" xfId="0" applyNumberFormat="1" applyFont="1" applyFill="1" applyBorder="1" applyAlignment="1" applyProtection="1">
      <alignment vertical="center" wrapText="1"/>
      <protection locked="0"/>
    </xf>
    <xf numFmtId="176" fontId="25" fillId="3" borderId="1" xfId="0" applyNumberFormat="1" applyFont="1" applyFill="1" applyBorder="1" applyAlignment="1" applyProtection="1">
      <alignment vertical="center" wrapText="1"/>
      <protection locked="0"/>
    </xf>
    <xf numFmtId="176" fontId="25" fillId="3" borderId="6" xfId="0" applyNumberFormat="1" applyFont="1" applyFill="1" applyBorder="1" applyAlignment="1">
      <alignment vertical="center" wrapText="1"/>
    </xf>
    <xf numFmtId="38" fontId="33" fillId="0" borderId="0" xfId="1" applyFont="1" applyBorder="1" applyAlignment="1">
      <alignment horizontal="center" vertical="center"/>
    </xf>
    <xf numFmtId="38" fontId="36" fillId="0" borderId="0" xfId="1" applyFont="1" applyBorder="1">
      <alignment vertical="center"/>
    </xf>
    <xf numFmtId="38" fontId="25" fillId="0" borderId="0" xfId="1" applyFont="1" applyBorder="1">
      <alignment vertical="center"/>
    </xf>
    <xf numFmtId="38" fontId="25" fillId="0" borderId="0" xfId="1" applyFont="1" applyFill="1" applyBorder="1">
      <alignment vertical="center"/>
    </xf>
    <xf numFmtId="38" fontId="25" fillId="0" borderId="0" xfId="1" applyFont="1" applyFill="1" applyBorder="1" applyAlignment="1">
      <alignment horizontal="center" vertical="center"/>
    </xf>
    <xf numFmtId="38" fontId="25" fillId="0" borderId="0" xfId="1" applyFont="1" applyBorder="1" applyAlignment="1">
      <alignment horizontal="center" vertical="center"/>
    </xf>
    <xf numFmtId="38" fontId="25" fillId="0" borderId="0" xfId="1" applyFont="1" applyFill="1" applyBorder="1" applyAlignment="1">
      <alignment vertical="center"/>
    </xf>
    <xf numFmtId="38" fontId="31" fillId="0" borderId="0" xfId="1" applyFont="1">
      <alignment vertical="center"/>
    </xf>
    <xf numFmtId="38" fontId="31" fillId="0" borderId="0" xfId="1" applyFont="1" applyFill="1">
      <alignment vertical="center"/>
    </xf>
    <xf numFmtId="38" fontId="31" fillId="0" borderId="0" xfId="1" applyFont="1" applyFill="1" applyBorder="1" applyAlignment="1">
      <alignment vertical="center" shrinkToFit="1"/>
    </xf>
    <xf numFmtId="38" fontId="13" fillId="0" borderId="0" xfId="1" applyFont="1" applyFill="1" applyBorder="1" applyAlignment="1">
      <alignment vertical="center" wrapText="1"/>
    </xf>
    <xf numFmtId="38" fontId="29" fillId="0" borderId="0" xfId="1" applyFont="1" applyFill="1" applyBorder="1" applyAlignment="1">
      <alignment vertical="center" wrapText="1"/>
    </xf>
    <xf numFmtId="38" fontId="25" fillId="0" borderId="34" xfId="1" applyFont="1" applyBorder="1" applyAlignment="1">
      <alignment horizontal="center" vertical="center"/>
    </xf>
    <xf numFmtId="38" fontId="41" fillId="0" borderId="7" xfId="1" applyFont="1" applyFill="1" applyBorder="1" applyAlignment="1">
      <alignment vertical="center" wrapText="1"/>
    </xf>
    <xf numFmtId="0" fontId="28" fillId="3" borderId="0" xfId="0" applyFont="1" applyFill="1" applyAlignment="1">
      <alignment vertical="top"/>
    </xf>
    <xf numFmtId="0" fontId="27" fillId="3" borderId="0" xfId="0" applyFont="1" applyFill="1" applyAlignment="1">
      <alignment vertical="top"/>
    </xf>
    <xf numFmtId="0" fontId="27" fillId="3" borderId="0" xfId="0" applyFont="1" applyFill="1" applyAlignment="1">
      <alignment vertical="center"/>
    </xf>
    <xf numFmtId="0" fontId="27" fillId="3" borderId="0" xfId="0" applyFont="1" applyFill="1" applyAlignment="1">
      <alignment horizontal="left" vertical="center" wrapText="1"/>
    </xf>
    <xf numFmtId="0" fontId="27" fillId="2" borderId="0" xfId="0" applyFont="1" applyFill="1" applyAlignment="1">
      <alignment horizontal="left" vertical="center"/>
    </xf>
    <xf numFmtId="0" fontId="43" fillId="0" borderId="0" xfId="0" applyFont="1" applyAlignment="1">
      <alignment vertical="center"/>
    </xf>
    <xf numFmtId="0" fontId="44" fillId="3" borderId="0" xfId="0" applyFont="1" applyFill="1" applyAlignment="1">
      <alignment vertical="center"/>
    </xf>
    <xf numFmtId="0" fontId="45" fillId="3" borderId="0" xfId="0" applyFont="1" applyFill="1" applyAlignment="1">
      <alignment vertical="center"/>
    </xf>
    <xf numFmtId="38" fontId="40" fillId="0" borderId="3" xfId="1" applyFont="1" applyBorder="1" applyAlignment="1">
      <alignment horizontal="center" vertical="center"/>
    </xf>
    <xf numFmtId="38" fontId="40" fillId="0" borderId="28" xfId="1" applyFont="1" applyBorder="1" applyAlignment="1">
      <alignment horizontal="center" vertical="center"/>
    </xf>
    <xf numFmtId="38" fontId="40" fillId="0" borderId="38" xfId="1" applyFont="1" applyBorder="1" applyAlignment="1">
      <alignment horizontal="center" vertical="center"/>
    </xf>
    <xf numFmtId="38" fontId="40" fillId="0" borderId="1" xfId="1" applyFont="1" applyBorder="1" applyAlignment="1">
      <alignment horizontal="center" vertical="center"/>
    </xf>
    <xf numFmtId="38" fontId="40" fillId="0" borderId="4" xfId="1" applyFont="1" applyBorder="1">
      <alignment vertical="center"/>
    </xf>
    <xf numFmtId="38" fontId="40" fillId="0" borderId="29" xfId="1" applyFont="1" applyBorder="1">
      <alignment vertical="center"/>
    </xf>
    <xf numFmtId="38" fontId="40" fillId="0" borderId="41" xfId="1" applyFont="1" applyBorder="1">
      <alignment vertical="center"/>
    </xf>
    <xf numFmtId="38" fontId="40" fillId="0" borderId="6" xfId="1" applyFont="1" applyBorder="1">
      <alignment vertical="center"/>
    </xf>
    <xf numFmtId="38" fontId="46" fillId="0" borderId="30" xfId="1" applyFont="1" applyBorder="1">
      <alignment vertical="center"/>
    </xf>
    <xf numFmtId="38" fontId="46" fillId="0" borderId="27" xfId="1" applyFont="1" applyBorder="1">
      <alignment vertical="center"/>
    </xf>
    <xf numFmtId="38" fontId="30" fillId="0" borderId="0" xfId="1" applyFont="1" applyAlignment="1">
      <alignment horizontal="center" vertical="center" wrapText="1"/>
    </xf>
    <xf numFmtId="49" fontId="25" fillId="3" borderId="1" xfId="0" applyNumberFormat="1" applyFont="1" applyFill="1" applyBorder="1" applyAlignment="1" applyProtection="1">
      <alignment vertical="center"/>
      <protection locked="0"/>
    </xf>
    <xf numFmtId="38" fontId="30" fillId="0" borderId="0" xfId="1" applyFont="1" applyAlignment="1">
      <alignment vertical="center"/>
    </xf>
    <xf numFmtId="0" fontId="25" fillId="0" borderId="0" xfId="0" applyFont="1" applyAlignment="1">
      <alignment horizontal="center"/>
    </xf>
    <xf numFmtId="0" fontId="38" fillId="0" borderId="0" xfId="0" applyFont="1"/>
    <xf numFmtId="0" fontId="48" fillId="0" borderId="0" xfId="0" applyFont="1" applyAlignment="1">
      <alignment horizontal="left"/>
    </xf>
    <xf numFmtId="0" fontId="25" fillId="0" borderId="0" xfId="0" applyFont="1"/>
    <xf numFmtId="49" fontId="25" fillId="3" borderId="37" xfId="1" applyNumberFormat="1" applyFont="1" applyFill="1" applyBorder="1" applyAlignment="1" applyProtection="1">
      <alignment horizontal="left" vertical="center" wrapText="1"/>
      <protection locked="0"/>
    </xf>
    <xf numFmtId="49" fontId="25" fillId="3" borderId="5" xfId="1" applyNumberFormat="1" applyFont="1" applyFill="1" applyBorder="1" applyAlignment="1" applyProtection="1">
      <alignment horizontal="left" vertical="center" wrapText="1"/>
      <protection locked="0"/>
    </xf>
    <xf numFmtId="49" fontId="25" fillId="3" borderId="63" xfId="1" applyNumberFormat="1" applyFont="1" applyFill="1" applyBorder="1" applyAlignment="1" applyProtection="1">
      <alignment horizontal="left" vertical="center" wrapText="1"/>
      <protection locked="0"/>
    </xf>
    <xf numFmtId="49" fontId="25" fillId="3" borderId="2" xfId="1" applyNumberFormat="1" applyFont="1" applyFill="1" applyBorder="1" applyAlignment="1" applyProtection="1">
      <alignment horizontal="left" vertical="center" wrapText="1"/>
      <protection locked="0"/>
    </xf>
    <xf numFmtId="49" fontId="4" fillId="3" borderId="40" xfId="1" applyNumberFormat="1" applyFont="1" applyFill="1" applyBorder="1" applyAlignment="1" applyProtection="1">
      <alignment horizontal="left" vertical="center" wrapText="1"/>
      <protection locked="0"/>
    </xf>
    <xf numFmtId="49" fontId="4" fillId="3" borderId="43" xfId="1" applyNumberFormat="1" applyFont="1" applyFill="1" applyBorder="1" applyAlignment="1" applyProtection="1">
      <alignment horizontal="left" vertical="center" wrapText="1"/>
      <protection locked="0"/>
    </xf>
    <xf numFmtId="49" fontId="25" fillId="3" borderId="40" xfId="1" applyNumberFormat="1" applyFont="1" applyFill="1" applyBorder="1" applyAlignment="1" applyProtection="1">
      <alignment horizontal="left" vertical="center" wrapText="1"/>
      <protection locked="0"/>
    </xf>
    <xf numFmtId="49" fontId="25" fillId="3" borderId="43" xfId="1" applyNumberFormat="1" applyFont="1" applyFill="1" applyBorder="1" applyAlignment="1" applyProtection="1">
      <alignment horizontal="left" vertical="center" wrapText="1"/>
      <protection locked="0"/>
    </xf>
    <xf numFmtId="49" fontId="25" fillId="0" borderId="9" xfId="1" applyNumberFormat="1" applyFont="1" applyFill="1" applyBorder="1" applyAlignment="1">
      <alignment horizontal="left" vertical="center"/>
    </xf>
    <xf numFmtId="38" fontId="25" fillId="0" borderId="10" xfId="1" applyFont="1" applyFill="1" applyBorder="1" applyAlignment="1">
      <alignment horizontal="left" vertical="center" wrapText="1"/>
    </xf>
    <xf numFmtId="38" fontId="13" fillId="0" borderId="10" xfId="1" applyFont="1" applyFill="1" applyBorder="1" applyAlignment="1">
      <alignment horizontal="left" vertical="center" wrapText="1"/>
    </xf>
    <xf numFmtId="38" fontId="13" fillId="0" borderId="10" xfId="1" applyFont="1" applyFill="1" applyBorder="1" applyAlignment="1">
      <alignment horizontal="right" vertical="center"/>
    </xf>
    <xf numFmtId="0" fontId="23" fillId="0" borderId="0" xfId="0" applyFont="1" applyAlignment="1">
      <alignment shrinkToFit="1"/>
    </xf>
    <xf numFmtId="0" fontId="42" fillId="3" borderId="23" xfId="0" applyFont="1" applyFill="1" applyBorder="1" applyAlignment="1">
      <alignment horizontal="center" vertical="center"/>
    </xf>
    <xf numFmtId="38" fontId="31" fillId="0" borderId="0" xfId="1" applyFont="1" applyAlignment="1">
      <alignment vertical="center" wrapText="1"/>
    </xf>
    <xf numFmtId="38" fontId="29" fillId="0" borderId="2" xfId="1" applyFont="1" applyBorder="1" applyAlignment="1">
      <alignment horizontal="center" vertical="center" wrapText="1"/>
    </xf>
    <xf numFmtId="38" fontId="29" fillId="0" borderId="62" xfId="1" applyFont="1" applyBorder="1" applyAlignment="1">
      <alignment horizontal="center" vertical="center"/>
    </xf>
    <xf numFmtId="38" fontId="29" fillId="0" borderId="0" xfId="1" applyFont="1" applyAlignment="1">
      <alignment horizontal="right"/>
    </xf>
    <xf numFmtId="38" fontId="36" fillId="0" borderId="54" xfId="1" applyFont="1" applyBorder="1" applyAlignment="1">
      <alignment horizontal="center" vertical="center"/>
    </xf>
    <xf numFmtId="38" fontId="36" fillId="0" borderId="55" xfId="1" applyFont="1" applyBorder="1" applyAlignment="1">
      <alignment horizontal="center" vertical="center"/>
    </xf>
    <xf numFmtId="38" fontId="36" fillId="0" borderId="51" xfId="1" applyFont="1" applyBorder="1">
      <alignment vertical="center"/>
    </xf>
    <xf numFmtId="38" fontId="36" fillId="0" borderId="53" xfId="1" applyFont="1" applyBorder="1">
      <alignment vertical="center"/>
    </xf>
    <xf numFmtId="38" fontId="36" fillId="0" borderId="45" xfId="1" applyFont="1" applyBorder="1">
      <alignment vertical="center"/>
    </xf>
    <xf numFmtId="38" fontId="36" fillId="0" borderId="49" xfId="1" applyFont="1" applyBorder="1">
      <alignment vertical="center"/>
    </xf>
    <xf numFmtId="38" fontId="25" fillId="0" borderId="45" xfId="1" applyFont="1" applyBorder="1" applyAlignment="1">
      <alignment horizontal="center" vertical="center"/>
    </xf>
    <xf numFmtId="38" fontId="25" fillId="0" borderId="49" xfId="1" applyFont="1" applyBorder="1" applyAlignment="1">
      <alignment horizontal="center" vertical="center"/>
    </xf>
    <xf numFmtId="38" fontId="40" fillId="0" borderId="24" xfId="1" applyFont="1" applyBorder="1" applyAlignment="1">
      <alignment horizontal="left" vertical="center" wrapText="1" shrinkToFit="1"/>
    </xf>
    <xf numFmtId="38" fontId="40" fillId="0" borderId="26" xfId="1" applyFont="1" applyBorder="1" applyAlignment="1">
      <alignment horizontal="left" vertical="center" wrapText="1" shrinkToFit="1"/>
    </xf>
    <xf numFmtId="38" fontId="40" fillId="0" borderId="25" xfId="1" applyFont="1" applyBorder="1" applyAlignment="1">
      <alignment vertical="center" shrinkToFit="1"/>
    </xf>
    <xf numFmtId="38" fontId="40" fillId="0" borderId="27" xfId="1" applyFont="1" applyBorder="1" applyAlignment="1">
      <alignment vertical="center" shrinkToFit="1"/>
    </xf>
    <xf numFmtId="38" fontId="33" fillId="0" borderId="45" xfId="1" applyFont="1" applyBorder="1">
      <alignment vertical="center"/>
    </xf>
    <xf numFmtId="38" fontId="33" fillId="0" borderId="49" xfId="1" applyFont="1" applyBorder="1">
      <alignment vertical="center"/>
    </xf>
    <xf numFmtId="38" fontId="36" fillId="0" borderId="46" xfId="1" applyFont="1" applyBorder="1">
      <alignment vertical="center"/>
    </xf>
    <xf numFmtId="38" fontId="36" fillId="0" borderId="50" xfId="1" applyFont="1" applyBorder="1">
      <alignment vertical="center"/>
    </xf>
    <xf numFmtId="38" fontId="25" fillId="0" borderId="45" xfId="1" applyFont="1" applyFill="1" applyBorder="1" applyAlignment="1">
      <alignment horizontal="center" vertical="center"/>
    </xf>
    <xf numFmtId="38" fontId="25" fillId="0" borderId="49" xfId="1" applyFont="1" applyFill="1" applyBorder="1" applyAlignment="1">
      <alignment horizontal="center" vertical="center"/>
    </xf>
    <xf numFmtId="38" fontId="36" fillId="0" borderId="65" xfId="1" applyFont="1" applyBorder="1">
      <alignment vertical="center"/>
    </xf>
    <xf numFmtId="38" fontId="41" fillId="0" borderId="7" xfId="1" applyFont="1" applyFill="1" applyBorder="1" applyAlignment="1">
      <alignment vertical="center" wrapText="1"/>
    </xf>
    <xf numFmtId="38" fontId="41" fillId="0" borderId="8" xfId="1" applyFont="1" applyFill="1" applyBorder="1" applyAlignment="1">
      <alignment vertical="center" wrapText="1"/>
    </xf>
    <xf numFmtId="38" fontId="39" fillId="0" borderId="0" xfId="1" applyFont="1" applyFill="1" applyBorder="1" applyAlignment="1">
      <alignment horizontal="left" vertical="center" wrapText="1" shrinkToFit="1"/>
    </xf>
    <xf numFmtId="38" fontId="40" fillId="0" borderId="33" xfId="1" applyFont="1" applyBorder="1" applyAlignment="1">
      <alignment horizontal="left" vertical="center" wrapText="1" shrinkToFit="1"/>
    </xf>
    <xf numFmtId="38" fontId="40" fillId="0" borderId="32" xfId="1" applyFont="1" applyBorder="1" applyAlignment="1">
      <alignment vertical="center" shrinkToFit="1"/>
    </xf>
    <xf numFmtId="38" fontId="31" fillId="0" borderId="0" xfId="1" applyFont="1" applyFill="1" applyBorder="1" applyAlignment="1">
      <alignment horizontal="center" vertical="center" shrinkToFit="1"/>
    </xf>
    <xf numFmtId="38" fontId="29" fillId="0" borderId="31" xfId="1" applyFont="1" applyBorder="1" applyAlignment="1">
      <alignment horizontal="center" vertical="center" wrapText="1"/>
    </xf>
    <xf numFmtId="38" fontId="29" fillId="0" borderId="35" xfId="1" applyFont="1" applyBorder="1" applyAlignment="1">
      <alignment horizontal="center" vertical="center"/>
    </xf>
    <xf numFmtId="38" fontId="46" fillId="0" borderId="7" xfId="1" applyFont="1" applyBorder="1" applyAlignment="1">
      <alignment horizontal="center" vertical="center"/>
    </xf>
    <xf numFmtId="38" fontId="46" fillId="0" borderId="21" xfId="1" applyFont="1" applyBorder="1" applyAlignment="1">
      <alignment horizontal="center" vertical="center"/>
    </xf>
    <xf numFmtId="38" fontId="36" fillId="0" borderId="44" xfId="1" applyFont="1" applyBorder="1" applyAlignment="1">
      <alignment horizontal="center" vertical="center"/>
    </xf>
    <xf numFmtId="38" fontId="36" fillId="0" borderId="48" xfId="1" applyFont="1" applyBorder="1" applyAlignment="1">
      <alignment horizontal="center" vertical="center"/>
    </xf>
    <xf numFmtId="38" fontId="36" fillId="0" borderId="47" xfId="1" applyFont="1" applyBorder="1">
      <alignment vertical="center"/>
    </xf>
    <xf numFmtId="38" fontId="29" fillId="0" borderId="31" xfId="1" applyFont="1" applyBorder="1" applyAlignment="1">
      <alignment vertical="center" wrapText="1"/>
    </xf>
    <xf numFmtId="38" fontId="29" fillId="0" borderId="35" xfId="1" applyFont="1" applyBorder="1" applyAlignment="1">
      <alignment vertical="center"/>
    </xf>
    <xf numFmtId="38" fontId="33" fillId="0" borderId="44" xfId="1" applyFont="1" applyBorder="1" applyAlignment="1">
      <alignment horizontal="center" vertical="center"/>
    </xf>
    <xf numFmtId="38" fontId="33" fillId="0" borderId="48" xfId="1" applyFont="1" applyBorder="1" applyAlignment="1">
      <alignment horizontal="center" vertical="center"/>
    </xf>
    <xf numFmtId="38" fontId="33" fillId="0" borderId="54" xfId="1" applyFont="1" applyBorder="1" applyAlignment="1">
      <alignment horizontal="center" vertical="center"/>
    </xf>
    <xf numFmtId="38" fontId="33" fillId="0" borderId="55" xfId="1" applyFont="1" applyBorder="1" applyAlignment="1">
      <alignment horizontal="center" vertical="center"/>
    </xf>
    <xf numFmtId="38" fontId="33" fillId="0" borderId="51" xfId="1" applyFont="1" applyBorder="1">
      <alignment vertical="center"/>
    </xf>
    <xf numFmtId="38" fontId="33" fillId="0" borderId="53" xfId="1" applyFont="1" applyBorder="1">
      <alignment vertical="center"/>
    </xf>
    <xf numFmtId="38" fontId="4" fillId="0" borderId="45" xfId="1" applyFont="1" applyBorder="1" applyAlignment="1">
      <alignment horizontal="center" vertical="center"/>
    </xf>
    <xf numFmtId="38" fontId="4" fillId="0" borderId="49" xfId="1" applyFont="1" applyBorder="1" applyAlignment="1">
      <alignment horizontal="center" vertical="center"/>
    </xf>
    <xf numFmtId="38" fontId="25" fillId="0" borderId="47" xfId="1" applyFont="1" applyBorder="1" applyAlignment="1">
      <alignment horizontal="center" vertical="center"/>
    </xf>
    <xf numFmtId="0" fontId="20" fillId="0" borderId="0" xfId="3" applyFont="1" applyAlignment="1">
      <alignment horizontal="center" vertical="center"/>
    </xf>
    <xf numFmtId="0" fontId="16" fillId="0" borderId="13" xfId="3" applyFont="1" applyBorder="1" applyAlignment="1">
      <alignment horizontal="left" vertical="center" wrapText="1"/>
    </xf>
    <xf numFmtId="0" fontId="16" fillId="0" borderId="12" xfId="3" applyFont="1" applyBorder="1" applyAlignment="1">
      <alignment horizontal="left" vertical="center" wrapText="1"/>
    </xf>
    <xf numFmtId="0" fontId="16" fillId="0" borderId="14" xfId="3" applyFont="1" applyBorder="1" applyAlignment="1">
      <alignment horizontal="left" vertical="center" wrapText="1"/>
    </xf>
    <xf numFmtId="0" fontId="16" fillId="0" borderId="15" xfId="3" applyFont="1" applyBorder="1" applyAlignment="1">
      <alignment horizontal="left" vertical="center" wrapText="1"/>
    </xf>
    <xf numFmtId="0" fontId="16" fillId="0" borderId="0" xfId="3" applyFont="1" applyAlignment="1">
      <alignment horizontal="left" vertical="center" wrapText="1"/>
    </xf>
    <xf numFmtId="0" fontId="16" fillId="0" borderId="16" xfId="3" applyFont="1" applyBorder="1" applyAlignment="1">
      <alignment horizontal="left" vertical="center" wrapText="1"/>
    </xf>
    <xf numFmtId="0" fontId="21" fillId="0" borderId="15" xfId="3" applyFont="1" applyBorder="1" applyAlignment="1">
      <alignment horizontal="left" vertical="center" wrapText="1"/>
    </xf>
    <xf numFmtId="0" fontId="21" fillId="0" borderId="0" xfId="3" applyFont="1" applyAlignment="1">
      <alignment horizontal="left" vertical="center" wrapText="1"/>
    </xf>
    <xf numFmtId="0" fontId="21" fillId="0" borderId="16" xfId="3" applyFont="1" applyBorder="1" applyAlignment="1">
      <alignment horizontal="left" vertical="center" wrapText="1"/>
    </xf>
    <xf numFmtId="0" fontId="21" fillId="0" borderId="17" xfId="3" applyFont="1" applyBorder="1" applyAlignment="1">
      <alignment horizontal="left" vertical="center" wrapText="1"/>
    </xf>
    <xf numFmtId="0" fontId="21" fillId="0" borderId="18" xfId="3" applyFont="1" applyBorder="1" applyAlignment="1">
      <alignment horizontal="left" vertical="center" wrapText="1"/>
    </xf>
    <xf numFmtId="0" fontId="21" fillId="0" borderId="19" xfId="3" applyFont="1" applyBorder="1" applyAlignment="1">
      <alignment horizontal="left" vertical="center" wrapText="1"/>
    </xf>
    <xf numFmtId="0" fontId="16" fillId="0" borderId="9" xfId="0" applyFont="1" applyBorder="1" applyAlignment="1">
      <alignment horizontal="right" vertical="center" wrapText="1"/>
    </xf>
    <xf numFmtId="0" fontId="16" fillId="0" borderId="21" xfId="0" applyFont="1" applyBorder="1" applyAlignment="1">
      <alignment horizontal="right" vertical="center" wrapText="1"/>
    </xf>
    <xf numFmtId="0" fontId="16" fillId="0" borderId="10" xfId="0" applyFont="1" applyBorder="1" applyAlignment="1">
      <alignment horizontal="right" vertical="center" wrapText="1"/>
    </xf>
    <xf numFmtId="0" fontId="23" fillId="0" borderId="0" xfId="0" applyFont="1" applyAlignment="1">
      <alignment horizontal="center" shrinkToFit="1"/>
    </xf>
    <xf numFmtId="0" fontId="24" fillId="3" borderId="1" xfId="0" applyFont="1" applyFill="1" applyBorder="1" applyAlignment="1" applyProtection="1">
      <alignment horizontal="left" vertical="center"/>
      <protection locked="0"/>
    </xf>
    <xf numFmtId="0" fontId="25" fillId="0" borderId="1" xfId="0" applyFont="1" applyBorder="1" applyAlignment="1">
      <alignment horizontal="center" vertical="center"/>
    </xf>
    <xf numFmtId="0" fontId="25" fillId="3" borderId="1" xfId="0" applyFont="1" applyFill="1" applyBorder="1" applyAlignment="1" applyProtection="1">
      <alignment horizontal="left" vertical="center"/>
      <protection locked="0"/>
    </xf>
    <xf numFmtId="49" fontId="25" fillId="3" borderId="1" xfId="0" applyNumberFormat="1" applyFont="1" applyFill="1" applyBorder="1" applyAlignment="1" applyProtection="1">
      <alignment horizontal="left" vertical="center"/>
      <protection locked="0"/>
    </xf>
    <xf numFmtId="0" fontId="24" fillId="0" borderId="0" xfId="0" applyFont="1" applyAlignment="1">
      <alignment horizontal="right" vertical="center"/>
    </xf>
    <xf numFmtId="0" fontId="25" fillId="0" borderId="0" xfId="0" applyFont="1" applyAlignment="1">
      <alignment horizontal="right" vertical="center"/>
    </xf>
    <xf numFmtId="0" fontId="24" fillId="0" borderId="0" xfId="0" applyFont="1" applyAlignment="1">
      <alignment horizontal="right" vertical="center" shrinkToFit="1"/>
    </xf>
    <xf numFmtId="0" fontId="25" fillId="0" borderId="0" xfId="0" applyFont="1" applyAlignment="1">
      <alignment horizontal="right" vertical="center" shrinkToFit="1"/>
    </xf>
    <xf numFmtId="38" fontId="25" fillId="0" borderId="0" xfId="0" applyNumberFormat="1" applyFont="1" applyAlignment="1">
      <alignment horizontal="right" vertical="center"/>
    </xf>
    <xf numFmtId="176" fontId="25" fillId="0" borderId="0" xfId="0" applyNumberFormat="1" applyFont="1" applyAlignment="1">
      <alignment horizontal="right" vertical="center"/>
    </xf>
    <xf numFmtId="38" fontId="12" fillId="0" borderId="0" xfId="1" applyFont="1" applyAlignment="1">
      <alignment horizontal="left" vertical="center"/>
    </xf>
    <xf numFmtId="38" fontId="12" fillId="0" borderId="0" xfId="1" applyFont="1" applyAlignment="1">
      <alignment vertical="center"/>
    </xf>
    <xf numFmtId="38" fontId="13" fillId="0" borderId="21" xfId="1" applyFont="1" applyBorder="1" applyAlignment="1">
      <alignment horizontal="center" vertical="center"/>
    </xf>
    <xf numFmtId="38" fontId="13" fillId="0" borderId="8" xfId="1" applyFont="1" applyBorder="1" applyAlignment="1">
      <alignment horizontal="center" vertical="center"/>
    </xf>
    <xf numFmtId="38" fontId="13" fillId="0" borderId="23" xfId="1" applyFont="1" applyBorder="1" applyAlignment="1">
      <alignment horizontal="center" vertical="center"/>
    </xf>
  </cellXfs>
  <cellStyles count="4">
    <cellStyle name="桁区切り" xfId="1" builtinId="6"/>
    <cellStyle name="標準" xfId="0" builtinId="0"/>
    <cellStyle name="標準 2" xfId="2" xr:uid="{BE620B34-98E0-4128-A25F-D06567E896F0}"/>
    <cellStyle name="標準 3" xfId="3" xr:uid="{7933DEB4-7E34-418B-ACDC-4B5703C073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26</xdr:col>
      <xdr:colOff>28015</xdr:colOff>
      <xdr:row>8</xdr:row>
      <xdr:rowOff>212912</xdr:rowOff>
    </xdr:from>
    <xdr:to>
      <xdr:col>29</xdr:col>
      <xdr:colOff>24841</xdr:colOff>
      <xdr:row>10</xdr:row>
      <xdr:rowOff>360456</xdr:rowOff>
    </xdr:to>
    <xdr:sp macro="" textlink="">
      <xdr:nvSpPr>
        <xdr:cNvPr id="2" name="矢印: 下 1">
          <a:extLst>
            <a:ext uri="{FF2B5EF4-FFF2-40B4-BE49-F238E27FC236}">
              <a16:creationId xmlns:a16="http://schemas.microsoft.com/office/drawing/2014/main" id="{00000000-0008-0000-0000-000002000000}"/>
            </a:ext>
          </a:extLst>
        </xdr:cNvPr>
        <xdr:cNvSpPr/>
      </xdr:nvSpPr>
      <xdr:spPr>
        <a:xfrm>
          <a:off x="5339603" y="5177118"/>
          <a:ext cx="568326" cy="909544"/>
        </a:xfrm>
        <a:prstGeom prst="down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twoCellAnchor>
    <xdr:from>
      <xdr:col>26</xdr:col>
      <xdr:colOff>66302</xdr:colOff>
      <xdr:row>19</xdr:row>
      <xdr:rowOff>242794</xdr:rowOff>
    </xdr:from>
    <xdr:to>
      <xdr:col>29</xdr:col>
      <xdr:colOff>59953</xdr:colOff>
      <xdr:row>21</xdr:row>
      <xdr:rowOff>351118</xdr:rowOff>
    </xdr:to>
    <xdr:sp macro="" textlink="">
      <xdr:nvSpPr>
        <xdr:cNvPr id="4" name="矢印: 下 3">
          <a:extLst>
            <a:ext uri="{FF2B5EF4-FFF2-40B4-BE49-F238E27FC236}">
              <a16:creationId xmlns:a16="http://schemas.microsoft.com/office/drawing/2014/main" id="{00000000-0008-0000-0000-000004000000}"/>
            </a:ext>
          </a:extLst>
        </xdr:cNvPr>
        <xdr:cNvSpPr/>
      </xdr:nvSpPr>
      <xdr:spPr>
        <a:xfrm>
          <a:off x="5377890" y="9644529"/>
          <a:ext cx="565151" cy="870324"/>
        </a:xfrm>
        <a:prstGeom prst="down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twoCellAnchor>
    <xdr:from>
      <xdr:col>26</xdr:col>
      <xdr:colOff>81243</xdr:colOff>
      <xdr:row>14</xdr:row>
      <xdr:rowOff>239058</xdr:rowOff>
    </xdr:from>
    <xdr:to>
      <xdr:col>29</xdr:col>
      <xdr:colOff>68544</xdr:colOff>
      <xdr:row>16</xdr:row>
      <xdr:rowOff>357839</xdr:rowOff>
    </xdr:to>
    <xdr:sp macro="" textlink="">
      <xdr:nvSpPr>
        <xdr:cNvPr id="6" name="矢印: 下 5">
          <a:extLst>
            <a:ext uri="{FF2B5EF4-FFF2-40B4-BE49-F238E27FC236}">
              <a16:creationId xmlns:a16="http://schemas.microsoft.com/office/drawing/2014/main" id="{00000000-0008-0000-0000-000006000000}"/>
            </a:ext>
          </a:extLst>
        </xdr:cNvPr>
        <xdr:cNvSpPr/>
      </xdr:nvSpPr>
      <xdr:spPr>
        <a:xfrm>
          <a:off x="5392831" y="7612529"/>
          <a:ext cx="558801" cy="880781"/>
        </a:xfrm>
        <a:prstGeom prst="down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twoCellAnchor>
    <xdr:from>
      <xdr:col>26</xdr:col>
      <xdr:colOff>71439</xdr:colOff>
      <xdr:row>25</xdr:row>
      <xdr:rowOff>242795</xdr:rowOff>
    </xdr:from>
    <xdr:to>
      <xdr:col>29</xdr:col>
      <xdr:colOff>58740</xdr:colOff>
      <xdr:row>27</xdr:row>
      <xdr:rowOff>354572</xdr:rowOff>
    </xdr:to>
    <xdr:sp macro="" textlink="">
      <xdr:nvSpPr>
        <xdr:cNvPr id="7" name="矢印: 下 6">
          <a:extLst>
            <a:ext uri="{FF2B5EF4-FFF2-40B4-BE49-F238E27FC236}">
              <a16:creationId xmlns:a16="http://schemas.microsoft.com/office/drawing/2014/main" id="{00000000-0008-0000-0000-000007000000}"/>
            </a:ext>
          </a:extLst>
        </xdr:cNvPr>
        <xdr:cNvSpPr/>
      </xdr:nvSpPr>
      <xdr:spPr>
        <a:xfrm>
          <a:off x="5383027" y="12053795"/>
          <a:ext cx="558801" cy="873777"/>
        </a:xfrm>
        <a:prstGeom prst="downArrow">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303880</xdr:colOff>
      <xdr:row>2</xdr:row>
      <xdr:rowOff>71437</xdr:rowOff>
    </xdr:from>
    <xdr:to>
      <xdr:col>8</xdr:col>
      <xdr:colOff>3688352</xdr:colOff>
      <xdr:row>14</xdr:row>
      <xdr:rowOff>23812</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709068" y="785812"/>
          <a:ext cx="18648284" cy="4405313"/>
        </a:xfrm>
        <a:prstGeom prst="rect">
          <a:avLst/>
        </a:prstGeom>
        <a:solidFill>
          <a:schemeClr val="accent6">
            <a:lumMod val="20000"/>
            <a:lumOff val="8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en-US" altLang="ja-JP" sz="2800" b="1" baseline="0">
            <a:solidFill>
              <a:srgbClr val="FF0000"/>
            </a:solidFill>
          </a:endParaRPr>
        </a:p>
        <a:p>
          <a:pPr algn="l"/>
          <a:r>
            <a:rPr kumimoji="1" lang="ja-JP" altLang="en-US" sz="2800" b="1" baseline="0">
              <a:solidFill>
                <a:srgbClr val="FF0000"/>
              </a:solidFill>
            </a:rPr>
            <a:t>★黄色で塗りつぶされた部分のみ記入してください（</a:t>
          </a:r>
          <a:r>
            <a:rPr kumimoji="1" lang="en-US" altLang="ja-JP" sz="2800" b="1" baseline="0">
              <a:solidFill>
                <a:srgbClr val="FF0000"/>
              </a:solidFill>
            </a:rPr>
            <a:t>※</a:t>
          </a:r>
          <a:r>
            <a:rPr kumimoji="1" lang="ja-JP" altLang="en-US" sz="2800" b="1" baseline="0">
              <a:solidFill>
                <a:srgbClr val="FF0000"/>
              </a:solidFill>
            </a:rPr>
            <a:t>白で塗りつぶしている部分は関数が入っています）</a:t>
          </a:r>
          <a:endParaRPr kumimoji="1" lang="en-US" altLang="ja-JP" sz="2800" b="1" baseline="0">
            <a:solidFill>
              <a:srgbClr val="FF0000"/>
            </a:solidFill>
          </a:endParaRPr>
        </a:p>
        <a:p>
          <a:pPr algn="l"/>
          <a:r>
            <a:rPr kumimoji="1" lang="en-US" altLang="ja-JP" sz="2800" b="0" baseline="0">
              <a:solidFill>
                <a:sysClr val="windowText" lastClr="000000"/>
              </a:solidFill>
            </a:rPr>
            <a:t>【</a:t>
          </a:r>
          <a:r>
            <a:rPr kumimoji="1" lang="ja-JP" altLang="en-US" sz="2800" b="0" baseline="0">
              <a:solidFill>
                <a:sysClr val="windowText" lastClr="000000"/>
              </a:solidFill>
            </a:rPr>
            <a:t>記載要領</a:t>
          </a:r>
          <a:r>
            <a:rPr kumimoji="1" lang="en-US" altLang="ja-JP" sz="2800" b="0" baseline="0">
              <a:solidFill>
                <a:sysClr val="windowText" lastClr="000000"/>
              </a:solidFill>
            </a:rPr>
            <a:t>】</a:t>
          </a:r>
        </a:p>
        <a:p>
          <a:pPr algn="l"/>
          <a:r>
            <a:rPr kumimoji="1" lang="ja-JP" altLang="en-US" sz="2800" b="0" baseline="0">
              <a:solidFill>
                <a:sysClr val="windowText" lastClr="000000"/>
              </a:solidFill>
            </a:rPr>
            <a:t>１．②欄には公立（自治体による設置）又は私立（社会福祉法人、株式会社、学校法人等による設置）</a:t>
          </a:r>
          <a:endParaRPr kumimoji="1" lang="en-US" altLang="ja-JP" sz="2800" b="0" baseline="0">
            <a:solidFill>
              <a:sysClr val="windowText" lastClr="000000"/>
            </a:solidFill>
          </a:endParaRPr>
        </a:p>
        <a:p>
          <a:pPr algn="l"/>
          <a:r>
            <a:rPr kumimoji="1" lang="ja-JP" altLang="en-US" sz="2800" b="0" baseline="0">
              <a:solidFill>
                <a:sysClr val="windowText" lastClr="000000"/>
              </a:solidFill>
            </a:rPr>
            <a:t>２．③欄には事業所が所在する市町村名を記載すること。</a:t>
          </a:r>
          <a:endParaRPr kumimoji="1" lang="en-US" altLang="ja-JP" sz="2800" b="0" baseline="0">
            <a:solidFill>
              <a:sysClr val="windowText" lastClr="000000"/>
            </a:solidFill>
          </a:endParaRPr>
        </a:p>
        <a:p>
          <a:pPr algn="l"/>
          <a:r>
            <a:rPr kumimoji="1" lang="ja-JP" altLang="en-US" sz="2800" b="0" baseline="0">
              <a:solidFill>
                <a:sysClr val="windowText" lastClr="000000"/>
              </a:solidFill>
            </a:rPr>
            <a:t>３．④欄は、購入品の内容を記載し、単価（税抜き）及び数量が分かるように記載すること。（記載例参照）</a:t>
          </a:r>
          <a:endParaRPr kumimoji="1" lang="en-US" altLang="ja-JP" sz="2800" b="0" baseline="0">
            <a:solidFill>
              <a:sysClr val="windowText" lastClr="000000"/>
            </a:solidFill>
          </a:endParaRPr>
        </a:p>
        <a:p>
          <a:pPr algn="l"/>
          <a:r>
            <a:rPr kumimoji="1" lang="ja-JP" altLang="en-US" sz="2800" b="0" baseline="0">
              <a:solidFill>
                <a:sysClr val="windowText" lastClr="000000"/>
              </a:solidFill>
            </a:rPr>
            <a:t>４．⑤欄は、購入品の合計額を</a:t>
          </a:r>
          <a:r>
            <a:rPr kumimoji="1" lang="ja-JP" altLang="en-US" sz="2800" b="1" u="sng" baseline="0">
              <a:solidFill>
                <a:srgbClr val="FF0000"/>
              </a:solidFill>
            </a:rPr>
            <a:t>税抜き</a:t>
          </a:r>
          <a:r>
            <a:rPr kumimoji="1" lang="ja-JP" altLang="en-US" sz="2800" b="0" baseline="0">
              <a:solidFill>
                <a:sysClr val="windowText" lastClr="000000"/>
              </a:solidFill>
            </a:rPr>
            <a:t>で記載すること。</a:t>
          </a:r>
          <a:endParaRPr kumimoji="1" lang="en-US" altLang="ja-JP" sz="2800" b="1" baseline="0">
            <a:solidFill>
              <a:srgbClr val="FF0000"/>
            </a:solidFill>
          </a:endParaRPr>
        </a:p>
        <a:p>
          <a:pPr algn="l"/>
          <a:endParaRPr kumimoji="1" lang="en-US" altLang="ja-JP" sz="2800" b="1" baseline="0">
            <a:solidFill>
              <a:srgbClr val="FF0000"/>
            </a:solidFill>
          </a:endParaRPr>
        </a:p>
        <a:p>
          <a:pPr algn="ctr"/>
          <a:endParaRPr kumimoji="1" lang="en-US" altLang="ja-JP" sz="2800" b="1" baseline="0">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nlsv\&#29983;&#28079;&#23398;&#32722;&#35506;&#20849;&#36890;\&#23478;&#24237;&#25391;&#33288;\&#12415;&#12406;&#65306;&#12487;&#12473;&#12463;&#12488;&#12483;&#12503;&#12501;&#12457;&#12523;&#12480;&#12540;\&#37117;&#36947;&#24220;&#30476;&#29031;&#20250;\&#20877;&#22996;&#35351;&#21332;&#35696;&#20250;&#35519;&#12409;\&#65296;&#65304;&#33576;&#22478;&#30476;&#65306;&#21029;&#27096;&#2433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60126&#35506;&#20869;&#30456;&#35527;/shinseish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集計表１"/>
      <sheetName val="集計表２"/>
      <sheetName val="Sheet2"/>
      <sheetName val="リスト参照"/>
      <sheetName val="Sheet1"/>
      <sheetName val="様式2-1-①・②"/>
      <sheetName val="リスト"/>
      <sheetName val="参考"/>
      <sheetName val="Sheet3"/>
    </sheetNames>
    <sheetDataSet>
      <sheetData sheetId="0" refreshError="1"/>
      <sheetData sheetId="1" refreshError="1">
        <row r="4">
          <cell r="E4" t="str">
            <v>協議会</v>
          </cell>
          <cell r="F4" t="str">
            <v>サポーターリーダー</v>
          </cell>
          <cell r="G4">
            <v>0</v>
          </cell>
          <cell r="H4">
            <v>0</v>
          </cell>
          <cell r="I4">
            <v>0</v>
          </cell>
          <cell r="J4">
            <v>0</v>
          </cell>
          <cell r="K4">
            <v>0</v>
          </cell>
          <cell r="L4">
            <v>0</v>
          </cell>
          <cell r="M4">
            <v>0</v>
          </cell>
          <cell r="N4">
            <v>0</v>
          </cell>
          <cell r="O4">
            <v>0</v>
          </cell>
          <cell r="P4">
            <v>0</v>
          </cell>
          <cell r="Q4">
            <v>0</v>
          </cell>
          <cell r="R4" t="str">
            <v>サポーターリーダー</v>
          </cell>
        </row>
        <row r="5">
          <cell r="C5" t="str">
            <v>諸謝金</v>
          </cell>
          <cell r="D5" t="str">
            <v>旅費</v>
          </cell>
          <cell r="E5" t="str">
            <v>消耗品費</v>
          </cell>
          <cell r="F5" t="str">
            <v>印刷製本</v>
          </cell>
          <cell r="G5" t="str">
            <v>通信運搬</v>
          </cell>
          <cell r="H5" t="str">
            <v>借料損料</v>
          </cell>
          <cell r="I5" t="str">
            <v>会議費</v>
          </cell>
          <cell r="J5" t="str">
            <v>賃金</v>
          </cell>
          <cell r="K5" t="str">
            <v>保険料</v>
          </cell>
          <cell r="L5" t="str">
            <v>雑役務</v>
          </cell>
          <cell r="M5" t="str">
            <v>小計</v>
          </cell>
          <cell r="N5" t="str">
            <v>講座数</v>
          </cell>
          <cell r="O5" t="str">
            <v>リーダー</v>
          </cell>
          <cell r="P5" t="str">
            <v>諸謝金</v>
          </cell>
          <cell r="Q5" t="str">
            <v>旅費</v>
          </cell>
          <cell r="R5" t="str">
            <v>消耗品費</v>
          </cell>
          <cell r="S5" t="str">
            <v>印刷製本</v>
          </cell>
          <cell r="T5" t="str">
            <v>通信運搬</v>
          </cell>
          <cell r="U5" t="str">
            <v>借料損料</v>
          </cell>
          <cell r="V5" t="str">
            <v>会議費</v>
          </cell>
          <cell r="W5" t="str">
            <v>賃金</v>
          </cell>
          <cell r="X5" t="str">
            <v>保険料</v>
          </cell>
          <cell r="Y5" t="str">
            <v>雑役務</v>
          </cell>
          <cell r="Z5" t="str">
            <v>小計</v>
          </cell>
          <cell r="AA5" t="str">
            <v>講座数</v>
          </cell>
          <cell r="AB5" t="str">
            <v>総回数</v>
          </cell>
          <cell r="AC5" t="str">
            <v>諸謝金</v>
          </cell>
          <cell r="AD5" t="str">
            <v>旅費</v>
          </cell>
        </row>
        <row r="6">
          <cell r="A6">
            <v>1</v>
          </cell>
          <cell r="B6" t="str">
            <v>　水戸市</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row>
        <row r="7">
          <cell r="A7">
            <v>2</v>
          </cell>
          <cell r="B7" t="str">
            <v>　日立市</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row>
        <row r="8">
          <cell r="A8">
            <v>3</v>
          </cell>
          <cell r="B8" t="str">
            <v>　土浦市</v>
          </cell>
          <cell r="C8">
            <v>18000</v>
          </cell>
          <cell r="D8">
            <v>10600</v>
          </cell>
          <cell r="E8">
            <v>10600</v>
          </cell>
          <cell r="F8">
            <v>37217</v>
          </cell>
          <cell r="G8">
            <v>0</v>
          </cell>
          <cell r="H8">
            <v>17</v>
          </cell>
          <cell r="I8">
            <v>8617</v>
          </cell>
          <cell r="J8">
            <v>119000</v>
          </cell>
          <cell r="K8">
            <v>0</v>
          </cell>
          <cell r="L8">
            <v>0</v>
          </cell>
          <cell r="M8">
            <v>37217</v>
          </cell>
          <cell r="N8">
            <v>0</v>
          </cell>
          <cell r="O8">
            <v>0</v>
          </cell>
          <cell r="P8">
            <v>0</v>
          </cell>
          <cell r="Q8">
            <v>0</v>
          </cell>
          <cell r="R8">
            <v>0</v>
          </cell>
          <cell r="S8">
            <v>0</v>
          </cell>
          <cell r="T8">
            <v>0</v>
          </cell>
          <cell r="U8">
            <v>0</v>
          </cell>
          <cell r="V8">
            <v>0</v>
          </cell>
          <cell r="W8">
            <v>0</v>
          </cell>
          <cell r="X8">
            <v>0</v>
          </cell>
          <cell r="Y8">
            <v>0</v>
          </cell>
          <cell r="Z8">
            <v>0</v>
          </cell>
          <cell r="AA8">
            <v>17</v>
          </cell>
          <cell r="AB8">
            <v>17</v>
          </cell>
          <cell r="AC8">
            <v>119000</v>
          </cell>
        </row>
        <row r="9">
          <cell r="A9">
            <v>4</v>
          </cell>
          <cell r="B9" t="str">
            <v>　古河市</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row>
        <row r="10">
          <cell r="A10">
            <v>5</v>
          </cell>
          <cell r="B10" t="str">
            <v>　石岡市</v>
          </cell>
          <cell r="C10">
            <v>18000</v>
          </cell>
          <cell r="D10">
            <v>2000</v>
          </cell>
          <cell r="E10">
            <v>2000</v>
          </cell>
          <cell r="F10">
            <v>0</v>
          </cell>
          <cell r="G10">
            <v>13</v>
          </cell>
          <cell r="H10">
            <v>13</v>
          </cell>
          <cell r="I10">
            <v>195000</v>
          </cell>
          <cell r="J10">
            <v>0</v>
          </cell>
          <cell r="K10">
            <v>0</v>
          </cell>
          <cell r="L10">
            <v>0</v>
          </cell>
          <cell r="M10">
            <v>20000</v>
          </cell>
          <cell r="N10">
            <v>0</v>
          </cell>
          <cell r="O10">
            <v>0</v>
          </cell>
          <cell r="P10">
            <v>0</v>
          </cell>
          <cell r="Q10">
            <v>0</v>
          </cell>
          <cell r="R10">
            <v>0</v>
          </cell>
          <cell r="S10">
            <v>0</v>
          </cell>
          <cell r="T10">
            <v>0</v>
          </cell>
          <cell r="U10">
            <v>0</v>
          </cell>
          <cell r="V10">
            <v>0</v>
          </cell>
          <cell r="W10">
            <v>0</v>
          </cell>
          <cell r="X10">
            <v>0</v>
          </cell>
          <cell r="Y10">
            <v>0</v>
          </cell>
          <cell r="Z10">
            <v>0</v>
          </cell>
          <cell r="AA10">
            <v>13</v>
          </cell>
          <cell r="AB10">
            <v>13</v>
          </cell>
          <cell r="AC10">
            <v>195000</v>
          </cell>
        </row>
        <row r="11">
          <cell r="A11">
            <v>6</v>
          </cell>
          <cell r="B11" t="str">
            <v>　下館市</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7</v>
          </cell>
          <cell r="B12" t="str">
            <v>　結城市</v>
          </cell>
          <cell r="C12">
            <v>4000</v>
          </cell>
          <cell r="D12">
            <v>4000</v>
          </cell>
          <cell r="E12">
            <v>4000</v>
          </cell>
          <cell r="F12">
            <v>18000</v>
          </cell>
          <cell r="G12">
            <v>4000</v>
          </cell>
          <cell r="H12">
            <v>2000</v>
          </cell>
          <cell r="I12">
            <v>18000</v>
          </cell>
          <cell r="J12">
            <v>10</v>
          </cell>
          <cell r="K12">
            <v>50000</v>
          </cell>
          <cell r="L12">
            <v>2000</v>
          </cell>
          <cell r="M12">
            <v>28000</v>
          </cell>
          <cell r="N12">
            <v>0</v>
          </cell>
          <cell r="O12">
            <v>0</v>
          </cell>
          <cell r="P12">
            <v>0</v>
          </cell>
          <cell r="Q12">
            <v>0</v>
          </cell>
          <cell r="R12">
            <v>0</v>
          </cell>
          <cell r="S12">
            <v>0</v>
          </cell>
          <cell r="T12">
            <v>0</v>
          </cell>
          <cell r="U12">
            <v>0</v>
          </cell>
          <cell r="V12">
            <v>0</v>
          </cell>
          <cell r="W12">
            <v>0</v>
          </cell>
          <cell r="X12">
            <v>0</v>
          </cell>
          <cell r="Y12">
            <v>0</v>
          </cell>
          <cell r="Z12">
            <v>0</v>
          </cell>
          <cell r="AA12">
            <v>10</v>
          </cell>
          <cell r="AB12">
            <v>10</v>
          </cell>
          <cell r="AC12">
            <v>50000</v>
          </cell>
          <cell r="AD12">
            <v>2000</v>
          </cell>
        </row>
        <row r="13">
          <cell r="A13">
            <v>8</v>
          </cell>
          <cell r="B13" t="str">
            <v>　龍ヶ崎市</v>
          </cell>
          <cell r="C13">
            <v>8000</v>
          </cell>
          <cell r="D13">
            <v>8000</v>
          </cell>
          <cell r="E13">
            <v>35000</v>
          </cell>
          <cell r="F13">
            <v>100000</v>
          </cell>
          <cell r="G13">
            <v>18240</v>
          </cell>
          <cell r="H13">
            <v>0</v>
          </cell>
          <cell r="I13">
            <v>17</v>
          </cell>
          <cell r="J13">
            <v>17</v>
          </cell>
          <cell r="K13">
            <v>340000</v>
          </cell>
          <cell r="L13">
            <v>0</v>
          </cell>
          <cell r="M13">
            <v>161240</v>
          </cell>
          <cell r="N13">
            <v>0</v>
          </cell>
          <cell r="O13">
            <v>0</v>
          </cell>
          <cell r="P13">
            <v>0</v>
          </cell>
          <cell r="Q13">
            <v>0</v>
          </cell>
          <cell r="R13">
            <v>0</v>
          </cell>
          <cell r="S13">
            <v>0</v>
          </cell>
          <cell r="T13">
            <v>0</v>
          </cell>
          <cell r="U13">
            <v>0</v>
          </cell>
          <cell r="V13">
            <v>0</v>
          </cell>
          <cell r="W13">
            <v>0</v>
          </cell>
          <cell r="X13">
            <v>0</v>
          </cell>
          <cell r="Y13">
            <v>0</v>
          </cell>
          <cell r="Z13">
            <v>0</v>
          </cell>
          <cell r="AA13">
            <v>17</v>
          </cell>
          <cell r="AB13">
            <v>17</v>
          </cell>
          <cell r="AC13">
            <v>340000</v>
          </cell>
        </row>
        <row r="14">
          <cell r="A14">
            <v>9</v>
          </cell>
          <cell r="B14" t="str">
            <v>　下妻市</v>
          </cell>
          <cell r="C14">
            <v>32000</v>
          </cell>
          <cell r="D14">
            <v>20000</v>
          </cell>
          <cell r="E14">
            <v>4800</v>
          </cell>
          <cell r="F14">
            <v>20000</v>
          </cell>
          <cell r="G14">
            <v>0</v>
          </cell>
          <cell r="H14">
            <v>2</v>
          </cell>
          <cell r="I14">
            <v>4800</v>
          </cell>
          <cell r="J14">
            <v>52000</v>
          </cell>
          <cell r="K14">
            <v>0</v>
          </cell>
          <cell r="L14">
            <v>0</v>
          </cell>
          <cell r="M14">
            <v>56800</v>
          </cell>
          <cell r="N14">
            <v>0</v>
          </cell>
          <cell r="O14">
            <v>0</v>
          </cell>
          <cell r="P14">
            <v>0</v>
          </cell>
          <cell r="Q14">
            <v>0</v>
          </cell>
          <cell r="R14">
            <v>0</v>
          </cell>
          <cell r="S14">
            <v>0</v>
          </cell>
          <cell r="T14">
            <v>0</v>
          </cell>
          <cell r="U14">
            <v>0</v>
          </cell>
          <cell r="V14">
            <v>0</v>
          </cell>
          <cell r="W14">
            <v>0</v>
          </cell>
          <cell r="X14">
            <v>0</v>
          </cell>
          <cell r="Y14">
            <v>0</v>
          </cell>
          <cell r="Z14">
            <v>0</v>
          </cell>
          <cell r="AA14">
            <v>2</v>
          </cell>
          <cell r="AB14">
            <v>2</v>
          </cell>
          <cell r="AC14">
            <v>52000</v>
          </cell>
        </row>
        <row r="15">
          <cell r="A15">
            <v>10</v>
          </cell>
          <cell r="B15" t="str">
            <v>　水海道市</v>
          </cell>
          <cell r="C15">
            <v>30000</v>
          </cell>
          <cell r="D15">
            <v>3000</v>
          </cell>
          <cell r="E15">
            <v>3000</v>
          </cell>
          <cell r="F15">
            <v>0</v>
          </cell>
          <cell r="G15">
            <v>32</v>
          </cell>
          <cell r="H15">
            <v>32</v>
          </cell>
          <cell r="I15">
            <v>420000</v>
          </cell>
          <cell r="J15">
            <v>0</v>
          </cell>
          <cell r="K15">
            <v>0</v>
          </cell>
          <cell r="L15">
            <v>0</v>
          </cell>
          <cell r="M15">
            <v>33000</v>
          </cell>
          <cell r="N15">
            <v>0</v>
          </cell>
          <cell r="O15">
            <v>0</v>
          </cell>
          <cell r="P15">
            <v>0</v>
          </cell>
          <cell r="Q15">
            <v>0</v>
          </cell>
          <cell r="R15">
            <v>0</v>
          </cell>
          <cell r="S15">
            <v>0</v>
          </cell>
          <cell r="T15">
            <v>0</v>
          </cell>
          <cell r="U15">
            <v>0</v>
          </cell>
          <cell r="V15">
            <v>0</v>
          </cell>
          <cell r="W15">
            <v>0</v>
          </cell>
          <cell r="X15">
            <v>0</v>
          </cell>
          <cell r="Y15">
            <v>0</v>
          </cell>
          <cell r="Z15">
            <v>0</v>
          </cell>
          <cell r="AA15">
            <v>32</v>
          </cell>
          <cell r="AB15">
            <v>32</v>
          </cell>
          <cell r="AC15">
            <v>420000</v>
          </cell>
        </row>
        <row r="16">
          <cell r="A16">
            <v>11</v>
          </cell>
          <cell r="B16" t="str">
            <v>　常陸太田市</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12</v>
          </cell>
          <cell r="B17" t="str">
            <v xml:space="preserve">  高萩市</v>
          </cell>
          <cell r="C17">
            <v>65600</v>
          </cell>
          <cell r="D17">
            <v>3200</v>
          </cell>
          <cell r="E17">
            <v>8400</v>
          </cell>
          <cell r="F17">
            <v>77200</v>
          </cell>
          <cell r="G17">
            <v>3200</v>
          </cell>
          <cell r="H17">
            <v>15</v>
          </cell>
          <cell r="I17">
            <v>8400</v>
          </cell>
          <cell r="J17">
            <v>75000</v>
          </cell>
          <cell r="K17">
            <v>0</v>
          </cell>
          <cell r="L17">
            <v>0</v>
          </cell>
          <cell r="M17">
            <v>77200</v>
          </cell>
          <cell r="N17">
            <v>0</v>
          </cell>
          <cell r="O17">
            <v>0</v>
          </cell>
          <cell r="P17">
            <v>0</v>
          </cell>
          <cell r="Q17">
            <v>0</v>
          </cell>
          <cell r="R17">
            <v>0</v>
          </cell>
          <cell r="S17">
            <v>0</v>
          </cell>
          <cell r="T17">
            <v>0</v>
          </cell>
          <cell r="U17">
            <v>0</v>
          </cell>
          <cell r="V17">
            <v>0</v>
          </cell>
          <cell r="W17">
            <v>0</v>
          </cell>
          <cell r="X17">
            <v>0</v>
          </cell>
          <cell r="Y17">
            <v>0</v>
          </cell>
          <cell r="Z17">
            <v>0</v>
          </cell>
          <cell r="AA17">
            <v>15</v>
          </cell>
          <cell r="AB17">
            <v>15</v>
          </cell>
          <cell r="AC17">
            <v>75000</v>
          </cell>
        </row>
        <row r="18">
          <cell r="A18">
            <v>13</v>
          </cell>
          <cell r="B18" t="str">
            <v>　北茨城市</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19">
          <cell r="A19">
            <v>14</v>
          </cell>
          <cell r="B19" t="str">
            <v>　笠間市</v>
          </cell>
          <cell r="C19">
            <v>0</v>
          </cell>
          <cell r="D19">
            <v>0</v>
          </cell>
          <cell r="E19">
            <v>15</v>
          </cell>
          <cell r="F19">
            <v>15</v>
          </cell>
          <cell r="G19">
            <v>100000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15</v>
          </cell>
          <cell r="AB19">
            <v>15</v>
          </cell>
          <cell r="AC19">
            <v>100000</v>
          </cell>
        </row>
        <row r="20">
          <cell r="A20">
            <v>15</v>
          </cell>
          <cell r="B20" t="str">
            <v>　取手市</v>
          </cell>
          <cell r="C20">
            <v>21600</v>
          </cell>
          <cell r="D20">
            <v>21600</v>
          </cell>
          <cell r="E20">
            <v>0</v>
          </cell>
          <cell r="F20">
            <v>36</v>
          </cell>
          <cell r="G20">
            <v>36</v>
          </cell>
          <cell r="H20">
            <v>303000</v>
          </cell>
          <cell r="I20">
            <v>21600</v>
          </cell>
          <cell r="J20">
            <v>0</v>
          </cell>
          <cell r="K20">
            <v>0</v>
          </cell>
          <cell r="L20">
            <v>0</v>
          </cell>
          <cell r="M20">
            <v>21600</v>
          </cell>
          <cell r="N20">
            <v>0</v>
          </cell>
          <cell r="O20">
            <v>0</v>
          </cell>
          <cell r="P20">
            <v>0</v>
          </cell>
          <cell r="Q20">
            <v>0</v>
          </cell>
          <cell r="R20">
            <v>0</v>
          </cell>
          <cell r="S20">
            <v>0</v>
          </cell>
          <cell r="T20">
            <v>0</v>
          </cell>
          <cell r="U20">
            <v>0</v>
          </cell>
          <cell r="V20">
            <v>0</v>
          </cell>
          <cell r="W20">
            <v>0</v>
          </cell>
          <cell r="X20">
            <v>0</v>
          </cell>
          <cell r="Y20">
            <v>0</v>
          </cell>
          <cell r="Z20">
            <v>0</v>
          </cell>
          <cell r="AA20">
            <v>36</v>
          </cell>
          <cell r="AB20">
            <v>36</v>
          </cell>
          <cell r="AC20">
            <v>303000</v>
          </cell>
        </row>
        <row r="21">
          <cell r="A21">
            <v>16</v>
          </cell>
          <cell r="B21" t="str">
            <v>　岩井市</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A22">
            <v>17</v>
          </cell>
          <cell r="B22" t="str">
            <v>　牛久市</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A23">
            <v>18</v>
          </cell>
          <cell r="B23" t="str">
            <v>　つくば市</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A24">
            <v>19</v>
          </cell>
          <cell r="B24" t="str">
            <v>　ひたちなか市</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20</v>
          </cell>
          <cell r="B25" t="str">
            <v>　鹿嶋市</v>
          </cell>
          <cell r="C25">
            <v>2000</v>
          </cell>
          <cell r="D25">
            <v>2000</v>
          </cell>
          <cell r="E25">
            <v>2000</v>
          </cell>
          <cell r="F25">
            <v>21</v>
          </cell>
          <cell r="G25">
            <v>21</v>
          </cell>
          <cell r="H25">
            <v>392000</v>
          </cell>
          <cell r="I25">
            <v>0</v>
          </cell>
          <cell r="J25">
            <v>0</v>
          </cell>
          <cell r="K25">
            <v>0</v>
          </cell>
          <cell r="L25">
            <v>0</v>
          </cell>
          <cell r="M25">
            <v>2000</v>
          </cell>
          <cell r="N25">
            <v>0</v>
          </cell>
          <cell r="O25">
            <v>0</v>
          </cell>
          <cell r="P25">
            <v>0</v>
          </cell>
          <cell r="Q25">
            <v>0</v>
          </cell>
          <cell r="R25">
            <v>0</v>
          </cell>
          <cell r="S25">
            <v>0</v>
          </cell>
          <cell r="T25">
            <v>0</v>
          </cell>
          <cell r="U25">
            <v>0</v>
          </cell>
          <cell r="V25">
            <v>0</v>
          </cell>
          <cell r="W25">
            <v>0</v>
          </cell>
          <cell r="X25">
            <v>0</v>
          </cell>
          <cell r="Y25">
            <v>0</v>
          </cell>
          <cell r="Z25">
            <v>0</v>
          </cell>
          <cell r="AA25">
            <v>21</v>
          </cell>
          <cell r="AB25">
            <v>21</v>
          </cell>
          <cell r="AC25">
            <v>392000</v>
          </cell>
        </row>
        <row r="26">
          <cell r="A26">
            <v>21</v>
          </cell>
          <cell r="B26" t="str">
            <v>　潮来市</v>
          </cell>
          <cell r="C26">
            <v>18000</v>
          </cell>
          <cell r="D26">
            <v>10000</v>
          </cell>
          <cell r="E26">
            <v>28000</v>
          </cell>
          <cell r="F26">
            <v>0</v>
          </cell>
          <cell r="G26">
            <v>15</v>
          </cell>
          <cell r="H26">
            <v>16</v>
          </cell>
          <cell r="I26">
            <v>10000</v>
          </cell>
          <cell r="J26">
            <v>0</v>
          </cell>
          <cell r="K26">
            <v>0</v>
          </cell>
          <cell r="L26">
            <v>0</v>
          </cell>
          <cell r="M26">
            <v>28000</v>
          </cell>
          <cell r="N26">
            <v>0</v>
          </cell>
          <cell r="O26">
            <v>0</v>
          </cell>
          <cell r="P26">
            <v>0</v>
          </cell>
          <cell r="Q26">
            <v>0</v>
          </cell>
          <cell r="R26">
            <v>0</v>
          </cell>
          <cell r="S26">
            <v>0</v>
          </cell>
          <cell r="T26">
            <v>0</v>
          </cell>
          <cell r="U26">
            <v>0</v>
          </cell>
          <cell r="V26">
            <v>0</v>
          </cell>
          <cell r="W26">
            <v>0</v>
          </cell>
          <cell r="X26">
            <v>0</v>
          </cell>
          <cell r="Y26">
            <v>0</v>
          </cell>
          <cell r="Z26">
            <v>0</v>
          </cell>
          <cell r="AA26">
            <v>15</v>
          </cell>
          <cell r="AB26">
            <v>16</v>
          </cell>
          <cell r="AC26">
            <v>100000</v>
          </cell>
        </row>
        <row r="27">
          <cell r="A27">
            <v>22</v>
          </cell>
          <cell r="B27" t="str">
            <v>　守谷市</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B28" t="str">
            <v>小　　計</v>
          </cell>
          <cell r="C28">
            <v>181600</v>
          </cell>
          <cell r="D28">
            <v>8000</v>
          </cell>
          <cell r="E28">
            <v>56600</v>
          </cell>
          <cell r="F28">
            <v>120000</v>
          </cell>
          <cell r="G28">
            <v>25440</v>
          </cell>
          <cell r="H28">
            <v>2000</v>
          </cell>
          <cell r="I28">
            <v>71417</v>
          </cell>
          <cell r="J28">
            <v>0</v>
          </cell>
          <cell r="K28">
            <v>0</v>
          </cell>
          <cell r="L28">
            <v>0</v>
          </cell>
          <cell r="M28">
            <v>465057</v>
          </cell>
          <cell r="N28">
            <v>0</v>
          </cell>
          <cell r="O28">
            <v>0</v>
          </cell>
          <cell r="P28">
            <v>0</v>
          </cell>
          <cell r="Q28">
            <v>0</v>
          </cell>
          <cell r="R28">
            <v>0</v>
          </cell>
          <cell r="S28">
            <v>0</v>
          </cell>
          <cell r="T28">
            <v>0</v>
          </cell>
          <cell r="U28">
            <v>0</v>
          </cell>
          <cell r="V28">
            <v>0</v>
          </cell>
          <cell r="W28">
            <v>0</v>
          </cell>
          <cell r="X28">
            <v>0</v>
          </cell>
          <cell r="Y28">
            <v>0</v>
          </cell>
          <cell r="Z28">
            <v>0</v>
          </cell>
          <cell r="AA28">
            <v>193</v>
          </cell>
          <cell r="AB28">
            <v>194</v>
          </cell>
          <cell r="AC28">
            <v>2146000</v>
          </cell>
          <cell r="AD28">
            <v>2000</v>
          </cell>
        </row>
        <row r="29">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A32">
            <v>23</v>
          </cell>
          <cell r="B32" t="str">
            <v>　茨城町</v>
          </cell>
          <cell r="C32">
            <v>16000</v>
          </cell>
          <cell r="D32">
            <v>2000</v>
          </cell>
          <cell r="E32">
            <v>2000</v>
          </cell>
          <cell r="F32">
            <v>20000</v>
          </cell>
          <cell r="G32">
            <v>0</v>
          </cell>
          <cell r="H32">
            <v>13</v>
          </cell>
          <cell r="I32">
            <v>2000</v>
          </cell>
          <cell r="J32">
            <v>190000</v>
          </cell>
          <cell r="K32">
            <v>0</v>
          </cell>
          <cell r="L32">
            <v>0</v>
          </cell>
          <cell r="M32">
            <v>20000</v>
          </cell>
          <cell r="N32">
            <v>0</v>
          </cell>
          <cell r="O32">
            <v>0</v>
          </cell>
          <cell r="P32">
            <v>0</v>
          </cell>
          <cell r="Q32">
            <v>0</v>
          </cell>
          <cell r="R32">
            <v>0</v>
          </cell>
          <cell r="S32">
            <v>0</v>
          </cell>
          <cell r="T32">
            <v>0</v>
          </cell>
          <cell r="U32">
            <v>0</v>
          </cell>
          <cell r="V32">
            <v>0</v>
          </cell>
          <cell r="W32">
            <v>0</v>
          </cell>
          <cell r="X32">
            <v>0</v>
          </cell>
          <cell r="Y32">
            <v>0</v>
          </cell>
          <cell r="Z32">
            <v>0</v>
          </cell>
          <cell r="AA32">
            <v>13</v>
          </cell>
          <cell r="AB32">
            <v>13</v>
          </cell>
          <cell r="AC32">
            <v>190000</v>
          </cell>
        </row>
        <row r="33">
          <cell r="A33">
            <v>24</v>
          </cell>
          <cell r="B33" t="str">
            <v>　小川町</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A34">
            <v>25</v>
          </cell>
          <cell r="B34" t="str">
            <v>　美野里町</v>
          </cell>
          <cell r="C34">
            <v>157500</v>
          </cell>
          <cell r="D34">
            <v>16754</v>
          </cell>
          <cell r="E34">
            <v>16754</v>
          </cell>
          <cell r="F34">
            <v>6300</v>
          </cell>
          <cell r="G34">
            <v>4000</v>
          </cell>
          <cell r="H34">
            <v>0</v>
          </cell>
          <cell r="I34">
            <v>6300</v>
          </cell>
          <cell r="J34">
            <v>4</v>
          </cell>
          <cell r="K34">
            <v>40000</v>
          </cell>
          <cell r="L34">
            <v>4400</v>
          </cell>
          <cell r="M34">
            <v>184554</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4</v>
          </cell>
          <cell r="AC34">
            <v>40000</v>
          </cell>
          <cell r="AD34">
            <v>4400</v>
          </cell>
        </row>
        <row r="35">
          <cell r="A35">
            <v>26</v>
          </cell>
          <cell r="B35" t="str">
            <v>　内原町</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27</v>
          </cell>
          <cell r="B36" t="str">
            <v>　常北町</v>
          </cell>
          <cell r="C36">
            <v>7200</v>
          </cell>
          <cell r="D36">
            <v>7200</v>
          </cell>
          <cell r="E36">
            <v>0</v>
          </cell>
          <cell r="F36">
            <v>4</v>
          </cell>
          <cell r="G36">
            <v>4</v>
          </cell>
          <cell r="H36">
            <v>28000</v>
          </cell>
          <cell r="I36">
            <v>7200</v>
          </cell>
          <cell r="J36">
            <v>0</v>
          </cell>
          <cell r="K36">
            <v>0</v>
          </cell>
          <cell r="L36">
            <v>0</v>
          </cell>
          <cell r="M36">
            <v>7200</v>
          </cell>
          <cell r="N36">
            <v>0</v>
          </cell>
          <cell r="O36">
            <v>0</v>
          </cell>
          <cell r="P36">
            <v>0</v>
          </cell>
          <cell r="Q36">
            <v>0</v>
          </cell>
          <cell r="R36">
            <v>0</v>
          </cell>
          <cell r="S36">
            <v>0</v>
          </cell>
          <cell r="T36">
            <v>0</v>
          </cell>
          <cell r="U36">
            <v>0</v>
          </cell>
          <cell r="V36">
            <v>0</v>
          </cell>
          <cell r="W36">
            <v>0</v>
          </cell>
          <cell r="X36">
            <v>0</v>
          </cell>
          <cell r="Y36">
            <v>0</v>
          </cell>
          <cell r="Z36">
            <v>0</v>
          </cell>
          <cell r="AA36">
            <v>4</v>
          </cell>
          <cell r="AB36">
            <v>4</v>
          </cell>
          <cell r="AC36">
            <v>28000</v>
          </cell>
        </row>
        <row r="37">
          <cell r="A37">
            <v>28</v>
          </cell>
          <cell r="B37" t="str">
            <v>　大洗町</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row>
        <row r="38">
          <cell r="A38">
            <v>29</v>
          </cell>
          <cell r="B38" t="str">
            <v>　友部町</v>
          </cell>
          <cell r="C38">
            <v>0</v>
          </cell>
          <cell r="D38">
            <v>0</v>
          </cell>
          <cell r="E38">
            <v>7</v>
          </cell>
          <cell r="F38">
            <v>7</v>
          </cell>
          <cell r="G38">
            <v>120000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7</v>
          </cell>
          <cell r="AB38">
            <v>7</v>
          </cell>
          <cell r="AC38">
            <v>120000</v>
          </cell>
        </row>
        <row r="39">
          <cell r="A39">
            <v>30</v>
          </cell>
          <cell r="B39" t="str">
            <v>　岩間町</v>
          </cell>
          <cell r="C39">
            <v>2000</v>
          </cell>
          <cell r="D39">
            <v>2400</v>
          </cell>
          <cell r="E39">
            <v>2000</v>
          </cell>
          <cell r="F39">
            <v>0</v>
          </cell>
          <cell r="G39">
            <v>2400</v>
          </cell>
          <cell r="H39">
            <v>25</v>
          </cell>
          <cell r="I39">
            <v>232000</v>
          </cell>
          <cell r="J39">
            <v>0</v>
          </cell>
          <cell r="K39">
            <v>0</v>
          </cell>
          <cell r="L39">
            <v>0</v>
          </cell>
          <cell r="M39">
            <v>4400</v>
          </cell>
          <cell r="N39">
            <v>0</v>
          </cell>
          <cell r="O39">
            <v>0</v>
          </cell>
          <cell r="P39">
            <v>0</v>
          </cell>
          <cell r="Q39">
            <v>0</v>
          </cell>
          <cell r="R39">
            <v>0</v>
          </cell>
          <cell r="S39">
            <v>0</v>
          </cell>
          <cell r="T39">
            <v>0</v>
          </cell>
          <cell r="U39">
            <v>0</v>
          </cell>
          <cell r="V39">
            <v>0</v>
          </cell>
          <cell r="W39">
            <v>0</v>
          </cell>
          <cell r="X39">
            <v>0</v>
          </cell>
          <cell r="Y39">
            <v>0</v>
          </cell>
          <cell r="Z39">
            <v>0</v>
          </cell>
          <cell r="AA39">
            <v>25</v>
          </cell>
          <cell r="AB39">
            <v>25</v>
          </cell>
          <cell r="AC39">
            <v>232000</v>
          </cell>
        </row>
        <row r="40">
          <cell r="A40">
            <v>31</v>
          </cell>
          <cell r="B40" t="str">
            <v>　岩瀬町</v>
          </cell>
          <cell r="C40">
            <v>0</v>
          </cell>
          <cell r="D40">
            <v>0</v>
          </cell>
          <cell r="E40">
            <v>5</v>
          </cell>
          <cell r="F40">
            <v>5</v>
          </cell>
          <cell r="G40">
            <v>50000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5</v>
          </cell>
          <cell r="AB40">
            <v>5</v>
          </cell>
          <cell r="AC40">
            <v>50000</v>
          </cell>
        </row>
        <row r="41">
          <cell r="A41">
            <v>32</v>
          </cell>
          <cell r="B41" t="str">
            <v>　那珂町</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33</v>
          </cell>
          <cell r="B42" t="str">
            <v>　瓜連町</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34</v>
          </cell>
          <cell r="B43" t="str">
            <v>　大宮町</v>
          </cell>
          <cell r="C43">
            <v>0</v>
          </cell>
          <cell r="D43">
            <v>0</v>
          </cell>
          <cell r="E43">
            <v>15</v>
          </cell>
          <cell r="F43">
            <v>15</v>
          </cell>
          <cell r="G43">
            <v>490000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15</v>
          </cell>
          <cell r="AB43">
            <v>15</v>
          </cell>
          <cell r="AC43">
            <v>490000</v>
          </cell>
        </row>
        <row r="44">
          <cell r="A44">
            <v>35</v>
          </cell>
          <cell r="B44" t="str">
            <v>　山方町</v>
          </cell>
          <cell r="C44">
            <v>47000</v>
          </cell>
          <cell r="D44">
            <v>12000</v>
          </cell>
          <cell r="E44">
            <v>47000</v>
          </cell>
          <cell r="F44">
            <v>87500</v>
          </cell>
          <cell r="G44">
            <v>12000</v>
          </cell>
          <cell r="H44">
            <v>6</v>
          </cell>
          <cell r="I44">
            <v>28500</v>
          </cell>
          <cell r="J44">
            <v>180000</v>
          </cell>
          <cell r="K44">
            <v>0</v>
          </cell>
          <cell r="L44">
            <v>0</v>
          </cell>
          <cell r="M44">
            <v>87500</v>
          </cell>
          <cell r="N44">
            <v>0</v>
          </cell>
          <cell r="O44">
            <v>0</v>
          </cell>
          <cell r="P44">
            <v>0</v>
          </cell>
          <cell r="Q44">
            <v>0</v>
          </cell>
          <cell r="R44">
            <v>0</v>
          </cell>
          <cell r="S44">
            <v>0</v>
          </cell>
          <cell r="T44">
            <v>0</v>
          </cell>
          <cell r="U44">
            <v>0</v>
          </cell>
          <cell r="V44">
            <v>0</v>
          </cell>
          <cell r="W44">
            <v>0</v>
          </cell>
          <cell r="X44">
            <v>0</v>
          </cell>
          <cell r="Y44">
            <v>0</v>
          </cell>
          <cell r="Z44">
            <v>0</v>
          </cell>
          <cell r="AA44">
            <v>6</v>
          </cell>
          <cell r="AB44">
            <v>6</v>
          </cell>
          <cell r="AC44">
            <v>180000</v>
          </cell>
        </row>
        <row r="45">
          <cell r="A45">
            <v>36</v>
          </cell>
          <cell r="B45" t="str">
            <v>　金砂郷町</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37</v>
          </cell>
          <cell r="B46" t="str">
            <v>　大子町</v>
          </cell>
          <cell r="C46">
            <v>151500</v>
          </cell>
          <cell r="D46">
            <v>10000</v>
          </cell>
          <cell r="E46">
            <v>10000</v>
          </cell>
          <cell r="F46">
            <v>3000</v>
          </cell>
          <cell r="G46">
            <v>2600</v>
          </cell>
          <cell r="H46">
            <v>197100</v>
          </cell>
          <cell r="I46">
            <v>30000</v>
          </cell>
          <cell r="J46">
            <v>22</v>
          </cell>
          <cell r="K46">
            <v>34</v>
          </cell>
          <cell r="L46">
            <v>340000</v>
          </cell>
          <cell r="M46">
            <v>197100</v>
          </cell>
          <cell r="N46">
            <v>0</v>
          </cell>
          <cell r="O46">
            <v>0</v>
          </cell>
          <cell r="P46">
            <v>0</v>
          </cell>
          <cell r="Q46">
            <v>0</v>
          </cell>
          <cell r="R46">
            <v>0</v>
          </cell>
          <cell r="S46">
            <v>0</v>
          </cell>
          <cell r="T46">
            <v>0</v>
          </cell>
          <cell r="U46">
            <v>0</v>
          </cell>
          <cell r="V46">
            <v>0</v>
          </cell>
          <cell r="W46">
            <v>0</v>
          </cell>
          <cell r="X46">
            <v>0</v>
          </cell>
          <cell r="Y46">
            <v>0</v>
          </cell>
          <cell r="Z46">
            <v>0</v>
          </cell>
          <cell r="AA46">
            <v>22</v>
          </cell>
          <cell r="AB46">
            <v>34</v>
          </cell>
          <cell r="AC46">
            <v>340000</v>
          </cell>
          <cell r="AD46">
            <v>170000</v>
          </cell>
        </row>
        <row r="47">
          <cell r="A47">
            <v>38</v>
          </cell>
          <cell r="B47" t="str">
            <v>　十王町</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A48">
            <v>39</v>
          </cell>
          <cell r="B48" t="str">
            <v>　鉾田町</v>
          </cell>
          <cell r="C48">
            <v>8600</v>
          </cell>
          <cell r="D48">
            <v>15200</v>
          </cell>
          <cell r="E48">
            <v>8600</v>
          </cell>
          <cell r="F48">
            <v>0</v>
          </cell>
          <cell r="G48">
            <v>17</v>
          </cell>
          <cell r="H48">
            <v>17</v>
          </cell>
          <cell r="I48">
            <v>15200</v>
          </cell>
          <cell r="J48">
            <v>0</v>
          </cell>
          <cell r="K48">
            <v>0</v>
          </cell>
          <cell r="L48">
            <v>0</v>
          </cell>
          <cell r="M48">
            <v>23800</v>
          </cell>
          <cell r="N48">
            <v>0</v>
          </cell>
          <cell r="O48">
            <v>0</v>
          </cell>
          <cell r="P48">
            <v>0</v>
          </cell>
          <cell r="Q48">
            <v>0</v>
          </cell>
          <cell r="R48">
            <v>0</v>
          </cell>
          <cell r="S48">
            <v>0</v>
          </cell>
          <cell r="T48">
            <v>0</v>
          </cell>
          <cell r="U48">
            <v>0</v>
          </cell>
          <cell r="V48">
            <v>0</v>
          </cell>
          <cell r="W48">
            <v>0</v>
          </cell>
          <cell r="X48">
            <v>0</v>
          </cell>
          <cell r="Y48">
            <v>0</v>
          </cell>
          <cell r="Z48">
            <v>0</v>
          </cell>
          <cell r="AA48">
            <v>17</v>
          </cell>
          <cell r="AB48">
            <v>17</v>
          </cell>
          <cell r="AC48">
            <v>176000</v>
          </cell>
        </row>
        <row r="49">
          <cell r="A49">
            <v>40</v>
          </cell>
          <cell r="B49" t="str">
            <v>　神栖町</v>
          </cell>
          <cell r="C49">
            <v>46500</v>
          </cell>
          <cell r="D49">
            <v>45000</v>
          </cell>
          <cell r="E49">
            <v>1000</v>
          </cell>
          <cell r="F49">
            <v>3600</v>
          </cell>
          <cell r="G49">
            <v>3600</v>
          </cell>
          <cell r="H49">
            <v>100600</v>
          </cell>
          <cell r="I49">
            <v>4500</v>
          </cell>
          <cell r="J49">
            <v>11</v>
          </cell>
          <cell r="K49">
            <v>11</v>
          </cell>
          <cell r="L49">
            <v>210640</v>
          </cell>
          <cell r="M49">
            <v>100600</v>
          </cell>
          <cell r="N49">
            <v>0</v>
          </cell>
          <cell r="O49">
            <v>0</v>
          </cell>
          <cell r="P49">
            <v>0</v>
          </cell>
          <cell r="Q49">
            <v>0</v>
          </cell>
          <cell r="R49">
            <v>0</v>
          </cell>
          <cell r="S49">
            <v>0</v>
          </cell>
          <cell r="T49">
            <v>0</v>
          </cell>
          <cell r="U49">
            <v>0</v>
          </cell>
          <cell r="V49">
            <v>0</v>
          </cell>
          <cell r="W49">
            <v>0</v>
          </cell>
          <cell r="X49">
            <v>0</v>
          </cell>
          <cell r="Y49">
            <v>0</v>
          </cell>
          <cell r="Z49">
            <v>0</v>
          </cell>
          <cell r="AA49">
            <v>11</v>
          </cell>
          <cell r="AB49">
            <v>11</v>
          </cell>
          <cell r="AC49">
            <v>210640</v>
          </cell>
          <cell r="AD49">
            <v>11000</v>
          </cell>
        </row>
        <row r="50">
          <cell r="A50">
            <v>41</v>
          </cell>
          <cell r="B50" t="str">
            <v>　波崎町</v>
          </cell>
          <cell r="C50">
            <v>18000</v>
          </cell>
          <cell r="D50">
            <v>3000</v>
          </cell>
          <cell r="E50">
            <v>3000</v>
          </cell>
          <cell r="F50">
            <v>1280</v>
          </cell>
          <cell r="G50">
            <v>1280</v>
          </cell>
          <cell r="H50">
            <v>29280</v>
          </cell>
          <cell r="I50">
            <v>4000</v>
          </cell>
          <cell r="J50">
            <v>16</v>
          </cell>
          <cell r="K50">
            <v>16</v>
          </cell>
          <cell r="L50">
            <v>228900</v>
          </cell>
          <cell r="M50">
            <v>29280</v>
          </cell>
          <cell r="N50">
            <v>0</v>
          </cell>
          <cell r="O50">
            <v>0</v>
          </cell>
          <cell r="P50">
            <v>0</v>
          </cell>
          <cell r="Q50">
            <v>0</v>
          </cell>
          <cell r="R50">
            <v>0</v>
          </cell>
          <cell r="S50">
            <v>0</v>
          </cell>
          <cell r="T50">
            <v>0</v>
          </cell>
          <cell r="U50">
            <v>0</v>
          </cell>
          <cell r="V50">
            <v>0</v>
          </cell>
          <cell r="W50">
            <v>0</v>
          </cell>
          <cell r="X50">
            <v>0</v>
          </cell>
          <cell r="Y50">
            <v>0</v>
          </cell>
          <cell r="Z50">
            <v>0</v>
          </cell>
          <cell r="AA50">
            <v>16</v>
          </cell>
          <cell r="AB50">
            <v>16</v>
          </cell>
          <cell r="AC50">
            <v>228900</v>
          </cell>
        </row>
        <row r="51">
          <cell r="A51">
            <v>42</v>
          </cell>
          <cell r="B51" t="str">
            <v>　麻生町</v>
          </cell>
          <cell r="C51">
            <v>18000</v>
          </cell>
          <cell r="D51">
            <v>480</v>
          </cell>
          <cell r="E51">
            <v>10000</v>
          </cell>
          <cell r="F51">
            <v>28480</v>
          </cell>
          <cell r="G51">
            <v>480</v>
          </cell>
          <cell r="H51">
            <v>17</v>
          </cell>
          <cell r="I51">
            <v>10000</v>
          </cell>
          <cell r="J51">
            <v>100000</v>
          </cell>
          <cell r="K51">
            <v>0</v>
          </cell>
          <cell r="L51">
            <v>0</v>
          </cell>
          <cell r="M51">
            <v>28480</v>
          </cell>
          <cell r="N51">
            <v>0</v>
          </cell>
          <cell r="O51">
            <v>0</v>
          </cell>
          <cell r="P51">
            <v>0</v>
          </cell>
          <cell r="Q51">
            <v>0</v>
          </cell>
          <cell r="R51">
            <v>0</v>
          </cell>
          <cell r="S51">
            <v>0</v>
          </cell>
          <cell r="T51">
            <v>0</v>
          </cell>
          <cell r="U51">
            <v>0</v>
          </cell>
          <cell r="V51">
            <v>0</v>
          </cell>
          <cell r="W51">
            <v>0</v>
          </cell>
          <cell r="X51">
            <v>0</v>
          </cell>
          <cell r="Y51">
            <v>0</v>
          </cell>
          <cell r="Z51">
            <v>0</v>
          </cell>
          <cell r="AA51">
            <v>17</v>
          </cell>
          <cell r="AB51">
            <v>17</v>
          </cell>
          <cell r="AC51">
            <v>100000</v>
          </cell>
        </row>
        <row r="52">
          <cell r="A52">
            <v>43</v>
          </cell>
          <cell r="B52" t="str">
            <v>　北浦町</v>
          </cell>
          <cell r="C52">
            <v>40000</v>
          </cell>
          <cell r="D52">
            <v>5250</v>
          </cell>
          <cell r="E52">
            <v>5250</v>
          </cell>
          <cell r="F52">
            <v>21000</v>
          </cell>
          <cell r="G52">
            <v>1600</v>
          </cell>
          <cell r="H52">
            <v>0</v>
          </cell>
          <cell r="I52">
            <v>21000</v>
          </cell>
          <cell r="J52">
            <v>7</v>
          </cell>
          <cell r="K52">
            <v>110000</v>
          </cell>
          <cell r="L52">
            <v>14000</v>
          </cell>
          <cell r="M52">
            <v>67850</v>
          </cell>
          <cell r="N52">
            <v>0</v>
          </cell>
          <cell r="O52">
            <v>0</v>
          </cell>
          <cell r="P52">
            <v>0</v>
          </cell>
          <cell r="Q52">
            <v>0</v>
          </cell>
          <cell r="R52">
            <v>0</v>
          </cell>
          <cell r="S52">
            <v>0</v>
          </cell>
          <cell r="T52">
            <v>0</v>
          </cell>
          <cell r="U52">
            <v>0</v>
          </cell>
          <cell r="V52">
            <v>0</v>
          </cell>
          <cell r="W52">
            <v>0</v>
          </cell>
          <cell r="X52">
            <v>0</v>
          </cell>
          <cell r="Y52">
            <v>0</v>
          </cell>
          <cell r="Z52">
            <v>0</v>
          </cell>
          <cell r="AA52">
            <v>7</v>
          </cell>
          <cell r="AB52">
            <v>7</v>
          </cell>
          <cell r="AC52">
            <v>110000</v>
          </cell>
          <cell r="AD52">
            <v>14000</v>
          </cell>
        </row>
        <row r="53">
          <cell r="A53">
            <v>44</v>
          </cell>
          <cell r="B53" t="str">
            <v>　玉造町</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A54">
            <v>45</v>
          </cell>
          <cell r="B54" t="str">
            <v>　江戸崎町</v>
          </cell>
          <cell r="C54">
            <v>20000</v>
          </cell>
          <cell r="D54">
            <v>20000</v>
          </cell>
          <cell r="E54">
            <v>5</v>
          </cell>
          <cell r="F54">
            <v>20</v>
          </cell>
          <cell r="G54">
            <v>75000</v>
          </cell>
          <cell r="H54">
            <v>75000</v>
          </cell>
          <cell r="I54">
            <v>20000</v>
          </cell>
          <cell r="J54">
            <v>7</v>
          </cell>
          <cell r="K54">
            <v>105000</v>
          </cell>
          <cell r="L54">
            <v>0</v>
          </cell>
          <cell r="M54">
            <v>20000</v>
          </cell>
          <cell r="N54">
            <v>5</v>
          </cell>
          <cell r="O54">
            <v>20</v>
          </cell>
          <cell r="P54">
            <v>75000</v>
          </cell>
          <cell r="Q54">
            <v>0</v>
          </cell>
          <cell r="R54">
            <v>0</v>
          </cell>
          <cell r="S54">
            <v>0</v>
          </cell>
          <cell r="T54">
            <v>0</v>
          </cell>
          <cell r="U54">
            <v>0</v>
          </cell>
          <cell r="V54">
            <v>0</v>
          </cell>
          <cell r="W54">
            <v>0</v>
          </cell>
          <cell r="X54">
            <v>0</v>
          </cell>
          <cell r="Y54">
            <v>0</v>
          </cell>
          <cell r="Z54">
            <v>75000</v>
          </cell>
          <cell r="AA54">
            <v>7</v>
          </cell>
          <cell r="AB54">
            <v>7</v>
          </cell>
          <cell r="AC54">
            <v>105000</v>
          </cell>
        </row>
        <row r="55">
          <cell r="A55">
            <v>46</v>
          </cell>
          <cell r="B55" t="str">
            <v>　阿見町</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A56">
            <v>47</v>
          </cell>
          <cell r="B56" t="str">
            <v>　新利根町</v>
          </cell>
          <cell r="C56">
            <v>500</v>
          </cell>
          <cell r="D56">
            <v>800</v>
          </cell>
          <cell r="E56">
            <v>500</v>
          </cell>
          <cell r="F56">
            <v>5300</v>
          </cell>
          <cell r="G56">
            <v>800</v>
          </cell>
          <cell r="H56">
            <v>3</v>
          </cell>
          <cell r="I56">
            <v>4000</v>
          </cell>
          <cell r="J56">
            <v>18000</v>
          </cell>
          <cell r="K56">
            <v>0</v>
          </cell>
          <cell r="L56">
            <v>0</v>
          </cell>
          <cell r="M56">
            <v>5300</v>
          </cell>
          <cell r="N56">
            <v>0</v>
          </cell>
          <cell r="O56">
            <v>0</v>
          </cell>
          <cell r="P56">
            <v>0</v>
          </cell>
          <cell r="Q56">
            <v>0</v>
          </cell>
          <cell r="R56">
            <v>0</v>
          </cell>
          <cell r="S56">
            <v>0</v>
          </cell>
          <cell r="T56">
            <v>0</v>
          </cell>
          <cell r="U56">
            <v>0</v>
          </cell>
          <cell r="V56">
            <v>0</v>
          </cell>
          <cell r="W56">
            <v>0</v>
          </cell>
          <cell r="X56">
            <v>0</v>
          </cell>
          <cell r="Y56">
            <v>0</v>
          </cell>
          <cell r="Z56">
            <v>0</v>
          </cell>
          <cell r="AA56">
            <v>3</v>
          </cell>
          <cell r="AB56">
            <v>3</v>
          </cell>
          <cell r="AC56">
            <v>18000</v>
          </cell>
        </row>
        <row r="57">
          <cell r="A57">
            <v>48</v>
          </cell>
          <cell r="B57" t="str">
            <v>　河内町</v>
          </cell>
          <cell r="C57">
            <v>52000</v>
          </cell>
          <cell r="D57">
            <v>30000</v>
          </cell>
          <cell r="E57">
            <v>52000</v>
          </cell>
          <cell r="F57">
            <v>30000</v>
          </cell>
          <cell r="G57">
            <v>0</v>
          </cell>
          <cell r="H57">
            <v>9</v>
          </cell>
          <cell r="I57">
            <v>6000</v>
          </cell>
          <cell r="J57">
            <v>80000</v>
          </cell>
          <cell r="K57">
            <v>0</v>
          </cell>
          <cell r="L57">
            <v>0</v>
          </cell>
          <cell r="M57">
            <v>88000</v>
          </cell>
          <cell r="N57">
            <v>0</v>
          </cell>
          <cell r="O57">
            <v>0</v>
          </cell>
          <cell r="P57">
            <v>0</v>
          </cell>
          <cell r="Q57">
            <v>0</v>
          </cell>
          <cell r="R57">
            <v>0</v>
          </cell>
          <cell r="S57">
            <v>0</v>
          </cell>
          <cell r="T57">
            <v>0</v>
          </cell>
          <cell r="U57">
            <v>0</v>
          </cell>
          <cell r="V57">
            <v>0</v>
          </cell>
          <cell r="W57">
            <v>0</v>
          </cell>
          <cell r="X57">
            <v>0</v>
          </cell>
          <cell r="Y57">
            <v>0</v>
          </cell>
          <cell r="Z57">
            <v>0</v>
          </cell>
          <cell r="AA57">
            <v>9</v>
          </cell>
          <cell r="AB57">
            <v>9</v>
          </cell>
          <cell r="AC57">
            <v>80000</v>
          </cell>
        </row>
        <row r="58">
          <cell r="A58">
            <v>49</v>
          </cell>
          <cell r="B58" t="str">
            <v>　東町</v>
          </cell>
          <cell r="C58">
            <v>0</v>
          </cell>
          <cell r="D58">
            <v>0</v>
          </cell>
          <cell r="E58">
            <v>5</v>
          </cell>
          <cell r="F58">
            <v>5</v>
          </cell>
          <cell r="G58">
            <v>100000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5</v>
          </cell>
          <cell r="AB58">
            <v>5</v>
          </cell>
          <cell r="AC58">
            <v>100000</v>
          </cell>
        </row>
        <row r="59">
          <cell r="A59">
            <v>50</v>
          </cell>
          <cell r="B59" t="str">
            <v>　霞ヶ浦町</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51</v>
          </cell>
          <cell r="B60" t="str">
            <v>　八郷町</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row>
        <row r="61">
          <cell r="A61">
            <v>52</v>
          </cell>
          <cell r="B61" t="str">
            <v>　千代田町</v>
          </cell>
          <cell r="C61">
            <v>0</v>
          </cell>
          <cell r="D61">
            <v>0</v>
          </cell>
          <cell r="E61">
            <v>6</v>
          </cell>
          <cell r="F61">
            <v>6</v>
          </cell>
          <cell r="G61">
            <v>60000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6</v>
          </cell>
          <cell r="AB61">
            <v>6</v>
          </cell>
          <cell r="AC61">
            <v>60000</v>
          </cell>
        </row>
        <row r="62">
          <cell r="A62">
            <v>53</v>
          </cell>
          <cell r="B62" t="str">
            <v>　伊奈町</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54</v>
          </cell>
          <cell r="B63" t="str">
            <v>　関城町</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55</v>
          </cell>
          <cell r="B64" t="str">
            <v>　明野町</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row>
        <row r="65">
          <cell r="A65">
            <v>56</v>
          </cell>
          <cell r="B65" t="str">
            <v>　真壁町</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57</v>
          </cell>
          <cell r="B66" t="str">
            <v>　協和町</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row>
        <row r="67">
          <cell r="A67">
            <v>58</v>
          </cell>
          <cell r="B67" t="str">
            <v>　八千代町</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A68">
            <v>59</v>
          </cell>
          <cell r="B68" t="str">
            <v>　石下町</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A69">
            <v>60</v>
          </cell>
          <cell r="B69" t="str">
            <v>　総和町</v>
          </cell>
          <cell r="C69">
            <v>2400</v>
          </cell>
          <cell r="D69">
            <v>1600</v>
          </cell>
          <cell r="E69">
            <v>2400</v>
          </cell>
          <cell r="F69">
            <v>29600</v>
          </cell>
          <cell r="G69">
            <v>1600</v>
          </cell>
          <cell r="H69">
            <v>14</v>
          </cell>
          <cell r="I69">
            <v>25600</v>
          </cell>
          <cell r="J69">
            <v>220000</v>
          </cell>
          <cell r="K69">
            <v>0</v>
          </cell>
          <cell r="L69">
            <v>0</v>
          </cell>
          <cell r="M69">
            <v>29600</v>
          </cell>
          <cell r="N69">
            <v>0</v>
          </cell>
          <cell r="O69">
            <v>0</v>
          </cell>
          <cell r="P69">
            <v>0</v>
          </cell>
          <cell r="Q69">
            <v>0</v>
          </cell>
          <cell r="R69">
            <v>0</v>
          </cell>
          <cell r="S69">
            <v>0</v>
          </cell>
          <cell r="T69">
            <v>0</v>
          </cell>
          <cell r="U69">
            <v>0</v>
          </cell>
          <cell r="V69">
            <v>0</v>
          </cell>
          <cell r="W69">
            <v>0</v>
          </cell>
          <cell r="X69">
            <v>0</v>
          </cell>
          <cell r="Y69">
            <v>0</v>
          </cell>
          <cell r="Z69">
            <v>0</v>
          </cell>
          <cell r="AA69">
            <v>14</v>
          </cell>
          <cell r="AB69">
            <v>22</v>
          </cell>
          <cell r="AC69">
            <v>220000</v>
          </cell>
        </row>
        <row r="70">
          <cell r="A70">
            <v>61</v>
          </cell>
          <cell r="B70" t="str">
            <v>　五霞町</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62</v>
          </cell>
          <cell r="B71" t="str">
            <v>　三和町</v>
          </cell>
          <cell r="C71">
            <v>11000</v>
          </cell>
          <cell r="D71">
            <v>9000</v>
          </cell>
          <cell r="E71">
            <v>11000</v>
          </cell>
          <cell r="F71">
            <v>0</v>
          </cell>
          <cell r="G71">
            <v>10</v>
          </cell>
          <cell r="H71">
            <v>10</v>
          </cell>
          <cell r="I71">
            <v>9000</v>
          </cell>
          <cell r="J71">
            <v>0</v>
          </cell>
          <cell r="K71">
            <v>0</v>
          </cell>
          <cell r="L71">
            <v>0</v>
          </cell>
          <cell r="M71">
            <v>20000</v>
          </cell>
          <cell r="N71">
            <v>0</v>
          </cell>
          <cell r="O71">
            <v>0</v>
          </cell>
          <cell r="P71">
            <v>0</v>
          </cell>
          <cell r="Q71">
            <v>0</v>
          </cell>
          <cell r="R71">
            <v>0</v>
          </cell>
          <cell r="S71">
            <v>0</v>
          </cell>
          <cell r="T71">
            <v>0</v>
          </cell>
          <cell r="U71">
            <v>0</v>
          </cell>
          <cell r="V71">
            <v>0</v>
          </cell>
          <cell r="W71">
            <v>0</v>
          </cell>
          <cell r="X71">
            <v>0</v>
          </cell>
          <cell r="Y71">
            <v>0</v>
          </cell>
          <cell r="Z71">
            <v>0</v>
          </cell>
          <cell r="AA71">
            <v>10</v>
          </cell>
          <cell r="AB71">
            <v>10</v>
          </cell>
          <cell r="AC71">
            <v>200000</v>
          </cell>
        </row>
        <row r="72">
          <cell r="A72">
            <v>63</v>
          </cell>
          <cell r="B72" t="str">
            <v>　猿島町</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64</v>
          </cell>
          <cell r="B73" t="str">
            <v>　境町</v>
          </cell>
          <cell r="C73">
            <v>42000</v>
          </cell>
          <cell r="D73">
            <v>5000</v>
          </cell>
          <cell r="E73">
            <v>5000</v>
          </cell>
          <cell r="F73">
            <v>42000</v>
          </cell>
          <cell r="G73">
            <v>4000</v>
          </cell>
          <cell r="H73">
            <v>0</v>
          </cell>
          <cell r="I73">
            <v>42000</v>
          </cell>
          <cell r="J73">
            <v>10</v>
          </cell>
          <cell r="K73">
            <v>310000</v>
          </cell>
          <cell r="L73">
            <v>22000</v>
          </cell>
          <cell r="M73">
            <v>93000</v>
          </cell>
          <cell r="N73">
            <v>0</v>
          </cell>
          <cell r="O73">
            <v>0</v>
          </cell>
          <cell r="P73">
            <v>0</v>
          </cell>
          <cell r="Q73">
            <v>0</v>
          </cell>
          <cell r="R73">
            <v>0</v>
          </cell>
          <cell r="S73">
            <v>0</v>
          </cell>
          <cell r="T73">
            <v>0</v>
          </cell>
          <cell r="U73">
            <v>0</v>
          </cell>
          <cell r="V73">
            <v>0</v>
          </cell>
          <cell r="W73">
            <v>0</v>
          </cell>
          <cell r="X73">
            <v>0</v>
          </cell>
          <cell r="Y73">
            <v>0</v>
          </cell>
          <cell r="Z73">
            <v>0</v>
          </cell>
          <cell r="AA73">
            <v>10</v>
          </cell>
          <cell r="AB73">
            <v>10</v>
          </cell>
          <cell r="AC73">
            <v>310000</v>
          </cell>
          <cell r="AD73">
            <v>22000</v>
          </cell>
        </row>
        <row r="74">
          <cell r="A74">
            <v>65</v>
          </cell>
          <cell r="B74" t="str">
            <v>　藤代町</v>
          </cell>
          <cell r="C74">
            <v>0</v>
          </cell>
          <cell r="D74">
            <v>0</v>
          </cell>
          <cell r="E74">
            <v>9</v>
          </cell>
          <cell r="F74">
            <v>9</v>
          </cell>
          <cell r="G74">
            <v>180000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9</v>
          </cell>
          <cell r="AB74">
            <v>9</v>
          </cell>
          <cell r="AC74">
            <v>180000</v>
          </cell>
        </row>
        <row r="75">
          <cell r="A75">
            <v>66</v>
          </cell>
          <cell r="B75" t="str">
            <v>　利根町</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B76" t="str">
            <v>小　　計</v>
          </cell>
          <cell r="C76">
            <v>489500</v>
          </cell>
          <cell r="D76">
            <v>48000</v>
          </cell>
          <cell r="E76">
            <v>166504</v>
          </cell>
          <cell r="F76">
            <v>33000</v>
          </cell>
          <cell r="G76">
            <v>34360</v>
          </cell>
          <cell r="H76">
            <v>0</v>
          </cell>
          <cell r="I76">
            <v>235300</v>
          </cell>
          <cell r="J76">
            <v>0</v>
          </cell>
          <cell r="K76">
            <v>0</v>
          </cell>
          <cell r="L76">
            <v>0</v>
          </cell>
          <cell r="M76">
            <v>1006664</v>
          </cell>
          <cell r="N76">
            <v>5</v>
          </cell>
          <cell r="O76">
            <v>20</v>
          </cell>
          <cell r="P76">
            <v>75000</v>
          </cell>
          <cell r="Q76">
            <v>0</v>
          </cell>
          <cell r="R76">
            <v>0</v>
          </cell>
          <cell r="S76">
            <v>0</v>
          </cell>
          <cell r="T76">
            <v>0</v>
          </cell>
          <cell r="U76">
            <v>0</v>
          </cell>
          <cell r="V76">
            <v>0</v>
          </cell>
          <cell r="W76">
            <v>0</v>
          </cell>
          <cell r="X76">
            <v>0</v>
          </cell>
          <cell r="Y76">
            <v>0</v>
          </cell>
          <cell r="Z76">
            <v>75000</v>
          </cell>
          <cell r="AA76">
            <v>239</v>
          </cell>
          <cell r="AB76">
            <v>262</v>
          </cell>
          <cell r="AC76">
            <v>3768540</v>
          </cell>
          <cell r="AD76">
            <v>221400</v>
          </cell>
        </row>
        <row r="77">
          <cell r="M77">
            <v>0</v>
          </cell>
          <cell r="N77">
            <v>0</v>
          </cell>
          <cell r="O77">
            <v>0</v>
          </cell>
          <cell r="P77">
            <v>0</v>
          </cell>
          <cell r="Q77">
            <v>0</v>
          </cell>
          <cell r="R77">
            <v>0</v>
          </cell>
          <cell r="S77">
            <v>0</v>
          </cell>
          <cell r="T77">
            <v>0</v>
          </cell>
          <cell r="U77">
            <v>0</v>
          </cell>
          <cell r="V77">
            <v>0</v>
          </cell>
          <cell r="W77">
            <v>0</v>
          </cell>
          <cell r="X77">
            <v>0</v>
          </cell>
          <cell r="Y77">
            <v>0</v>
          </cell>
          <cell r="Z77">
            <v>0</v>
          </cell>
        </row>
        <row r="78">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67</v>
          </cell>
          <cell r="B80" t="str">
            <v>　桂村</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68</v>
          </cell>
          <cell r="B81" t="str">
            <v>　御前山村</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69</v>
          </cell>
          <cell r="B82" t="str">
            <v>　七会村</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70</v>
          </cell>
          <cell r="B83" t="str">
            <v>　東海村</v>
          </cell>
          <cell r="C83">
            <v>13700</v>
          </cell>
          <cell r="D83">
            <v>14400</v>
          </cell>
          <cell r="E83">
            <v>13700</v>
          </cell>
          <cell r="F83">
            <v>0</v>
          </cell>
          <cell r="G83">
            <v>8</v>
          </cell>
          <cell r="H83">
            <v>8</v>
          </cell>
          <cell r="I83">
            <v>14400</v>
          </cell>
          <cell r="J83">
            <v>0</v>
          </cell>
          <cell r="K83">
            <v>0</v>
          </cell>
          <cell r="L83">
            <v>0</v>
          </cell>
          <cell r="M83">
            <v>28100</v>
          </cell>
          <cell r="N83">
            <v>0</v>
          </cell>
          <cell r="O83">
            <v>0</v>
          </cell>
          <cell r="P83">
            <v>0</v>
          </cell>
          <cell r="Q83">
            <v>0</v>
          </cell>
          <cell r="R83">
            <v>0</v>
          </cell>
          <cell r="S83">
            <v>0</v>
          </cell>
          <cell r="T83">
            <v>0</v>
          </cell>
          <cell r="U83">
            <v>0</v>
          </cell>
          <cell r="V83">
            <v>0</v>
          </cell>
          <cell r="W83">
            <v>0</v>
          </cell>
          <cell r="X83">
            <v>0</v>
          </cell>
          <cell r="Y83">
            <v>0</v>
          </cell>
          <cell r="Z83">
            <v>0</v>
          </cell>
          <cell r="AA83">
            <v>8</v>
          </cell>
          <cell r="AB83">
            <v>8</v>
          </cell>
          <cell r="AC83">
            <v>108000</v>
          </cell>
        </row>
        <row r="84">
          <cell r="A84">
            <v>71</v>
          </cell>
          <cell r="B84" t="str">
            <v>　美和村</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72</v>
          </cell>
          <cell r="B85" t="str">
            <v>　緒川村</v>
          </cell>
          <cell r="C85">
            <v>0</v>
          </cell>
          <cell r="D85">
            <v>0</v>
          </cell>
          <cell r="E85">
            <v>3</v>
          </cell>
          <cell r="F85">
            <v>3</v>
          </cell>
          <cell r="G85">
            <v>90000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3</v>
          </cell>
          <cell r="AB85">
            <v>3</v>
          </cell>
          <cell r="AC85">
            <v>90000</v>
          </cell>
        </row>
        <row r="86">
          <cell r="A86">
            <v>73</v>
          </cell>
          <cell r="B86" t="str">
            <v>　水府村</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74</v>
          </cell>
          <cell r="B87" t="str">
            <v>　里美村</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75</v>
          </cell>
          <cell r="B88" t="str">
            <v>　旭村</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76</v>
          </cell>
          <cell r="B89" t="str">
            <v>　大洋村</v>
          </cell>
          <cell r="C89">
            <v>0</v>
          </cell>
          <cell r="D89">
            <v>0</v>
          </cell>
          <cell r="E89">
            <v>10</v>
          </cell>
          <cell r="F89">
            <v>10</v>
          </cell>
          <cell r="G89">
            <v>200000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10</v>
          </cell>
          <cell r="AB89">
            <v>10</v>
          </cell>
          <cell r="AC89">
            <v>200000</v>
          </cell>
        </row>
        <row r="90">
          <cell r="A90">
            <v>77</v>
          </cell>
          <cell r="B90" t="str">
            <v>　美浦村</v>
          </cell>
          <cell r="C90">
            <v>50000</v>
          </cell>
          <cell r="D90">
            <v>1600</v>
          </cell>
          <cell r="E90">
            <v>4000</v>
          </cell>
          <cell r="F90">
            <v>55600</v>
          </cell>
          <cell r="G90">
            <v>1600</v>
          </cell>
          <cell r="H90">
            <v>9</v>
          </cell>
          <cell r="I90">
            <v>4000</v>
          </cell>
          <cell r="J90">
            <v>90000</v>
          </cell>
          <cell r="K90">
            <v>18000</v>
          </cell>
          <cell r="L90">
            <v>0</v>
          </cell>
          <cell r="M90">
            <v>55600</v>
          </cell>
          <cell r="N90">
            <v>0</v>
          </cell>
          <cell r="O90">
            <v>0</v>
          </cell>
          <cell r="P90">
            <v>0</v>
          </cell>
          <cell r="Q90">
            <v>0</v>
          </cell>
          <cell r="R90">
            <v>0</v>
          </cell>
          <cell r="S90">
            <v>0</v>
          </cell>
          <cell r="T90">
            <v>0</v>
          </cell>
          <cell r="U90">
            <v>0</v>
          </cell>
          <cell r="V90">
            <v>0</v>
          </cell>
          <cell r="W90">
            <v>0</v>
          </cell>
          <cell r="X90">
            <v>0</v>
          </cell>
          <cell r="Y90">
            <v>0</v>
          </cell>
          <cell r="Z90">
            <v>0</v>
          </cell>
          <cell r="AA90">
            <v>9</v>
          </cell>
          <cell r="AB90">
            <v>9</v>
          </cell>
          <cell r="AC90">
            <v>90000</v>
          </cell>
          <cell r="AD90">
            <v>18000</v>
          </cell>
        </row>
        <row r="91">
          <cell r="A91">
            <v>78</v>
          </cell>
          <cell r="B91" t="str">
            <v>　桜川村</v>
          </cell>
          <cell r="C91">
            <v>74000</v>
          </cell>
          <cell r="D91">
            <v>2000</v>
          </cell>
          <cell r="E91">
            <v>2000</v>
          </cell>
          <cell r="F91">
            <v>95200</v>
          </cell>
          <cell r="G91">
            <v>0</v>
          </cell>
          <cell r="H91">
            <v>4</v>
          </cell>
          <cell r="I91">
            <v>19200</v>
          </cell>
          <cell r="J91">
            <v>80000</v>
          </cell>
          <cell r="K91">
            <v>4400</v>
          </cell>
          <cell r="L91">
            <v>0</v>
          </cell>
          <cell r="M91">
            <v>95200</v>
          </cell>
          <cell r="N91">
            <v>0</v>
          </cell>
          <cell r="O91">
            <v>0</v>
          </cell>
          <cell r="P91">
            <v>0</v>
          </cell>
          <cell r="Q91">
            <v>0</v>
          </cell>
          <cell r="R91">
            <v>0</v>
          </cell>
          <cell r="S91">
            <v>0</v>
          </cell>
          <cell r="T91">
            <v>0</v>
          </cell>
          <cell r="U91">
            <v>0</v>
          </cell>
          <cell r="V91">
            <v>0</v>
          </cell>
          <cell r="W91">
            <v>0</v>
          </cell>
          <cell r="X91">
            <v>0</v>
          </cell>
          <cell r="Y91">
            <v>0</v>
          </cell>
          <cell r="Z91">
            <v>0</v>
          </cell>
          <cell r="AA91">
            <v>4</v>
          </cell>
          <cell r="AB91">
            <v>4</v>
          </cell>
          <cell r="AC91">
            <v>80000</v>
          </cell>
          <cell r="AD91">
            <v>4400</v>
          </cell>
        </row>
        <row r="92">
          <cell r="A92">
            <v>79</v>
          </cell>
          <cell r="B92" t="str">
            <v>　玉里村</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80</v>
          </cell>
          <cell r="B93" t="str">
            <v>　新治村</v>
          </cell>
          <cell r="C93">
            <v>0</v>
          </cell>
          <cell r="D93">
            <v>0</v>
          </cell>
          <cell r="E93">
            <v>3</v>
          </cell>
          <cell r="F93">
            <v>3</v>
          </cell>
          <cell r="G93">
            <v>30000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3</v>
          </cell>
          <cell r="AB93">
            <v>3</v>
          </cell>
          <cell r="AC93">
            <v>30000</v>
          </cell>
        </row>
        <row r="94">
          <cell r="A94">
            <v>81</v>
          </cell>
          <cell r="B94" t="str">
            <v>　谷和原村</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row>
        <row r="95">
          <cell r="A95">
            <v>82</v>
          </cell>
          <cell r="B95" t="str">
            <v>　大和村</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83</v>
          </cell>
          <cell r="B96" t="str">
            <v>　千代川村</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row>
        <row r="97">
          <cell r="B97" t="str">
            <v>小　　計</v>
          </cell>
          <cell r="C97">
            <v>124000</v>
          </cell>
          <cell r="D97">
            <v>0</v>
          </cell>
          <cell r="E97">
            <v>15700</v>
          </cell>
          <cell r="F97">
            <v>0</v>
          </cell>
          <cell r="G97">
            <v>1600</v>
          </cell>
          <cell r="H97">
            <v>0</v>
          </cell>
          <cell r="I97">
            <v>37600</v>
          </cell>
          <cell r="J97">
            <v>0</v>
          </cell>
          <cell r="K97">
            <v>0</v>
          </cell>
          <cell r="L97">
            <v>0</v>
          </cell>
          <cell r="M97">
            <v>178900</v>
          </cell>
          <cell r="N97">
            <v>0</v>
          </cell>
          <cell r="O97">
            <v>0</v>
          </cell>
          <cell r="P97">
            <v>0</v>
          </cell>
          <cell r="Q97">
            <v>0</v>
          </cell>
          <cell r="R97">
            <v>0</v>
          </cell>
          <cell r="S97">
            <v>0</v>
          </cell>
          <cell r="T97">
            <v>0</v>
          </cell>
          <cell r="U97">
            <v>0</v>
          </cell>
          <cell r="V97">
            <v>0</v>
          </cell>
          <cell r="W97">
            <v>0</v>
          </cell>
          <cell r="X97">
            <v>0</v>
          </cell>
          <cell r="Y97">
            <v>0</v>
          </cell>
          <cell r="Z97">
            <v>0</v>
          </cell>
          <cell r="AA97">
            <v>37</v>
          </cell>
          <cell r="AB97">
            <v>37</v>
          </cell>
          <cell r="AC97">
            <v>598000</v>
          </cell>
          <cell r="AD97">
            <v>22400</v>
          </cell>
        </row>
        <row r="98">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1</v>
          </cell>
          <cell r="B99" t="str">
            <v>ニューライフカシマ</v>
          </cell>
          <cell r="C99">
            <v>0</v>
          </cell>
          <cell r="D99">
            <v>0</v>
          </cell>
          <cell r="E99">
            <v>12</v>
          </cell>
          <cell r="F99">
            <v>12</v>
          </cell>
          <cell r="G99">
            <v>120000</v>
          </cell>
          <cell r="H99">
            <v>40000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12</v>
          </cell>
          <cell r="AB99">
            <v>12</v>
          </cell>
          <cell r="AC99">
            <v>120000</v>
          </cell>
          <cell r="AD99">
            <v>40000</v>
          </cell>
        </row>
        <row r="100">
          <cell r="A100">
            <v>2</v>
          </cell>
          <cell r="B100" t="str">
            <v>スカイスポーツ取手</v>
          </cell>
          <cell r="C100">
            <v>0</v>
          </cell>
          <cell r="D100">
            <v>0</v>
          </cell>
          <cell r="E100">
            <v>4</v>
          </cell>
          <cell r="F100">
            <v>4</v>
          </cell>
          <cell r="G100">
            <v>65000</v>
          </cell>
          <cell r="H100">
            <v>11000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4</v>
          </cell>
          <cell r="AB100">
            <v>4</v>
          </cell>
          <cell r="AC100">
            <v>65000</v>
          </cell>
          <cell r="AD100">
            <v>11000</v>
          </cell>
        </row>
        <row r="101">
          <cell r="A101">
            <v>3</v>
          </cell>
          <cell r="B101" t="str">
            <v>ふれあい坂下</v>
          </cell>
          <cell r="C101">
            <v>0</v>
          </cell>
          <cell r="D101">
            <v>0</v>
          </cell>
          <cell r="E101">
            <v>7</v>
          </cell>
          <cell r="F101">
            <v>7</v>
          </cell>
          <cell r="G101">
            <v>80000</v>
          </cell>
          <cell r="H101">
            <v>133000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7</v>
          </cell>
          <cell r="AB101">
            <v>7</v>
          </cell>
          <cell r="AC101">
            <v>80000</v>
          </cell>
          <cell r="AD101">
            <v>133000</v>
          </cell>
        </row>
        <row r="102">
          <cell r="A102">
            <v>4</v>
          </cell>
          <cell r="B102" t="str">
            <v>未来の子ども</v>
          </cell>
          <cell r="C102">
            <v>0</v>
          </cell>
          <cell r="D102">
            <v>0</v>
          </cell>
          <cell r="E102">
            <v>6</v>
          </cell>
          <cell r="F102">
            <v>6</v>
          </cell>
          <cell r="G102">
            <v>150000</v>
          </cell>
          <cell r="H102">
            <v>13940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6</v>
          </cell>
          <cell r="AB102">
            <v>6</v>
          </cell>
          <cell r="AC102">
            <v>150000</v>
          </cell>
          <cell r="AD102">
            <v>13940</v>
          </cell>
        </row>
        <row r="103">
          <cell r="A103">
            <v>5</v>
          </cell>
          <cell r="B103" t="str">
            <v>水戸こどもの劇場</v>
          </cell>
          <cell r="C103">
            <v>0</v>
          </cell>
          <cell r="D103">
            <v>0</v>
          </cell>
          <cell r="E103">
            <v>13</v>
          </cell>
          <cell r="F103">
            <v>13</v>
          </cell>
          <cell r="G103">
            <v>260000</v>
          </cell>
          <cell r="H103">
            <v>26000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13</v>
          </cell>
          <cell r="AB103">
            <v>13</v>
          </cell>
          <cell r="AC103">
            <v>260000</v>
          </cell>
          <cell r="AD103">
            <v>26000</v>
          </cell>
        </row>
        <row r="104">
          <cell r="B104" t="str">
            <v>小計</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42</v>
          </cell>
          <cell r="AB104">
            <v>42</v>
          </cell>
          <cell r="AC104">
            <v>675000</v>
          </cell>
          <cell r="AD104">
            <v>223940</v>
          </cell>
        </row>
        <row r="105">
          <cell r="B105" t="str">
            <v>市町村等計</v>
          </cell>
          <cell r="C105">
            <v>795100</v>
          </cell>
          <cell r="D105">
            <v>56000</v>
          </cell>
          <cell r="E105">
            <v>238804</v>
          </cell>
          <cell r="F105">
            <v>153000</v>
          </cell>
          <cell r="G105">
            <v>61400</v>
          </cell>
          <cell r="H105">
            <v>2000</v>
          </cell>
          <cell r="I105">
            <v>344317</v>
          </cell>
          <cell r="J105">
            <v>0</v>
          </cell>
          <cell r="K105">
            <v>0</v>
          </cell>
          <cell r="L105">
            <v>0</v>
          </cell>
          <cell r="M105">
            <v>1650621</v>
          </cell>
          <cell r="N105">
            <v>5</v>
          </cell>
          <cell r="O105">
            <v>20</v>
          </cell>
          <cell r="P105">
            <v>75000</v>
          </cell>
          <cell r="Q105">
            <v>0</v>
          </cell>
          <cell r="R105">
            <v>0</v>
          </cell>
          <cell r="S105">
            <v>0</v>
          </cell>
          <cell r="T105">
            <v>0</v>
          </cell>
          <cell r="U105">
            <v>0</v>
          </cell>
          <cell r="V105">
            <v>0</v>
          </cell>
          <cell r="W105">
            <v>0</v>
          </cell>
          <cell r="X105">
            <v>0</v>
          </cell>
          <cell r="Y105">
            <v>0</v>
          </cell>
          <cell r="Z105">
            <v>75000</v>
          </cell>
          <cell r="AA105">
            <v>511</v>
          </cell>
          <cell r="AB105">
            <v>535</v>
          </cell>
          <cell r="AC105">
            <v>7187540</v>
          </cell>
          <cell r="AD105">
            <v>469740</v>
          </cell>
        </row>
        <row r="106">
          <cell r="B106" t="str">
            <v>市町村等計</v>
          </cell>
          <cell r="C106">
            <v>795100</v>
          </cell>
          <cell r="D106">
            <v>56000</v>
          </cell>
          <cell r="E106">
            <v>238804</v>
          </cell>
          <cell r="F106">
            <v>153000</v>
          </cell>
          <cell r="G106">
            <v>61400</v>
          </cell>
          <cell r="H106">
            <v>2000</v>
          </cell>
          <cell r="I106">
            <v>344317</v>
          </cell>
          <cell r="J106">
            <v>0</v>
          </cell>
          <cell r="K106">
            <v>0</v>
          </cell>
          <cell r="L106">
            <v>0</v>
          </cell>
          <cell r="M106">
            <v>1650621</v>
          </cell>
          <cell r="N106">
            <v>5</v>
          </cell>
          <cell r="O106">
            <v>20</v>
          </cell>
          <cell r="P106">
            <v>75000</v>
          </cell>
          <cell r="Q106">
            <v>0</v>
          </cell>
          <cell r="R106">
            <v>0</v>
          </cell>
          <cell r="S106">
            <v>0</v>
          </cell>
          <cell r="T106">
            <v>0</v>
          </cell>
          <cell r="U106">
            <v>0</v>
          </cell>
          <cell r="V106">
            <v>0</v>
          </cell>
          <cell r="W106">
            <v>0</v>
          </cell>
          <cell r="X106">
            <v>0</v>
          </cell>
          <cell r="Y106">
            <v>0</v>
          </cell>
          <cell r="Z106">
            <v>75000</v>
          </cell>
          <cell r="AA106">
            <v>511</v>
          </cell>
          <cell r="AB106">
            <v>535</v>
          </cell>
          <cell r="AC106">
            <v>7187540</v>
          </cell>
          <cell r="AD106">
            <v>469740</v>
          </cell>
        </row>
        <row r="107">
          <cell r="B107" t="str">
            <v>茨城県</v>
          </cell>
          <cell r="C107">
            <v>164000</v>
          </cell>
          <cell r="D107">
            <v>252000</v>
          </cell>
          <cell r="E107">
            <v>21000</v>
          </cell>
          <cell r="F107">
            <v>882000</v>
          </cell>
          <cell r="G107">
            <v>12400</v>
          </cell>
          <cell r="H107">
            <v>0</v>
          </cell>
          <cell r="I107">
            <v>37800</v>
          </cell>
          <cell r="J107">
            <v>180000</v>
          </cell>
          <cell r="K107">
            <v>0</v>
          </cell>
          <cell r="L107">
            <v>95130</v>
          </cell>
          <cell r="M107">
            <v>1644330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B109" t="str">
            <v>合　　計</v>
          </cell>
          <cell r="C109">
            <v>959100</v>
          </cell>
          <cell r="D109">
            <v>308000</v>
          </cell>
          <cell r="E109">
            <v>259804</v>
          </cell>
          <cell r="F109">
            <v>1035000</v>
          </cell>
          <cell r="G109">
            <v>73800</v>
          </cell>
          <cell r="H109">
            <v>2000</v>
          </cell>
          <cell r="I109">
            <v>382117</v>
          </cell>
          <cell r="J109">
            <v>180000</v>
          </cell>
          <cell r="K109">
            <v>0</v>
          </cell>
          <cell r="L109">
            <v>95130</v>
          </cell>
          <cell r="M109">
            <v>3294951</v>
          </cell>
          <cell r="N109">
            <v>5</v>
          </cell>
          <cell r="O109">
            <v>20</v>
          </cell>
          <cell r="P109">
            <v>75000</v>
          </cell>
          <cell r="Q109">
            <v>0</v>
          </cell>
          <cell r="R109">
            <v>0</v>
          </cell>
          <cell r="S109">
            <v>0</v>
          </cell>
          <cell r="T109">
            <v>0</v>
          </cell>
          <cell r="U109">
            <v>0</v>
          </cell>
          <cell r="V109">
            <v>0</v>
          </cell>
          <cell r="W109">
            <v>0</v>
          </cell>
          <cell r="X109">
            <v>0</v>
          </cell>
          <cell r="Y109">
            <v>0</v>
          </cell>
          <cell r="Z109">
            <v>75000</v>
          </cell>
          <cell r="AA109">
            <v>511</v>
          </cell>
          <cell r="AB109">
            <v>535</v>
          </cell>
          <cell r="AC109">
            <v>7187540</v>
          </cell>
          <cell r="AD109">
            <v>469740</v>
          </cell>
        </row>
      </sheetData>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
      <sheetName val="内訳表記入例"/>
      <sheetName val="申請書"/>
      <sheetName val="事業所一覧表"/>
      <sheetName val="内訳表2"/>
      <sheetName val="内訳表1"/>
      <sheetName val="【参考】薬事承認を受けた抗原検査キット"/>
      <sheetName val="shinseisho (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xDef>
      <a:spPr>
        <a:noFill/>
      </a:spPr>
      <a:bodyPr vertOverflow="clip" horzOverflow="clip" wrap="square" rtlCol="0" anchor="t">
        <a:spAutoFit/>
      </a:bodyPr>
      <a:lstStyle>
        <a:defPPr algn="l">
          <a:defRPr sz="900">
            <a:solidFill>
              <a:schemeClr val="tx1"/>
            </a:solidFill>
            <a:latin typeface="Yu Gothic UI" panose="020B0500000000000000" pitchFamily="50" charset="-128"/>
            <a:ea typeface="Yu Gothic UI" panose="020B0500000000000000" pitchFamily="50" charset="-128"/>
            <a:cs typeface="+mn-cs"/>
          </a:defRPr>
        </a:defPPr>
      </a:lstStyle>
      <a:style>
        <a:lnRef idx="0">
          <a:scrgbClr r="0" g="0" b="0"/>
        </a:lnRef>
        <a:fillRef idx="0">
          <a:scrgbClr r="0" g="0" b="0"/>
        </a:fillRef>
        <a:effectRef idx="0">
          <a:scrgbClr r="0" g="0" b="0"/>
        </a:effectRef>
        <a:fontRef idx="minor">
          <a:schemeClr val="tx1"/>
        </a:fontRef>
      </a:style>
    </a:tx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7D224-EDA2-4212-A0F0-156C5B6A9710}">
  <sheetPr>
    <tabColor rgb="FFFFFF00"/>
    <pageSetUpPr fitToPage="1"/>
  </sheetPr>
  <dimension ref="B2:BC34"/>
  <sheetViews>
    <sheetView tabSelected="1" view="pageBreakPreview" zoomScale="85" zoomScaleNormal="100" zoomScaleSheetLayoutView="85" workbookViewId="0"/>
  </sheetViews>
  <sheetFormatPr defaultColWidth="2.5" defaultRowHeight="15" customHeight="1"/>
  <cols>
    <col min="1" max="1" width="5.625" style="3" customWidth="1"/>
    <col min="2" max="2" width="4.125" style="3" customWidth="1"/>
    <col min="3" max="16" width="2.5" style="3"/>
    <col min="17" max="19" width="2.5" style="3" customWidth="1"/>
    <col min="20" max="54" width="2.5" style="3"/>
    <col min="55" max="55" width="1.625" style="3" customWidth="1"/>
    <col min="56" max="56" width="5.625" style="3" customWidth="1"/>
    <col min="57" max="16384" width="2.5" style="3"/>
  </cols>
  <sheetData>
    <row r="2" spans="2:55" ht="71.099999999999994" customHeight="1">
      <c r="B2" s="243" t="s">
        <v>66</v>
      </c>
      <c r="C2" s="243"/>
      <c r="D2" s="243"/>
      <c r="E2" s="243"/>
      <c r="F2" s="243"/>
      <c r="G2" s="243"/>
      <c r="H2" s="243"/>
      <c r="I2" s="243"/>
      <c r="J2" s="243"/>
      <c r="K2" s="243"/>
      <c r="L2" s="243"/>
      <c r="M2" s="243"/>
      <c r="N2" s="243"/>
      <c r="O2" s="243"/>
      <c r="P2" s="243"/>
      <c r="Q2" s="243"/>
      <c r="R2" s="243"/>
      <c r="S2" s="243"/>
      <c r="T2" s="243"/>
      <c r="U2" s="243"/>
      <c r="V2" s="243"/>
      <c r="W2" s="243"/>
      <c r="X2" s="243"/>
      <c r="Y2" s="243"/>
      <c r="Z2" s="243"/>
      <c r="AA2" s="243"/>
      <c r="AB2" s="243"/>
      <c r="AC2" s="243"/>
      <c r="AD2" s="243"/>
      <c r="AE2" s="243"/>
      <c r="AF2" s="243"/>
      <c r="AG2" s="243"/>
      <c r="AH2" s="243"/>
      <c r="AI2" s="243"/>
      <c r="AJ2" s="243"/>
      <c r="AK2" s="243"/>
      <c r="AL2" s="243"/>
      <c r="AM2" s="243"/>
      <c r="AN2" s="243"/>
      <c r="AO2" s="243"/>
      <c r="AP2" s="243"/>
      <c r="AQ2" s="243"/>
      <c r="AR2" s="243"/>
      <c r="AS2" s="243"/>
      <c r="AT2" s="243"/>
      <c r="AU2" s="243"/>
      <c r="AV2" s="243"/>
      <c r="AW2" s="243"/>
      <c r="AX2" s="243"/>
      <c r="AY2" s="243"/>
      <c r="AZ2" s="243"/>
      <c r="BA2" s="243"/>
      <c r="BB2" s="243"/>
      <c r="BC2" s="243"/>
    </row>
    <row r="3" spans="2:55" ht="30" customHeight="1">
      <c r="B3" s="16"/>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c r="BA3" s="16"/>
      <c r="BB3" s="16"/>
      <c r="BC3" s="16"/>
    </row>
    <row r="4" spans="2:55" ht="30" customHeight="1" thickBot="1">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row>
    <row r="5" spans="2:55" s="20" customFormat="1" ht="30" customHeight="1">
      <c r="B5" s="244" t="s">
        <v>98</v>
      </c>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5"/>
      <c r="AT5" s="245"/>
      <c r="AU5" s="245"/>
      <c r="AV5" s="245"/>
      <c r="AW5" s="245"/>
      <c r="AX5" s="245"/>
      <c r="AY5" s="245"/>
      <c r="AZ5" s="245"/>
      <c r="BA5" s="245"/>
      <c r="BB5" s="245"/>
      <c r="BC5" s="246"/>
    </row>
    <row r="6" spans="2:55" s="20" customFormat="1" ht="30" customHeight="1">
      <c r="B6" s="247"/>
      <c r="C6" s="248"/>
      <c r="D6" s="248"/>
      <c r="E6" s="248"/>
      <c r="F6" s="248"/>
      <c r="G6" s="248"/>
      <c r="H6" s="248"/>
      <c r="I6" s="248"/>
      <c r="J6" s="248"/>
      <c r="K6" s="248"/>
      <c r="L6" s="248"/>
      <c r="M6" s="248"/>
      <c r="N6" s="248"/>
      <c r="O6" s="248"/>
      <c r="P6" s="248"/>
      <c r="Q6" s="248"/>
      <c r="R6" s="248"/>
      <c r="S6" s="248"/>
      <c r="T6" s="248"/>
      <c r="U6" s="248"/>
      <c r="V6" s="248"/>
      <c r="W6" s="248"/>
      <c r="X6" s="248"/>
      <c r="Y6" s="248"/>
      <c r="Z6" s="248"/>
      <c r="AA6" s="248"/>
      <c r="AB6" s="248"/>
      <c r="AC6" s="248"/>
      <c r="AD6" s="248"/>
      <c r="AE6" s="248"/>
      <c r="AF6" s="248"/>
      <c r="AG6" s="248"/>
      <c r="AH6" s="248"/>
      <c r="AI6" s="248"/>
      <c r="AJ6" s="248"/>
      <c r="AK6" s="248"/>
      <c r="AL6" s="248"/>
      <c r="AM6" s="248"/>
      <c r="AN6" s="248"/>
      <c r="AO6" s="248"/>
      <c r="AP6" s="248"/>
      <c r="AQ6" s="248"/>
      <c r="AR6" s="248"/>
      <c r="AS6" s="248"/>
      <c r="AT6" s="248"/>
      <c r="AU6" s="248"/>
      <c r="AV6" s="248"/>
      <c r="AW6" s="248"/>
      <c r="AX6" s="248"/>
      <c r="AY6" s="248"/>
      <c r="AZ6" s="248"/>
      <c r="BA6" s="248"/>
      <c r="BB6" s="248"/>
      <c r="BC6" s="249"/>
    </row>
    <row r="7" spans="2:55" s="20" customFormat="1" ht="30" customHeight="1">
      <c r="B7" s="250" t="s">
        <v>100</v>
      </c>
      <c r="C7" s="251"/>
      <c r="D7" s="251"/>
      <c r="E7" s="251"/>
      <c r="F7" s="251"/>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1"/>
      <c r="AL7" s="251"/>
      <c r="AM7" s="251"/>
      <c r="AN7" s="251"/>
      <c r="AO7" s="251"/>
      <c r="AP7" s="251"/>
      <c r="AQ7" s="251"/>
      <c r="AR7" s="251"/>
      <c r="AS7" s="251"/>
      <c r="AT7" s="251"/>
      <c r="AU7" s="251"/>
      <c r="AV7" s="251"/>
      <c r="AW7" s="251"/>
      <c r="AX7" s="251"/>
      <c r="AY7" s="251"/>
      <c r="AZ7" s="251"/>
      <c r="BA7" s="251"/>
      <c r="BB7" s="251"/>
      <c r="BC7" s="252"/>
    </row>
    <row r="8" spans="2:55" s="20" customFormat="1" ht="155.25" customHeight="1" thickBot="1">
      <c r="B8" s="253"/>
      <c r="C8" s="254"/>
      <c r="D8" s="254"/>
      <c r="E8" s="254"/>
      <c r="F8" s="254"/>
      <c r="G8" s="254"/>
      <c r="H8" s="254"/>
      <c r="I8" s="254"/>
      <c r="J8" s="254"/>
      <c r="K8" s="254"/>
      <c r="L8" s="254"/>
      <c r="M8" s="254"/>
      <c r="N8" s="254"/>
      <c r="O8" s="254"/>
      <c r="P8" s="254"/>
      <c r="Q8" s="254"/>
      <c r="R8" s="254"/>
      <c r="S8" s="254"/>
      <c r="T8" s="254"/>
      <c r="U8" s="254"/>
      <c r="V8" s="254"/>
      <c r="W8" s="254"/>
      <c r="X8" s="254"/>
      <c r="Y8" s="254"/>
      <c r="Z8" s="254"/>
      <c r="AA8" s="254"/>
      <c r="AB8" s="254"/>
      <c r="AC8" s="254"/>
      <c r="AD8" s="254"/>
      <c r="AE8" s="254"/>
      <c r="AF8" s="254"/>
      <c r="AG8" s="254"/>
      <c r="AH8" s="254"/>
      <c r="AI8" s="254"/>
      <c r="AJ8" s="254"/>
      <c r="AK8" s="254"/>
      <c r="AL8" s="254"/>
      <c r="AM8" s="254"/>
      <c r="AN8" s="254"/>
      <c r="AO8" s="254"/>
      <c r="AP8" s="254"/>
      <c r="AQ8" s="254"/>
      <c r="AR8" s="254"/>
      <c r="AS8" s="254"/>
      <c r="AT8" s="254"/>
      <c r="AU8" s="254"/>
      <c r="AV8" s="254"/>
      <c r="AW8" s="254"/>
      <c r="AX8" s="254"/>
      <c r="AY8" s="254"/>
      <c r="AZ8" s="254"/>
      <c r="BA8" s="254"/>
      <c r="BB8" s="254"/>
      <c r="BC8" s="255"/>
    </row>
    <row r="9" spans="2:55" s="20" customFormat="1" ht="30" customHeight="1"/>
    <row r="10" spans="2:55" s="20" customFormat="1" ht="30" customHeight="1"/>
    <row r="11" spans="2:55" s="20" customFormat="1" ht="39.950000000000003" customHeight="1" thickBot="1"/>
    <row r="12" spans="2:55" s="26" customFormat="1" ht="30" customHeight="1">
      <c r="B12" s="17" t="s">
        <v>29</v>
      </c>
      <c r="C12" s="24" t="s">
        <v>67</v>
      </c>
      <c r="D12" s="18"/>
      <c r="E12" s="18"/>
      <c r="F12" s="18"/>
      <c r="G12" s="18"/>
      <c r="H12" s="18"/>
      <c r="I12" s="18"/>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5"/>
    </row>
    <row r="13" spans="2:55" s="20" customFormat="1" ht="30" customHeight="1">
      <c r="B13" s="27"/>
      <c r="C13" s="20" t="s">
        <v>99</v>
      </c>
      <c r="BC13" s="28"/>
    </row>
    <row r="14" spans="2:55" s="20" customFormat="1" ht="30" customHeight="1" thickBot="1">
      <c r="B14" s="21"/>
      <c r="C14" s="22" t="s">
        <v>74</v>
      </c>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3"/>
    </row>
    <row r="15" spans="2:55" s="20" customFormat="1" ht="30" customHeight="1"/>
    <row r="16" spans="2:55" s="20" customFormat="1" ht="30" customHeight="1"/>
    <row r="17" spans="2:55" s="20" customFormat="1" ht="39.950000000000003" customHeight="1" thickBot="1"/>
    <row r="18" spans="2:55" s="20" customFormat="1" ht="30" customHeight="1">
      <c r="B18" s="17" t="s">
        <v>71</v>
      </c>
      <c r="C18" s="24" t="s">
        <v>68</v>
      </c>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9"/>
    </row>
    <row r="19" spans="2:55" s="20" customFormat="1" ht="30" customHeight="1" thickBot="1">
      <c r="B19" s="21"/>
      <c r="C19" s="22" t="s">
        <v>58</v>
      </c>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3"/>
    </row>
    <row r="20" spans="2:55" s="20" customFormat="1" ht="30" customHeight="1"/>
    <row r="21" spans="2:55" s="20" customFormat="1" ht="30" customHeight="1"/>
    <row r="22" spans="2:55" s="20" customFormat="1" ht="39.950000000000003" customHeight="1" thickBot="1"/>
    <row r="23" spans="2:55" s="26" customFormat="1" ht="30" customHeight="1">
      <c r="B23" s="17" t="s">
        <v>50</v>
      </c>
      <c r="C23" s="24" t="s">
        <v>70</v>
      </c>
      <c r="D23" s="24"/>
      <c r="E23" s="24"/>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5"/>
    </row>
    <row r="24" spans="2:55" s="26" customFormat="1" ht="30" customHeight="1">
      <c r="B24" s="29"/>
      <c r="C24" s="20" t="s">
        <v>59</v>
      </c>
      <c r="BC24" s="30"/>
    </row>
    <row r="25" spans="2:55" s="20" customFormat="1" ht="30" customHeight="1" thickBot="1">
      <c r="B25" s="21"/>
      <c r="C25" s="22" t="s">
        <v>118</v>
      </c>
      <c r="D25" s="22"/>
      <c r="E25" s="22"/>
      <c r="F25" s="22"/>
      <c r="G25" s="22"/>
      <c r="H25" s="22"/>
      <c r="I25" s="22"/>
      <c r="J25" s="22"/>
      <c r="K25" s="22"/>
      <c r="L25" s="22"/>
      <c r="M25" s="22"/>
      <c r="N25" s="22"/>
      <c r="O25" s="22"/>
      <c r="P25" s="22"/>
      <c r="Q25" s="22"/>
      <c r="R25" s="22"/>
      <c r="S25" s="22"/>
      <c r="T25" s="22"/>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3"/>
    </row>
    <row r="26" spans="2:55" s="20" customFormat="1" ht="30" customHeight="1"/>
    <row r="27" spans="2:55" s="20" customFormat="1" ht="30" customHeight="1"/>
    <row r="28" spans="2:55" s="20" customFormat="1" ht="39.950000000000003" customHeight="1" thickBot="1"/>
    <row r="29" spans="2:55" s="26" customFormat="1" ht="30" customHeight="1">
      <c r="B29" s="17" t="s">
        <v>72</v>
      </c>
      <c r="C29" s="24" t="s">
        <v>87</v>
      </c>
      <c r="D29" s="24"/>
      <c r="E29" s="24"/>
      <c r="F29" s="24"/>
      <c r="G29" s="24"/>
      <c r="H29" s="24"/>
      <c r="I29" s="24"/>
      <c r="J29" s="24"/>
      <c r="K29" s="24"/>
      <c r="L29" s="24"/>
      <c r="M29" s="24"/>
      <c r="N29" s="24"/>
      <c r="O29" s="24"/>
      <c r="P29" s="24"/>
      <c r="Q29" s="24"/>
      <c r="R29" s="24"/>
      <c r="S29" s="24"/>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5"/>
    </row>
    <row r="30" spans="2:55" s="26" customFormat="1" ht="30" customHeight="1">
      <c r="B30" s="29"/>
      <c r="C30" s="20" t="s">
        <v>92</v>
      </c>
      <c r="BC30" s="30"/>
    </row>
    <row r="31" spans="2:55" s="26" customFormat="1" ht="30" customHeight="1">
      <c r="B31" s="29"/>
      <c r="C31" s="20" t="s">
        <v>73</v>
      </c>
      <c r="BC31" s="30"/>
    </row>
    <row r="32" spans="2:55" s="20" customFormat="1" ht="30" customHeight="1" thickBot="1">
      <c r="B32" s="21"/>
      <c r="C32" s="22" t="s">
        <v>75</v>
      </c>
      <c r="D32" s="22"/>
      <c r="E32" s="22"/>
      <c r="F32" s="22"/>
      <c r="G32" s="22"/>
      <c r="H32" s="22"/>
      <c r="I32" s="22"/>
      <c r="J32" s="22"/>
      <c r="K32" s="22"/>
      <c r="L32" s="22"/>
      <c r="M32" s="22"/>
      <c r="N32" s="22"/>
      <c r="O32" s="22"/>
      <c r="P32" s="22"/>
      <c r="Q32" s="22"/>
      <c r="R32" s="22"/>
      <c r="S32" s="22"/>
      <c r="T32" s="22"/>
      <c r="U32" s="22"/>
      <c r="V32" s="22"/>
      <c r="W32" s="22"/>
      <c r="X32" s="22"/>
      <c r="Y32" s="22"/>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3"/>
    </row>
    <row r="33" s="20" customFormat="1" ht="15" customHeight="1"/>
    <row r="34" s="20" customFormat="1" ht="15" customHeight="1"/>
  </sheetData>
  <mergeCells count="3">
    <mergeCell ref="B2:BC2"/>
    <mergeCell ref="B5:BC6"/>
    <mergeCell ref="B7:BC8"/>
  </mergeCells>
  <phoneticPr fontId="3"/>
  <pageMargins left="0.70866141732283472" right="0.70866141732283472" top="0.74803149606299213" bottom="0.74803149606299213" header="0.31496062992125984" footer="0.31496062992125984"/>
  <pageSetup paperSize="9" scale="5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7FEBC-8EBE-421C-9C6C-36482076ED75}">
  <sheetPr>
    <pageSetUpPr fitToPage="1"/>
  </sheetPr>
  <dimension ref="A1:U79"/>
  <sheetViews>
    <sheetView view="pageBreakPreview" zoomScale="55" zoomScaleNormal="40" zoomScaleSheetLayoutView="55" workbookViewId="0">
      <selection activeCell="K29" sqref="K29"/>
    </sheetView>
  </sheetViews>
  <sheetFormatPr defaultColWidth="9" defaultRowHeight="18.75"/>
  <cols>
    <col min="1" max="1" width="9" style="39"/>
    <col min="2" max="2" width="35.625" style="39" customWidth="1"/>
    <col min="3" max="3" width="4.75" style="41" customWidth="1"/>
    <col min="4" max="5" width="51" style="39" customWidth="1"/>
    <col min="6" max="6" width="15.125" style="39" customWidth="1"/>
    <col min="7" max="7" width="17.125" style="39" customWidth="1"/>
    <col min="8" max="8" width="61.625" style="39" customWidth="1"/>
    <col min="9" max="9" width="59.625" style="39" customWidth="1"/>
    <col min="10" max="10" width="21.25" style="40" bestFit="1" customWidth="1"/>
    <col min="11" max="12" width="25.625" style="40" customWidth="1"/>
    <col min="13" max="13" width="31.25" style="40" bestFit="1" customWidth="1"/>
    <col min="14" max="14" width="35.625" style="40" customWidth="1"/>
    <col min="15" max="16384" width="9" style="39"/>
  </cols>
  <sheetData>
    <row r="1" spans="1:21" ht="36" customHeight="1">
      <c r="B1" s="134" t="s">
        <v>69</v>
      </c>
      <c r="C1" s="38"/>
    </row>
    <row r="2" spans="1:21" ht="20.25" customHeight="1"/>
    <row r="3" spans="1:21" ht="43.5" customHeight="1">
      <c r="B3" s="177"/>
      <c r="C3" s="175"/>
      <c r="D3" s="175"/>
      <c r="E3" s="175"/>
      <c r="F3" s="175"/>
      <c r="G3" s="175"/>
      <c r="H3" s="175"/>
      <c r="I3" s="175"/>
      <c r="J3" s="175"/>
      <c r="K3" s="175"/>
      <c r="L3" s="175"/>
      <c r="M3" s="175"/>
      <c r="N3" s="175"/>
    </row>
    <row r="4" spans="1:21" ht="19.5" thickBot="1">
      <c r="D4" s="42"/>
      <c r="E4" s="43"/>
    </row>
    <row r="5" spans="1:21" ht="38.450000000000003" customHeight="1" thickBot="1">
      <c r="D5" s="42"/>
      <c r="E5" s="43"/>
      <c r="J5" s="156" t="s">
        <v>39</v>
      </c>
      <c r="K5" s="219">
        <f>③申請書!L17</f>
        <v>0</v>
      </c>
      <c r="L5" s="220"/>
    </row>
    <row r="6" spans="1:21" s="31" customFormat="1" ht="20.100000000000001" customHeight="1">
      <c r="A6" s="194" t="s">
        <v>109</v>
      </c>
      <c r="B6" s="194"/>
      <c r="C6" s="194"/>
      <c r="D6" s="194"/>
      <c r="E6" s="194"/>
      <c r="F6" s="194"/>
      <c r="G6" s="194"/>
      <c r="H6" s="194"/>
      <c r="I6" s="194"/>
      <c r="J6" s="194"/>
      <c r="K6" s="194"/>
      <c r="L6" s="194"/>
      <c r="M6" s="194"/>
      <c r="N6" s="194"/>
      <c r="O6" s="194"/>
      <c r="P6" s="194"/>
      <c r="Q6" s="194"/>
      <c r="R6" s="194"/>
      <c r="S6" s="194"/>
      <c r="T6" s="194"/>
      <c r="U6" s="194"/>
    </row>
    <row r="7" spans="1:21" ht="38.450000000000003" customHeight="1">
      <c r="D7" s="42"/>
      <c r="E7" s="43"/>
      <c r="L7" s="153"/>
      <c r="M7" s="154"/>
      <c r="N7" s="154"/>
    </row>
    <row r="8" spans="1:21" ht="38.450000000000003" customHeight="1">
      <c r="D8" s="42"/>
      <c r="E8" s="43"/>
      <c r="L8" s="153"/>
      <c r="M8" s="154"/>
      <c r="N8" s="154"/>
    </row>
    <row r="9" spans="1:21" ht="27" customHeight="1">
      <c r="D9" s="150"/>
      <c r="E9" s="150"/>
      <c r="F9" s="150"/>
      <c r="G9" s="150"/>
      <c r="H9" s="150"/>
    </row>
    <row r="10" spans="1:21" ht="27" customHeight="1">
      <c r="D10" s="196" t="s">
        <v>125</v>
      </c>
      <c r="E10" s="151"/>
      <c r="F10" s="44"/>
      <c r="G10" s="150"/>
      <c r="H10" s="150"/>
    </row>
    <row r="11" spans="1:21" ht="27" customHeight="1">
      <c r="D11" s="44"/>
      <c r="E11" s="151"/>
      <c r="F11" s="44"/>
      <c r="G11" s="150"/>
      <c r="H11" s="150"/>
    </row>
    <row r="12" spans="1:21" ht="27" customHeight="1">
      <c r="D12" s="44"/>
      <c r="E12" s="151"/>
      <c r="F12" s="44"/>
      <c r="G12" s="150"/>
      <c r="H12" s="150"/>
    </row>
    <row r="13" spans="1:21" ht="27" customHeight="1">
      <c r="D13" s="44"/>
      <c r="E13" s="151"/>
      <c r="F13" s="152"/>
      <c r="G13" s="152"/>
      <c r="H13" s="152"/>
    </row>
    <row r="14" spans="1:21" ht="27" customHeight="1">
      <c r="D14" s="224"/>
      <c r="E14" s="224"/>
      <c r="F14" s="224"/>
      <c r="G14" s="224"/>
      <c r="H14" s="224"/>
    </row>
    <row r="15" spans="1:21" ht="27" customHeight="1"/>
    <row r="16" spans="1:21" ht="42.75">
      <c r="C16" s="44" t="s">
        <v>80</v>
      </c>
      <c r="D16" s="45"/>
      <c r="E16" s="45"/>
      <c r="F16" s="45"/>
      <c r="G16" s="46"/>
      <c r="H16" s="47"/>
      <c r="I16" s="47"/>
      <c r="J16" s="47"/>
      <c r="K16" s="47"/>
      <c r="L16" s="47"/>
      <c r="M16" s="47"/>
      <c r="N16" s="39"/>
    </row>
    <row r="17" spans="1:17" ht="18" customHeight="1" thickBot="1">
      <c r="C17" s="48"/>
      <c r="D17" s="45"/>
      <c r="E17" s="45"/>
      <c r="F17" s="45"/>
      <c r="G17" s="46"/>
      <c r="H17" s="47"/>
      <c r="I17" s="47"/>
      <c r="J17" s="39"/>
      <c r="K17" s="47"/>
      <c r="L17" s="47"/>
      <c r="M17" s="47"/>
      <c r="N17" s="39"/>
    </row>
    <row r="18" spans="1:17" s="46" customFormat="1" ht="35.1" customHeight="1" thickBot="1">
      <c r="C18" s="49"/>
      <c r="D18" s="50"/>
      <c r="E18" s="272" t="s">
        <v>40</v>
      </c>
      <c r="F18" s="273" t="s">
        <v>41</v>
      </c>
      <c r="G18" s="274" t="s">
        <v>42</v>
      </c>
      <c r="H18" s="274" t="s">
        <v>65</v>
      </c>
      <c r="I18" s="51"/>
      <c r="J18" s="57"/>
      <c r="K18" s="57"/>
      <c r="L18" s="57"/>
      <c r="M18" s="57"/>
      <c r="N18" s="57"/>
    </row>
    <row r="19" spans="1:17" s="46" customFormat="1" ht="35.1" customHeight="1">
      <c r="C19" s="49"/>
      <c r="D19" s="222" t="s">
        <v>90</v>
      </c>
      <c r="E19" s="165" t="s">
        <v>43</v>
      </c>
      <c r="F19" s="169">
        <f>COUNTIF(F35:F39,"公立")</f>
        <v>0</v>
      </c>
      <c r="G19" s="223">
        <f>SUM(F19:F20)</f>
        <v>0</v>
      </c>
      <c r="H19" s="223">
        <f>L41</f>
        <v>0</v>
      </c>
      <c r="I19" s="51"/>
      <c r="J19" s="136"/>
      <c r="K19" s="137"/>
      <c r="L19" s="136"/>
      <c r="M19" s="138"/>
      <c r="N19" s="138"/>
    </row>
    <row r="20" spans="1:17" s="46" customFormat="1" ht="35.1" customHeight="1" thickBot="1">
      <c r="C20" s="49"/>
      <c r="D20" s="209"/>
      <c r="E20" s="166" t="s">
        <v>44</v>
      </c>
      <c r="F20" s="170">
        <f>COUNTIF(F35:F39,"私立")</f>
        <v>0</v>
      </c>
      <c r="G20" s="211"/>
      <c r="H20" s="211"/>
      <c r="I20" s="51"/>
      <c r="J20" s="136"/>
      <c r="K20" s="137"/>
      <c r="L20" s="136"/>
      <c r="M20" s="138"/>
      <c r="N20" s="138"/>
    </row>
    <row r="21" spans="1:17" ht="35.1" customHeight="1">
      <c r="D21" s="208" t="s">
        <v>103</v>
      </c>
      <c r="E21" s="167" t="s">
        <v>43</v>
      </c>
      <c r="F21" s="171">
        <f>COUNTIF($F$47:$F$51,"公立")</f>
        <v>0</v>
      </c>
      <c r="G21" s="210">
        <f>SUM(F21:F22)</f>
        <v>0</v>
      </c>
      <c r="H21" s="210">
        <f>L53</f>
        <v>0</v>
      </c>
      <c r="I21" s="52"/>
      <c r="J21" s="221"/>
      <c r="K21" s="221"/>
      <c r="L21" s="221"/>
      <c r="M21" s="221"/>
      <c r="N21" s="221"/>
    </row>
    <row r="22" spans="1:17" ht="35.1" customHeight="1" thickBot="1">
      <c r="D22" s="209"/>
      <c r="E22" s="166" t="s">
        <v>44</v>
      </c>
      <c r="F22" s="170">
        <f>COUNTIF($F$47:$F$51,"私立")</f>
        <v>0</v>
      </c>
      <c r="G22" s="211"/>
      <c r="H22" s="211"/>
      <c r="I22" s="52"/>
    </row>
    <row r="23" spans="1:17" ht="35.1" customHeight="1">
      <c r="D23" s="208" t="s">
        <v>104</v>
      </c>
      <c r="E23" s="168" t="s">
        <v>43</v>
      </c>
      <c r="F23" s="172">
        <f>COUNTIF($F$59:$F$63,"公立")</f>
        <v>0</v>
      </c>
      <c r="G23" s="210">
        <f>SUM(F23:F24)</f>
        <v>0</v>
      </c>
      <c r="H23" s="210">
        <f>L65</f>
        <v>0</v>
      </c>
      <c r="I23" s="52"/>
    </row>
    <row r="24" spans="1:17" ht="35.1" customHeight="1" thickBot="1">
      <c r="D24" s="209"/>
      <c r="E24" s="166" t="s">
        <v>44</v>
      </c>
      <c r="F24" s="170">
        <f>COUNTIF($F$59:$F$63,"私立")</f>
        <v>0</v>
      </c>
      <c r="G24" s="211"/>
      <c r="H24" s="211"/>
      <c r="I24" s="52"/>
      <c r="J24" s="53"/>
      <c r="K24" s="53"/>
      <c r="L24" s="53"/>
      <c r="M24" s="53"/>
      <c r="N24" s="53"/>
    </row>
    <row r="25" spans="1:17" ht="35.1" customHeight="1">
      <c r="A25" s="57"/>
      <c r="D25" s="208" t="s">
        <v>105</v>
      </c>
      <c r="E25" s="168" t="s">
        <v>43</v>
      </c>
      <c r="F25" s="172">
        <f>COUNTIF($F$72:$F$76,"公立")</f>
        <v>0</v>
      </c>
      <c r="G25" s="210">
        <f>SUM(F25:F26)</f>
        <v>0</v>
      </c>
      <c r="H25" s="210">
        <f>L78</f>
        <v>0</v>
      </c>
      <c r="I25" s="52"/>
      <c r="J25" s="53"/>
      <c r="K25" s="53"/>
      <c r="L25" s="53"/>
      <c r="M25" s="53"/>
      <c r="N25" s="53"/>
    </row>
    <row r="26" spans="1:17" ht="35.1" customHeight="1" thickBot="1">
      <c r="D26" s="209"/>
      <c r="E26" s="166" t="s">
        <v>44</v>
      </c>
      <c r="F26" s="170">
        <f>COUNTIF($F$72:$F$76,"私立")</f>
        <v>0</v>
      </c>
      <c r="G26" s="211"/>
      <c r="H26" s="211"/>
      <c r="I26" s="52"/>
      <c r="J26" s="53"/>
      <c r="K26" s="53"/>
      <c r="L26" s="53"/>
      <c r="M26" s="53"/>
      <c r="N26" s="53"/>
    </row>
    <row r="27" spans="1:17" ht="35.1" customHeight="1" thickBot="1">
      <c r="D27" s="227" t="s">
        <v>45</v>
      </c>
      <c r="E27" s="228"/>
      <c r="F27" s="173">
        <f>SUM(F19:F26)</f>
        <v>0</v>
      </c>
      <c r="G27" s="174">
        <f>SUM(G19:G26)</f>
        <v>0</v>
      </c>
      <c r="H27" s="174">
        <f>SUM(H19:H26)</f>
        <v>0</v>
      </c>
      <c r="I27" s="54"/>
      <c r="J27" s="53"/>
      <c r="K27" s="53"/>
      <c r="L27" s="53"/>
      <c r="M27" s="53"/>
      <c r="N27" s="53"/>
    </row>
    <row r="28" spans="1:17" ht="18" customHeight="1">
      <c r="E28" s="45"/>
      <c r="F28" s="45"/>
      <c r="G28" s="45"/>
      <c r="H28" s="46"/>
      <c r="I28" s="46"/>
      <c r="J28" s="53"/>
      <c r="K28" s="53"/>
      <c r="L28" s="53"/>
      <c r="M28" s="53"/>
      <c r="N28" s="53"/>
      <c r="Q28" s="43"/>
    </row>
    <row r="29" spans="1:17" ht="42.75">
      <c r="C29" s="44" t="s">
        <v>46</v>
      </c>
      <c r="D29" s="55"/>
      <c r="F29" s="46"/>
      <c r="J29" s="53"/>
      <c r="K29" s="53"/>
      <c r="L29" s="53"/>
      <c r="M29" s="53"/>
      <c r="N29" s="53"/>
    </row>
    <row r="30" spans="1:17" ht="20.25" customHeight="1">
      <c r="C30" s="48"/>
      <c r="D30" s="55"/>
      <c r="E30" s="45"/>
      <c r="F30" s="45"/>
      <c r="G30" s="45"/>
      <c r="H30" s="46"/>
      <c r="I30" s="46"/>
      <c r="J30" s="53"/>
      <c r="K30" s="53"/>
      <c r="L30" s="53"/>
      <c r="M30" s="53"/>
      <c r="N30" s="53"/>
    </row>
    <row r="31" spans="1:17" ht="37.5" customHeight="1" thickBot="1">
      <c r="C31" s="56" t="s">
        <v>91</v>
      </c>
      <c r="D31" s="57"/>
      <c r="H31" s="58"/>
      <c r="I31" s="58"/>
      <c r="N31" s="39"/>
    </row>
    <row r="32" spans="1:17" ht="49.5" customHeight="1">
      <c r="C32" s="232" t="s">
        <v>47</v>
      </c>
      <c r="D32" s="80" t="s">
        <v>26</v>
      </c>
      <c r="E32" s="84" t="s">
        <v>96</v>
      </c>
      <c r="F32" s="85" t="s">
        <v>48</v>
      </c>
      <c r="G32" s="82" t="s">
        <v>49</v>
      </c>
      <c r="H32" s="81" t="s">
        <v>88</v>
      </c>
      <c r="I32" s="81" t="s">
        <v>89</v>
      </c>
      <c r="J32" s="83" t="s">
        <v>60</v>
      </c>
      <c r="K32" s="83" t="s">
        <v>93</v>
      </c>
      <c r="L32" s="59" t="s">
        <v>94</v>
      </c>
      <c r="M32" s="39"/>
      <c r="N32" s="39"/>
    </row>
    <row r="33" spans="2:14" s="42" customFormat="1" ht="19.5" customHeight="1" thickBot="1">
      <c r="C33" s="233"/>
      <c r="D33" s="60"/>
      <c r="E33" s="86" t="s">
        <v>28</v>
      </c>
      <c r="F33" s="87" t="s">
        <v>29</v>
      </c>
      <c r="G33" s="88" t="s">
        <v>30</v>
      </c>
      <c r="H33" s="88" t="s">
        <v>81</v>
      </c>
      <c r="I33" s="88" t="s">
        <v>61</v>
      </c>
      <c r="J33" s="89" t="s">
        <v>82</v>
      </c>
      <c r="K33" s="89" t="s">
        <v>83</v>
      </c>
      <c r="L33" s="90" t="s">
        <v>84</v>
      </c>
    </row>
    <row r="34" spans="2:14" s="42" customFormat="1" ht="50.1" customHeight="1" thickBot="1">
      <c r="C34" s="76" t="s">
        <v>51</v>
      </c>
      <c r="D34" s="190" t="s">
        <v>124</v>
      </c>
      <c r="E34" s="192" t="s">
        <v>115</v>
      </c>
      <c r="F34" s="193" t="s">
        <v>52</v>
      </c>
      <c r="G34" s="91" t="s">
        <v>53</v>
      </c>
      <c r="H34" s="61" t="s">
        <v>63</v>
      </c>
      <c r="I34" s="91">
        <v>66375</v>
      </c>
      <c r="J34" s="92">
        <v>100000</v>
      </c>
      <c r="K34" s="93">
        <f>IF(I34&gt;J34,J34,I34)</f>
        <v>66375</v>
      </c>
      <c r="L34" s="94">
        <f>ROUNDDOWN(K34*3/4,-3)</f>
        <v>49000</v>
      </c>
    </row>
    <row r="35" spans="2:14" s="42" customFormat="1" ht="50.1" customHeight="1">
      <c r="B35" s="62"/>
      <c r="C35" s="77">
        <v>1</v>
      </c>
      <c r="D35" s="182"/>
      <c r="E35" s="111"/>
      <c r="F35" s="95"/>
      <c r="G35" s="95"/>
      <c r="H35" s="95"/>
      <c r="I35" s="95"/>
      <c r="J35" s="96">
        <v>100000</v>
      </c>
      <c r="K35" s="97">
        <f>IF(I35&gt;J35,J35,I35)</f>
        <v>0</v>
      </c>
      <c r="L35" s="98">
        <f>ROUNDDOWN(K35*3/4,-3)</f>
        <v>0</v>
      </c>
    </row>
    <row r="36" spans="2:14" s="42" customFormat="1" ht="50.1" customHeight="1">
      <c r="B36" s="62"/>
      <c r="C36" s="78">
        <v>2</v>
      </c>
      <c r="D36" s="183"/>
      <c r="E36" s="112"/>
      <c r="F36" s="99"/>
      <c r="G36" s="99"/>
      <c r="H36" s="99"/>
      <c r="I36" s="99"/>
      <c r="J36" s="100">
        <v>100000</v>
      </c>
      <c r="K36" s="101">
        <f t="shared" ref="K36:K38" si="0">IF(I36&gt;J36,J36,I36)</f>
        <v>0</v>
      </c>
      <c r="L36" s="102">
        <f t="shared" ref="L36:L38" si="1">ROUNDDOWN(K36*3/4,-3)</f>
        <v>0</v>
      </c>
    </row>
    <row r="37" spans="2:14" s="42" customFormat="1" ht="50.1" customHeight="1">
      <c r="B37" s="62"/>
      <c r="C37" s="78">
        <v>3</v>
      </c>
      <c r="D37" s="183"/>
      <c r="E37" s="112"/>
      <c r="F37" s="99"/>
      <c r="G37" s="99"/>
      <c r="H37" s="99"/>
      <c r="I37" s="99"/>
      <c r="J37" s="100">
        <v>100000</v>
      </c>
      <c r="K37" s="101">
        <f t="shared" si="0"/>
        <v>0</v>
      </c>
      <c r="L37" s="102">
        <f t="shared" si="1"/>
        <v>0</v>
      </c>
    </row>
    <row r="38" spans="2:14" s="42" customFormat="1" ht="50.1" customHeight="1">
      <c r="B38" s="62"/>
      <c r="C38" s="78">
        <v>4</v>
      </c>
      <c r="D38" s="183"/>
      <c r="E38" s="112"/>
      <c r="F38" s="99"/>
      <c r="G38" s="99"/>
      <c r="H38" s="99"/>
      <c r="I38" s="99"/>
      <c r="J38" s="100">
        <v>100000</v>
      </c>
      <c r="K38" s="101">
        <f t="shared" si="0"/>
        <v>0</v>
      </c>
      <c r="L38" s="102">
        <f t="shared" si="1"/>
        <v>0</v>
      </c>
    </row>
    <row r="39" spans="2:14" s="42" customFormat="1" ht="50.1" customHeight="1" thickBot="1">
      <c r="B39" s="62"/>
      <c r="C39" s="79">
        <v>5</v>
      </c>
      <c r="D39" s="184"/>
      <c r="E39" s="113"/>
      <c r="F39" s="103"/>
      <c r="G39" s="103"/>
      <c r="H39" s="103"/>
      <c r="I39" s="103"/>
      <c r="J39" s="104">
        <v>100000</v>
      </c>
      <c r="K39" s="105">
        <f>IF(I39&gt;J39,J39,I39)</f>
        <v>0</v>
      </c>
      <c r="L39" s="106">
        <f>ROUNDDOWN(K39*3/4,-3)</f>
        <v>0</v>
      </c>
    </row>
    <row r="40" spans="2:14" ht="21.95" customHeight="1">
      <c r="C40" s="234"/>
      <c r="D40" s="204"/>
      <c r="E40" s="114" t="s">
        <v>54</v>
      </c>
      <c r="F40" s="214"/>
      <c r="G40" s="82" t="s">
        <v>55</v>
      </c>
      <c r="H40" s="115"/>
      <c r="I40" s="107" t="s">
        <v>56</v>
      </c>
      <c r="J40" s="216"/>
      <c r="K40" s="206"/>
      <c r="L40" s="108" t="s">
        <v>12</v>
      </c>
      <c r="M40" s="39"/>
      <c r="N40" s="39"/>
    </row>
    <row r="41" spans="2:14" ht="36" customHeight="1" thickBot="1">
      <c r="C41" s="235"/>
      <c r="D41" s="205"/>
      <c r="E41" s="116">
        <f>COUNTA(E35:E39)</f>
        <v>0</v>
      </c>
      <c r="F41" s="215"/>
      <c r="G41" s="117">
        <f>SUMPRODUCT((G35:G39&lt;&gt;"")/COUNTIF(G35:G39,G35:G39&amp;""))</f>
        <v>0</v>
      </c>
      <c r="H41" s="117"/>
      <c r="I41" s="109">
        <f>SUM(I35:I39)</f>
        <v>0</v>
      </c>
      <c r="J41" s="217"/>
      <c r="K41" s="207"/>
      <c r="L41" s="110">
        <f>SUM(L35:L39)</f>
        <v>0</v>
      </c>
      <c r="M41" s="39"/>
      <c r="N41" s="39"/>
    </row>
    <row r="42" spans="2:14" ht="36" customHeight="1">
      <c r="C42" s="143"/>
      <c r="D42" s="144"/>
      <c r="E42" s="145"/>
      <c r="F42" s="144"/>
      <c r="G42" s="123"/>
      <c r="H42" s="123"/>
      <c r="I42" s="146"/>
      <c r="J42" s="147"/>
      <c r="K42" s="148"/>
      <c r="L42" s="149"/>
      <c r="M42" s="39"/>
      <c r="N42" s="39"/>
    </row>
    <row r="43" spans="2:14" ht="33.6" customHeight="1" thickBot="1">
      <c r="B43" s="43"/>
      <c r="C43" s="270" t="s">
        <v>106</v>
      </c>
      <c r="D43" s="75"/>
      <c r="I43" s="58"/>
      <c r="M43" s="39"/>
      <c r="N43" s="39"/>
    </row>
    <row r="44" spans="2:14" ht="36" customHeight="1">
      <c r="C44" s="225" t="s">
        <v>47</v>
      </c>
      <c r="D44" s="80" t="s">
        <v>26</v>
      </c>
      <c r="E44" s="84" t="s">
        <v>96</v>
      </c>
      <c r="F44" s="81" t="s">
        <v>48</v>
      </c>
      <c r="G44" s="82" t="s">
        <v>49</v>
      </c>
      <c r="H44" s="81" t="s">
        <v>88</v>
      </c>
      <c r="I44" s="81" t="s">
        <v>89</v>
      </c>
      <c r="J44" s="83" t="s">
        <v>60</v>
      </c>
      <c r="K44" s="83" t="s">
        <v>93</v>
      </c>
      <c r="L44" s="59" t="s">
        <v>94</v>
      </c>
      <c r="M44" s="39"/>
      <c r="N44" s="39"/>
    </row>
    <row r="45" spans="2:14" ht="19.5" customHeight="1" thickBot="1">
      <c r="B45" s="42"/>
      <c r="C45" s="226"/>
      <c r="D45" s="60"/>
      <c r="E45" s="86" t="s">
        <v>28</v>
      </c>
      <c r="F45" s="87" t="s">
        <v>29</v>
      </c>
      <c r="G45" s="88" t="s">
        <v>30</v>
      </c>
      <c r="H45" s="88" t="s">
        <v>81</v>
      </c>
      <c r="I45" s="88" t="s">
        <v>61</v>
      </c>
      <c r="J45" s="89" t="s">
        <v>82</v>
      </c>
      <c r="K45" s="89" t="s">
        <v>83</v>
      </c>
      <c r="L45" s="90" t="s">
        <v>84</v>
      </c>
      <c r="M45" s="39"/>
      <c r="N45" s="39"/>
    </row>
    <row r="46" spans="2:14" s="42" customFormat="1" ht="50.1" customHeight="1" thickBot="1">
      <c r="C46" s="76" t="s">
        <v>51</v>
      </c>
      <c r="D46" s="190" t="s">
        <v>124</v>
      </c>
      <c r="E46" s="191" t="s">
        <v>116</v>
      </c>
      <c r="F46" s="91" t="s">
        <v>52</v>
      </c>
      <c r="G46" s="91" t="s">
        <v>53</v>
      </c>
      <c r="H46" s="61" t="s">
        <v>63</v>
      </c>
      <c r="I46" s="91">
        <v>66375</v>
      </c>
      <c r="J46" s="92">
        <v>100000</v>
      </c>
      <c r="K46" s="93">
        <f t="shared" ref="K46:K51" si="2">IF(I46&gt;J46,J46,I46)</f>
        <v>66375</v>
      </c>
      <c r="L46" s="94">
        <f t="shared" ref="L46:L51" si="3">ROUNDDOWN(K46*3/4,-3)</f>
        <v>49000</v>
      </c>
    </row>
    <row r="47" spans="2:14" ht="47.1" customHeight="1">
      <c r="B47" s="62"/>
      <c r="C47" s="78">
        <v>1</v>
      </c>
      <c r="D47" s="185"/>
      <c r="E47" s="118"/>
      <c r="F47" s="119"/>
      <c r="G47" s="119"/>
      <c r="H47" s="119"/>
      <c r="I47" s="119"/>
      <c r="J47" s="120">
        <v>100000</v>
      </c>
      <c r="K47" s="121">
        <f t="shared" si="2"/>
        <v>0</v>
      </c>
      <c r="L47" s="122">
        <f t="shared" si="3"/>
        <v>0</v>
      </c>
      <c r="M47" s="39"/>
      <c r="N47" s="39"/>
    </row>
    <row r="48" spans="2:14" ht="50.1" customHeight="1">
      <c r="B48" s="62"/>
      <c r="C48" s="78">
        <v>2</v>
      </c>
      <c r="D48" s="183"/>
      <c r="E48" s="112"/>
      <c r="F48" s="99"/>
      <c r="G48" s="99"/>
      <c r="H48" s="99"/>
      <c r="I48" s="99"/>
      <c r="J48" s="100">
        <v>100000</v>
      </c>
      <c r="K48" s="101">
        <f t="shared" si="2"/>
        <v>0</v>
      </c>
      <c r="L48" s="102">
        <f t="shared" si="3"/>
        <v>0</v>
      </c>
      <c r="M48" s="39"/>
      <c r="N48" s="39"/>
    </row>
    <row r="49" spans="2:14" ht="50.1" customHeight="1">
      <c r="B49" s="62"/>
      <c r="C49" s="78">
        <v>3</v>
      </c>
      <c r="D49" s="183"/>
      <c r="E49" s="112"/>
      <c r="F49" s="99"/>
      <c r="G49" s="99"/>
      <c r="H49" s="99"/>
      <c r="I49" s="99"/>
      <c r="J49" s="100">
        <v>100000</v>
      </c>
      <c r="K49" s="101">
        <f t="shared" si="2"/>
        <v>0</v>
      </c>
      <c r="L49" s="102">
        <f t="shared" si="3"/>
        <v>0</v>
      </c>
      <c r="M49" s="39"/>
      <c r="N49" s="39"/>
    </row>
    <row r="50" spans="2:14" ht="50.1" customHeight="1">
      <c r="B50" s="62"/>
      <c r="C50" s="78">
        <v>4</v>
      </c>
      <c r="D50" s="183"/>
      <c r="E50" s="112"/>
      <c r="F50" s="99"/>
      <c r="G50" s="99"/>
      <c r="H50" s="99"/>
      <c r="I50" s="99"/>
      <c r="J50" s="100">
        <v>100000</v>
      </c>
      <c r="K50" s="101">
        <f t="shared" si="2"/>
        <v>0</v>
      </c>
      <c r="L50" s="102">
        <f t="shared" si="3"/>
        <v>0</v>
      </c>
      <c r="M50" s="39"/>
      <c r="N50" s="39"/>
    </row>
    <row r="51" spans="2:14" ht="50.1" customHeight="1" thickBot="1">
      <c r="B51" s="62"/>
      <c r="C51" s="78">
        <v>5</v>
      </c>
      <c r="D51" s="183"/>
      <c r="E51" s="112"/>
      <c r="F51" s="99"/>
      <c r="G51" s="99"/>
      <c r="H51" s="99"/>
      <c r="I51" s="99"/>
      <c r="J51" s="100">
        <v>100000</v>
      </c>
      <c r="K51" s="101">
        <f t="shared" si="2"/>
        <v>0</v>
      </c>
      <c r="L51" s="102">
        <f t="shared" si="3"/>
        <v>0</v>
      </c>
      <c r="M51" s="39"/>
      <c r="N51" s="39"/>
    </row>
    <row r="52" spans="2:14" ht="19.5" customHeight="1">
      <c r="C52" s="229"/>
      <c r="D52" s="231"/>
      <c r="E52" s="123" t="s">
        <v>54</v>
      </c>
      <c r="F52" s="218"/>
      <c r="G52" s="126" t="s">
        <v>57</v>
      </c>
      <c r="H52" s="124"/>
      <c r="I52" s="125" t="s">
        <v>56</v>
      </c>
      <c r="J52" s="242"/>
      <c r="K52" s="242"/>
      <c r="L52" s="108" t="s">
        <v>62</v>
      </c>
      <c r="M52" s="39"/>
      <c r="N52" s="39"/>
    </row>
    <row r="53" spans="2:14" ht="36" customHeight="1" thickBot="1">
      <c r="C53" s="230"/>
      <c r="D53" s="205"/>
      <c r="E53" s="116">
        <f>COUNTA(E47:E51)</f>
        <v>0</v>
      </c>
      <c r="F53" s="203"/>
      <c r="G53" s="117">
        <f>SUMPRODUCT((G47:G51&lt;&gt;"")/COUNTIF(G47:G51,G47:G51&amp;""))</f>
        <v>0</v>
      </c>
      <c r="H53" s="117"/>
      <c r="I53" s="109">
        <f>SUM(I47:I51)</f>
        <v>0</v>
      </c>
      <c r="J53" s="207"/>
      <c r="K53" s="207"/>
      <c r="L53" s="110">
        <f>SUM(L47:L51)</f>
        <v>0</v>
      </c>
      <c r="M53" s="39"/>
      <c r="N53" s="39"/>
    </row>
    <row r="54" spans="2:14" ht="30" customHeight="1">
      <c r="C54" s="43"/>
      <c r="G54" s="74"/>
      <c r="H54" s="74"/>
      <c r="M54" s="39"/>
      <c r="N54" s="39"/>
    </row>
    <row r="55" spans="2:14" ht="39.950000000000003" customHeight="1" thickBot="1">
      <c r="C55" s="271" t="s">
        <v>107</v>
      </c>
      <c r="D55" s="57"/>
      <c r="I55" s="58"/>
      <c r="M55" s="39"/>
      <c r="N55" s="39"/>
    </row>
    <row r="56" spans="2:14" ht="36" customHeight="1">
      <c r="C56" s="197" t="s">
        <v>47</v>
      </c>
      <c r="D56" s="85" t="s">
        <v>26</v>
      </c>
      <c r="E56" s="84" t="s">
        <v>96</v>
      </c>
      <c r="F56" s="81" t="s">
        <v>48</v>
      </c>
      <c r="G56" s="82" t="s">
        <v>49</v>
      </c>
      <c r="H56" s="81" t="s">
        <v>88</v>
      </c>
      <c r="I56" s="81" t="s">
        <v>89</v>
      </c>
      <c r="J56" s="83" t="s">
        <v>60</v>
      </c>
      <c r="K56" s="83" t="s">
        <v>93</v>
      </c>
      <c r="L56" s="59" t="s">
        <v>94</v>
      </c>
      <c r="M56" s="39"/>
      <c r="N56" s="39"/>
    </row>
    <row r="57" spans="2:14" ht="24" customHeight="1" thickBot="1">
      <c r="B57" s="42"/>
      <c r="C57" s="198"/>
      <c r="D57" s="72"/>
      <c r="E57" s="86" t="s">
        <v>28</v>
      </c>
      <c r="F57" s="87" t="s">
        <v>29</v>
      </c>
      <c r="G57" s="88" t="s">
        <v>30</v>
      </c>
      <c r="H57" s="88" t="s">
        <v>81</v>
      </c>
      <c r="I57" s="88" t="s">
        <v>61</v>
      </c>
      <c r="J57" s="89" t="s">
        <v>82</v>
      </c>
      <c r="K57" s="89" t="s">
        <v>83</v>
      </c>
      <c r="L57" s="90" t="s">
        <v>84</v>
      </c>
      <c r="M57" s="39"/>
      <c r="N57" s="39"/>
    </row>
    <row r="58" spans="2:14" s="42" customFormat="1" ht="50.1" customHeight="1" thickBot="1">
      <c r="C58" s="76" t="s">
        <v>51</v>
      </c>
      <c r="D58" s="190" t="s">
        <v>124</v>
      </c>
      <c r="E58" s="191" t="s">
        <v>117</v>
      </c>
      <c r="F58" s="91" t="s">
        <v>52</v>
      </c>
      <c r="G58" s="91" t="s">
        <v>53</v>
      </c>
      <c r="H58" s="61" t="s">
        <v>63</v>
      </c>
      <c r="I58" s="91">
        <v>66375</v>
      </c>
      <c r="J58" s="92">
        <v>100000</v>
      </c>
      <c r="K58" s="93">
        <f t="shared" ref="K58" si="4">IF(I58&gt;J58,J58,I58)</f>
        <v>66375</v>
      </c>
      <c r="L58" s="94">
        <f t="shared" ref="L58:L63" si="5">ROUNDDOWN(K58*3/4,-3)</f>
        <v>49000</v>
      </c>
    </row>
    <row r="59" spans="2:14" ht="50.1" customHeight="1">
      <c r="B59" s="199"/>
      <c r="C59" s="127">
        <v>1</v>
      </c>
      <c r="D59" s="186"/>
      <c r="E59" s="63"/>
      <c r="F59" s="64"/>
      <c r="G59" s="64"/>
      <c r="H59" s="64"/>
      <c r="I59" s="64"/>
      <c r="J59" s="65">
        <v>100000</v>
      </c>
      <c r="K59" s="66">
        <f>IF(I59&gt;J59,J59,I59)</f>
        <v>0</v>
      </c>
      <c r="L59" s="67">
        <f t="shared" si="5"/>
        <v>0</v>
      </c>
      <c r="M59" s="39"/>
      <c r="N59" s="39"/>
    </row>
    <row r="60" spans="2:14" ht="50.1" customHeight="1">
      <c r="B60" s="199"/>
      <c r="C60" s="128">
        <v>2</v>
      </c>
      <c r="D60" s="187"/>
      <c r="E60" s="68"/>
      <c r="F60" s="69"/>
      <c r="G60" s="69"/>
      <c r="H60" s="69"/>
      <c r="I60" s="69"/>
      <c r="J60" s="65">
        <v>100000</v>
      </c>
      <c r="K60" s="66">
        <f>IF(I60&gt;J60,J60,I60)</f>
        <v>0</v>
      </c>
      <c r="L60" s="67">
        <f t="shared" si="5"/>
        <v>0</v>
      </c>
      <c r="M60" s="39"/>
      <c r="N60" s="39"/>
    </row>
    <row r="61" spans="2:14" ht="50.1" customHeight="1">
      <c r="B61" s="199"/>
      <c r="C61" s="128">
        <v>3</v>
      </c>
      <c r="D61" s="187"/>
      <c r="E61" s="68"/>
      <c r="F61" s="69"/>
      <c r="G61" s="69"/>
      <c r="H61" s="69"/>
      <c r="I61" s="69"/>
      <c r="J61" s="65">
        <v>100000</v>
      </c>
      <c r="K61" s="66">
        <f>IF(I61&gt;J61,J61,I61)</f>
        <v>0</v>
      </c>
      <c r="L61" s="67">
        <f t="shared" si="5"/>
        <v>0</v>
      </c>
      <c r="M61" s="39"/>
      <c r="N61" s="39"/>
    </row>
    <row r="62" spans="2:14" ht="50.1" customHeight="1">
      <c r="B62" s="199"/>
      <c r="C62" s="128">
        <v>4</v>
      </c>
      <c r="D62" s="187"/>
      <c r="E62" s="68"/>
      <c r="F62" s="69"/>
      <c r="G62" s="69"/>
      <c r="H62" s="69"/>
      <c r="I62" s="69"/>
      <c r="J62" s="65">
        <v>100000</v>
      </c>
      <c r="K62" s="66">
        <f>IF(I62&gt;J62,J62,I62)</f>
        <v>0</v>
      </c>
      <c r="L62" s="67">
        <f t="shared" si="5"/>
        <v>0</v>
      </c>
      <c r="M62" s="39"/>
      <c r="N62" s="39"/>
    </row>
    <row r="63" spans="2:14" ht="50.1" customHeight="1" thickBot="1">
      <c r="B63" s="199"/>
      <c r="C63" s="128">
        <v>5</v>
      </c>
      <c r="D63" s="187"/>
      <c r="E63" s="68"/>
      <c r="F63" s="69"/>
      <c r="G63" s="69"/>
      <c r="H63" s="69"/>
      <c r="I63" s="69"/>
      <c r="J63" s="65">
        <v>100000</v>
      </c>
      <c r="K63" s="66">
        <f>IF(I63&gt;J63,J63,I63)</f>
        <v>0</v>
      </c>
      <c r="L63" s="67">
        <f t="shared" si="5"/>
        <v>0</v>
      </c>
      <c r="M63" s="39"/>
      <c r="N63" s="39"/>
    </row>
    <row r="64" spans="2:14" ht="20.100000000000001" customHeight="1">
      <c r="C64" s="236"/>
      <c r="D64" s="238"/>
      <c r="E64" s="114" t="s">
        <v>54</v>
      </c>
      <c r="F64" s="212"/>
      <c r="G64" s="70" t="s">
        <v>57</v>
      </c>
      <c r="H64" s="71"/>
      <c r="I64" s="129" t="s">
        <v>56</v>
      </c>
      <c r="J64" s="240"/>
      <c r="K64" s="240"/>
      <c r="L64" s="130" t="s">
        <v>62</v>
      </c>
      <c r="M64" s="39"/>
      <c r="N64" s="39"/>
    </row>
    <row r="65" spans="2:14" ht="36" customHeight="1" thickBot="1">
      <c r="C65" s="237"/>
      <c r="D65" s="239"/>
      <c r="E65" s="116">
        <f>COUNTA(E59:E63)</f>
        <v>0</v>
      </c>
      <c r="F65" s="213"/>
      <c r="G65" s="117">
        <f>SUMPRODUCT((G59:G63&lt;&gt;"")/COUNTIF(G59:G63,G59:G63&amp;""))</f>
        <v>0</v>
      </c>
      <c r="H65" s="72"/>
      <c r="I65" s="73">
        <f>SUM(I59:I63)</f>
        <v>0</v>
      </c>
      <c r="J65" s="241"/>
      <c r="K65" s="241"/>
      <c r="L65" s="110">
        <f>SUM(L59:L63)</f>
        <v>0</v>
      </c>
      <c r="M65" s="39"/>
      <c r="N65" s="39"/>
    </row>
    <row r="66" spans="2:14" ht="24.95" customHeight="1">
      <c r="G66" s="74"/>
      <c r="H66" s="74"/>
      <c r="M66" s="39"/>
      <c r="N66" s="39"/>
    </row>
    <row r="67" spans="2:14" ht="18" customHeight="1">
      <c r="I67" s="40"/>
      <c r="M67" s="39"/>
      <c r="N67" s="39"/>
    </row>
    <row r="68" spans="2:14" ht="37.5" customHeight="1" thickBot="1">
      <c r="C68" s="271" t="s">
        <v>108</v>
      </c>
      <c r="D68" s="57"/>
      <c r="I68" s="58"/>
      <c r="M68" s="39"/>
      <c r="N68" s="39"/>
    </row>
    <row r="69" spans="2:14" ht="36" customHeight="1">
      <c r="C69" s="197" t="s">
        <v>47</v>
      </c>
      <c r="D69" s="85" t="s">
        <v>26</v>
      </c>
      <c r="E69" s="84" t="s">
        <v>96</v>
      </c>
      <c r="F69" s="81" t="s">
        <v>48</v>
      </c>
      <c r="G69" s="155" t="s">
        <v>49</v>
      </c>
      <c r="H69" s="81" t="s">
        <v>88</v>
      </c>
      <c r="I69" s="81" t="s">
        <v>89</v>
      </c>
      <c r="J69" s="83" t="s">
        <v>60</v>
      </c>
      <c r="K69" s="83" t="s">
        <v>93</v>
      </c>
      <c r="L69" s="59" t="s">
        <v>94</v>
      </c>
      <c r="M69" s="39"/>
      <c r="N69" s="39"/>
    </row>
    <row r="70" spans="2:14" ht="24" customHeight="1" thickBot="1">
      <c r="B70" s="42"/>
      <c r="C70" s="198"/>
      <c r="D70" s="117"/>
      <c r="E70" s="86" t="s">
        <v>28</v>
      </c>
      <c r="F70" s="87" t="s">
        <v>29</v>
      </c>
      <c r="G70" s="88" t="s">
        <v>30</v>
      </c>
      <c r="H70" s="88" t="s">
        <v>81</v>
      </c>
      <c r="I70" s="88" t="s">
        <v>61</v>
      </c>
      <c r="J70" s="89" t="s">
        <v>82</v>
      </c>
      <c r="K70" s="89" t="s">
        <v>83</v>
      </c>
      <c r="L70" s="90" t="s">
        <v>84</v>
      </c>
      <c r="M70" s="39"/>
      <c r="N70" s="39"/>
    </row>
    <row r="71" spans="2:14" s="42" customFormat="1" ht="50.1" customHeight="1" thickBot="1">
      <c r="C71" s="76" t="s">
        <v>51</v>
      </c>
      <c r="D71" s="190" t="s">
        <v>124</v>
      </c>
      <c r="E71" s="191" t="s">
        <v>117</v>
      </c>
      <c r="F71" s="91" t="s">
        <v>52</v>
      </c>
      <c r="G71" s="91" t="s">
        <v>53</v>
      </c>
      <c r="H71" s="61" t="s">
        <v>63</v>
      </c>
      <c r="I71" s="91">
        <v>66375</v>
      </c>
      <c r="J71" s="92">
        <v>100000</v>
      </c>
      <c r="K71" s="93">
        <f t="shared" ref="K71" si="6">IF(I71&gt;J71,J71,I71)</f>
        <v>66375</v>
      </c>
      <c r="L71" s="94">
        <f t="shared" ref="L71:L76" si="7">ROUNDDOWN(K71*3/4,-3)</f>
        <v>49000</v>
      </c>
    </row>
    <row r="72" spans="2:14" ht="50.1" customHeight="1">
      <c r="B72" s="199"/>
      <c r="C72" s="131">
        <v>1</v>
      </c>
      <c r="D72" s="188"/>
      <c r="E72" s="111"/>
      <c r="F72" s="95"/>
      <c r="G72" s="95"/>
      <c r="H72" s="95"/>
      <c r="I72" s="95"/>
      <c r="J72" s="96">
        <v>100000</v>
      </c>
      <c r="K72" s="97">
        <f>IF(I72&gt;J72,J72,I72)</f>
        <v>0</v>
      </c>
      <c r="L72" s="98">
        <f t="shared" si="7"/>
        <v>0</v>
      </c>
      <c r="M72" s="39"/>
      <c r="N72" s="39"/>
    </row>
    <row r="73" spans="2:14" ht="50.1" customHeight="1">
      <c r="B73" s="199"/>
      <c r="C73" s="132">
        <v>2</v>
      </c>
      <c r="D73" s="189"/>
      <c r="E73" s="112"/>
      <c r="F73" s="99"/>
      <c r="G73" s="99"/>
      <c r="H73" s="99"/>
      <c r="I73" s="99"/>
      <c r="J73" s="96">
        <v>100000</v>
      </c>
      <c r="K73" s="97">
        <f>IF(I73&gt;J73,J73,I73)</f>
        <v>0</v>
      </c>
      <c r="L73" s="98">
        <f t="shared" si="7"/>
        <v>0</v>
      </c>
      <c r="M73" s="39"/>
      <c r="N73" s="39"/>
    </row>
    <row r="74" spans="2:14" ht="50.1" customHeight="1">
      <c r="B74" s="199"/>
      <c r="C74" s="132">
        <v>3</v>
      </c>
      <c r="D74" s="189"/>
      <c r="E74" s="112"/>
      <c r="F74" s="99"/>
      <c r="G74" s="99"/>
      <c r="H74" s="99"/>
      <c r="I74" s="99"/>
      <c r="J74" s="96">
        <v>100000</v>
      </c>
      <c r="K74" s="97">
        <f>IF(I74&gt;J74,J74,I74)</f>
        <v>0</v>
      </c>
      <c r="L74" s="98">
        <f t="shared" si="7"/>
        <v>0</v>
      </c>
      <c r="M74" s="39"/>
      <c r="N74" s="39"/>
    </row>
    <row r="75" spans="2:14" ht="50.1" customHeight="1">
      <c r="B75" s="199"/>
      <c r="C75" s="132">
        <v>4</v>
      </c>
      <c r="D75" s="189"/>
      <c r="E75" s="112"/>
      <c r="F75" s="99"/>
      <c r="G75" s="99"/>
      <c r="H75" s="99"/>
      <c r="I75" s="99"/>
      <c r="J75" s="96">
        <v>100000</v>
      </c>
      <c r="K75" s="97">
        <f>IF(I75&gt;J75,J75,I75)</f>
        <v>0</v>
      </c>
      <c r="L75" s="98">
        <f t="shared" si="7"/>
        <v>0</v>
      </c>
      <c r="M75" s="39"/>
      <c r="N75" s="39"/>
    </row>
    <row r="76" spans="2:14" ht="50.1" customHeight="1" thickBot="1">
      <c r="B76" s="199"/>
      <c r="C76" s="132">
        <v>5</v>
      </c>
      <c r="D76" s="189"/>
      <c r="E76" s="112"/>
      <c r="F76" s="99"/>
      <c r="G76" s="99"/>
      <c r="H76" s="99"/>
      <c r="I76" s="99"/>
      <c r="J76" s="96">
        <v>100000</v>
      </c>
      <c r="K76" s="97">
        <f>IF(I76&gt;J76,J76,I76)</f>
        <v>0</v>
      </c>
      <c r="L76" s="98">
        <f t="shared" si="7"/>
        <v>0</v>
      </c>
      <c r="M76" s="39"/>
      <c r="N76" s="39"/>
    </row>
    <row r="77" spans="2:14" ht="23.1" customHeight="1">
      <c r="C77" s="200"/>
      <c r="D77" s="202"/>
      <c r="E77" s="114" t="s">
        <v>54</v>
      </c>
      <c r="F77" s="204"/>
      <c r="G77" s="71" t="s">
        <v>57</v>
      </c>
      <c r="H77" s="115"/>
      <c r="I77" s="107" t="s">
        <v>56</v>
      </c>
      <c r="J77" s="206"/>
      <c r="K77" s="206"/>
      <c r="L77" s="133" t="s">
        <v>12</v>
      </c>
      <c r="M77" s="39"/>
      <c r="N77" s="39"/>
    </row>
    <row r="78" spans="2:14" ht="36" customHeight="1" thickBot="1">
      <c r="C78" s="201"/>
      <c r="D78" s="203"/>
      <c r="E78" s="116">
        <f>COUNTA(E72:E76)</f>
        <v>0</v>
      </c>
      <c r="F78" s="205"/>
      <c r="G78" s="117">
        <f>SUMPRODUCT((G72:G76&lt;&gt;"")/COUNTIF(G72:G76,G72:G76&amp;""))</f>
        <v>0</v>
      </c>
      <c r="H78" s="117"/>
      <c r="I78" s="109">
        <f>SUM(I72:I76)</f>
        <v>0</v>
      </c>
      <c r="J78" s="207"/>
      <c r="K78" s="207"/>
      <c r="L78" s="110">
        <f>SUM(L72:L76)</f>
        <v>0</v>
      </c>
      <c r="M78" s="39"/>
      <c r="N78" s="39"/>
    </row>
    <row r="79" spans="2:14" ht="24.95" customHeight="1">
      <c r="G79" s="74"/>
      <c r="H79" s="74"/>
      <c r="M79" s="39"/>
      <c r="N79" s="39"/>
    </row>
  </sheetData>
  <mergeCells count="44">
    <mergeCell ref="C64:C65"/>
    <mergeCell ref="D64:D65"/>
    <mergeCell ref="J64:J65"/>
    <mergeCell ref="K64:K65"/>
    <mergeCell ref="J52:J53"/>
    <mergeCell ref="K52:K53"/>
    <mergeCell ref="B59:B61"/>
    <mergeCell ref="B62:B63"/>
    <mergeCell ref="C44:C45"/>
    <mergeCell ref="D27:E27"/>
    <mergeCell ref="C52:C53"/>
    <mergeCell ref="D52:D53"/>
    <mergeCell ref="C56:C57"/>
    <mergeCell ref="C32:C33"/>
    <mergeCell ref="C40:C41"/>
    <mergeCell ref="D23:D24"/>
    <mergeCell ref="G23:G24"/>
    <mergeCell ref="H23:H24"/>
    <mergeCell ref="D21:D22"/>
    <mergeCell ref="G21:G22"/>
    <mergeCell ref="H21:H22"/>
    <mergeCell ref="K5:L5"/>
    <mergeCell ref="J21:N21"/>
    <mergeCell ref="D19:D20"/>
    <mergeCell ref="G19:G20"/>
    <mergeCell ref="H19:H20"/>
    <mergeCell ref="D14:H14"/>
    <mergeCell ref="F77:F78"/>
    <mergeCell ref="J77:J78"/>
    <mergeCell ref="K77:K78"/>
    <mergeCell ref="D25:D26"/>
    <mergeCell ref="G25:G26"/>
    <mergeCell ref="H25:H26"/>
    <mergeCell ref="F64:F65"/>
    <mergeCell ref="D40:D41"/>
    <mergeCell ref="F40:F41"/>
    <mergeCell ref="J40:J41"/>
    <mergeCell ref="K40:K41"/>
    <mergeCell ref="F52:F53"/>
    <mergeCell ref="C69:C70"/>
    <mergeCell ref="B72:B74"/>
    <mergeCell ref="B75:B76"/>
    <mergeCell ref="C77:C78"/>
    <mergeCell ref="D77:D78"/>
  </mergeCells>
  <phoneticPr fontId="3"/>
  <dataValidations count="1">
    <dataValidation type="list" allowBlank="1" showInputMessage="1" showErrorMessage="1" sqref="F46:F51 F58:F63 F71:F76 F34:F39" xr:uid="{C9F36AAA-975B-4F96-B310-DAA8242B53FD}">
      <formula1>"公立,私立"</formula1>
    </dataValidation>
  </dataValidations>
  <printOptions horizontalCentered="1"/>
  <pageMargins left="0.31496062992125984" right="0.31496062992125984" top="0.39370078740157483" bottom="0.39370078740157483" header="0.31496062992125984" footer="0"/>
  <pageSetup paperSize="8" scale="32" orientation="portrait" r:id="rId1"/>
  <headerFooter>
    <oddFooter>&amp;P / &amp;N ページ</oddFooter>
  </headerFooter>
  <rowBreaks count="2" manualBreakCount="2">
    <brk id="42" min="1" max="12" man="1"/>
    <brk id="54" min="1"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15B32-74DD-4183-A008-F0DB6BCB8113}">
  <sheetPr>
    <pageSetUpPr fitToPage="1"/>
  </sheetPr>
  <dimension ref="A1:K46"/>
  <sheetViews>
    <sheetView view="pageBreakPreview" zoomScale="115" zoomScaleNormal="75" zoomScaleSheetLayoutView="115" workbookViewId="0">
      <selection activeCell="B3" sqref="B3"/>
    </sheetView>
  </sheetViews>
  <sheetFormatPr defaultRowHeight="18.75"/>
  <cols>
    <col min="1" max="1" width="4.5" style="5" customWidth="1"/>
    <col min="2" max="2" width="25.625" customWidth="1"/>
    <col min="3" max="3" width="50.625" customWidth="1"/>
    <col min="4" max="4" width="20.625" customWidth="1"/>
    <col min="5" max="5" width="42.625" customWidth="1"/>
    <col min="6" max="6" width="50.625" style="2" customWidth="1"/>
  </cols>
  <sheetData>
    <row r="1" spans="1:6" s="7" customFormat="1" ht="46.5" thickBot="1">
      <c r="A1" s="7" t="s">
        <v>24</v>
      </c>
      <c r="B1" s="180"/>
      <c r="F1" s="12"/>
    </row>
    <row r="2" spans="1:6" s="1" customFormat="1" ht="48" customHeight="1">
      <c r="A2" s="8" t="s">
        <v>25</v>
      </c>
      <c r="B2" s="9" t="s">
        <v>36</v>
      </c>
      <c r="C2" s="10" t="s">
        <v>97</v>
      </c>
      <c r="D2" s="10" t="s">
        <v>38</v>
      </c>
      <c r="E2" s="10" t="s">
        <v>85</v>
      </c>
      <c r="F2" s="11" t="s">
        <v>86</v>
      </c>
    </row>
    <row r="3" spans="1:6" s="1" customFormat="1" ht="24.95" customHeight="1">
      <c r="A3" s="6">
        <v>1</v>
      </c>
      <c r="B3" s="176"/>
      <c r="C3" s="141"/>
      <c r="D3" s="141"/>
      <c r="E3" s="141"/>
      <c r="F3" s="142"/>
    </row>
    <row r="4" spans="1:6" s="1" customFormat="1" ht="24.95" customHeight="1">
      <c r="A4" s="6">
        <v>2</v>
      </c>
      <c r="B4" s="140"/>
      <c r="C4" s="141"/>
      <c r="D4" s="141"/>
      <c r="E4" s="141"/>
      <c r="F4" s="142"/>
    </row>
    <row r="5" spans="1:6" s="1" customFormat="1" ht="24.95" customHeight="1">
      <c r="A5" s="6">
        <v>3</v>
      </c>
      <c r="B5" s="140"/>
      <c r="C5" s="141"/>
      <c r="D5" s="141"/>
      <c r="E5" s="141"/>
      <c r="F5" s="142"/>
    </row>
    <row r="6" spans="1:6" s="1" customFormat="1" ht="24.95" customHeight="1">
      <c r="A6" s="6">
        <v>4</v>
      </c>
      <c r="B6" s="140"/>
      <c r="C6" s="141"/>
      <c r="D6" s="141"/>
      <c r="E6" s="141"/>
      <c r="F6" s="142"/>
    </row>
    <row r="7" spans="1:6" s="1" customFormat="1" ht="24.95" customHeight="1">
      <c r="A7" s="6">
        <v>5</v>
      </c>
      <c r="B7" s="140"/>
      <c r="C7" s="141"/>
      <c r="D7" s="141"/>
      <c r="E7" s="141"/>
      <c r="F7" s="142"/>
    </row>
    <row r="8" spans="1:6" s="1" customFormat="1" ht="24.95" customHeight="1">
      <c r="A8" s="6">
        <v>6</v>
      </c>
      <c r="B8" s="140"/>
      <c r="C8" s="141"/>
      <c r="D8" s="141"/>
      <c r="E8" s="141"/>
      <c r="F8" s="142"/>
    </row>
    <row r="9" spans="1:6" s="1" customFormat="1" ht="24.95" customHeight="1">
      <c r="A9" s="6">
        <v>7</v>
      </c>
      <c r="B9" s="140"/>
      <c r="C9" s="141"/>
      <c r="D9" s="141"/>
      <c r="E9" s="141"/>
      <c r="F9" s="142"/>
    </row>
    <row r="10" spans="1:6" s="1" customFormat="1" ht="24.95" customHeight="1">
      <c r="A10" s="6">
        <v>8</v>
      </c>
      <c r="B10" s="140"/>
      <c r="C10" s="141"/>
      <c r="D10" s="141"/>
      <c r="E10" s="141"/>
      <c r="F10" s="142"/>
    </row>
    <row r="11" spans="1:6" s="1" customFormat="1" ht="24.95" customHeight="1">
      <c r="A11" s="6">
        <v>9</v>
      </c>
      <c r="B11" s="140"/>
      <c r="C11" s="141"/>
      <c r="D11" s="141"/>
      <c r="E11" s="141"/>
      <c r="F11" s="142"/>
    </row>
    <row r="12" spans="1:6" s="1" customFormat="1" ht="24.95" customHeight="1">
      <c r="A12" s="6">
        <v>10</v>
      </c>
      <c r="B12" s="140"/>
      <c r="C12" s="141"/>
      <c r="D12" s="141"/>
      <c r="E12" s="141"/>
      <c r="F12" s="142"/>
    </row>
    <row r="13" spans="1:6" s="1" customFormat="1" ht="24.95" customHeight="1">
      <c r="A13" s="6">
        <v>11</v>
      </c>
      <c r="B13" s="140"/>
      <c r="C13" s="141"/>
      <c r="D13" s="141"/>
      <c r="E13" s="141"/>
      <c r="F13" s="142"/>
    </row>
    <row r="14" spans="1:6" s="1" customFormat="1" ht="24.95" customHeight="1">
      <c r="A14" s="6">
        <v>12</v>
      </c>
      <c r="B14" s="140"/>
      <c r="C14" s="141"/>
      <c r="D14" s="141"/>
      <c r="E14" s="141"/>
      <c r="F14" s="142"/>
    </row>
    <row r="15" spans="1:6" s="1" customFormat="1" ht="24.95" customHeight="1">
      <c r="A15" s="6">
        <v>13</v>
      </c>
      <c r="B15" s="140"/>
      <c r="C15" s="141"/>
      <c r="D15" s="141"/>
      <c r="E15" s="141"/>
      <c r="F15" s="142"/>
    </row>
    <row r="16" spans="1:6" s="1" customFormat="1" ht="24.95" customHeight="1">
      <c r="A16" s="6">
        <v>14</v>
      </c>
      <c r="B16" s="140"/>
      <c r="C16" s="141"/>
      <c r="D16" s="141"/>
      <c r="E16" s="141"/>
      <c r="F16" s="142"/>
    </row>
    <row r="17" spans="1:7" s="1" customFormat="1" ht="24.95" customHeight="1" thickBot="1">
      <c r="A17" s="6">
        <v>15</v>
      </c>
      <c r="B17" s="140"/>
      <c r="C17" s="141"/>
      <c r="D17" s="141"/>
      <c r="E17" s="141"/>
      <c r="F17" s="142"/>
    </row>
    <row r="18" spans="1:7" ht="39" customHeight="1" thickBot="1">
      <c r="A18" s="256" t="s">
        <v>64</v>
      </c>
      <c r="B18" s="257"/>
      <c r="C18" s="258"/>
      <c r="D18" s="258"/>
      <c r="E18" s="258"/>
      <c r="F18" s="14">
        <f>SUM(F3:F17)</f>
        <v>0</v>
      </c>
      <c r="G18" s="13"/>
    </row>
    <row r="25" spans="1:7" ht="24">
      <c r="A25" s="178"/>
    </row>
    <row r="46" spans="11:11">
      <c r="K46">
        <f>IF(I46&gt;J46,J46,I46)</f>
        <v>0</v>
      </c>
    </row>
  </sheetData>
  <mergeCells count="1">
    <mergeCell ref="A18:E18"/>
  </mergeCells>
  <phoneticPr fontId="3"/>
  <dataValidations count="2">
    <dataValidation type="list" allowBlank="1" showInputMessage="1" showErrorMessage="1" sqref="D3:D17" xr:uid="{16741BF3-FBB4-4C8D-B642-CC1169CFE0B7}">
      <formula1>"公立,私立"</formula1>
    </dataValidation>
    <dataValidation type="list" allowBlank="1" showInputMessage="1" showErrorMessage="1" sqref="E3:E17" xr:uid="{D87AC6A6-AFD3-49C5-8544-107A93477EEC}">
      <formula1>"障害児入所施設,児童発達支援事業所,放課後等デイサービス事業所,多機能型事業所"</formula1>
    </dataValidation>
  </dataValidations>
  <pageMargins left="0.7" right="0.7" top="0.75" bottom="0.75" header="0.3" footer="0.3"/>
  <pageSetup paperSize="9" scale="62"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63"/>
  <sheetViews>
    <sheetView view="pageBreakPreview" topLeftCell="A18" zoomScale="115" zoomScaleNormal="100" zoomScaleSheetLayoutView="115" zoomScalePageLayoutView="55" workbookViewId="0">
      <selection activeCell="I61" sqref="I61"/>
    </sheetView>
  </sheetViews>
  <sheetFormatPr defaultColWidth="9" defaultRowHeight="24"/>
  <cols>
    <col min="1" max="1" width="6.125" style="31" customWidth="1"/>
    <col min="2" max="2" width="14.25" style="31" customWidth="1"/>
    <col min="3" max="20" width="5.625" style="31" customWidth="1"/>
    <col min="21" max="21" width="7.625" style="31" customWidth="1"/>
    <col min="22" max="22" width="78.375" style="31" customWidth="1"/>
    <col min="23" max="16384" width="9" style="31"/>
  </cols>
  <sheetData>
    <row r="1" spans="1:22" ht="20.100000000000001" customHeight="1">
      <c r="A1" s="33" t="s">
        <v>0</v>
      </c>
      <c r="B1" s="179"/>
    </row>
    <row r="2" spans="1:22" ht="20.100000000000001" customHeight="1"/>
    <row r="3" spans="1:22" ht="20.100000000000001" customHeight="1">
      <c r="B3" s="33"/>
    </row>
    <row r="4" spans="1:22" ht="20.100000000000001" customHeight="1"/>
    <row r="5" spans="1:22" ht="20.100000000000001" customHeight="1"/>
    <row r="6" spans="1:22" ht="20.100000000000001" customHeight="1">
      <c r="A6" s="259" t="s">
        <v>112</v>
      </c>
      <c r="B6" s="259"/>
      <c r="C6" s="259"/>
      <c r="D6" s="259"/>
      <c r="E6" s="259"/>
      <c r="F6" s="259"/>
      <c r="G6" s="259"/>
      <c r="H6" s="259"/>
      <c r="I6" s="259"/>
      <c r="J6" s="259"/>
      <c r="K6" s="259"/>
      <c r="L6" s="259"/>
      <c r="M6" s="259"/>
      <c r="N6" s="259"/>
      <c r="O6" s="259"/>
      <c r="P6" s="259"/>
      <c r="Q6" s="259"/>
      <c r="R6" s="259"/>
      <c r="S6" s="259"/>
      <c r="T6" s="259"/>
      <c r="U6" s="259"/>
    </row>
    <row r="7" spans="1:22" ht="20.100000000000001" customHeight="1">
      <c r="A7" s="37"/>
      <c r="B7" s="37"/>
      <c r="C7" s="37"/>
      <c r="D7" s="37"/>
      <c r="E7" s="37"/>
      <c r="F7" s="37"/>
      <c r="G7" s="37"/>
      <c r="H7" s="37"/>
      <c r="I7" s="37"/>
      <c r="J7" s="37"/>
      <c r="K7" s="37"/>
      <c r="L7" s="37"/>
      <c r="M7" s="37"/>
      <c r="N7" s="37"/>
      <c r="O7" s="37"/>
      <c r="P7" s="37"/>
      <c r="Q7" s="37"/>
      <c r="R7" s="37"/>
      <c r="S7" s="37"/>
      <c r="T7" s="37"/>
      <c r="U7" s="37"/>
    </row>
    <row r="8" spans="1:22" ht="20.100000000000001" customHeight="1"/>
    <row r="9" spans="1:22" ht="20.100000000000001" customHeight="1"/>
    <row r="10" spans="1:22" ht="20.100000000000001" customHeight="1">
      <c r="N10" s="264" t="s">
        <v>1</v>
      </c>
      <c r="O10" s="265"/>
      <c r="P10" s="139"/>
      <c r="Q10" s="135" t="s">
        <v>2</v>
      </c>
      <c r="R10" s="139"/>
      <c r="S10" s="135" t="s">
        <v>3</v>
      </c>
      <c r="T10" s="139"/>
      <c r="U10" s="135" t="s">
        <v>37</v>
      </c>
      <c r="V10" s="4" t="str">
        <f>IF(OR(P10="",R10="",T10="")=TRUE,"申請年月日を入力してください","")</f>
        <v>申請年月日を入力してください</v>
      </c>
    </row>
    <row r="11" spans="1:22" ht="20.100000000000001" customHeight="1"/>
    <row r="12" spans="1:22" ht="20.100000000000001" customHeight="1">
      <c r="A12" s="33" t="s">
        <v>4</v>
      </c>
    </row>
    <row r="13" spans="1:22" ht="20.100000000000001" customHeight="1"/>
    <row r="14" spans="1:22" ht="20.100000000000001" customHeight="1"/>
    <row r="15" spans="1:22" ht="20.100000000000001" customHeight="1">
      <c r="H15" s="264" t="s">
        <v>5</v>
      </c>
      <c r="I15" s="264"/>
      <c r="J15" s="264"/>
      <c r="K15" s="264"/>
      <c r="L15" s="260"/>
      <c r="M15" s="260"/>
      <c r="N15" s="260"/>
      <c r="O15" s="260"/>
      <c r="P15" s="260"/>
      <c r="Q15" s="260"/>
      <c r="R15" s="260"/>
      <c r="S15" s="260"/>
      <c r="T15" s="260"/>
      <c r="U15" s="260"/>
      <c r="V15" s="32" t="str">
        <f>IF(OR(L15="",L16="",L17="",L18="",L19="",L20="",L21="",L22="")=TRUE,"申請者情報を入力してください","")</f>
        <v>申請者情報を入力してください</v>
      </c>
    </row>
    <row r="16" spans="1:22" ht="20.100000000000001" customHeight="1">
      <c r="H16" s="264" t="s">
        <v>6</v>
      </c>
      <c r="I16" s="264"/>
      <c r="J16" s="264"/>
      <c r="K16" s="264"/>
      <c r="L16" s="260"/>
      <c r="M16" s="260"/>
      <c r="N16" s="260"/>
      <c r="O16" s="260"/>
      <c r="P16" s="260"/>
      <c r="Q16" s="260"/>
      <c r="R16" s="260"/>
      <c r="S16" s="260"/>
      <c r="T16" s="260"/>
      <c r="U16" s="260"/>
      <c r="V16" s="32"/>
    </row>
    <row r="17" spans="1:22" ht="20.100000000000001" customHeight="1">
      <c r="H17" s="264" t="s">
        <v>7</v>
      </c>
      <c r="I17" s="264"/>
      <c r="J17" s="264"/>
      <c r="K17" s="264"/>
      <c r="L17" s="260"/>
      <c r="M17" s="260"/>
      <c r="N17" s="260"/>
      <c r="O17" s="260"/>
      <c r="P17" s="260"/>
      <c r="Q17" s="260"/>
      <c r="R17" s="260"/>
      <c r="S17" s="260"/>
      <c r="T17" s="260"/>
      <c r="U17" s="260"/>
      <c r="V17" s="32"/>
    </row>
    <row r="18" spans="1:22" ht="20.100000000000001" customHeight="1">
      <c r="H18" s="264" t="s">
        <v>8</v>
      </c>
      <c r="I18" s="264"/>
      <c r="J18" s="264"/>
      <c r="K18" s="264"/>
      <c r="L18" s="260"/>
      <c r="M18" s="260"/>
      <c r="N18" s="260"/>
      <c r="O18" s="260"/>
      <c r="P18" s="260"/>
      <c r="Q18" s="260"/>
      <c r="R18" s="260"/>
      <c r="S18" s="260"/>
      <c r="T18" s="260"/>
      <c r="U18" s="260"/>
      <c r="V18" s="32"/>
    </row>
    <row r="19" spans="1:22" ht="20.100000000000001" customHeight="1">
      <c r="H19" s="264" t="s">
        <v>9</v>
      </c>
      <c r="I19" s="264"/>
      <c r="J19" s="264"/>
      <c r="K19" s="264"/>
      <c r="L19" s="260"/>
      <c r="M19" s="260"/>
      <c r="N19" s="260"/>
      <c r="O19" s="260"/>
      <c r="P19" s="260"/>
      <c r="Q19" s="260"/>
      <c r="R19" s="260"/>
      <c r="S19" s="260"/>
      <c r="T19" s="260"/>
      <c r="U19" s="260"/>
      <c r="V19" s="32"/>
    </row>
    <row r="20" spans="1:22" ht="20.100000000000001" customHeight="1">
      <c r="H20" s="264" t="s">
        <v>31</v>
      </c>
      <c r="I20" s="264"/>
      <c r="J20" s="264"/>
      <c r="K20" s="264"/>
      <c r="L20" s="260"/>
      <c r="M20" s="260"/>
      <c r="N20" s="260"/>
      <c r="O20" s="260"/>
      <c r="P20" s="260"/>
      <c r="Q20" s="260"/>
      <c r="R20" s="260"/>
      <c r="S20" s="260"/>
      <c r="T20" s="260"/>
      <c r="U20" s="260"/>
      <c r="V20" s="32"/>
    </row>
    <row r="21" spans="1:22" ht="20.100000000000001" customHeight="1">
      <c r="H21" s="264" t="s">
        <v>10</v>
      </c>
      <c r="I21" s="264"/>
      <c r="J21" s="264"/>
      <c r="K21" s="264"/>
      <c r="L21" s="260"/>
      <c r="M21" s="260"/>
      <c r="N21" s="260"/>
      <c r="O21" s="260"/>
      <c r="P21" s="260"/>
      <c r="Q21" s="260"/>
      <c r="R21" s="260"/>
      <c r="S21" s="260"/>
      <c r="T21" s="260"/>
      <c r="U21" s="260"/>
      <c r="V21" s="32"/>
    </row>
    <row r="22" spans="1:22" ht="20.100000000000001" customHeight="1">
      <c r="H22" s="266" t="s">
        <v>32</v>
      </c>
      <c r="I22" s="267"/>
      <c r="J22" s="267"/>
      <c r="K22" s="267"/>
      <c r="L22" s="260"/>
      <c r="M22" s="260"/>
      <c r="N22" s="260"/>
      <c r="O22" s="260"/>
      <c r="P22" s="260"/>
      <c r="Q22" s="260"/>
      <c r="R22" s="260"/>
      <c r="S22" s="260"/>
      <c r="T22" s="260"/>
      <c r="U22" s="260"/>
      <c r="V22" s="32"/>
    </row>
    <row r="23" spans="1:22" ht="20.100000000000001" customHeight="1"/>
    <row r="24" spans="1:22" ht="20.100000000000001" customHeight="1"/>
    <row r="25" spans="1:22" ht="20.100000000000001" customHeight="1">
      <c r="A25" s="31" t="s">
        <v>113</v>
      </c>
    </row>
    <row r="26" spans="1:22" ht="20.100000000000001" customHeight="1">
      <c r="A26" s="181" t="s">
        <v>114</v>
      </c>
    </row>
    <row r="27" spans="1:22" ht="20.100000000000001" customHeight="1">
      <c r="A27" s="33"/>
      <c r="B27" s="33"/>
      <c r="C27" s="33"/>
      <c r="D27" s="33"/>
      <c r="E27" s="33"/>
      <c r="F27" s="33"/>
      <c r="G27" s="33"/>
      <c r="H27" s="33"/>
      <c r="I27" s="33"/>
      <c r="J27" s="33"/>
      <c r="K27" s="33"/>
      <c r="L27" s="33"/>
      <c r="M27" s="33"/>
      <c r="N27" s="33"/>
      <c r="O27" s="33"/>
      <c r="P27" s="33"/>
      <c r="Q27" s="33"/>
      <c r="R27" s="33"/>
      <c r="S27" s="33"/>
      <c r="T27" s="33"/>
      <c r="U27" s="33"/>
    </row>
    <row r="28" spans="1:22" ht="20.100000000000001" customHeight="1">
      <c r="A28" s="33"/>
      <c r="B28" s="33"/>
      <c r="C28" s="33"/>
      <c r="D28" s="33"/>
      <c r="E28" s="33"/>
      <c r="F28" s="33"/>
      <c r="G28" s="33"/>
      <c r="H28" s="33" t="s">
        <v>33</v>
      </c>
      <c r="I28" s="33"/>
      <c r="J28" s="33"/>
      <c r="K28" s="33"/>
      <c r="L28" s="33"/>
      <c r="M28" s="33"/>
      <c r="N28" s="33"/>
      <c r="O28" s="33"/>
      <c r="P28" s="33"/>
      <c r="Q28" s="33"/>
      <c r="R28" s="33"/>
      <c r="S28" s="33"/>
      <c r="T28" s="33"/>
      <c r="U28" s="33"/>
    </row>
    <row r="29" spans="1:22" ht="20.100000000000001" customHeight="1">
      <c r="A29" s="33"/>
      <c r="B29" s="33"/>
      <c r="C29" s="33"/>
      <c r="D29" s="33"/>
      <c r="E29" s="33"/>
      <c r="F29" s="33"/>
      <c r="G29" s="33"/>
      <c r="H29" s="33"/>
      <c r="I29" s="33"/>
      <c r="J29" s="33"/>
      <c r="K29" s="33"/>
      <c r="L29" s="33"/>
      <c r="M29" s="33"/>
      <c r="N29" s="33"/>
      <c r="O29" s="33"/>
      <c r="P29" s="33"/>
      <c r="Q29" s="33"/>
      <c r="R29" s="33"/>
      <c r="S29" s="33"/>
      <c r="T29" s="33"/>
      <c r="U29" s="33"/>
    </row>
    <row r="30" spans="1:22" ht="20.100000000000001" customHeight="1">
      <c r="A30" s="33"/>
      <c r="B30" s="33"/>
      <c r="C30" s="33"/>
      <c r="D30" s="33"/>
      <c r="E30" s="33"/>
      <c r="F30" s="33"/>
      <c r="G30" s="33"/>
      <c r="H30" s="33"/>
      <c r="I30" s="33"/>
      <c r="J30" s="33"/>
      <c r="K30" s="33"/>
      <c r="L30" s="33"/>
      <c r="M30" s="33"/>
      <c r="N30" s="33"/>
      <c r="O30" s="33"/>
      <c r="P30" s="33"/>
      <c r="Q30" s="33"/>
      <c r="R30" s="33"/>
      <c r="S30" s="33"/>
      <c r="T30" s="33"/>
      <c r="U30" s="33"/>
    </row>
    <row r="31" spans="1:22" ht="20.100000000000001" customHeight="1">
      <c r="A31" s="33" t="s">
        <v>11</v>
      </c>
      <c r="B31" s="33"/>
      <c r="C31" s="268">
        <f>②事業所一覧表!F18</f>
        <v>0</v>
      </c>
      <c r="D31" s="269"/>
      <c r="E31" s="269"/>
      <c r="F31" s="269"/>
      <c r="G31" s="33" t="s">
        <v>12</v>
      </c>
      <c r="H31" s="33"/>
      <c r="I31" s="33"/>
      <c r="J31" s="33"/>
      <c r="K31" s="33"/>
      <c r="L31" s="33"/>
      <c r="M31" s="33"/>
      <c r="N31" s="33"/>
      <c r="O31" s="33"/>
      <c r="P31" s="33"/>
      <c r="Q31" s="33"/>
      <c r="R31" s="33"/>
      <c r="S31" s="33"/>
      <c r="T31" s="33"/>
      <c r="U31" s="33"/>
    </row>
    <row r="32" spans="1:22" ht="20.100000000000001" customHeight="1">
      <c r="A32" s="33"/>
      <c r="B32" s="33"/>
      <c r="C32" s="33"/>
      <c r="D32" s="33"/>
      <c r="E32" s="33"/>
      <c r="F32" s="33"/>
      <c r="G32" s="33"/>
      <c r="H32" s="33"/>
      <c r="I32" s="33"/>
      <c r="J32" s="33"/>
      <c r="K32" s="33"/>
      <c r="L32" s="33"/>
      <c r="M32" s="33"/>
      <c r="N32" s="33"/>
      <c r="O32" s="33"/>
      <c r="P32" s="33"/>
      <c r="Q32" s="33"/>
      <c r="R32" s="33"/>
      <c r="S32" s="33"/>
      <c r="T32" s="33"/>
      <c r="U32" s="33"/>
    </row>
    <row r="33" spans="1:22" ht="20.100000000000001" customHeight="1">
      <c r="A33" s="33" t="s">
        <v>27</v>
      </c>
      <c r="B33" s="33"/>
      <c r="C33" s="33" t="s">
        <v>13</v>
      </c>
      <c r="D33" s="33"/>
      <c r="E33" s="33"/>
      <c r="F33" s="33"/>
      <c r="G33" s="33"/>
      <c r="H33" s="33"/>
      <c r="I33" s="33"/>
      <c r="J33" s="33" t="s">
        <v>14</v>
      </c>
      <c r="K33" s="33">
        <f>COUNTA(②事業所一覧表!B3:B17)</f>
        <v>0</v>
      </c>
      <c r="L33" s="33" t="s">
        <v>15</v>
      </c>
      <c r="M33" s="33"/>
      <c r="N33" s="33"/>
      <c r="O33" s="33"/>
      <c r="P33" s="33"/>
      <c r="Q33" s="33"/>
      <c r="R33" s="33"/>
      <c r="S33" s="33"/>
      <c r="T33" s="33"/>
      <c r="U33" s="33"/>
    </row>
    <row r="34" spans="1:22" ht="20.100000000000001" customHeight="1">
      <c r="A34" s="33"/>
      <c r="B34" s="33"/>
      <c r="C34" s="33"/>
      <c r="D34" s="33"/>
      <c r="E34" s="33"/>
      <c r="F34" s="33"/>
      <c r="G34" s="33"/>
      <c r="H34" s="33"/>
      <c r="I34" s="33"/>
      <c r="J34" s="33"/>
      <c r="K34" s="33"/>
      <c r="L34" s="33"/>
      <c r="M34" s="33"/>
      <c r="N34" s="33"/>
      <c r="O34" s="33"/>
      <c r="P34" s="33"/>
      <c r="Q34" s="33"/>
      <c r="R34" s="33"/>
      <c r="S34" s="33"/>
      <c r="T34" s="33"/>
      <c r="U34" s="33"/>
    </row>
    <row r="35" spans="1:22" ht="20.100000000000001" customHeight="1">
      <c r="A35" s="33" t="s">
        <v>34</v>
      </c>
      <c r="B35" s="33"/>
      <c r="C35" s="33" t="s">
        <v>35</v>
      </c>
      <c r="D35" s="33"/>
      <c r="E35" s="33"/>
      <c r="F35" s="33"/>
      <c r="G35" s="33"/>
      <c r="H35" s="33"/>
      <c r="I35" s="33"/>
      <c r="J35" s="33"/>
      <c r="K35" s="33"/>
      <c r="L35" s="33"/>
      <c r="M35" s="33"/>
      <c r="N35" s="33"/>
      <c r="O35" s="33"/>
      <c r="P35" s="33"/>
      <c r="Q35" s="33"/>
      <c r="R35" s="33"/>
      <c r="S35" s="33"/>
      <c r="T35" s="33"/>
      <c r="U35" s="33"/>
    </row>
    <row r="36" spans="1:22" ht="20.100000000000001" customHeight="1">
      <c r="A36" s="33"/>
      <c r="B36" s="33"/>
      <c r="C36" s="33"/>
      <c r="D36" s="33"/>
      <c r="E36" s="33"/>
      <c r="F36" s="33"/>
      <c r="G36" s="33"/>
      <c r="H36" s="33"/>
      <c r="I36" s="33"/>
      <c r="J36" s="33"/>
      <c r="K36" s="33"/>
      <c r="L36" s="33"/>
      <c r="M36" s="33"/>
      <c r="N36" s="33"/>
      <c r="O36" s="33"/>
      <c r="P36" s="33"/>
      <c r="Q36" s="33"/>
      <c r="R36" s="33"/>
      <c r="S36" s="33"/>
      <c r="T36" s="33"/>
      <c r="U36" s="33"/>
    </row>
    <row r="37" spans="1:22" ht="20.100000000000001" customHeight="1">
      <c r="A37" s="33" t="s">
        <v>76</v>
      </c>
      <c r="B37" s="33"/>
      <c r="C37" s="33"/>
      <c r="D37" s="33"/>
      <c r="E37" s="33"/>
      <c r="F37" s="33"/>
      <c r="G37" s="33"/>
      <c r="H37" s="33"/>
      <c r="I37" s="33"/>
      <c r="J37" s="33"/>
      <c r="K37" s="33"/>
      <c r="L37" s="33"/>
      <c r="M37" s="33"/>
      <c r="N37" s="33"/>
      <c r="O37" s="33"/>
      <c r="P37" s="33"/>
      <c r="Q37" s="33"/>
      <c r="R37" s="33"/>
      <c r="S37" s="33"/>
      <c r="T37" s="33"/>
      <c r="U37" s="33"/>
    </row>
    <row r="38" spans="1:22" ht="20.100000000000001" customHeight="1">
      <c r="A38" s="33" t="s">
        <v>77</v>
      </c>
      <c r="B38" s="33"/>
      <c r="C38" s="33"/>
      <c r="D38" s="33"/>
      <c r="E38" s="33"/>
      <c r="F38" s="33"/>
      <c r="G38" s="33"/>
      <c r="H38" s="33"/>
      <c r="I38" s="33"/>
      <c r="J38" s="33"/>
      <c r="K38" s="33"/>
      <c r="L38" s="33"/>
      <c r="M38" s="33"/>
      <c r="N38" s="33"/>
      <c r="O38" s="33"/>
      <c r="P38" s="33"/>
      <c r="Q38" s="33"/>
      <c r="R38" s="33"/>
      <c r="S38" s="33"/>
      <c r="T38" s="33"/>
      <c r="U38" s="33"/>
    </row>
    <row r="39" spans="1:22" ht="20.100000000000001" customHeight="1">
      <c r="A39" s="33" t="s">
        <v>101</v>
      </c>
      <c r="B39" s="33"/>
      <c r="C39" s="33"/>
      <c r="D39" s="33"/>
      <c r="E39" s="33"/>
      <c r="F39" s="33"/>
      <c r="G39" s="33"/>
      <c r="H39" s="33"/>
      <c r="I39" s="33"/>
      <c r="J39" s="33"/>
      <c r="K39" s="33"/>
      <c r="L39" s="33"/>
      <c r="M39" s="33"/>
      <c r="N39" s="33"/>
      <c r="O39" s="33"/>
      <c r="P39" s="33"/>
      <c r="Q39" s="33"/>
      <c r="R39" s="33"/>
      <c r="S39" s="33"/>
      <c r="T39" s="33"/>
      <c r="U39" s="33"/>
    </row>
    <row r="40" spans="1:22" ht="20.100000000000001" customHeight="1">
      <c r="A40" s="33"/>
      <c r="B40" s="33"/>
      <c r="C40" s="33"/>
      <c r="D40" s="33"/>
      <c r="E40" s="33"/>
      <c r="F40" s="33"/>
      <c r="G40" s="33"/>
      <c r="H40" s="33"/>
      <c r="I40" s="33"/>
      <c r="J40" s="33"/>
      <c r="K40" s="33"/>
      <c r="L40" s="33"/>
      <c r="M40" s="33"/>
      <c r="N40" s="33"/>
      <c r="O40" s="33"/>
      <c r="P40" s="33"/>
      <c r="Q40" s="33"/>
      <c r="R40" s="33"/>
      <c r="S40" s="33"/>
      <c r="T40" s="33"/>
      <c r="U40" s="33"/>
    </row>
    <row r="41" spans="1:22" ht="20.100000000000001" customHeight="1">
      <c r="A41" s="33" t="s">
        <v>78</v>
      </c>
      <c r="B41" s="33"/>
      <c r="C41" s="33"/>
      <c r="D41" s="33"/>
      <c r="E41" s="33"/>
      <c r="F41" s="33"/>
      <c r="G41" s="33"/>
      <c r="H41" s="33"/>
      <c r="I41" s="33"/>
      <c r="J41" s="33"/>
      <c r="K41" s="33"/>
      <c r="L41" s="33"/>
      <c r="M41" s="33"/>
      <c r="N41" s="33"/>
      <c r="O41" s="33"/>
      <c r="P41" s="33"/>
      <c r="Q41" s="33"/>
      <c r="R41" s="33"/>
      <c r="S41" s="33"/>
      <c r="T41" s="33"/>
      <c r="U41" s="33"/>
    </row>
    <row r="42" spans="1:22" ht="20.100000000000001" customHeight="1">
      <c r="A42" s="261" t="s">
        <v>16</v>
      </c>
      <c r="B42" s="261"/>
      <c r="C42" s="262"/>
      <c r="D42" s="262"/>
      <c r="E42" s="262"/>
      <c r="F42" s="262"/>
      <c r="G42" s="262"/>
      <c r="H42" s="262"/>
      <c r="I42" s="262"/>
      <c r="J42" s="262"/>
      <c r="K42" s="262"/>
      <c r="V42" s="32" t="str">
        <f>IF(OR(C42="",C43="",C44="",C45="",C46="",C47="",C48="",C49="")=TRUE,"振込先情報を入力してください","")</f>
        <v>振込先情報を入力してください</v>
      </c>
    </row>
    <row r="43" spans="1:22" ht="20.100000000000001" customHeight="1">
      <c r="A43" s="261" t="s">
        <v>17</v>
      </c>
      <c r="B43" s="261"/>
      <c r="C43" s="263"/>
      <c r="D43" s="263"/>
      <c r="E43" s="263"/>
      <c r="F43" s="263"/>
      <c r="G43" s="263"/>
      <c r="H43" s="263"/>
      <c r="I43" s="263"/>
      <c r="J43" s="263"/>
      <c r="K43" s="263"/>
      <c r="V43" s="33"/>
    </row>
    <row r="44" spans="1:22" ht="20.100000000000001" customHeight="1">
      <c r="A44" s="261" t="s">
        <v>18</v>
      </c>
      <c r="B44" s="261"/>
      <c r="C44" s="262"/>
      <c r="D44" s="262"/>
      <c r="E44" s="262"/>
      <c r="F44" s="262"/>
      <c r="G44" s="262"/>
      <c r="H44" s="262"/>
      <c r="I44" s="262"/>
      <c r="J44" s="262"/>
      <c r="K44" s="262"/>
      <c r="V44" s="34"/>
    </row>
    <row r="45" spans="1:22" ht="20.100000000000001" customHeight="1">
      <c r="A45" s="261" t="s">
        <v>19</v>
      </c>
      <c r="B45" s="261"/>
      <c r="C45" s="263"/>
      <c r="D45" s="263"/>
      <c r="E45" s="263"/>
      <c r="F45" s="263"/>
      <c r="G45" s="263"/>
      <c r="H45" s="263"/>
      <c r="I45" s="263"/>
      <c r="J45" s="263"/>
      <c r="K45" s="263"/>
      <c r="V45" s="33"/>
    </row>
    <row r="46" spans="1:22" ht="20.100000000000001" customHeight="1">
      <c r="A46" s="261" t="s">
        <v>20</v>
      </c>
      <c r="B46" s="261"/>
      <c r="C46" s="262"/>
      <c r="D46" s="262"/>
      <c r="E46" s="262"/>
      <c r="F46" s="262"/>
      <c r="G46" s="262"/>
      <c r="H46" s="262"/>
      <c r="I46" s="262"/>
      <c r="J46" s="262"/>
      <c r="K46" s="262"/>
      <c r="V46" s="33"/>
    </row>
    <row r="47" spans="1:22" ht="20.100000000000001" customHeight="1">
      <c r="A47" s="261" t="s">
        <v>21</v>
      </c>
      <c r="B47" s="261"/>
      <c r="C47" s="263"/>
      <c r="D47" s="263"/>
      <c r="E47" s="263"/>
      <c r="F47" s="263"/>
      <c r="G47" s="263"/>
      <c r="H47" s="263"/>
      <c r="I47" s="263"/>
      <c r="J47" s="263"/>
      <c r="K47" s="263"/>
      <c r="V47" s="33"/>
    </row>
    <row r="48" spans="1:22" ht="20.100000000000001" customHeight="1">
      <c r="A48" s="261" t="s">
        <v>22</v>
      </c>
      <c r="B48" s="261"/>
      <c r="C48" s="262"/>
      <c r="D48" s="262"/>
      <c r="E48" s="262"/>
      <c r="F48" s="262"/>
      <c r="G48" s="262"/>
      <c r="H48" s="262"/>
      <c r="I48" s="262"/>
      <c r="J48" s="262"/>
      <c r="K48" s="262"/>
      <c r="V48" s="33"/>
    </row>
    <row r="49" spans="1:29" ht="20.100000000000001" customHeight="1">
      <c r="A49" s="261" t="s">
        <v>23</v>
      </c>
      <c r="B49" s="261"/>
      <c r="C49" s="262"/>
      <c r="D49" s="262"/>
      <c r="E49" s="262"/>
      <c r="F49" s="262"/>
      <c r="G49" s="262"/>
      <c r="H49" s="262"/>
      <c r="I49" s="262"/>
      <c r="J49" s="262"/>
      <c r="K49" s="262"/>
      <c r="V49" s="32"/>
    </row>
    <row r="50" spans="1:29" ht="20.100000000000001" customHeight="1"/>
    <row r="51" spans="1:29" ht="20.100000000000001" customHeight="1">
      <c r="A51" s="31" t="s">
        <v>79</v>
      </c>
    </row>
    <row r="52" spans="1:29" ht="20.100000000000001" customHeight="1" thickBot="1">
      <c r="A52" s="158" t="s">
        <v>102</v>
      </c>
      <c r="B52" s="157"/>
      <c r="C52" s="157"/>
      <c r="D52" s="157"/>
      <c r="E52" s="157"/>
      <c r="F52" s="157"/>
      <c r="G52" s="157"/>
      <c r="H52" s="157"/>
      <c r="I52" s="157"/>
      <c r="J52" s="157"/>
      <c r="K52" s="157"/>
      <c r="L52" s="157"/>
      <c r="M52" s="157"/>
      <c r="N52" s="157"/>
      <c r="O52" s="157"/>
      <c r="P52" s="157"/>
      <c r="Q52" s="157"/>
      <c r="R52" s="157"/>
      <c r="S52" s="157"/>
      <c r="T52" s="157"/>
      <c r="U52" s="35"/>
      <c r="V52" s="36"/>
      <c r="W52" s="36"/>
      <c r="X52" s="36"/>
      <c r="Y52" s="36"/>
      <c r="Z52" s="36"/>
      <c r="AA52" s="36"/>
      <c r="AB52" s="36"/>
      <c r="AC52" s="36"/>
    </row>
    <row r="53" spans="1:29" s="162" customFormat="1" ht="15" customHeight="1" thickBot="1">
      <c r="A53" s="195"/>
      <c r="B53" s="164" t="s">
        <v>119</v>
      </c>
      <c r="C53" s="159"/>
      <c r="D53" s="159"/>
      <c r="E53" s="159"/>
      <c r="F53" s="159"/>
      <c r="G53" s="159"/>
      <c r="H53" s="159"/>
      <c r="I53" s="159"/>
      <c r="J53" s="159"/>
      <c r="K53" s="159"/>
      <c r="L53" s="159"/>
      <c r="M53" s="159"/>
      <c r="N53" s="159"/>
      <c r="O53" s="159"/>
      <c r="P53" s="159"/>
      <c r="Q53" s="159"/>
      <c r="R53" s="159"/>
      <c r="S53" s="159"/>
      <c r="T53" s="159"/>
      <c r="U53" s="160"/>
      <c r="V53" s="161"/>
      <c r="W53" s="161"/>
      <c r="X53" s="161"/>
      <c r="Y53" s="161"/>
      <c r="Z53" s="161"/>
      <c r="AA53" s="161"/>
      <c r="AB53" s="161"/>
      <c r="AC53" s="161"/>
    </row>
    <row r="54" spans="1:29" s="162" customFormat="1" ht="15" customHeight="1">
      <c r="A54" s="159"/>
      <c r="B54" s="164" t="s">
        <v>95</v>
      </c>
      <c r="C54" s="159"/>
      <c r="D54" s="159"/>
      <c r="E54" s="159"/>
      <c r="F54" s="159"/>
      <c r="G54" s="159"/>
      <c r="H54" s="159"/>
      <c r="I54" s="159"/>
      <c r="J54" s="159"/>
      <c r="K54" s="159"/>
      <c r="L54" s="159"/>
      <c r="M54" s="159"/>
      <c r="N54" s="159"/>
      <c r="O54" s="159"/>
      <c r="P54" s="159"/>
      <c r="Q54" s="159"/>
      <c r="R54" s="159"/>
      <c r="S54" s="159"/>
      <c r="T54" s="159"/>
      <c r="U54" s="160"/>
      <c r="V54" s="161"/>
      <c r="W54" s="161"/>
      <c r="X54" s="161"/>
      <c r="Y54" s="161"/>
      <c r="Z54" s="161"/>
      <c r="AA54" s="161"/>
      <c r="AB54" s="161"/>
      <c r="AC54" s="161"/>
    </row>
    <row r="55" spans="1:29" s="162" customFormat="1" ht="15" customHeight="1">
      <c r="A55" s="159"/>
      <c r="B55" s="164" t="s">
        <v>110</v>
      </c>
      <c r="C55" s="159"/>
      <c r="D55" s="159"/>
      <c r="E55" s="159"/>
      <c r="F55" s="159"/>
      <c r="G55" s="159"/>
      <c r="H55" s="159"/>
      <c r="I55" s="159"/>
      <c r="J55" s="159"/>
      <c r="K55" s="159"/>
      <c r="L55" s="159"/>
      <c r="M55" s="159"/>
      <c r="N55" s="159"/>
      <c r="O55" s="159"/>
      <c r="P55" s="159"/>
      <c r="Q55" s="159"/>
      <c r="R55" s="159"/>
      <c r="S55" s="159"/>
      <c r="T55" s="159"/>
      <c r="U55" s="160"/>
      <c r="V55" s="161"/>
      <c r="W55" s="161"/>
      <c r="X55" s="161"/>
      <c r="Y55" s="161"/>
      <c r="Z55" s="161"/>
      <c r="AA55" s="161"/>
      <c r="AB55" s="161"/>
      <c r="AC55" s="161"/>
    </row>
    <row r="56" spans="1:29" s="162" customFormat="1" ht="15" customHeight="1" thickBot="1">
      <c r="A56" s="159"/>
      <c r="B56" s="164" t="s">
        <v>111</v>
      </c>
      <c r="C56" s="159"/>
      <c r="D56" s="159"/>
      <c r="E56" s="159"/>
      <c r="F56" s="159"/>
      <c r="G56" s="159"/>
      <c r="H56" s="159"/>
      <c r="I56" s="159"/>
      <c r="J56" s="159"/>
      <c r="K56" s="159"/>
      <c r="L56" s="159"/>
      <c r="M56" s="159"/>
      <c r="N56" s="159"/>
      <c r="O56" s="159"/>
      <c r="P56" s="159"/>
      <c r="Q56" s="159"/>
      <c r="R56" s="159"/>
      <c r="S56" s="159"/>
      <c r="T56" s="159"/>
      <c r="U56" s="160"/>
      <c r="V56" s="161"/>
      <c r="W56" s="161"/>
      <c r="X56" s="161"/>
      <c r="Y56" s="161"/>
      <c r="Z56" s="161"/>
      <c r="AA56" s="161"/>
      <c r="AB56" s="161"/>
      <c r="AC56" s="161"/>
    </row>
    <row r="57" spans="1:29" s="162" customFormat="1" ht="15" customHeight="1" thickBot="1">
      <c r="A57" s="195"/>
      <c r="B57" s="164" t="s">
        <v>120</v>
      </c>
      <c r="C57" s="159"/>
      <c r="D57" s="159"/>
      <c r="E57" s="159"/>
      <c r="F57" s="159"/>
      <c r="G57" s="159"/>
      <c r="H57" s="159"/>
      <c r="I57" s="159"/>
      <c r="J57" s="159"/>
      <c r="K57" s="159"/>
      <c r="L57" s="159"/>
      <c r="M57" s="159"/>
      <c r="N57" s="159"/>
      <c r="O57" s="159"/>
      <c r="P57" s="159"/>
      <c r="Q57" s="159"/>
      <c r="R57" s="159"/>
      <c r="S57" s="159"/>
      <c r="T57" s="159"/>
      <c r="U57" s="160"/>
      <c r="V57" s="161"/>
      <c r="W57" s="161"/>
      <c r="X57" s="161"/>
      <c r="Y57" s="161"/>
      <c r="Z57" s="161"/>
      <c r="AA57" s="161"/>
      <c r="AB57" s="161"/>
      <c r="AC57" s="161"/>
    </row>
    <row r="58" spans="1:29" s="162" customFormat="1" ht="15" customHeight="1" thickBot="1">
      <c r="A58" s="195"/>
      <c r="B58" s="164" t="s">
        <v>121</v>
      </c>
      <c r="C58" s="159"/>
      <c r="D58" s="159"/>
      <c r="E58" s="159"/>
      <c r="F58" s="159"/>
      <c r="G58" s="159"/>
      <c r="H58" s="159"/>
      <c r="I58" s="159"/>
      <c r="J58" s="159"/>
      <c r="K58" s="159"/>
      <c r="L58" s="159"/>
      <c r="M58" s="159"/>
      <c r="N58" s="159"/>
      <c r="O58" s="159"/>
      <c r="P58" s="159"/>
      <c r="Q58" s="159"/>
      <c r="R58" s="159"/>
      <c r="S58" s="159"/>
      <c r="T58" s="159"/>
      <c r="U58" s="160"/>
      <c r="V58" s="161"/>
      <c r="W58" s="161"/>
      <c r="X58" s="161"/>
      <c r="Y58" s="161"/>
      <c r="Z58" s="161"/>
      <c r="AA58" s="161"/>
      <c r="AB58" s="161"/>
      <c r="AC58" s="161"/>
    </row>
    <row r="59" spans="1:29" s="162" customFormat="1" ht="15" customHeight="1" thickBot="1">
      <c r="A59" s="195"/>
      <c r="B59" s="164" t="s">
        <v>122</v>
      </c>
      <c r="C59" s="159"/>
      <c r="D59" s="159"/>
      <c r="E59" s="159"/>
      <c r="F59" s="159"/>
      <c r="G59" s="159"/>
      <c r="H59" s="159"/>
      <c r="I59" s="159"/>
      <c r="J59" s="159"/>
      <c r="K59" s="159"/>
      <c r="L59" s="159"/>
      <c r="M59" s="159"/>
      <c r="N59" s="159"/>
      <c r="O59" s="159"/>
      <c r="P59" s="159"/>
      <c r="Q59" s="159"/>
      <c r="R59" s="159"/>
      <c r="S59" s="159"/>
      <c r="T59" s="159"/>
      <c r="U59" s="160"/>
      <c r="V59" s="161"/>
      <c r="W59" s="161"/>
      <c r="X59" s="161"/>
      <c r="Y59" s="161"/>
      <c r="Z59" s="161"/>
      <c r="AA59" s="161"/>
      <c r="AB59" s="161"/>
      <c r="AC59" s="161"/>
    </row>
    <row r="60" spans="1:29" s="162" customFormat="1" ht="15" customHeight="1" thickBot="1">
      <c r="A60" s="195"/>
      <c r="B60" s="164" t="s">
        <v>123</v>
      </c>
      <c r="C60" s="159"/>
      <c r="D60" s="159"/>
      <c r="E60" s="159"/>
      <c r="F60" s="159"/>
      <c r="G60" s="159"/>
      <c r="H60" s="159"/>
      <c r="I60" s="159"/>
      <c r="J60" s="159"/>
      <c r="K60" s="159"/>
      <c r="L60" s="159"/>
      <c r="M60" s="159"/>
      <c r="N60" s="159"/>
      <c r="O60" s="159"/>
      <c r="P60" s="159"/>
      <c r="Q60" s="159"/>
      <c r="R60" s="159"/>
      <c r="S60" s="159"/>
      <c r="T60" s="159"/>
      <c r="U60" s="160"/>
      <c r="V60" s="161"/>
      <c r="W60" s="161"/>
      <c r="X60" s="161"/>
      <c r="Y60" s="161"/>
      <c r="Z60" s="161"/>
      <c r="AA60" s="161"/>
      <c r="AB60" s="161"/>
      <c r="AC60" s="161"/>
    </row>
    <row r="61" spans="1:29" s="162" customFormat="1" ht="15" customHeight="1">
      <c r="A61" s="159"/>
      <c r="B61" s="163"/>
      <c r="C61" s="159"/>
      <c r="D61" s="159"/>
      <c r="E61" s="159"/>
      <c r="F61" s="159"/>
      <c r="G61" s="159"/>
      <c r="H61" s="159"/>
      <c r="I61" s="159"/>
      <c r="J61" s="159"/>
      <c r="K61" s="159"/>
      <c r="L61" s="159"/>
      <c r="M61" s="159"/>
      <c r="N61" s="159"/>
      <c r="O61" s="159"/>
      <c r="P61" s="159"/>
      <c r="Q61" s="159"/>
      <c r="R61" s="159"/>
      <c r="S61" s="159"/>
      <c r="T61" s="159"/>
      <c r="U61" s="160"/>
      <c r="V61" s="161"/>
      <c r="W61" s="161"/>
      <c r="X61" s="161"/>
      <c r="Y61" s="161"/>
      <c r="Z61" s="161"/>
      <c r="AA61" s="161"/>
      <c r="AB61" s="161"/>
      <c r="AC61" s="161"/>
    </row>
    <row r="62" spans="1:29" ht="18.75" customHeight="1"/>
    <row r="63" spans="1:29" ht="18.75" customHeight="1"/>
  </sheetData>
  <mergeCells count="35">
    <mergeCell ref="A49:B49"/>
    <mergeCell ref="C49:K49"/>
    <mergeCell ref="C45:K45"/>
    <mergeCell ref="H22:K22"/>
    <mergeCell ref="C31:F31"/>
    <mergeCell ref="H20:K20"/>
    <mergeCell ref="N10:O10"/>
    <mergeCell ref="H15:K15"/>
    <mergeCell ref="H21:K21"/>
    <mergeCell ref="H16:K16"/>
    <mergeCell ref="H17:K17"/>
    <mergeCell ref="H18:K18"/>
    <mergeCell ref="L15:U15"/>
    <mergeCell ref="L16:U16"/>
    <mergeCell ref="L17:U17"/>
    <mergeCell ref="L18:U18"/>
    <mergeCell ref="L19:U19"/>
    <mergeCell ref="L20:U20"/>
    <mergeCell ref="L21:U21"/>
    <mergeCell ref="A6:U6"/>
    <mergeCell ref="L22:U22"/>
    <mergeCell ref="A48:B48"/>
    <mergeCell ref="C48:K48"/>
    <mergeCell ref="C46:K46"/>
    <mergeCell ref="A47:B47"/>
    <mergeCell ref="C47:K47"/>
    <mergeCell ref="A46:B46"/>
    <mergeCell ref="A42:B42"/>
    <mergeCell ref="C42:K42"/>
    <mergeCell ref="A43:B43"/>
    <mergeCell ref="C43:K43"/>
    <mergeCell ref="A44:B44"/>
    <mergeCell ref="C44:K44"/>
    <mergeCell ref="A45:B45"/>
    <mergeCell ref="H19:K19"/>
  </mergeCells>
  <phoneticPr fontId="3"/>
  <dataValidations count="2">
    <dataValidation type="list" allowBlank="1" showInputMessage="1" showErrorMessage="1" sqref="C46:K46" xr:uid="{7510D11F-F995-459A-A1DB-3C9221AAFEDB}">
      <formula1>"1 普通,2 当座"</formula1>
    </dataValidation>
    <dataValidation type="list" allowBlank="1" showInputMessage="1" showErrorMessage="1" sqref="A53 A57:A60" xr:uid="{EAD40462-B189-4928-BC60-712E1D510F4E}">
      <formula1>"✓"</formula1>
    </dataValidation>
  </dataValidations>
  <printOptions horizontalCentered="1"/>
  <pageMargins left="0.70866141732283472" right="0.70866141732283472" top="0.51181102362204722" bottom="0.39370078740157483" header="0.31496062992125984" footer="0.15748031496062992"/>
  <pageSetup paperSize="9" scale="62"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申請手順（初めに読んでください）</vt:lpstr>
      <vt:lpstr>①内訳表</vt:lpstr>
      <vt:lpstr>②事業所一覧表</vt:lpstr>
      <vt:lpstr>③申請書</vt:lpstr>
      <vt:lpstr>①内訳表!Print_Area</vt:lpstr>
      <vt:lpstr>②事業所一覧表!Print_Area</vt:lpstr>
      <vt:lpstr>③申請書!Print_Area</vt:lpstr>
      <vt:lpstr>'申請手順（初めに読んでください）'!Print_Area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2026-09-03T02:25:26Z</dcterms:modified>
</cp:coreProperties>
</file>