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116635\Box\【02_課所共有】06_04_高齢者福祉課\R08年度\02_施設・事業者指導担当\20_事業者支援\20_06_訪問介護等サービス提供体制確保支援\20_06_020_訪問介護支援　要綱\0401 県要綱（訪問介護等）\"/>
    </mc:Choice>
  </mc:AlternateContent>
  <xr:revisionPtr revIDLastSave="0" documentId="13_ncr:1_{A82E0B96-CDB0-40F2-9CD2-4170CB8B3584}" xr6:coauthVersionLast="47" xr6:coauthVersionMax="47" xr10:uidLastSave="{00000000-0000-0000-0000-000000000000}"/>
  <bookViews>
    <workbookView xWindow="-110" yWindow="10690" windowWidth="19420" windowHeight="10300" xr2:uid="{17B5FD87-7E62-46CD-A2FD-232109F6E415}"/>
  </bookViews>
  <sheets>
    <sheet name="別紙１" sheetId="1" r:id="rId1"/>
    <sheet name="別紙１－２" sheetId="2" r:id="rId2"/>
    <sheet name="別紙１－３" sheetId="3" r:id="rId3"/>
    <sheet name="（参考）市町村一覧" sheetId="4" state="hidden" r:id="rId4"/>
  </sheets>
  <definedNames>
    <definedName name="_xlnm.Print_Area" localSheetId="0">別紙１!$A$1:$H$68</definedName>
    <definedName name="_xlnm.Print_Titles" localSheetId="0">別紙１!$1:$23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 l="1"/>
  <c r="F59" i="1"/>
  <c r="F48" i="1"/>
  <c r="F40" i="1"/>
  <c r="I44" i="1"/>
  <c r="I46" i="1" s="1"/>
  <c r="I35" i="1"/>
  <c r="I37" i="1"/>
  <c r="B40" i="2"/>
  <c r="B29" i="2"/>
  <c r="B28" i="3"/>
  <c r="B17" i="3"/>
  <c r="I55" i="1"/>
  <c r="D40" i="1" l="1"/>
  <c r="E40" i="1" s="1"/>
  <c r="I40" i="1" s="1"/>
  <c r="G40" i="1" l="1"/>
  <c r="D31" i="1"/>
  <c r="E31" i="1" s="1"/>
  <c r="B17" i="2"/>
  <c r="I31" i="1" l="1"/>
  <c r="G31" i="1"/>
  <c r="D48" i="1"/>
  <c r="E48" i="1" s="1"/>
  <c r="I48" i="1" s="1"/>
  <c r="D63" i="1"/>
  <c r="E63" i="1" s="1"/>
  <c r="D59" i="1"/>
  <c r="E59" i="1" s="1"/>
  <c r="I59" i="1" s="1"/>
  <c r="G63" i="1" l="1"/>
  <c r="I63" i="1"/>
  <c r="G59" i="1"/>
  <c r="C66" i="1" s="1"/>
  <c r="G48" i="1"/>
  <c r="C51" i="1" s="1"/>
  <c r="G22" i="1" l="1"/>
</calcChain>
</file>

<file path=xl/sharedStrings.xml><?xml version="1.0" encoding="utf-8"?>
<sst xmlns="http://schemas.openxmlformats.org/spreadsheetml/2006/main" count="205" uniqueCount="137">
  <si>
    <t>（１）人材確保体制構築支援事業</t>
    <rPh sb="3" eb="5">
      <t>ジンザイ</t>
    </rPh>
    <rPh sb="5" eb="7">
      <t>カクホ</t>
    </rPh>
    <rPh sb="7" eb="9">
      <t>タイセイ</t>
    </rPh>
    <rPh sb="9" eb="11">
      <t>コウチク</t>
    </rPh>
    <rPh sb="11" eb="13">
      <t>シエン</t>
    </rPh>
    <rPh sb="13" eb="15">
      <t>ジギョウ</t>
    </rPh>
    <phoneticPr fontId="1"/>
  </si>
  <si>
    <t>総事業費(a)</t>
    <rPh sb="0" eb="4">
      <t>ソウジギョウヒ</t>
    </rPh>
    <phoneticPr fontId="1"/>
  </si>
  <si>
    <t>差引額(c)</t>
    <rPh sb="0" eb="3">
      <t>サシヒキガク</t>
    </rPh>
    <phoneticPr fontId="1"/>
  </si>
  <si>
    <t>基準額(e)</t>
    <rPh sb="0" eb="3">
      <t>キジュンガク</t>
    </rPh>
    <phoneticPr fontId="1"/>
  </si>
  <si>
    <t>補助額(f)</t>
    <rPh sb="0" eb="3">
      <t>ホジョガク</t>
    </rPh>
    <phoneticPr fontId="1"/>
  </si>
  <si>
    <t>（２）経営改善支援事業</t>
    <rPh sb="3" eb="5">
      <t>ケイエイ</t>
    </rPh>
    <rPh sb="5" eb="7">
      <t>カイゼン</t>
    </rPh>
    <rPh sb="7" eb="9">
      <t>シエン</t>
    </rPh>
    <rPh sb="9" eb="11">
      <t>ジギョウ</t>
    </rPh>
    <phoneticPr fontId="1"/>
  </si>
  <si>
    <t>寄付金、
その他の収入額(b)</t>
    <rPh sb="0" eb="3">
      <t>キフキン</t>
    </rPh>
    <rPh sb="7" eb="8">
      <t>タ</t>
    </rPh>
    <rPh sb="9" eb="12">
      <t>シュウニュウガク</t>
    </rPh>
    <phoneticPr fontId="1"/>
  </si>
  <si>
    <t>対象経費支出予定額(d)</t>
    <rPh sb="0" eb="2">
      <t>タイショウ</t>
    </rPh>
    <rPh sb="2" eb="4">
      <t>ケイヒ</t>
    </rPh>
    <rPh sb="4" eb="6">
      <t>シシュツ</t>
    </rPh>
    <rPh sb="6" eb="8">
      <t>ヨテイ</t>
    </rPh>
    <rPh sb="8" eb="9">
      <t>ガク</t>
    </rPh>
    <phoneticPr fontId="1"/>
  </si>
  <si>
    <t>同行支援回数（３０分未満）</t>
    <rPh sb="0" eb="4">
      <t>ドウコウシエン</t>
    </rPh>
    <rPh sb="4" eb="6">
      <t>カイスウ</t>
    </rPh>
    <rPh sb="9" eb="10">
      <t>フン</t>
    </rPh>
    <rPh sb="10" eb="12">
      <t>ミマン</t>
    </rPh>
    <phoneticPr fontId="1"/>
  </si>
  <si>
    <t>同行支援回数（３０分以上）</t>
    <rPh sb="0" eb="4">
      <t>ドウコウシエン</t>
    </rPh>
    <rPh sb="4" eb="6">
      <t>カイスウ</t>
    </rPh>
    <rPh sb="9" eb="10">
      <t>フン</t>
    </rPh>
    <rPh sb="10" eb="12">
      <t>イジョウ</t>
    </rPh>
    <phoneticPr fontId="1"/>
  </si>
  <si>
    <t>※対象人数</t>
    <rPh sb="1" eb="3">
      <t>タイショウ</t>
    </rPh>
    <rPh sb="3" eb="5">
      <t>ニンズウ</t>
    </rPh>
    <phoneticPr fontId="1"/>
  </si>
  <si>
    <t>※対象人数</t>
    <rPh sb="1" eb="5">
      <t>タイショウニンズウ</t>
    </rPh>
    <phoneticPr fontId="1"/>
  </si>
  <si>
    <t>補助額合計
（ (1)＋(2) ）</t>
    <rPh sb="0" eb="3">
      <t>ホジョガク</t>
    </rPh>
    <rPh sb="3" eb="5">
      <t>ゴウケイ</t>
    </rPh>
    <phoneticPr fontId="1"/>
  </si>
  <si>
    <t>（１）補助額</t>
    <phoneticPr fontId="1"/>
  </si>
  <si>
    <t>（２）補助額</t>
    <rPh sb="3" eb="6">
      <t>ホジョガク</t>
    </rPh>
    <phoneticPr fontId="1"/>
  </si>
  <si>
    <t>フリガナ</t>
    <phoneticPr fontId="1"/>
  </si>
  <si>
    <t>サービス種別</t>
    <rPh sb="4" eb="6">
      <t>シュベツ</t>
    </rPh>
    <phoneticPr fontId="1"/>
  </si>
  <si>
    <t>事業所等の名称</t>
    <rPh sb="0" eb="3">
      <t>ジギョウショ</t>
    </rPh>
    <rPh sb="3" eb="4">
      <t>トウ</t>
    </rPh>
    <rPh sb="5" eb="7">
      <t>メイショウ</t>
    </rPh>
    <phoneticPr fontId="1"/>
  </si>
  <si>
    <t>所在市町村</t>
    <rPh sb="0" eb="2">
      <t>ショザイ</t>
    </rPh>
    <rPh sb="2" eb="5">
      <t>シチョウソン</t>
    </rPh>
    <phoneticPr fontId="1"/>
  </si>
  <si>
    <t>No</t>
    <phoneticPr fontId="1"/>
  </si>
  <si>
    <t>合計</t>
    <rPh sb="0" eb="2">
      <t>ゴウケイ</t>
    </rPh>
    <phoneticPr fontId="1"/>
  </si>
  <si>
    <t>※申請書の対象経費の左にあるチェックボックスにチェックを入れると入力可能になります</t>
    <rPh sb="1" eb="4">
      <t>シンセイショ</t>
    </rPh>
    <rPh sb="5" eb="7">
      <t>タイショウ</t>
    </rPh>
    <phoneticPr fontId="1"/>
  </si>
  <si>
    <t>経費別積算内訳表（１）</t>
    <rPh sb="0" eb="3">
      <t>ケイヒベツ</t>
    </rPh>
    <rPh sb="3" eb="5">
      <t>セキサン</t>
    </rPh>
    <rPh sb="5" eb="8">
      <t>ウチワケヒョウ</t>
    </rPh>
    <phoneticPr fontId="1"/>
  </si>
  <si>
    <t>経費別積算内訳表（２）</t>
    <rPh sb="0" eb="3">
      <t>ケイヒベツ</t>
    </rPh>
    <rPh sb="3" eb="5">
      <t>セキサン</t>
    </rPh>
    <rPh sb="5" eb="8">
      <t>ウチワケヒョウ</t>
    </rPh>
    <phoneticPr fontId="1"/>
  </si>
  <si>
    <t>記載例</t>
    <rPh sb="0" eb="2">
      <t>キサイ</t>
    </rPh>
    <rPh sb="2" eb="3">
      <t>レイ</t>
    </rPh>
    <phoneticPr fontId="1"/>
  </si>
  <si>
    <t>補助額(f)</t>
    <phoneticPr fontId="1"/>
  </si>
  <si>
    <t>１人当たりの申請月数の合計</t>
    <rPh sb="1" eb="2">
      <t>ニン</t>
    </rPh>
    <rPh sb="2" eb="3">
      <t>ア</t>
    </rPh>
    <rPh sb="6" eb="8">
      <t>シンセイ</t>
    </rPh>
    <rPh sb="8" eb="10">
      <t>ツキスウ</t>
    </rPh>
    <rPh sb="11" eb="13">
      <t>ゴウケイ</t>
    </rPh>
    <phoneticPr fontId="1"/>
  </si>
  <si>
    <t>（千円未満切捨て）</t>
    <rPh sb="1" eb="3">
      <t>センエン</t>
    </rPh>
    <rPh sb="3" eb="5">
      <t>ミマン</t>
    </rPh>
    <rPh sb="5" eb="7">
      <t>キリス</t>
    </rPh>
    <phoneticPr fontId="1"/>
  </si>
  <si>
    <t>※合計欄は自動計算です。</t>
    <rPh sb="1" eb="3">
      <t>ゴウケイ</t>
    </rPh>
    <rPh sb="3" eb="4">
      <t>ラン</t>
    </rPh>
    <rPh sb="5" eb="7">
      <t>ジドウ</t>
    </rPh>
    <rPh sb="7" eb="9">
      <t>ケイサン</t>
    </rPh>
    <phoneticPr fontId="1"/>
  </si>
  <si>
    <t>（千円未満切捨て）</t>
    <rPh sb="1" eb="2">
      <t>セン</t>
    </rPh>
    <rPh sb="2" eb="3">
      <t>エン</t>
    </rPh>
    <rPh sb="3" eb="5">
      <t>ミマン</t>
    </rPh>
    <rPh sb="5" eb="7">
      <t>キリス</t>
    </rPh>
    <phoneticPr fontId="1"/>
  </si>
  <si>
    <t>登録ヘルパー等が常勤職員としての雇用を希望する場合に必要な賃金等の差額（合計○月、△人分）</t>
    <rPh sb="0" eb="2">
      <t>トウロク</t>
    </rPh>
    <rPh sb="6" eb="7">
      <t>トウ</t>
    </rPh>
    <rPh sb="8" eb="12">
      <t>ジョウキンショクイン</t>
    </rPh>
    <rPh sb="16" eb="18">
      <t>コヨウ</t>
    </rPh>
    <rPh sb="19" eb="21">
      <t>キボウ</t>
    </rPh>
    <rPh sb="23" eb="25">
      <t>バアイ</t>
    </rPh>
    <rPh sb="26" eb="28">
      <t>ヒツヨウ</t>
    </rPh>
    <rPh sb="29" eb="31">
      <t>チンギン</t>
    </rPh>
    <rPh sb="31" eb="32">
      <t>トウ</t>
    </rPh>
    <rPh sb="33" eb="35">
      <t>サガク</t>
    </rPh>
    <rPh sb="36" eb="38">
      <t>ゴウケイ</t>
    </rPh>
    <rPh sb="39" eb="40">
      <t>ゲツ</t>
    </rPh>
    <rPh sb="42" eb="44">
      <t>ニンブン</t>
    </rPh>
    <phoneticPr fontId="1"/>
  </si>
  <si>
    <t>積算内訳（１）ア 研修体制の構築の支援</t>
    <rPh sb="0" eb="2">
      <t>セキサン</t>
    </rPh>
    <rPh sb="2" eb="4">
      <t>ウチワケ</t>
    </rPh>
    <phoneticPr fontId="1"/>
  </si>
  <si>
    <t>積算内訳（２）ア 登録ヘルパー等の常勤化の促進の支援</t>
    <rPh sb="0" eb="2">
      <t>セキサン</t>
    </rPh>
    <rPh sb="2" eb="4">
      <t>ウチワケ</t>
    </rPh>
    <rPh sb="9" eb="11">
      <t>トウロク</t>
    </rPh>
    <rPh sb="15" eb="16">
      <t>トウ</t>
    </rPh>
    <rPh sb="17" eb="20">
      <t>ジョウキンカ</t>
    </rPh>
    <rPh sb="21" eb="23">
      <t>ソクシン</t>
    </rPh>
    <rPh sb="24" eb="26">
      <t>シエン</t>
    </rPh>
    <phoneticPr fontId="1"/>
  </si>
  <si>
    <t>積算内訳（２）イ 介護人材・利用者確保のための広報活動に関する支援</t>
    <rPh sb="0" eb="4">
      <t>セキサンウチワケ</t>
    </rPh>
    <rPh sb="9" eb="11">
      <t>カイゴ</t>
    </rPh>
    <rPh sb="11" eb="13">
      <t>ジンザイ</t>
    </rPh>
    <rPh sb="14" eb="17">
      <t>リヨウシャ</t>
    </rPh>
    <rPh sb="17" eb="19">
      <t>カクホ</t>
    </rPh>
    <rPh sb="23" eb="25">
      <t>コウホウ</t>
    </rPh>
    <rPh sb="25" eb="27">
      <t>カツドウ</t>
    </rPh>
    <rPh sb="28" eb="29">
      <t>カン</t>
    </rPh>
    <rPh sb="31" eb="33">
      <t>シエン</t>
    </rPh>
    <phoneticPr fontId="1"/>
  </si>
  <si>
    <t>実施予定の事業</t>
    <rPh sb="0" eb="4">
      <t>ジッシヨテイ</t>
    </rPh>
    <rPh sb="5" eb="7">
      <t>ジギョウ</t>
    </rPh>
    <phoneticPr fontId="1"/>
  </si>
  <si>
    <t>実施予定の事業</t>
    <rPh sb="0" eb="2">
      <t>ジッシ</t>
    </rPh>
    <rPh sb="2" eb="4">
      <t>ヨテイ</t>
    </rPh>
    <rPh sb="5" eb="7">
      <t>ジギョウ</t>
    </rPh>
    <phoneticPr fontId="1"/>
  </si>
  <si>
    <t>研修（研修名：○○○）の受講(△人分)</t>
    <rPh sb="0" eb="2">
      <t>ケンシュウ</t>
    </rPh>
    <rPh sb="3" eb="6">
      <t>ケンシュウメイ</t>
    </rPh>
    <rPh sb="12" eb="14">
      <t>ジュコウ</t>
    </rPh>
    <rPh sb="16" eb="18">
      <t>ニンブン</t>
    </rPh>
    <phoneticPr fontId="1"/>
  </si>
  <si>
    <t>リーフレット・チラシの作成・印刷等</t>
    <rPh sb="11" eb="13">
      <t>サクセイ</t>
    </rPh>
    <rPh sb="14" eb="17">
      <t>インサツトウ</t>
    </rPh>
    <phoneticPr fontId="1"/>
  </si>
  <si>
    <t>事業実施予定期間</t>
    <rPh sb="0" eb="2">
      <t>ジギョウ</t>
    </rPh>
    <rPh sb="2" eb="4">
      <t>ジッシ</t>
    </rPh>
    <rPh sb="4" eb="6">
      <t>ヨテイ</t>
    </rPh>
    <rPh sb="6" eb="8">
      <t>キカン</t>
    </rPh>
    <phoneticPr fontId="1"/>
  </si>
  <si>
    <t>事業実施予定期間</t>
    <phoneticPr fontId="1"/>
  </si>
  <si>
    <t>事業実施予定期間</t>
  </si>
  <si>
    <t>対象人数に対して最大の申請月数</t>
    <rPh sb="0" eb="2">
      <t>タイショウ</t>
    </rPh>
    <rPh sb="2" eb="4">
      <t>ニンズウ</t>
    </rPh>
    <rPh sb="5" eb="6">
      <t>タイ</t>
    </rPh>
    <rPh sb="8" eb="10">
      <t>サイダイ</t>
    </rPh>
    <rPh sb="11" eb="13">
      <t>シンセイ</t>
    </rPh>
    <rPh sb="13" eb="14">
      <t>ツキ</t>
    </rPh>
    <rPh sb="14" eb="15">
      <t>スウ</t>
    </rPh>
    <phoneticPr fontId="1"/>
  </si>
  <si>
    <t>申請月数との突合</t>
    <rPh sb="0" eb="2">
      <t>シンセイ</t>
    </rPh>
    <rPh sb="2" eb="3">
      <t>ツキ</t>
    </rPh>
    <rPh sb="3" eb="4">
      <t>スウ</t>
    </rPh>
    <rPh sb="6" eb="8">
      <t>トツゴウ</t>
    </rPh>
    <phoneticPr fontId="1"/>
  </si>
  <si>
    <t>令和７年　　月　　日　～　令和８年　　月　　日</t>
    <rPh sb="0" eb="2">
      <t>レイワ</t>
    </rPh>
    <rPh sb="3" eb="4">
      <t>ネン</t>
    </rPh>
    <rPh sb="6" eb="7">
      <t>ツキ</t>
    </rPh>
    <rPh sb="9" eb="10">
      <t>ニチ</t>
    </rPh>
    <rPh sb="13" eb="15">
      <t>レイワ</t>
    </rPh>
    <rPh sb="16" eb="17">
      <t>ネン</t>
    </rPh>
    <rPh sb="19" eb="20">
      <t>ツキ</t>
    </rPh>
    <rPh sb="22" eb="23">
      <t>ニチ</t>
    </rPh>
    <phoneticPr fontId="1"/>
  </si>
  <si>
    <t>令和７年　　月　　日　～　令和８年　　月　　日</t>
    <phoneticPr fontId="1"/>
  </si>
  <si>
    <t xml:space="preserve"> ※１人当たり１月１０万円まで（最大３か月分）　</t>
    <phoneticPr fontId="1"/>
  </si>
  <si>
    <t>※黄色のセルがすべて「〇」になるようにしてください。</t>
    <rPh sb="1" eb="3">
      <t>キイロ</t>
    </rPh>
    <phoneticPr fontId="1"/>
  </si>
  <si>
    <t xml:space="preserve"> ※１人につき計３０回まで</t>
    <rPh sb="7" eb="8">
      <t>ケイ</t>
    </rPh>
    <rPh sb="10" eb="11">
      <t>カイ</t>
    </rPh>
    <phoneticPr fontId="1"/>
  </si>
  <si>
    <t>申請担当者</t>
    <rPh sb="0" eb="2">
      <t>シンセイ</t>
    </rPh>
    <rPh sb="2" eb="5">
      <t>タントウシャ</t>
    </rPh>
    <phoneticPr fontId="1"/>
  </si>
  <si>
    <t>連絡先</t>
    <rPh sb="0" eb="3">
      <t>レンラクサキ</t>
    </rPh>
    <phoneticPr fontId="1"/>
  </si>
  <si>
    <t>メールアドレス</t>
    <phoneticPr fontId="1"/>
  </si>
  <si>
    <t>熊谷市</t>
  </si>
  <si>
    <t>行田市</t>
  </si>
  <si>
    <t>秩父市</t>
  </si>
  <si>
    <t>所沢市</t>
  </si>
  <si>
    <t>飯能市</t>
  </si>
  <si>
    <t>本庄市</t>
  </si>
  <si>
    <t>東松山市</t>
  </si>
  <si>
    <t>春日部市</t>
  </si>
  <si>
    <t>狭山市</t>
  </si>
  <si>
    <t>羽生市</t>
  </si>
  <si>
    <t>鴻巣市</t>
  </si>
  <si>
    <t>深谷市</t>
  </si>
  <si>
    <t>上尾市</t>
  </si>
  <si>
    <t>草加市</t>
  </si>
  <si>
    <t>蕨市</t>
  </si>
  <si>
    <t>戸田市</t>
  </si>
  <si>
    <t>入間市</t>
  </si>
  <si>
    <t>朝霞市</t>
  </si>
  <si>
    <t>志木市</t>
  </si>
  <si>
    <t>和光市</t>
  </si>
  <si>
    <t>新座市</t>
  </si>
  <si>
    <t>桶川市</t>
  </si>
  <si>
    <t>北本市</t>
  </si>
  <si>
    <t>八潮市</t>
  </si>
  <si>
    <t>富士見市</t>
  </si>
  <si>
    <t>三郷市</t>
  </si>
  <si>
    <t>蓮田市</t>
  </si>
  <si>
    <t>坂戸市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</si>
  <si>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</si>
  <si>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</si>
  <si>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</si>
  <si>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</si>
  <si>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</si>
  <si>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</si>
  <si>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</si>
  <si>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</si>
  <si>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</si>
  <si>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</si>
  <si>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</si>
  <si>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</si>
  <si>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</si>
  <si>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</si>
  <si>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</si>
  <si>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</si>
  <si>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</si>
  <si>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</si>
  <si>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</si>
  <si>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</si>
  <si>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</si>
  <si>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</si>
  <si>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</si>
  <si>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</si>
  <si>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</si>
  <si>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</si>
  <si>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</si>
  <si>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</si>
  <si>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加須市</t>
    <phoneticPr fontId="1"/>
  </si>
  <si>
    <t>久喜市</t>
    <phoneticPr fontId="1"/>
  </si>
  <si>
    <t>幸手市</t>
    <phoneticPr fontId="1"/>
  </si>
  <si>
    <t>別紙１－２</t>
    <rPh sb="0" eb="2">
      <t>ベッシ</t>
    </rPh>
    <phoneticPr fontId="1"/>
  </si>
  <si>
    <r>
      <t>ア　研修体制の構築の支援（</t>
    </r>
    <r>
      <rPr>
        <u/>
        <sz val="12"/>
        <color theme="1"/>
        <rFont val="ＭＳ Ｐゴシック"/>
        <family val="3"/>
        <charset val="128"/>
      </rPr>
      <t>内訳を別紙１－２に記載すること</t>
    </r>
    <r>
      <rPr>
        <sz val="12"/>
        <color theme="1"/>
        <rFont val="ＭＳ Ｐゴシック"/>
        <family val="2"/>
        <charset val="128"/>
      </rPr>
      <t>）</t>
    </r>
    <rPh sb="2" eb="6">
      <t>ケンシュウタイセイ</t>
    </rPh>
    <rPh sb="7" eb="9">
      <t>コウチク</t>
    </rPh>
    <rPh sb="10" eb="12">
      <t>シエン</t>
    </rPh>
    <rPh sb="13" eb="15">
      <t>ウチワケ</t>
    </rPh>
    <rPh sb="16" eb="18">
      <t>ベッシ</t>
    </rPh>
    <rPh sb="22" eb="24">
      <t>キサイ</t>
    </rPh>
    <phoneticPr fontId="1"/>
  </si>
  <si>
    <r>
      <t>（イ）中山間地域等以外に事業所が所在する場合（</t>
    </r>
    <r>
      <rPr>
        <u/>
        <sz val="11"/>
        <color theme="1"/>
        <rFont val="ＭＳ Ｐゴシック"/>
        <family val="3"/>
        <charset val="128"/>
      </rPr>
      <t>内訳を別紙１－２に記載すること</t>
    </r>
    <r>
      <rPr>
        <sz val="11"/>
        <color theme="1"/>
        <rFont val="ＭＳ Ｐゴシック"/>
        <family val="2"/>
        <charset val="128"/>
      </rPr>
      <t>）</t>
    </r>
    <rPh sb="3" eb="6">
      <t>チュウサンカン</t>
    </rPh>
    <rPh sb="6" eb="9">
      <t>チイキトウ</t>
    </rPh>
    <rPh sb="9" eb="11">
      <t>イガイ</t>
    </rPh>
    <rPh sb="12" eb="15">
      <t>ジギョウショ</t>
    </rPh>
    <rPh sb="16" eb="18">
      <t>ショザイ</t>
    </rPh>
    <rPh sb="20" eb="22">
      <t>バアイ</t>
    </rPh>
    <phoneticPr fontId="1"/>
  </si>
  <si>
    <t>（ア）中山間地域等に事業所が所在する場合</t>
    <rPh sb="3" eb="6">
      <t>チュウサンカン</t>
    </rPh>
    <rPh sb="6" eb="9">
      <t>チイキトウ</t>
    </rPh>
    <rPh sb="10" eb="13">
      <t>ジギョウショ</t>
    </rPh>
    <rPh sb="14" eb="16">
      <t>ショザイ</t>
    </rPh>
    <rPh sb="18" eb="20">
      <t>バアイ</t>
    </rPh>
    <phoneticPr fontId="1"/>
  </si>
  <si>
    <t>積算内訳（１）ウ　経験年数が短いホームヘルパー等への同行支援（中山間地域等に事業所が所在する場合）</t>
    <rPh sb="0" eb="4">
      <t>セキサンウチワケ</t>
    </rPh>
    <rPh sb="31" eb="32">
      <t>チュウ</t>
    </rPh>
    <rPh sb="32" eb="34">
      <t>サンカン</t>
    </rPh>
    <rPh sb="34" eb="36">
      <t>チイキ</t>
    </rPh>
    <rPh sb="36" eb="37">
      <t>トウ</t>
    </rPh>
    <rPh sb="38" eb="40">
      <t>ジギョウ</t>
    </rPh>
    <rPh sb="40" eb="41">
      <t>ショ</t>
    </rPh>
    <rPh sb="42" eb="44">
      <t>ショザイ</t>
    </rPh>
    <rPh sb="46" eb="48">
      <t>バアイ</t>
    </rPh>
    <phoneticPr fontId="1"/>
  </si>
  <si>
    <t>積算内訳（１）ウ　経験年数が短いホームヘルパー等への同行支援（中山間地域等以外に事業所が所在する場合）</t>
    <rPh sb="0" eb="4">
      <t>セキサンウチワケ</t>
    </rPh>
    <rPh sb="31" eb="32">
      <t>チュウ</t>
    </rPh>
    <rPh sb="32" eb="34">
      <t>サンカン</t>
    </rPh>
    <rPh sb="34" eb="36">
      <t>チイキ</t>
    </rPh>
    <rPh sb="36" eb="37">
      <t>トウ</t>
    </rPh>
    <rPh sb="37" eb="39">
      <t>イガイ</t>
    </rPh>
    <rPh sb="40" eb="42">
      <t>ジギョウ</t>
    </rPh>
    <rPh sb="42" eb="43">
      <t>ショ</t>
    </rPh>
    <rPh sb="44" eb="46">
      <t>ショザイ</t>
    </rPh>
    <rPh sb="48" eb="50">
      <t>バアイ</t>
    </rPh>
    <phoneticPr fontId="1"/>
  </si>
  <si>
    <t>別紙１－３</t>
    <rPh sb="0" eb="2">
      <t>ベッシ</t>
    </rPh>
    <phoneticPr fontId="1"/>
  </si>
  <si>
    <r>
      <t>ア　登録ヘルパー等の常勤化の促進の支援 （</t>
    </r>
    <r>
      <rPr>
        <u/>
        <sz val="12"/>
        <color theme="1"/>
        <rFont val="ＭＳ Ｐゴシック"/>
        <family val="3"/>
        <charset val="128"/>
      </rPr>
      <t>内訳を別紙１－３に記載すること</t>
    </r>
    <r>
      <rPr>
        <sz val="12"/>
        <color theme="1"/>
        <rFont val="ＭＳ Ｐゴシック"/>
        <family val="2"/>
        <charset val="128"/>
      </rPr>
      <t>）</t>
    </r>
    <rPh sb="2" eb="4">
      <t>トウロク</t>
    </rPh>
    <rPh sb="8" eb="9">
      <t>トウ</t>
    </rPh>
    <rPh sb="10" eb="12">
      <t>ジョウキン</t>
    </rPh>
    <rPh sb="12" eb="13">
      <t>カ</t>
    </rPh>
    <rPh sb="14" eb="16">
      <t>ソクシン</t>
    </rPh>
    <rPh sb="17" eb="19">
      <t>シエン</t>
    </rPh>
    <rPh sb="21" eb="23">
      <t>ウチワケ</t>
    </rPh>
    <rPh sb="24" eb="26">
      <t>ベッシ</t>
    </rPh>
    <rPh sb="30" eb="32">
      <t>キサイ</t>
    </rPh>
    <phoneticPr fontId="1"/>
  </si>
  <si>
    <r>
      <t>イ　介護人材・利用者確保のための広報活動に関する支援 （</t>
    </r>
    <r>
      <rPr>
        <u/>
        <sz val="12"/>
        <color theme="1"/>
        <rFont val="ＭＳ Ｐゴシック"/>
        <family val="3"/>
        <charset val="128"/>
      </rPr>
      <t>内訳を別紙１－３に記載すること</t>
    </r>
    <r>
      <rPr>
        <sz val="12"/>
        <color theme="1"/>
        <rFont val="ＭＳ Ｐゴシック"/>
        <family val="2"/>
        <charset val="128"/>
      </rPr>
      <t>）</t>
    </r>
    <rPh sb="2" eb="4">
      <t>カイゴ</t>
    </rPh>
    <rPh sb="4" eb="6">
      <t>ジンザイ</t>
    </rPh>
    <rPh sb="7" eb="10">
      <t>リヨウシャ</t>
    </rPh>
    <rPh sb="10" eb="12">
      <t>カクホ</t>
    </rPh>
    <rPh sb="16" eb="18">
      <t>コウホウ</t>
    </rPh>
    <rPh sb="18" eb="20">
      <t>カツドウ</t>
    </rPh>
    <rPh sb="21" eb="22">
      <t>カン</t>
    </rPh>
    <rPh sb="24" eb="26">
      <t>シエン</t>
    </rPh>
    <phoneticPr fontId="1"/>
  </si>
  <si>
    <t>対象経費支出予定額（d）と別紙１－２（１）アの突合</t>
    <rPh sb="0" eb="4">
      <t>タイショウケイヒ</t>
    </rPh>
    <rPh sb="4" eb="6">
      <t>シシュツ</t>
    </rPh>
    <rPh sb="6" eb="8">
      <t>ヨテイ</t>
    </rPh>
    <rPh sb="8" eb="9">
      <t>ガク</t>
    </rPh>
    <rPh sb="13" eb="15">
      <t>ベッシ</t>
    </rPh>
    <rPh sb="23" eb="25">
      <t>トツゴウ</t>
    </rPh>
    <phoneticPr fontId="1"/>
  </si>
  <si>
    <t>対象経費支出予定額（d）と別紙１－２（１）イの突合</t>
    <rPh sb="0" eb="4">
      <t>タイショウケイヒ</t>
    </rPh>
    <rPh sb="4" eb="6">
      <t>シシュツ</t>
    </rPh>
    <rPh sb="6" eb="8">
      <t>ヨテイ</t>
    </rPh>
    <rPh sb="8" eb="9">
      <t>ガク</t>
    </rPh>
    <rPh sb="13" eb="15">
      <t>ベッシ</t>
    </rPh>
    <rPh sb="23" eb="25">
      <t>トツゴウ</t>
    </rPh>
    <phoneticPr fontId="1"/>
  </si>
  <si>
    <t>対象経費支出予定額（d）と別紙１－３（２）アの突合</t>
    <rPh sb="0" eb="2">
      <t>タイショウ</t>
    </rPh>
    <rPh sb="2" eb="4">
      <t>ケイヒ</t>
    </rPh>
    <rPh sb="4" eb="6">
      <t>シシュツ</t>
    </rPh>
    <rPh sb="6" eb="8">
      <t>ヨテイ</t>
    </rPh>
    <rPh sb="8" eb="9">
      <t>ガク</t>
    </rPh>
    <rPh sb="13" eb="15">
      <t>ベッシ</t>
    </rPh>
    <rPh sb="23" eb="25">
      <t>トツゴウ</t>
    </rPh>
    <phoneticPr fontId="1"/>
  </si>
  <si>
    <t>対象経費支出予定額（d）と別紙１－３（２）イの突合</t>
    <rPh sb="0" eb="2">
      <t>タイショウ</t>
    </rPh>
    <rPh sb="2" eb="4">
      <t>ケイヒ</t>
    </rPh>
    <rPh sb="4" eb="6">
      <t>シシュツ</t>
    </rPh>
    <rPh sb="6" eb="8">
      <t>ヨテイ</t>
    </rPh>
    <rPh sb="8" eb="9">
      <t>ガク</t>
    </rPh>
    <rPh sb="13" eb="15">
      <t>ベッシ</t>
    </rPh>
    <rPh sb="23" eb="25">
      <t>トツゴウ</t>
    </rPh>
    <phoneticPr fontId="1"/>
  </si>
  <si>
    <t>対象人数に対して最大の申請回数</t>
    <rPh sb="0" eb="2">
      <t>タイショウ</t>
    </rPh>
    <rPh sb="2" eb="4">
      <t>ニンズウ</t>
    </rPh>
    <rPh sb="5" eb="6">
      <t>タイ</t>
    </rPh>
    <rPh sb="8" eb="10">
      <t>サイダイ</t>
    </rPh>
    <rPh sb="11" eb="13">
      <t>シンセイ</t>
    </rPh>
    <rPh sb="13" eb="14">
      <t>カイ</t>
    </rPh>
    <rPh sb="14" eb="15">
      <t>スウ</t>
    </rPh>
    <phoneticPr fontId="1"/>
  </si>
  <si>
    <t>法人名</t>
    <rPh sb="0" eb="2">
      <t>ホウジン</t>
    </rPh>
    <rPh sb="2" eb="3">
      <t>メイ</t>
    </rPh>
    <phoneticPr fontId="1"/>
  </si>
  <si>
    <t>訪問介護</t>
    <rPh sb="0" eb="2">
      <t>ホウモン</t>
    </rPh>
    <rPh sb="2" eb="4">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</si>
  <si>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</si>
  <si>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4">
      <t>タイオウ</t>
    </rPh>
    <rPh sb="4" eb="5">
      <t>ガタ</t>
    </rPh>
    <rPh sb="5" eb="7">
      <t>ホウモン</t>
    </rPh>
    <rPh sb="7" eb="9">
      <t>カイゴ</t>
    </rPh>
    <phoneticPr fontId="1"/>
  </si>
  <si>
    <t>職員Aに対し、同行支援する際にかかった費用</t>
    <rPh sb="0" eb="2">
      <t>ショクイン</t>
    </rPh>
    <rPh sb="4" eb="5">
      <t>タイ</t>
    </rPh>
    <rPh sb="7" eb="9">
      <t>ドウコウ</t>
    </rPh>
    <rPh sb="9" eb="11">
      <t>シエン</t>
    </rPh>
    <rPh sb="13" eb="14">
      <t>サイ</t>
    </rPh>
    <rPh sb="19" eb="21">
      <t>ヒヨウ</t>
    </rPh>
    <phoneticPr fontId="1"/>
  </si>
  <si>
    <t>（百円未満切捨て）</t>
    <rPh sb="1" eb="2">
      <t>ヒャク</t>
    </rPh>
    <rPh sb="2" eb="3">
      <t>エン</t>
    </rPh>
    <rPh sb="3" eb="5">
      <t>ミマン</t>
    </rPh>
    <rPh sb="5" eb="7">
      <t>キリス</t>
    </rPh>
    <phoneticPr fontId="1"/>
  </si>
  <si>
    <r>
      <t>イ　経験年数が短いホームヘルパー等への同行支援（</t>
    </r>
    <r>
      <rPr>
        <u/>
        <sz val="12"/>
        <color theme="1"/>
        <rFont val="ＭＳ Ｐゴシック"/>
        <family val="3"/>
        <charset val="128"/>
      </rPr>
      <t>内訳を別紙１－２に記載すること</t>
    </r>
    <r>
      <rPr>
        <sz val="12"/>
        <color theme="1"/>
        <rFont val="ＭＳ Ｐゴシック"/>
        <family val="2"/>
        <charset val="128"/>
      </rPr>
      <t>）</t>
    </r>
    <rPh sb="2" eb="6">
      <t>ケイケンネンスウ</t>
    </rPh>
    <rPh sb="7" eb="8">
      <t>ミジカ</t>
    </rPh>
    <rPh sb="16" eb="17">
      <t>トウ</t>
    </rPh>
    <rPh sb="19" eb="21">
      <t>ドウコウ</t>
    </rPh>
    <rPh sb="21" eb="23">
      <t>シエン</t>
    </rPh>
    <phoneticPr fontId="1"/>
  </si>
  <si>
    <t>※申請したい経費の左にあるチェックボックスにチェックを入れると入力可能になります。
　なお、チェックボックスがない場合、各項の黄色部分に「TRUE」が入力されていると入力可能になります。</t>
    <rPh sb="1" eb="3">
      <t>シンセイ</t>
    </rPh>
    <rPh sb="6" eb="8">
      <t>ケイヒ</t>
    </rPh>
    <rPh sb="9" eb="10">
      <t>ヒダリ</t>
    </rPh>
    <rPh sb="27" eb="28">
      <t>イ</t>
    </rPh>
    <rPh sb="31" eb="35">
      <t>ニュウリョクカノウ</t>
    </rPh>
    <rPh sb="57" eb="59">
      <t>バアイ</t>
    </rPh>
    <rPh sb="60" eb="62">
      <t>カクコウ</t>
    </rPh>
    <rPh sb="63" eb="65">
      <t>キイロ</t>
    </rPh>
    <rPh sb="65" eb="67">
      <t>ブブン</t>
    </rPh>
    <rPh sb="75" eb="77">
      <t>ニュウリョク</t>
    </rPh>
    <rPh sb="83" eb="85">
      <t>ニュウリョク</t>
    </rPh>
    <rPh sb="85" eb="87">
      <t>カノウ</t>
    </rPh>
    <phoneticPr fontId="1"/>
  </si>
  <si>
    <r>
      <t>※ 水色のセルに</t>
    </r>
    <r>
      <rPr>
        <b/>
        <u/>
        <sz val="11"/>
        <rFont val="ＭＳ Ｐゴシック"/>
        <family val="3"/>
        <charset val="128"/>
      </rPr>
      <t>数字のみ</t>
    </r>
    <r>
      <rPr>
        <b/>
        <sz val="11"/>
        <rFont val="ＭＳ Ｐゴシック"/>
        <family val="3"/>
        <charset val="128"/>
      </rPr>
      <t>入力してください。（千円又は百円未満は切捨て）</t>
    </r>
    <rPh sb="2" eb="4">
      <t>ミズイロ</t>
    </rPh>
    <rPh sb="8" eb="10">
      <t>スウジ</t>
    </rPh>
    <rPh sb="12" eb="14">
      <t>ニュウリョク</t>
    </rPh>
    <rPh sb="22" eb="24">
      <t>センエン</t>
    </rPh>
    <rPh sb="24" eb="25">
      <t>マタ</t>
    </rPh>
    <rPh sb="26" eb="28">
      <t>ヒャクエン</t>
    </rPh>
    <rPh sb="28" eb="30">
      <t>ミマン</t>
    </rPh>
    <rPh sb="31" eb="33">
      <t>キリス</t>
    </rPh>
    <phoneticPr fontId="1"/>
  </si>
  <si>
    <t>令和8年度訪問介護等サービス提供体制確保支援事業補助金　所要額調書</t>
    <rPh sb="0" eb="2">
      <t>レイワ</t>
    </rPh>
    <rPh sb="3" eb="5">
      <t>ネンド</t>
    </rPh>
    <rPh sb="5" eb="9">
      <t>ホウモンカイゴ</t>
    </rPh>
    <rPh sb="9" eb="10">
      <t>トウ</t>
    </rPh>
    <rPh sb="14" eb="18">
      <t>テイキョウタイセイ</t>
    </rPh>
    <rPh sb="18" eb="22">
      <t>カクホシエン</t>
    </rPh>
    <rPh sb="22" eb="24">
      <t>ジギョウ</t>
    </rPh>
    <rPh sb="24" eb="27">
      <t>ホジョキン</t>
    </rPh>
    <rPh sb="28" eb="31">
      <t>ショヨウガク</t>
    </rPh>
    <rPh sb="31" eb="33">
      <t>チョウショ</t>
    </rPh>
    <phoneticPr fontId="1"/>
  </si>
  <si>
    <t>支出予定額（単位：円）</t>
    <rPh sb="0" eb="2">
      <t>シシュツ</t>
    </rPh>
    <rPh sb="2" eb="4">
      <t>ヨテイ</t>
    </rPh>
    <rPh sb="4" eb="5">
      <t>ガク</t>
    </rPh>
    <rPh sb="6" eb="8">
      <t>タンイ</t>
    </rPh>
    <rPh sb="9" eb="10">
      <t>エン</t>
    </rPh>
    <phoneticPr fontId="1"/>
  </si>
  <si>
    <t>○○○○○</t>
    <phoneticPr fontId="1"/>
  </si>
  <si>
    <t>経費所要額調書（交付申請）</t>
    <rPh sb="0" eb="2">
      <t>ケイヒ</t>
    </rPh>
    <rPh sb="2" eb="4">
      <t>ショヨウ</t>
    </rPh>
    <rPh sb="4" eb="5">
      <t>ガク</t>
    </rPh>
    <rPh sb="5" eb="7">
      <t>チョウショ</t>
    </rPh>
    <rPh sb="8" eb="12">
      <t>コウフシンセイ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</si>
</sst>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回&quot;"/>
    <numFmt numFmtId="178" formatCode="0&quot;月&quot;"/>
    <numFmt numFmtId="179" formatCode="#,##0&quot;円&quot;"/>
  </numFmts>
  <fonts count="13"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3"/>
      <charset val="128"/>
    </font>
    <font>
      <b/>
      <sz val="11"/>
      <name val="ＭＳ Ｐゴシック"/>
      <family val="3"/>
      <charset val="128"/>
    </font>
    <font>
      <sz val="10"/>
      <color theme="1"/>
      <name val="ＭＳ Ｐゴシック"/>
      <family val="2"/>
      <charset val="128"/>
    </font>
    <font>
      <u/>
      <sz val="12"/>
      <color theme="1"/>
      <name val="ＭＳ Ｐゴシック"/>
      <family val="3"/>
      <charset val="128"/>
    </font>
    <font>
      <b/>
      <sz val="11"/>
      <color theme="1"/>
      <name val="ＭＳ Ｐゴシック"/>
      <family val="3"/>
      <charset val="128"/>
    </font>
    <font>
      <sz val="11"/>
      <color theme="1"/>
      <name val="ＭＳ Ｐゴシック"/>
      <family val="3"/>
      <charset val="128"/>
    </font>
    <font>
      <sz val="11"/>
      <color rgb="FFFF0000"/>
      <name val="ＭＳ Ｐゴシック"/>
      <family val="2"/>
      <charset val="128"/>
    </font>
    <font>
      <u/>
      <sz val="11"/>
      <color theme="1"/>
      <name val="ＭＳ Ｐゴシック"/>
      <family val="3"/>
      <charset val="128"/>
    </font>
    <font>
      <sz val="11"/>
      <color theme="1"/>
      <name val="ＭＳ Ｐゴシック"/>
      <family val="2"/>
      <charset val="128"/>
    </font>
    <font>
      <b/>
      <u/>
      <sz val="1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style="thin">
        <color indexed="64"/>
      </bottom>
      <diagonal/>
    </border>
    <border>
      <left/>
      <right/>
      <top style="thin">
        <color indexed="64"/>
      </top>
      <bottom style="dashed">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8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Continuous" vertical="center"/>
    </xf>
    <xf numFmtId="0" fontId="0" fillId="0" borderId="2" xfId="0" applyBorder="1">
      <alignment vertical="center"/>
    </xf>
    <xf numFmtId="0" fontId="0" fillId="0" borderId="2" xfId="0" applyBorder="1" applyAlignment="1">
      <alignment horizontal="center" vertical="center"/>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1" xfId="0" applyFont="1" applyBorder="1" applyAlignment="1">
      <alignment horizontal="left" vertical="center" wrapText="1"/>
    </xf>
    <xf numFmtId="0" fontId="2" fillId="0" borderId="0" xfId="0" applyFont="1" applyAlignment="1">
      <alignment horizontal="centerContinuous" vertical="center"/>
    </xf>
    <xf numFmtId="0" fontId="0" fillId="0" borderId="4" xfId="0" applyBorder="1" applyAlignment="1">
      <alignment horizontal="center" vertical="center"/>
    </xf>
    <xf numFmtId="0" fontId="0" fillId="0" borderId="6" xfId="0" applyBorder="1" applyProtection="1">
      <alignment vertical="center"/>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7" xfId="0" applyFont="1" applyBorder="1">
      <alignment vertical="center"/>
    </xf>
    <xf numFmtId="0" fontId="2"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6" xfId="0" applyBorder="1" applyAlignment="1">
      <alignment horizontal="centerContinuous" vertical="center"/>
    </xf>
    <xf numFmtId="176" fontId="0" fillId="0" borderId="2" xfId="0" applyNumberFormat="1" applyBorder="1" applyProtection="1">
      <alignment vertical="center"/>
      <protection locked="0"/>
    </xf>
    <xf numFmtId="176" fontId="0" fillId="0" borderId="10" xfId="0" applyNumberFormat="1" applyBorder="1" applyProtection="1">
      <alignment vertical="center"/>
      <protection locked="0"/>
    </xf>
    <xf numFmtId="0" fontId="0" fillId="0" borderId="4" xfId="0" applyBorder="1" applyAlignment="1">
      <alignment horizontal="centerContinuous" vertical="center"/>
    </xf>
    <xf numFmtId="0" fontId="0" fillId="0" borderId="11" xfId="0" applyBorder="1">
      <alignment vertical="center"/>
    </xf>
    <xf numFmtId="0" fontId="0" fillId="0" borderId="12" xfId="0" applyBorder="1">
      <alignment vertical="center"/>
    </xf>
    <xf numFmtId="0" fontId="5" fillId="0" borderId="2" xfId="0" applyFont="1" applyBorder="1" applyAlignment="1">
      <alignment horizontal="left"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right" vertical="center"/>
    </xf>
    <xf numFmtId="0" fontId="0" fillId="2" borderId="1" xfId="0" applyFill="1" applyBorder="1">
      <alignment vertical="center"/>
    </xf>
    <xf numFmtId="0" fontId="2" fillId="0" borderId="1" xfId="0" applyFont="1" applyBorder="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0" fillId="0" borderId="14" xfId="0" applyBorder="1">
      <alignment vertical="center"/>
    </xf>
    <xf numFmtId="177" fontId="0" fillId="0" borderId="2" xfId="0" applyNumberFormat="1" applyBorder="1" applyProtection="1">
      <alignment vertical="center"/>
      <protection locked="0"/>
    </xf>
    <xf numFmtId="0" fontId="2" fillId="0" borderId="0" xfId="0" applyFont="1" applyAlignment="1">
      <alignment horizontal="left" vertical="center"/>
    </xf>
    <xf numFmtId="0" fontId="2" fillId="2" borderId="13" xfId="0" applyFont="1" applyFill="1" applyBorder="1">
      <alignment vertical="center"/>
    </xf>
    <xf numFmtId="0" fontId="0" fillId="2" borderId="14" xfId="0" applyFill="1" applyBorder="1">
      <alignment vertical="center"/>
    </xf>
    <xf numFmtId="179" fontId="0" fillId="0" borderId="1" xfId="0" applyNumberFormat="1" applyBorder="1" applyAlignment="1" applyProtection="1">
      <alignment horizontal="center" vertical="center"/>
      <protection locked="0"/>
    </xf>
    <xf numFmtId="0" fontId="0" fillId="0" borderId="6" xfId="0" applyBorder="1" applyAlignment="1" applyProtection="1">
      <alignment horizontal="right" vertical="center"/>
      <protection locked="0"/>
    </xf>
    <xf numFmtId="0" fontId="0" fillId="0" borderId="0" xfId="0" applyAlignment="1" applyProtection="1">
      <alignment horizontal="left" vertical="center"/>
      <protection locked="0"/>
    </xf>
    <xf numFmtId="0" fontId="0" fillId="0" borderId="15" xfId="0" applyBorder="1">
      <alignment vertical="center"/>
    </xf>
    <xf numFmtId="0" fontId="0" fillId="0" borderId="2" xfId="0" applyBorder="1" applyAlignment="1">
      <alignment horizontal="left" vertical="center"/>
    </xf>
    <xf numFmtId="0" fontId="2" fillId="0" borderId="3" xfId="0" applyFont="1" applyBorder="1" applyAlignment="1">
      <alignment horizontal="centerContinuous" vertical="center"/>
    </xf>
    <xf numFmtId="0" fontId="0" fillId="0" borderId="16" xfId="0" applyBorder="1">
      <alignment vertical="center"/>
    </xf>
    <xf numFmtId="0" fontId="2" fillId="0" borderId="6" xfId="0" applyFont="1" applyBorder="1" applyAlignment="1">
      <alignment horizontal="centerContinuous" vertical="center"/>
    </xf>
    <xf numFmtId="0" fontId="0" fillId="0" borderId="5" xfId="0" applyBorder="1" applyAlignment="1">
      <alignment horizontal="centerContinuous" vertical="center"/>
    </xf>
    <xf numFmtId="0" fontId="0" fillId="0" borderId="7" xfId="0" applyBorder="1" applyAlignment="1">
      <alignment horizontal="centerContinuous" vertical="center"/>
    </xf>
    <xf numFmtId="0" fontId="4" fillId="0" borderId="6" xfId="0" applyFont="1" applyBorder="1">
      <alignment vertical="center"/>
    </xf>
    <xf numFmtId="0" fontId="7" fillId="0" borderId="8" xfId="0" applyFont="1" applyBorder="1">
      <alignment vertical="center"/>
    </xf>
    <xf numFmtId="0" fontId="0" fillId="0" borderId="2" xfId="0" applyBorder="1" applyAlignment="1">
      <alignment horizontal="centerContinuous"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79" fontId="0" fillId="0" borderId="1" xfId="0" applyNumberFormat="1" applyBorder="1" applyAlignment="1">
      <alignment horizontal="center" vertical="center"/>
    </xf>
    <xf numFmtId="0" fontId="9" fillId="3" borderId="1" xfId="0" applyFont="1" applyFill="1" applyBorder="1" applyAlignment="1">
      <alignment horizontal="center" vertical="center"/>
    </xf>
    <xf numFmtId="179" fontId="0" fillId="0" borderId="2" xfId="1" applyNumberFormat="1" applyFont="1" applyBorder="1" applyAlignment="1">
      <alignment horizontal="right" vertical="center"/>
    </xf>
    <xf numFmtId="179" fontId="0" fillId="0" borderId="2" xfId="0" applyNumberFormat="1" applyBorder="1">
      <alignment vertical="center"/>
    </xf>
    <xf numFmtId="179" fontId="0" fillId="0" borderId="13" xfId="0" applyNumberFormat="1" applyBorder="1">
      <alignment vertical="center"/>
    </xf>
    <xf numFmtId="179" fontId="0" fillId="0" borderId="2" xfId="0" applyNumberFormat="1" applyBorder="1" applyAlignment="1">
      <alignment horizontal="right" vertical="center"/>
    </xf>
    <xf numFmtId="179"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2" borderId="14" xfId="0" applyFill="1" applyBorder="1" applyProtection="1">
      <alignment vertical="center"/>
      <protection locked="0"/>
    </xf>
    <xf numFmtId="178" fontId="8" fillId="0" borderId="2"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6" xfId="0" applyFill="1" applyBorder="1" applyProtection="1">
      <alignment vertical="center"/>
      <protection locked="0"/>
      <extLst>
        <ext xmlns:xfpb="http://schemas.microsoft.com/office/spreadsheetml/2022/featurepropertybag" uri="{C7286773-470A-42A8-94C5-96B5CB345126}">
          <xfpb:xfComplement i="0"/>
        </ext>
      </extLst>
    </xf>
    <xf numFmtId="0" fontId="0" fillId="3" borderId="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0" fillId="0" borderId="1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1" xfId="0" applyBorder="1" applyAlignment="1" applyProtection="1">
      <alignment horizontal="left" vertical="center"/>
      <protection locked="0"/>
    </xf>
  </cellXfs>
  <cellStyles count="2">
    <cellStyle name="桁区切り" xfId="1" builtinId="6"/>
    <cellStyle name="標準" xfId="0" builtinId="0"/>
  </cellStyles>
  <dxfs count="19">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s>
  <tableStyles count="0" defaultTableStyle="TableStyleMedium2" defaultPivotStyle="PivotStyleLight16"/>
  <colors>
    <mruColors>
      <color rgb="FFFFDEBD"/>
      <color rgb="FFFFE6C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2D74-7B99-409C-8B1F-6971D29E97F1}">
  <sheetPr codeName="Sheet1">
    <pageSetUpPr fitToPage="1"/>
  </sheetPr>
  <dimension ref="A1:I67"/>
  <sheetViews>
    <sheetView tabSelected="1" view="pageBreakPreview" zoomScale="106" zoomScaleNormal="100" zoomScaleSheetLayoutView="106" workbookViewId="0">
      <selection activeCell="F31" sqref="F31"/>
    </sheetView>
  </sheetViews>
  <sheetFormatPr defaultRowHeight="13.5" x14ac:dyDescent="0.15"/>
  <cols>
    <col min="1" max="1" width="6.625" customWidth="1"/>
    <col min="2" max="2" width="14.625" customWidth="1"/>
    <col min="3" max="3" width="17.625" customWidth="1"/>
    <col min="4" max="4" width="14.625" customWidth="1"/>
    <col min="5" max="5" width="17.5" style="1" bestFit="1" customWidth="1"/>
    <col min="6" max="7" width="14.625" customWidth="1"/>
    <col min="8" max="8" width="2.25" customWidth="1"/>
    <col min="9" max="9" width="44.625" style="1" bestFit="1" customWidth="1"/>
    <col min="11" max="11" width="13.625" customWidth="1"/>
  </cols>
  <sheetData>
    <row r="1" spans="1:8" ht="20.100000000000001" customHeight="1" x14ac:dyDescent="0.15">
      <c r="A1" s="20" t="s">
        <v>136</v>
      </c>
    </row>
    <row r="2" spans="1:8" ht="20.100000000000001" customHeight="1" x14ac:dyDescent="0.15"/>
    <row r="3" spans="1:8" ht="30" customHeight="1" x14ac:dyDescent="0.15">
      <c r="A3" s="77" t="s">
        <v>133</v>
      </c>
      <c r="B3" s="78"/>
      <c r="C3" s="78"/>
      <c r="D3" s="78"/>
      <c r="E3" s="78"/>
      <c r="F3" s="78"/>
      <c r="G3" s="78"/>
      <c r="H3" s="79"/>
    </row>
    <row r="4" spans="1:8" ht="17.25" customHeight="1" x14ac:dyDescent="0.15">
      <c r="D4" s="1"/>
      <c r="F4" s="3"/>
      <c r="G4" s="3"/>
    </row>
    <row r="5" spans="1:8" ht="14.25" x14ac:dyDescent="0.15">
      <c r="A5" s="48"/>
      <c r="B5" s="7"/>
      <c r="C5" s="7"/>
      <c r="D5" s="49" t="s">
        <v>15</v>
      </c>
      <c r="E5" s="81"/>
      <c r="F5" s="81"/>
      <c r="G5" s="81"/>
      <c r="H5" s="51"/>
    </row>
    <row r="6" spans="1:8" ht="14.25" x14ac:dyDescent="0.15">
      <c r="A6" s="50"/>
      <c r="D6" s="46" t="s">
        <v>124</v>
      </c>
      <c r="E6" s="75"/>
      <c r="F6" s="75"/>
      <c r="G6" s="75"/>
      <c r="H6" s="52"/>
    </row>
    <row r="7" spans="1:8" ht="14.25" x14ac:dyDescent="0.15">
      <c r="A7" s="50"/>
      <c r="E7"/>
      <c r="F7" s="45"/>
      <c r="G7" s="45"/>
      <c r="H7" s="52"/>
    </row>
    <row r="8" spans="1:8" ht="14.25" x14ac:dyDescent="0.15">
      <c r="A8" s="50"/>
      <c r="D8" s="49" t="s">
        <v>15</v>
      </c>
      <c r="E8" s="81"/>
      <c r="F8" s="81"/>
      <c r="G8" s="81"/>
      <c r="H8" s="52"/>
    </row>
    <row r="9" spans="1:8" ht="30" customHeight="1" x14ac:dyDescent="0.15">
      <c r="A9" s="50"/>
      <c r="D9" s="28" t="s">
        <v>17</v>
      </c>
      <c r="E9" s="75"/>
      <c r="F9" s="75"/>
      <c r="G9" s="75"/>
      <c r="H9" s="52"/>
    </row>
    <row r="10" spans="1:8" ht="8.1" customHeight="1" x14ac:dyDescent="0.15">
      <c r="A10" s="9"/>
      <c r="D10" s="15"/>
      <c r="E10" s="15"/>
      <c r="F10" s="26"/>
      <c r="G10" s="26"/>
      <c r="H10" s="10"/>
    </row>
    <row r="11" spans="1:8" ht="20.100000000000001" customHeight="1" x14ac:dyDescent="0.15">
      <c r="A11" s="50"/>
      <c r="C11" s="3"/>
      <c r="D11" s="22" t="s">
        <v>16</v>
      </c>
      <c r="E11" s="80"/>
      <c r="F11" s="80"/>
      <c r="G11" s="80"/>
      <c r="H11" s="52"/>
    </row>
    <row r="12" spans="1:8" ht="8.1" customHeight="1" x14ac:dyDescent="0.15">
      <c r="A12" s="9"/>
      <c r="D12" s="15"/>
      <c r="E12" s="15"/>
      <c r="F12" s="26"/>
      <c r="G12" s="26"/>
      <c r="H12" s="10"/>
    </row>
    <row r="13" spans="1:8" ht="20.100000000000001" customHeight="1" x14ac:dyDescent="0.15">
      <c r="A13" s="50"/>
      <c r="C13" s="3"/>
      <c r="D13" s="29" t="s">
        <v>18</v>
      </c>
      <c r="E13" s="76"/>
      <c r="F13" s="76"/>
      <c r="G13" s="76"/>
      <c r="H13" s="52"/>
    </row>
    <row r="14" spans="1:8" x14ac:dyDescent="0.15">
      <c r="A14" s="9"/>
      <c r="D14" s="1"/>
      <c r="F14" s="3"/>
      <c r="G14" s="3"/>
      <c r="H14" s="10"/>
    </row>
    <row r="15" spans="1:8" ht="21.75" customHeight="1" x14ac:dyDescent="0.15">
      <c r="A15" s="9"/>
      <c r="D15" s="27" t="s">
        <v>15</v>
      </c>
      <c r="E15" s="82"/>
      <c r="F15" s="82"/>
      <c r="G15" s="82"/>
      <c r="H15" s="10"/>
    </row>
    <row r="16" spans="1:8" ht="21.75" customHeight="1" x14ac:dyDescent="0.15">
      <c r="A16" s="9"/>
      <c r="D16" s="46" t="s">
        <v>48</v>
      </c>
      <c r="E16" s="75"/>
      <c r="F16" s="75"/>
      <c r="G16" s="75"/>
      <c r="H16" s="10"/>
    </row>
    <row r="17" spans="1:9" x14ac:dyDescent="0.15">
      <c r="A17" s="9"/>
      <c r="H17" s="10"/>
    </row>
    <row r="18" spans="1:9" x14ac:dyDescent="0.15">
      <c r="A18" s="9"/>
      <c r="D18" s="47" t="s">
        <v>49</v>
      </c>
      <c r="E18" s="76"/>
      <c r="F18" s="76"/>
      <c r="G18" s="76"/>
      <c r="H18" s="10"/>
    </row>
    <row r="19" spans="1:9" x14ac:dyDescent="0.15">
      <c r="A19" s="9"/>
      <c r="E19"/>
      <c r="G19" s="45"/>
      <c r="H19" s="10"/>
    </row>
    <row r="20" spans="1:9" x14ac:dyDescent="0.15">
      <c r="A20" s="9"/>
      <c r="D20" s="47" t="s">
        <v>50</v>
      </c>
      <c r="E20" s="76"/>
      <c r="F20" s="76"/>
      <c r="G20" s="76"/>
      <c r="H20" s="10"/>
    </row>
    <row r="21" spans="1:9" x14ac:dyDescent="0.15">
      <c r="A21" s="9"/>
      <c r="H21" s="10"/>
    </row>
    <row r="22" spans="1:9" ht="30" customHeight="1" x14ac:dyDescent="0.15">
      <c r="A22" s="9"/>
      <c r="F22" s="17" t="s">
        <v>12</v>
      </c>
      <c r="G22" s="63">
        <f>C51+C66</f>
        <v>0</v>
      </c>
      <c r="H22" s="10"/>
    </row>
    <row r="23" spans="1:9" ht="8.1" customHeight="1" x14ac:dyDescent="0.15">
      <c r="A23" s="9"/>
      <c r="D23" s="1"/>
      <c r="F23" s="3"/>
      <c r="G23" s="3"/>
      <c r="H23" s="10"/>
    </row>
    <row r="24" spans="1:9" ht="32.25" customHeight="1" x14ac:dyDescent="0.15">
      <c r="A24" s="72" t="s">
        <v>131</v>
      </c>
      <c r="B24" s="73"/>
      <c r="C24" s="73"/>
      <c r="D24" s="73"/>
      <c r="E24" s="73"/>
      <c r="F24" s="73"/>
      <c r="G24" s="73"/>
      <c r="H24" s="74"/>
    </row>
    <row r="25" spans="1:9" ht="14.1" customHeight="1" x14ac:dyDescent="0.15">
      <c r="A25" s="53" t="s">
        <v>132</v>
      </c>
      <c r="D25" s="1"/>
      <c r="F25" s="3"/>
      <c r="G25" s="3"/>
      <c r="H25" s="10"/>
    </row>
    <row r="26" spans="1:9" ht="14.1" customHeight="1" x14ac:dyDescent="0.15">
      <c r="A26" s="54" t="s">
        <v>46</v>
      </c>
      <c r="B26" s="4"/>
      <c r="C26" s="4"/>
      <c r="D26" s="5"/>
      <c r="E26" s="5"/>
      <c r="F26" s="55"/>
      <c r="G26" s="55"/>
      <c r="H26" s="12"/>
    </row>
    <row r="27" spans="1:9" ht="13.5" customHeight="1" x14ac:dyDescent="0.15"/>
    <row r="28" spans="1:9" ht="30" customHeight="1" x14ac:dyDescent="0.15">
      <c r="A28" s="6" t="s">
        <v>0</v>
      </c>
      <c r="B28" s="7"/>
      <c r="C28" s="7"/>
      <c r="D28" s="7"/>
      <c r="E28" s="15"/>
      <c r="F28" s="7"/>
      <c r="G28" s="7"/>
      <c r="H28" s="8"/>
    </row>
    <row r="29" spans="1:9" ht="20.100000000000001" customHeight="1" x14ac:dyDescent="0.15">
      <c r="A29" s="70" t="b">
        <v>1</v>
      </c>
      <c r="B29" s="20" t="s">
        <v>111</v>
      </c>
      <c r="H29" s="10"/>
    </row>
    <row r="30" spans="1:9" ht="24.95" customHeight="1" x14ac:dyDescent="0.15">
      <c r="A30" s="9"/>
      <c r="B30" s="2" t="s">
        <v>1</v>
      </c>
      <c r="C30" s="13" t="s">
        <v>6</v>
      </c>
      <c r="D30" s="56" t="s">
        <v>2</v>
      </c>
      <c r="E30" s="57" t="s">
        <v>7</v>
      </c>
      <c r="F30" s="2" t="s">
        <v>3</v>
      </c>
      <c r="G30" s="56" t="s">
        <v>4</v>
      </c>
      <c r="H30" s="10"/>
      <c r="I30" s="2" t="s">
        <v>119</v>
      </c>
    </row>
    <row r="31" spans="1:9" ht="24.95" customHeight="1" x14ac:dyDescent="0.15">
      <c r="A31" s="9"/>
      <c r="B31" s="43"/>
      <c r="C31" s="43"/>
      <c r="D31" s="58">
        <f>B31-C31</f>
        <v>0</v>
      </c>
      <c r="E31" s="58">
        <f>ROUNDDOWN(D31,-3)</f>
        <v>0</v>
      </c>
      <c r="F31" s="58">
        <v>100000</v>
      </c>
      <c r="G31" s="58">
        <f>MIN(E31,F31)</f>
        <v>0</v>
      </c>
      <c r="H31" s="10"/>
      <c r="I31" s="59" t="str">
        <f>IF(E31='別紙１－２'!B17,"○","×")</f>
        <v>○</v>
      </c>
    </row>
    <row r="32" spans="1:9" ht="12" customHeight="1" x14ac:dyDescent="0.15">
      <c r="A32" s="9"/>
      <c r="H32" s="10"/>
    </row>
    <row r="33" spans="1:9" ht="20.100000000000001" customHeight="1" x14ac:dyDescent="0.15">
      <c r="A33" s="16"/>
      <c r="B33" s="20" t="s">
        <v>130</v>
      </c>
      <c r="H33" s="10"/>
    </row>
    <row r="34" spans="1:9" ht="20.100000000000001" customHeight="1" x14ac:dyDescent="0.15">
      <c r="A34" s="71" t="b">
        <v>1</v>
      </c>
      <c r="B34" s="22" t="s">
        <v>113</v>
      </c>
      <c r="C34" s="3"/>
      <c r="D34" s="3"/>
      <c r="H34" s="10"/>
      <c r="I34" s="2" t="s">
        <v>123</v>
      </c>
    </row>
    <row r="35" spans="1:9" ht="20.100000000000001" customHeight="1" x14ac:dyDescent="0.15">
      <c r="A35" s="44"/>
      <c r="B35" t="s">
        <v>47</v>
      </c>
      <c r="C35" s="3"/>
      <c r="D35" s="3"/>
      <c r="H35" s="10"/>
      <c r="I35" s="2">
        <f>G36*30+G37*30</f>
        <v>0</v>
      </c>
    </row>
    <row r="36" spans="1:9" ht="20.100000000000001" customHeight="1" x14ac:dyDescent="0.15">
      <c r="A36" s="16"/>
      <c r="B36" s="3" t="s">
        <v>8</v>
      </c>
      <c r="C36" s="3"/>
      <c r="D36" s="39"/>
      <c r="E36" s="21"/>
      <c r="F36" s="18" t="s">
        <v>10</v>
      </c>
      <c r="G36" s="24"/>
      <c r="H36" s="19"/>
      <c r="I36" s="2" t="s">
        <v>42</v>
      </c>
    </row>
    <row r="37" spans="1:9" ht="20.100000000000001" customHeight="1" x14ac:dyDescent="0.15">
      <c r="A37" s="16"/>
      <c r="B37" s="3" t="s">
        <v>9</v>
      </c>
      <c r="C37" s="3"/>
      <c r="D37" s="39"/>
      <c r="E37" s="21"/>
      <c r="F37" s="18" t="s">
        <v>10</v>
      </c>
      <c r="G37" s="25"/>
      <c r="H37" s="19"/>
      <c r="I37" s="59" t="str">
        <f>IF(I35&lt;D37+D36,"×","〇")</f>
        <v>〇</v>
      </c>
    </row>
    <row r="38" spans="1:9" ht="8.1" customHeight="1" x14ac:dyDescent="0.15">
      <c r="A38" s="9"/>
      <c r="H38" s="10"/>
    </row>
    <row r="39" spans="1:9" ht="24.95" customHeight="1" x14ac:dyDescent="0.15">
      <c r="A39" s="9"/>
      <c r="B39" s="2" t="s">
        <v>1</v>
      </c>
      <c r="C39" s="13" t="s">
        <v>6</v>
      </c>
      <c r="D39" s="56" t="s">
        <v>2</v>
      </c>
      <c r="E39" s="57" t="s">
        <v>7</v>
      </c>
      <c r="F39" s="2" t="s">
        <v>3</v>
      </c>
      <c r="G39" s="56" t="s">
        <v>4</v>
      </c>
      <c r="H39" s="10"/>
      <c r="I39" s="2" t="s">
        <v>120</v>
      </c>
    </row>
    <row r="40" spans="1:9" ht="24.95" customHeight="1" x14ac:dyDescent="0.15">
      <c r="A40" s="9"/>
      <c r="B40" s="43"/>
      <c r="C40" s="43"/>
      <c r="D40" s="58">
        <f>B40-C40</f>
        <v>0</v>
      </c>
      <c r="E40" s="58">
        <f>ROUNDDOWN(D40,-2)</f>
        <v>0</v>
      </c>
      <c r="F40" s="58" t="str">
        <f>IF((D36*G36*3500)+(D37*G37*5000)=0,"自動計算",(D36*G36*3500)+(D37*G37*5000))</f>
        <v>自動計算</v>
      </c>
      <c r="G40" s="58">
        <f>MIN(E40,F40)</f>
        <v>0</v>
      </c>
      <c r="H40" s="10"/>
      <c r="I40" s="59" t="str">
        <f>IF(E40='別紙１－２'!B29,"○","×")</f>
        <v>○</v>
      </c>
    </row>
    <row r="41" spans="1:9" ht="22.5" customHeight="1" x14ac:dyDescent="0.15">
      <c r="A41" s="9"/>
      <c r="H41" s="10"/>
    </row>
    <row r="42" spans="1:9" ht="20.100000000000001" customHeight="1" x14ac:dyDescent="0.15">
      <c r="A42" s="71" t="b">
        <v>1</v>
      </c>
      <c r="B42" s="22" t="s">
        <v>112</v>
      </c>
      <c r="C42" s="22"/>
      <c r="D42" s="22"/>
      <c r="H42" s="10"/>
    </row>
    <row r="43" spans="1:9" ht="20.100000000000001" customHeight="1" x14ac:dyDescent="0.15">
      <c r="A43" s="69"/>
      <c r="B43" t="s">
        <v>47</v>
      </c>
      <c r="C43" s="22"/>
      <c r="D43" s="22"/>
      <c r="H43" s="10"/>
      <c r="I43" s="2" t="s">
        <v>123</v>
      </c>
    </row>
    <row r="44" spans="1:9" ht="20.100000000000001" customHeight="1" x14ac:dyDescent="0.15">
      <c r="A44" s="16"/>
      <c r="B44" s="3" t="s">
        <v>8</v>
      </c>
      <c r="C44" s="3"/>
      <c r="D44" s="39"/>
      <c r="E44" s="21"/>
      <c r="F44" s="1" t="s">
        <v>11</v>
      </c>
      <c r="G44" s="24"/>
      <c r="H44" s="10"/>
      <c r="I44" s="2">
        <f>G44*30+G45*30</f>
        <v>0</v>
      </c>
    </row>
    <row r="45" spans="1:9" ht="20.100000000000001" customHeight="1" x14ac:dyDescent="0.15">
      <c r="A45" s="16"/>
      <c r="B45" s="3" t="s">
        <v>9</v>
      </c>
      <c r="C45" s="3"/>
      <c r="D45" s="39"/>
      <c r="E45" s="21"/>
      <c r="F45" s="1" t="s">
        <v>11</v>
      </c>
      <c r="G45" s="25"/>
      <c r="H45" s="10"/>
      <c r="I45" s="2" t="s">
        <v>42</v>
      </c>
    </row>
    <row r="46" spans="1:9" ht="19.5" customHeight="1" x14ac:dyDescent="0.15">
      <c r="A46" s="9"/>
      <c r="H46" s="10"/>
      <c r="I46" s="59" t="str">
        <f>IF(I44&lt;D45+D44,"×","〇")</f>
        <v>〇</v>
      </c>
    </row>
    <row r="47" spans="1:9" ht="24.95" customHeight="1" x14ac:dyDescent="0.15">
      <c r="A47" s="9"/>
      <c r="B47" s="2" t="s">
        <v>1</v>
      </c>
      <c r="C47" s="13" t="s">
        <v>6</v>
      </c>
      <c r="D47" s="56" t="s">
        <v>2</v>
      </c>
      <c r="E47" s="57" t="s">
        <v>7</v>
      </c>
      <c r="F47" s="2" t="s">
        <v>3</v>
      </c>
      <c r="G47" s="56" t="s">
        <v>4</v>
      </c>
      <c r="H47" s="10"/>
      <c r="I47" s="2" t="s">
        <v>120</v>
      </c>
    </row>
    <row r="48" spans="1:9" ht="24.95" customHeight="1" x14ac:dyDescent="0.15">
      <c r="A48" s="9"/>
      <c r="B48" s="43"/>
      <c r="C48" s="43"/>
      <c r="D48" s="58">
        <f>B48-C48</f>
        <v>0</v>
      </c>
      <c r="E48" s="58">
        <f>ROUNDDOWN(D48,-2)</f>
        <v>0</v>
      </c>
      <c r="F48" s="58" t="str">
        <f>IF((D44*G44*2500)+(D45*G45*4000)=0,"自動計算",(D44*G44*2500)+(D45*G45*4000))</f>
        <v>自動計算</v>
      </c>
      <c r="G48" s="58">
        <f>MIN(E48,F48)</f>
        <v>0</v>
      </c>
      <c r="H48" s="10"/>
      <c r="I48" s="59" t="str">
        <f>IF(E48='別紙１－２'!B40,"○","×")</f>
        <v>○</v>
      </c>
    </row>
    <row r="49" spans="1:9" ht="12" customHeight="1" x14ac:dyDescent="0.15">
      <c r="A49" s="9"/>
      <c r="H49" s="10"/>
    </row>
    <row r="50" spans="1:9" ht="8.1" customHeight="1" x14ac:dyDescent="0.15">
      <c r="A50" s="9"/>
      <c r="H50" s="10"/>
    </row>
    <row r="51" spans="1:9" ht="20.100000000000001" customHeight="1" x14ac:dyDescent="0.15">
      <c r="A51" s="23"/>
      <c r="B51" s="5" t="s">
        <v>13</v>
      </c>
      <c r="C51" s="60">
        <f>G31+G40+G48</f>
        <v>0</v>
      </c>
      <c r="D51" s="22"/>
      <c r="H51" s="10"/>
    </row>
    <row r="52" spans="1:9" x14ac:dyDescent="0.15">
      <c r="A52" s="11"/>
      <c r="B52" s="4"/>
      <c r="C52" s="4"/>
      <c r="D52" s="4"/>
      <c r="E52" s="5"/>
      <c r="F52" s="4"/>
      <c r="G52" s="4"/>
      <c r="H52" s="12"/>
    </row>
    <row r="53" spans="1:9" ht="30" customHeight="1" x14ac:dyDescent="0.15">
      <c r="A53" s="6" t="s">
        <v>5</v>
      </c>
      <c r="B53" s="7"/>
      <c r="C53" s="7"/>
      <c r="D53" s="7"/>
      <c r="E53" s="15"/>
      <c r="F53" s="7"/>
      <c r="G53" s="7"/>
      <c r="H53" s="8"/>
    </row>
    <row r="54" spans="1:9" ht="20.100000000000001" customHeight="1" x14ac:dyDescent="0.15">
      <c r="A54" s="70" t="b">
        <v>1</v>
      </c>
      <c r="B54" s="20" t="s">
        <v>117</v>
      </c>
      <c r="H54" s="10"/>
      <c r="I54" s="2" t="s">
        <v>41</v>
      </c>
    </row>
    <row r="55" spans="1:9" ht="20.100000000000001" customHeight="1" x14ac:dyDescent="0.15">
      <c r="A55" s="16"/>
      <c r="B55" t="s">
        <v>45</v>
      </c>
      <c r="H55" s="10"/>
      <c r="I55" s="2">
        <f>F56*3</f>
        <v>0</v>
      </c>
    </row>
    <row r="56" spans="1:9" ht="20.100000000000001" customHeight="1" x14ac:dyDescent="0.15">
      <c r="A56" s="16"/>
      <c r="B56" s="3" t="s">
        <v>26</v>
      </c>
      <c r="C56" s="3"/>
      <c r="D56" s="67"/>
      <c r="E56" s="37" t="s">
        <v>10</v>
      </c>
      <c r="F56" s="68"/>
      <c r="H56" s="10"/>
      <c r="I56" s="2" t="s">
        <v>42</v>
      </c>
    </row>
    <row r="57" spans="1:9" ht="21.75" customHeight="1" x14ac:dyDescent="0.15">
      <c r="A57" s="16"/>
      <c r="B57" s="36"/>
      <c r="C57" s="1"/>
      <c r="D57" s="1"/>
      <c r="F57" s="1"/>
      <c r="G57" s="1"/>
      <c r="H57" s="10"/>
      <c r="I57" s="59" t="str">
        <f>IF(I55&lt;D56,"×","〇")</f>
        <v>〇</v>
      </c>
    </row>
    <row r="58" spans="1:9" ht="24.95" customHeight="1" x14ac:dyDescent="0.15">
      <c r="A58" s="9"/>
      <c r="B58" s="2" t="s">
        <v>1</v>
      </c>
      <c r="C58" s="13" t="s">
        <v>6</v>
      </c>
      <c r="D58" s="56" t="s">
        <v>2</v>
      </c>
      <c r="E58" s="57" t="s">
        <v>7</v>
      </c>
      <c r="F58" s="2" t="s">
        <v>3</v>
      </c>
      <c r="G58" s="56" t="s">
        <v>25</v>
      </c>
      <c r="H58" s="10"/>
      <c r="I58" s="2" t="s">
        <v>121</v>
      </c>
    </row>
    <row r="59" spans="1:9" ht="24.95" customHeight="1" x14ac:dyDescent="0.15">
      <c r="A59" s="9"/>
      <c r="B59" s="43"/>
      <c r="C59" s="43"/>
      <c r="D59" s="58">
        <f>B59-C59</f>
        <v>0</v>
      </c>
      <c r="E59" s="58">
        <f>ROUNDDOWN(D59,-3)</f>
        <v>0</v>
      </c>
      <c r="F59" s="58" t="str">
        <f>IF(D56*F56*100000=0,"自動計算",D56*F56*100000)</f>
        <v>自動計算</v>
      </c>
      <c r="G59" s="58">
        <f>MIN(E59,F59)</f>
        <v>0</v>
      </c>
      <c r="H59" s="10"/>
      <c r="I59" s="59" t="str">
        <f>IF(E59='別紙１－３'!B17,"○","×")</f>
        <v>○</v>
      </c>
    </row>
    <row r="60" spans="1:9" ht="12" customHeight="1" x14ac:dyDescent="0.15">
      <c r="A60" s="9"/>
      <c r="H60" s="10"/>
    </row>
    <row r="61" spans="1:9" ht="20.100000000000001" customHeight="1" x14ac:dyDescent="0.15">
      <c r="A61" s="70" t="b">
        <v>1</v>
      </c>
      <c r="B61" s="20" t="s">
        <v>118</v>
      </c>
      <c r="H61" s="10"/>
    </row>
    <row r="62" spans="1:9" ht="24.95" customHeight="1" x14ac:dyDescent="0.15">
      <c r="A62" s="9"/>
      <c r="B62" s="2" t="s">
        <v>1</v>
      </c>
      <c r="C62" s="13" t="s">
        <v>6</v>
      </c>
      <c r="D62" s="56" t="s">
        <v>2</v>
      </c>
      <c r="E62" s="57" t="s">
        <v>7</v>
      </c>
      <c r="F62" s="2" t="s">
        <v>3</v>
      </c>
      <c r="G62" s="56" t="s">
        <v>4</v>
      </c>
      <c r="H62" s="10"/>
      <c r="I62" s="2" t="s">
        <v>122</v>
      </c>
    </row>
    <row r="63" spans="1:9" ht="24.95" customHeight="1" x14ac:dyDescent="0.15">
      <c r="A63" s="9"/>
      <c r="B63" s="43"/>
      <c r="C63" s="43"/>
      <c r="D63" s="58">
        <f>B63-C63</f>
        <v>0</v>
      </c>
      <c r="E63" s="58">
        <f>ROUNDDOWN(D63,-3)</f>
        <v>0</v>
      </c>
      <c r="F63" s="58">
        <v>300000</v>
      </c>
      <c r="G63" s="58">
        <f>MIN(E63,F63)</f>
        <v>0</v>
      </c>
      <c r="H63" s="10"/>
      <c r="I63" s="59" t="str">
        <f>IF(E63='別紙１－３'!B28,"○","×")</f>
        <v>○</v>
      </c>
    </row>
    <row r="64" spans="1:9" ht="12" customHeight="1" x14ac:dyDescent="0.15">
      <c r="A64" s="9"/>
      <c r="H64" s="10"/>
    </row>
    <row r="65" spans="1:8" ht="12" customHeight="1" x14ac:dyDescent="0.15">
      <c r="A65" s="9"/>
      <c r="H65" s="10"/>
    </row>
    <row r="66" spans="1:8" ht="20.100000000000001" customHeight="1" x14ac:dyDescent="0.15">
      <c r="A66" s="23"/>
      <c r="B66" s="5" t="s">
        <v>14</v>
      </c>
      <c r="C66" s="61">
        <f>G59+G63</f>
        <v>0</v>
      </c>
      <c r="D66" s="22"/>
      <c r="H66" s="10"/>
    </row>
    <row r="67" spans="1:8" x14ac:dyDescent="0.15">
      <c r="A67" s="11"/>
      <c r="B67" s="4"/>
      <c r="C67" s="4"/>
      <c r="D67" s="4"/>
      <c r="E67" s="5"/>
      <c r="F67" s="4"/>
      <c r="G67" s="4"/>
      <c r="H67" s="12"/>
    </row>
  </sheetData>
  <sheetProtection selectLockedCells="1"/>
  <mergeCells count="12">
    <mergeCell ref="A24:H24"/>
    <mergeCell ref="E16:G16"/>
    <mergeCell ref="E18:G18"/>
    <mergeCell ref="E20:G20"/>
    <mergeCell ref="A3:H3"/>
    <mergeCell ref="E9:G9"/>
    <mergeCell ref="E11:G11"/>
    <mergeCell ref="E13:G13"/>
    <mergeCell ref="E5:G5"/>
    <mergeCell ref="E15:G15"/>
    <mergeCell ref="E8:G8"/>
    <mergeCell ref="E6:G6"/>
  </mergeCells>
  <phoneticPr fontId="1"/>
  <conditionalFormatting sqref="B63:C63 E63 D44:D45 G44:G45 B48:C48 E48 D56 F56 B59:C59 E59 B31:C31 E31 D36:D37 G36:G37 B40:C40 E40 E5:E6 E8:E9 E11 E13">
    <cfRule type="expression" dxfId="18" priority="34">
      <formula>B5=""</formula>
    </cfRule>
  </conditionalFormatting>
  <conditionalFormatting sqref="B42:G42 C43:G43 B44:G48">
    <cfRule type="expression" dxfId="17" priority="23">
      <formula>$A$42=FALSE</formula>
    </cfRule>
  </conditionalFormatting>
  <conditionalFormatting sqref="B29:I31">
    <cfRule type="expression" dxfId="16" priority="7">
      <formula>$A$29=FALSE</formula>
    </cfRule>
  </conditionalFormatting>
  <conditionalFormatting sqref="B33:I40">
    <cfRule type="expression" dxfId="15" priority="6">
      <formula>$A$34=FALSE</formula>
    </cfRule>
  </conditionalFormatting>
  <conditionalFormatting sqref="B42:I48">
    <cfRule type="expression" dxfId="14" priority="5">
      <formula>$A$42=FALSE</formula>
    </cfRule>
  </conditionalFormatting>
  <conditionalFormatting sqref="B54:I59">
    <cfRule type="expression" dxfId="13" priority="10">
      <formula>$A$54=FALSE</formula>
    </cfRule>
  </conditionalFormatting>
  <conditionalFormatting sqref="B61:I63">
    <cfRule type="expression" dxfId="12" priority="25">
      <formula>$A$61=FALSE</formula>
    </cfRule>
  </conditionalFormatting>
  <conditionalFormatting sqref="E15:E16">
    <cfRule type="expression" dxfId="11" priority="4">
      <formula>E15=""</formula>
    </cfRule>
  </conditionalFormatting>
  <conditionalFormatting sqref="E18">
    <cfRule type="expression" dxfId="10" priority="3">
      <formula>E18=""</formula>
    </cfRule>
  </conditionalFormatting>
  <conditionalFormatting sqref="E20">
    <cfRule type="expression" dxfId="9" priority="2">
      <formula>E20=""</formula>
    </cfRule>
  </conditionalFormatting>
  <dataValidations count="5">
    <dataValidation type="custom" allowBlank="1" showInputMessage="1" showErrorMessage="1" error="チェックボックスにチェックが入っておりません" sqref="B31:G31 G48 G40 E63 E59 E48 E40" xr:uid="{F7309AA6-E7F7-4C8C-84F3-024C33661167}">
      <formula1>$A$29=TRUE</formula1>
    </dataValidation>
    <dataValidation type="custom" allowBlank="1" showInputMessage="1" showErrorMessage="1" error="チェックボックスにチェックが入っておりません" sqref="B63:D63 F63" xr:uid="{A36A9E72-B62C-4CE8-AE67-07AD1B3CF58E}">
      <formula1>$A$61=TRUE</formula1>
    </dataValidation>
    <dataValidation type="custom" allowBlank="1" showInputMessage="1" showErrorMessage="1" error="チェックボックスにチェックが入っておりません" sqref="B44:C48 G44:G47 F44:F48 E44:E47 D46:D48" xr:uid="{AFBF68C9-A529-4851-8DD6-A09F148F6F68}">
      <formula1>$A$42=TRUE</formula1>
    </dataValidation>
    <dataValidation type="custom" allowBlank="1" showInputMessage="1" showErrorMessage="1" sqref="B36:C40 G36:G39 F36:F40 E36:E39 D38:D40" xr:uid="{C02FD7D8-3E84-4753-8406-97C5316AD98B}">
      <formula1>$A$34=TRUE</formula1>
    </dataValidation>
    <dataValidation type="custom" allowBlank="1" showInputMessage="1" showErrorMessage="1" error="チェックボックスにチェックが入っておりません" sqref="I45:I46 I56:I57 B55:F56 B35 I36:I37 B57:D59 F57:G59 E57:E58 G63 B43" xr:uid="{6ACC2857-1549-43C6-A193-80A281E58F28}">
      <formula1>$A$54=TRUE</formula1>
    </dataValidation>
  </dataValidations>
  <pageMargins left="0.70866141732283472" right="0.70866141732283472" top="0.74803149606299213" bottom="0.74803149606299213" header="0.31496062992125984" footer="0.31496062992125984"/>
  <pageSetup paperSize="9" scale="48" fitToWidth="0" orientation="portrait" r:id="rId1"/>
  <rowBreaks count="1" manualBreakCount="1">
    <brk id="5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7E7333F-CF6D-437C-A6DC-6D0B3FB40BE3}">
          <x14:formula1>
            <xm:f>'（参考）市町村一覧'!$D$2:$D$4</xm:f>
          </x14:formula1>
          <xm:sqref>E11:G11</xm:sqref>
        </x14:dataValidation>
        <x14:dataValidation type="list" allowBlank="1" showInputMessage="1" showErrorMessage="1" xr:uid="{6D3C3C48-E3FE-441B-879B-300F355E6260}">
          <x14:formula1>
            <xm:f>'（参考）市町村一覧'!$B$2:$B$60</xm:f>
          </x14:formula1>
          <xm:sqref>E13:G13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DCEC-D9B9-49F4-BC4E-26F967EA7205}">
  <sheetPr codeName="Sheet2">
    <pageSetUpPr fitToPage="1"/>
  </sheetPr>
  <dimension ref="A1:C40"/>
  <sheetViews>
    <sheetView topLeftCell="A4" zoomScale="85" zoomScaleNormal="85" workbookViewId="0">
      <selection activeCell="C26" sqref="C26"/>
    </sheetView>
  </sheetViews>
  <sheetFormatPr defaultRowHeight="13.5" x14ac:dyDescent="0.15"/>
  <cols>
    <col min="1" max="1" width="8.625" customWidth="1"/>
    <col min="2" max="2" width="20.5" bestFit="1" customWidth="1"/>
    <col min="3" max="3" width="88.875" customWidth="1"/>
  </cols>
  <sheetData>
    <row r="1" spans="1:3" ht="20.100000000000001" customHeight="1" x14ac:dyDescent="0.15">
      <c r="A1" s="40" t="s">
        <v>110</v>
      </c>
    </row>
    <row r="2" spans="1:3" ht="20.100000000000001" customHeight="1" x14ac:dyDescent="0.15"/>
    <row r="3" spans="1:3" ht="30" customHeight="1" x14ac:dyDescent="0.15">
      <c r="A3" s="14" t="s">
        <v>22</v>
      </c>
      <c r="B3" s="3"/>
      <c r="C3" s="3"/>
    </row>
    <row r="5" spans="1:3" ht="20.100000000000001" customHeight="1" x14ac:dyDescent="0.15">
      <c r="A5" s="35" t="s">
        <v>21</v>
      </c>
    </row>
    <row r="6" spans="1:3" ht="20.100000000000001" customHeight="1" x14ac:dyDescent="0.15">
      <c r="A6" s="35" t="s">
        <v>28</v>
      </c>
    </row>
    <row r="7" spans="1:3" ht="8.1" customHeight="1" x14ac:dyDescent="0.15"/>
    <row r="8" spans="1:3" ht="20.100000000000001" customHeight="1" x14ac:dyDescent="0.15">
      <c r="A8" s="34" t="s">
        <v>31</v>
      </c>
      <c r="B8" s="30"/>
      <c r="C8" s="30"/>
    </row>
    <row r="9" spans="1:3" ht="20.100000000000001" customHeight="1" x14ac:dyDescent="0.15">
      <c r="A9" s="41" t="s">
        <v>38</v>
      </c>
      <c r="B9" s="42"/>
      <c r="C9" s="66" t="s">
        <v>43</v>
      </c>
    </row>
    <row r="10" spans="1:3" ht="20.100000000000001" customHeight="1" x14ac:dyDescent="0.15">
      <c r="A10" s="2" t="s">
        <v>19</v>
      </c>
      <c r="B10" s="2" t="s">
        <v>134</v>
      </c>
      <c r="C10" s="30" t="s">
        <v>35</v>
      </c>
    </row>
    <row r="11" spans="1:3" ht="20.100000000000001" customHeight="1" x14ac:dyDescent="0.15">
      <c r="A11" s="31" t="s">
        <v>24</v>
      </c>
      <c r="B11" s="32" t="s">
        <v>135</v>
      </c>
      <c r="C11" s="33" t="s">
        <v>36</v>
      </c>
    </row>
    <row r="12" spans="1:3" ht="20.100000000000001" customHeight="1" x14ac:dyDescent="0.15">
      <c r="A12" s="31">
        <v>1</v>
      </c>
      <c r="B12" s="64"/>
      <c r="C12" s="65"/>
    </row>
    <row r="13" spans="1:3" ht="20.100000000000001" customHeight="1" x14ac:dyDescent="0.15">
      <c r="A13" s="31">
        <v>2</v>
      </c>
      <c r="B13" s="64"/>
      <c r="C13" s="65"/>
    </row>
    <row r="14" spans="1:3" ht="20.100000000000001" customHeight="1" x14ac:dyDescent="0.15">
      <c r="A14" s="31">
        <v>3</v>
      </c>
      <c r="B14" s="64"/>
      <c r="C14" s="65"/>
    </row>
    <row r="15" spans="1:3" ht="20.100000000000001" customHeight="1" x14ac:dyDescent="0.15">
      <c r="A15" s="31">
        <v>4</v>
      </c>
      <c r="B15" s="64"/>
      <c r="C15" s="65"/>
    </row>
    <row r="16" spans="1:3" ht="20.100000000000001" customHeight="1" x14ac:dyDescent="0.15">
      <c r="A16" s="31">
        <v>5</v>
      </c>
      <c r="B16" s="64"/>
      <c r="C16" s="65"/>
    </row>
    <row r="17" spans="1:3" ht="20.100000000000001" customHeight="1" x14ac:dyDescent="0.15">
      <c r="A17" s="2" t="s">
        <v>20</v>
      </c>
      <c r="B17" s="62">
        <f>ROUNDDOWN(SUM(B12:B16),-3)</f>
        <v>0</v>
      </c>
      <c r="C17" s="38" t="s">
        <v>27</v>
      </c>
    </row>
    <row r="18" spans="1:3" x14ac:dyDescent="0.15">
      <c r="A18" s="1"/>
    </row>
    <row r="20" spans="1:3" ht="20.100000000000001" customHeight="1" x14ac:dyDescent="0.15">
      <c r="A20" s="34" t="s">
        <v>114</v>
      </c>
      <c r="B20" s="30"/>
      <c r="C20" s="30"/>
    </row>
    <row r="21" spans="1:3" ht="20.100000000000001" customHeight="1" x14ac:dyDescent="0.15">
      <c r="A21" s="41" t="s">
        <v>39</v>
      </c>
      <c r="B21" s="42"/>
      <c r="C21" s="65" t="s">
        <v>44</v>
      </c>
    </row>
    <row r="22" spans="1:3" ht="20.100000000000001" customHeight="1" x14ac:dyDescent="0.15">
      <c r="A22" s="2" t="s">
        <v>19</v>
      </c>
      <c r="B22" s="2" t="s">
        <v>134</v>
      </c>
      <c r="C22" s="30" t="s">
        <v>34</v>
      </c>
    </row>
    <row r="23" spans="1:3" ht="20.100000000000001" customHeight="1" x14ac:dyDescent="0.15">
      <c r="A23" s="31" t="s">
        <v>24</v>
      </c>
      <c r="B23" s="32" t="s">
        <v>135</v>
      </c>
      <c r="C23" s="33" t="s">
        <v>128</v>
      </c>
    </row>
    <row r="24" spans="1:3" ht="20.100000000000001" customHeight="1" x14ac:dyDescent="0.15">
      <c r="A24" s="31">
        <v>1</v>
      </c>
      <c r="B24" s="64"/>
      <c r="C24" s="65"/>
    </row>
    <row r="25" spans="1:3" ht="20.100000000000001" customHeight="1" x14ac:dyDescent="0.15">
      <c r="A25" s="31">
        <v>2</v>
      </c>
      <c r="B25" s="64"/>
      <c r="C25" s="65"/>
    </row>
    <row r="26" spans="1:3" ht="20.100000000000001" customHeight="1" x14ac:dyDescent="0.15">
      <c r="A26" s="31">
        <v>3</v>
      </c>
      <c r="B26" s="64"/>
      <c r="C26" s="65"/>
    </row>
    <row r="27" spans="1:3" ht="20.100000000000001" customHeight="1" x14ac:dyDescent="0.15">
      <c r="A27" s="31">
        <v>4</v>
      </c>
      <c r="B27" s="64"/>
      <c r="C27" s="65"/>
    </row>
    <row r="28" spans="1:3" ht="20.100000000000001" customHeight="1" x14ac:dyDescent="0.15">
      <c r="A28" s="31">
        <v>5</v>
      </c>
      <c r="B28" s="64"/>
      <c r="C28" s="65"/>
    </row>
    <row r="29" spans="1:3" ht="20.100000000000001" customHeight="1" x14ac:dyDescent="0.15">
      <c r="A29" s="2" t="s">
        <v>20</v>
      </c>
      <c r="B29" s="62">
        <f>ROUNDDOWN(SUM(B24:B28),-2)</f>
        <v>0</v>
      </c>
      <c r="C29" s="38" t="s">
        <v>129</v>
      </c>
    </row>
    <row r="31" spans="1:3" ht="14.25" x14ac:dyDescent="0.15">
      <c r="A31" s="34" t="s">
        <v>115</v>
      </c>
      <c r="B31" s="30"/>
      <c r="C31" s="30"/>
    </row>
    <row r="32" spans="1:3" ht="14.25" x14ac:dyDescent="0.15">
      <c r="A32" s="41" t="s">
        <v>39</v>
      </c>
      <c r="B32" s="42"/>
      <c r="C32" s="65" t="s">
        <v>44</v>
      </c>
    </row>
    <row r="33" spans="1:3" x14ac:dyDescent="0.15">
      <c r="A33" s="2" t="s">
        <v>19</v>
      </c>
      <c r="B33" s="2" t="s">
        <v>134</v>
      </c>
      <c r="C33" s="30" t="s">
        <v>34</v>
      </c>
    </row>
    <row r="34" spans="1:3" x14ac:dyDescent="0.15">
      <c r="A34" s="31" t="s">
        <v>24</v>
      </c>
      <c r="B34" s="32" t="s">
        <v>135</v>
      </c>
      <c r="C34" s="33" t="s">
        <v>128</v>
      </c>
    </row>
    <row r="35" spans="1:3" x14ac:dyDescent="0.15">
      <c r="A35" s="31">
        <v>1</v>
      </c>
      <c r="B35" s="64"/>
      <c r="C35" s="65"/>
    </row>
    <row r="36" spans="1:3" x14ac:dyDescent="0.15">
      <c r="A36" s="31">
        <v>2</v>
      </c>
      <c r="B36" s="64"/>
      <c r="C36" s="65"/>
    </row>
    <row r="37" spans="1:3" x14ac:dyDescent="0.15">
      <c r="A37" s="31">
        <v>3</v>
      </c>
      <c r="B37" s="64"/>
      <c r="C37" s="65"/>
    </row>
    <row r="38" spans="1:3" x14ac:dyDescent="0.15">
      <c r="A38" s="31">
        <v>4</v>
      </c>
      <c r="B38" s="64"/>
      <c r="C38" s="65"/>
    </row>
    <row r="39" spans="1:3" x14ac:dyDescent="0.15">
      <c r="A39" s="31">
        <v>5</v>
      </c>
      <c r="B39" s="64"/>
      <c r="C39" s="65"/>
    </row>
    <row r="40" spans="1:3" x14ac:dyDescent="0.15">
      <c r="A40" s="2" t="s">
        <v>20</v>
      </c>
      <c r="B40" s="62">
        <f>ROUNDDOWN(SUM(B35:B39),-2)</f>
        <v>0</v>
      </c>
      <c r="C40" s="38" t="s">
        <v>129</v>
      </c>
    </row>
  </sheetData>
  <phoneticPr fontId="1"/>
  <pageMargins left="0.7" right="0.7" top="0.75" bottom="0.75" header="0.3" footer="0.3"/>
  <pageSetup paperSize="9" scale="75" orientation="portrait" r:id="rId1"/>
  <extLst>
    <ext xmlns:x14="http://schemas.microsoft.com/office/spreadsheetml/2009/9/main" uri="{78C0D931-6437-407d-A8EE-F0AAD7539E65}">
      <x14:conditionalFormattings>
        <x14:conditionalFormatting xmlns:xm="http://schemas.microsoft.com/office/excel/2006/main">
          <x14:cfRule type="expression" priority="17" id="{49E9AFE7-79D3-4717-92DD-99843005924B}">
            <xm:f>別紙１!$A$29=FALSE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5" id="{0EFDE25A-725E-4515-9DDB-6D03B64BDBA8}">
            <xm:f>別紙１!$A$34=FALSE</xm:f>
            <x14:dxf>
              <fill>
                <patternFill patternType="gray0625">
                  <bgColor theme="2" tint="-9.9948118533890809E-2"/>
                </patternFill>
              </fill>
            </x14:dxf>
          </x14:cfRule>
          <xm:sqref>A20:C21 A22:A23 C22:C23 A24:C29</xm:sqref>
        </x14:conditionalFormatting>
        <x14:conditionalFormatting xmlns:xm="http://schemas.microsoft.com/office/excel/2006/main">
          <x14:cfRule type="expression" priority="7" id="{737673EE-0506-4B1A-8CE7-6110AAEEA9DC}">
            <xm:f>別紙１!$A$42=FALSE</xm:f>
            <x14:dxf>
              <fill>
                <patternFill patternType="gray0625">
                  <bgColor theme="2" tint="-9.9948118533890809E-2"/>
                </patternFill>
              </fill>
            </x14:dxf>
          </x14:cfRule>
          <xm:sqref>A31:C32 A33:A34 C33:C34 A35:C40</xm:sqref>
        </x14:conditionalFormatting>
        <x14:conditionalFormatting xmlns:xm="http://schemas.microsoft.com/office/excel/2006/main">
          <x14:cfRule type="expression" priority="2" id="{0939AE24-B5CA-4DFE-978A-D3DD4CDC1803}">
            <xm:f>別紙１!$A$29=FALSE</xm:f>
            <x14:dxf>
              <fill>
                <patternFill patternType="gray0625">
                  <bgColor theme="2" tint="-9.9948118533890809E-2"/>
                </patternFill>
              </fill>
            </x14:dxf>
          </x14:cfRule>
          <xm:sqref>B22:B23</xm:sqref>
        </x14:conditionalFormatting>
        <x14:conditionalFormatting xmlns:xm="http://schemas.microsoft.com/office/excel/2006/main">
          <x14:cfRule type="expression" priority="1" id="{68815765-D124-4B74-B6B5-C26AFADFC9F2}">
            <xm:f>別紙１!$A$29=FALSE</xm:f>
            <x14:dxf>
              <fill>
                <patternFill patternType="gray0625">
                  <bgColor theme="2" tint="-9.9948118533890809E-2"/>
                </patternFill>
              </fill>
            </x14:dxf>
          </x14:cfRule>
          <xm:sqref>B33:B34</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4C6D72EC-03EE-4199-B7FF-D5FF0FF773F6}">
          <x14:formula1>
            <xm:f>別紙１!$A$29=TRUE</xm:f>
          </x14:formula1>
          <xm:sqref>A8:C17 B22:B23 B33:B34</xm:sqref>
        </x14:dataValidation>
        <x14:dataValidation type="custom" allowBlank="1" showInputMessage="1" showErrorMessage="1" xr:uid="{70D0DAA6-4726-42C2-91D9-9D1730BD8999}">
          <x14:formula1>
            <xm:f>OR(別紙１!$A$34=TRUE,別紙１!$A$42=TRUE)</xm:f>
          </x14:formula1>
          <xm:sqref>C20:C28 C31:C39 B24:B29 A20:A29 B20:B21 A31:A40 B31:B32 B35:B40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D430-CD81-49CD-A738-3E0EF77978A3}">
  <sheetPr codeName="Sheet3">
    <pageSetUpPr fitToPage="1"/>
  </sheetPr>
  <dimension ref="A1:C28"/>
  <sheetViews>
    <sheetView workbookViewId="0">
      <selection activeCell="C26" sqref="C26"/>
    </sheetView>
  </sheetViews>
  <sheetFormatPr defaultRowHeight="13.5" x14ac:dyDescent="0.15"/>
  <cols>
    <col min="1" max="1" width="8.625" customWidth="1"/>
    <col min="2" max="2" width="20.5" bestFit="1" customWidth="1"/>
    <col min="3" max="3" width="88.875" bestFit="1" customWidth="1"/>
  </cols>
  <sheetData>
    <row r="1" spans="1:3" ht="20.100000000000001" customHeight="1" x14ac:dyDescent="0.15">
      <c r="A1" s="40" t="s">
        <v>116</v>
      </c>
    </row>
    <row r="2" spans="1:3" ht="20.100000000000001" customHeight="1" x14ac:dyDescent="0.15">
      <c r="A2" s="36"/>
    </row>
    <row r="3" spans="1:3" ht="30" customHeight="1" x14ac:dyDescent="0.15">
      <c r="A3" s="14" t="s">
        <v>23</v>
      </c>
      <c r="B3" s="3"/>
      <c r="C3" s="3"/>
    </row>
    <row r="5" spans="1:3" ht="20.100000000000001" customHeight="1" x14ac:dyDescent="0.15">
      <c r="A5" s="35" t="s">
        <v>21</v>
      </c>
    </row>
    <row r="6" spans="1:3" ht="20.100000000000001" customHeight="1" x14ac:dyDescent="0.15">
      <c r="A6" s="35" t="s">
        <v>28</v>
      </c>
    </row>
    <row r="7" spans="1:3" ht="8.1" customHeight="1" x14ac:dyDescent="0.15"/>
    <row r="8" spans="1:3" ht="20.100000000000001" customHeight="1" x14ac:dyDescent="0.15">
      <c r="A8" s="34" t="s">
        <v>32</v>
      </c>
      <c r="B8" s="30"/>
      <c r="C8" s="30"/>
    </row>
    <row r="9" spans="1:3" ht="20.100000000000001" customHeight="1" x14ac:dyDescent="0.15">
      <c r="A9" s="41" t="s">
        <v>38</v>
      </c>
      <c r="B9" s="42"/>
      <c r="C9" s="65" t="s">
        <v>44</v>
      </c>
    </row>
    <row r="10" spans="1:3" ht="20.100000000000001" customHeight="1" x14ac:dyDescent="0.15">
      <c r="A10" s="2" t="s">
        <v>19</v>
      </c>
      <c r="B10" s="2" t="s">
        <v>134</v>
      </c>
      <c r="C10" s="30" t="s">
        <v>34</v>
      </c>
    </row>
    <row r="11" spans="1:3" ht="20.100000000000001" customHeight="1" x14ac:dyDescent="0.15">
      <c r="A11" s="31" t="s">
        <v>24</v>
      </c>
      <c r="B11" s="32" t="s">
        <v>135</v>
      </c>
      <c r="C11" s="33" t="s">
        <v>30</v>
      </c>
    </row>
    <row r="12" spans="1:3" ht="20.100000000000001" customHeight="1" x14ac:dyDescent="0.15">
      <c r="A12" s="31">
        <v>1</v>
      </c>
      <c r="B12" s="64"/>
      <c r="C12" s="65"/>
    </row>
    <row r="13" spans="1:3" ht="20.100000000000001" customHeight="1" x14ac:dyDescent="0.15">
      <c r="A13" s="31">
        <v>2</v>
      </c>
      <c r="B13" s="64"/>
      <c r="C13" s="65"/>
    </row>
    <row r="14" spans="1:3" ht="20.100000000000001" customHeight="1" x14ac:dyDescent="0.15">
      <c r="A14" s="31">
        <v>3</v>
      </c>
      <c r="B14" s="64"/>
      <c r="C14" s="65"/>
    </row>
    <row r="15" spans="1:3" ht="20.100000000000001" customHeight="1" x14ac:dyDescent="0.15">
      <c r="A15" s="31">
        <v>4</v>
      </c>
      <c r="B15" s="64"/>
      <c r="C15" s="65"/>
    </row>
    <row r="16" spans="1:3" ht="20.100000000000001" customHeight="1" x14ac:dyDescent="0.15">
      <c r="A16" s="31">
        <v>5</v>
      </c>
      <c r="B16" s="64"/>
      <c r="C16" s="65"/>
    </row>
    <row r="17" spans="1:3" ht="20.100000000000001" customHeight="1" x14ac:dyDescent="0.15">
      <c r="A17" s="2" t="s">
        <v>20</v>
      </c>
      <c r="B17" s="62">
        <f>ROUNDDOWN(SUM(B12:B16),-3)</f>
        <v>0</v>
      </c>
      <c r="C17" s="38" t="s">
        <v>27</v>
      </c>
    </row>
    <row r="18" spans="1:3" x14ac:dyDescent="0.15">
      <c r="A18" s="1"/>
    </row>
    <row r="19" spans="1:3" ht="20.100000000000001" customHeight="1" x14ac:dyDescent="0.15">
      <c r="A19" s="34" t="s">
        <v>33</v>
      </c>
      <c r="B19" s="30"/>
      <c r="C19" s="30"/>
    </row>
    <row r="20" spans="1:3" ht="20.100000000000001" customHeight="1" x14ac:dyDescent="0.15">
      <c r="A20" s="41" t="s">
        <v>40</v>
      </c>
      <c r="B20" s="42"/>
      <c r="C20" s="65" t="s">
        <v>44</v>
      </c>
    </row>
    <row r="21" spans="1:3" ht="20.100000000000001" customHeight="1" x14ac:dyDescent="0.15">
      <c r="A21" s="2" t="s">
        <v>19</v>
      </c>
      <c r="B21" s="2" t="s">
        <v>134</v>
      </c>
      <c r="C21" s="30" t="s">
        <v>35</v>
      </c>
    </row>
    <row r="22" spans="1:3" ht="20.100000000000001" customHeight="1" x14ac:dyDescent="0.15">
      <c r="A22" s="31" t="s">
        <v>24</v>
      </c>
      <c r="B22" s="32" t="s">
        <v>135</v>
      </c>
      <c r="C22" s="33" t="s">
        <v>37</v>
      </c>
    </row>
    <row r="23" spans="1:3" ht="20.100000000000001" customHeight="1" x14ac:dyDescent="0.15">
      <c r="A23" s="31">
        <v>1</v>
      </c>
      <c r="B23" s="64"/>
      <c r="C23" s="65"/>
    </row>
    <row r="24" spans="1:3" ht="20.100000000000001" customHeight="1" x14ac:dyDescent="0.15">
      <c r="A24" s="31">
        <v>2</v>
      </c>
      <c r="B24" s="64"/>
      <c r="C24" s="65"/>
    </row>
    <row r="25" spans="1:3" ht="20.100000000000001" customHeight="1" x14ac:dyDescent="0.15">
      <c r="A25" s="31">
        <v>3</v>
      </c>
      <c r="B25" s="64"/>
      <c r="C25" s="65"/>
    </row>
    <row r="26" spans="1:3" ht="20.100000000000001" customHeight="1" x14ac:dyDescent="0.15">
      <c r="A26" s="31">
        <v>4</v>
      </c>
      <c r="B26" s="64"/>
      <c r="C26" s="65"/>
    </row>
    <row r="27" spans="1:3" ht="20.100000000000001" customHeight="1" x14ac:dyDescent="0.15">
      <c r="A27" s="31">
        <v>5</v>
      </c>
      <c r="B27" s="64"/>
      <c r="C27" s="65"/>
    </row>
    <row r="28" spans="1:3" ht="20.100000000000001" customHeight="1" x14ac:dyDescent="0.15">
      <c r="A28" s="2" t="s">
        <v>20</v>
      </c>
      <c r="B28" s="62">
        <f>ROUNDDOWN(SUM(B23:B27),-3)</f>
        <v>0</v>
      </c>
      <c r="C28" s="38" t="s">
        <v>29</v>
      </c>
    </row>
  </sheetData>
  <phoneticPr fontId="1"/>
  <pageMargins left="0.7" right="0.7" top="0.75" bottom="0.75" header="0.3" footer="0.3"/>
  <pageSetup paperSize="9" scale="75" orientation="portrait" r:id="rId1"/>
  <extLst>
    <ext xmlns:x14="http://schemas.microsoft.com/office/spreadsheetml/2009/9/main" uri="{78C0D931-6437-407d-A8EE-F0AAD7539E65}">
      <x14:conditionalFormattings>
        <x14:conditionalFormatting xmlns:xm="http://schemas.microsoft.com/office/excel/2006/main">
          <x14:cfRule type="expression" priority="11" id="{BA8E7550-2EAF-41D4-A70F-49CE00071447}">
            <xm:f>別紙１!$A$54=FALSE</xm:f>
            <x14:dxf>
              <fill>
                <patternFill patternType="gray0625">
                  <bgColor theme="2" tint="-9.9948118533890809E-2"/>
                </patternFill>
              </fill>
            </x14:dxf>
          </x14:cfRule>
          <xm:sqref>A8:C9 A10:A11 C10:C11 A12:C17</xm:sqref>
        </x14:conditionalFormatting>
        <x14:conditionalFormatting xmlns:xm="http://schemas.microsoft.com/office/excel/2006/main">
          <x14:cfRule type="expression" priority="10" id="{0BC96012-8BE0-4462-A823-704A0AB9C441}">
            <xm:f>別紙１!$A$61=FALSE</xm:f>
            <x14:dxf>
              <fill>
                <patternFill patternType="gray0625">
                  <bgColor theme="2" tint="-9.9948118533890809E-2"/>
                </patternFill>
              </fill>
            </x14:dxf>
          </x14:cfRule>
          <xm:sqref>A19:C20 A21:A22 C21:C22 A23:C28</xm:sqref>
        </x14:conditionalFormatting>
        <x14:conditionalFormatting xmlns:xm="http://schemas.microsoft.com/office/excel/2006/main">
          <x14:cfRule type="expression" priority="2" id="{745AAD16-88A9-49A7-981E-F2FD3CD7DAF6}">
            <xm:f>別紙１!$A$29=FALSE</xm:f>
            <x14:dxf>
              <fill>
                <patternFill patternType="gray0625">
                  <bgColor theme="2" tint="-9.9948118533890809E-2"/>
                </patternFill>
              </fill>
            </x14:dxf>
          </x14:cfRule>
          <xm:sqref>B10:B11</xm:sqref>
        </x14:conditionalFormatting>
        <x14:conditionalFormatting xmlns:xm="http://schemas.microsoft.com/office/excel/2006/main">
          <x14:cfRule type="expression" priority="1" id="{C960174E-4668-4667-9AA6-9F38E9A50551}">
            <xm:f>別紙１!$A$29=FALSE</xm:f>
            <x14:dxf>
              <fill>
                <patternFill patternType="gray0625">
                  <bgColor theme="2" tint="-9.9948118533890809E-2"/>
                </patternFill>
              </fill>
            </x14:dxf>
          </x14:cfRule>
          <xm:sqref>B21:B22</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CBFFD1D5-930C-4C21-ADA6-49F5E146C087}">
          <x14:formula1>
            <xm:f>別紙１!$A$54=TRUE</xm:f>
          </x14:formula1>
          <xm:sqref>A8:A17 C8:C17 B8:B9 B12:B17</xm:sqref>
        </x14:dataValidation>
        <x14:dataValidation type="custom" allowBlank="1" showInputMessage="1" showErrorMessage="1" error="申請書のチェックボックスにチェックが入っていません" xr:uid="{0F9C4CEA-19E0-49EF-8224-1CED543F9AE3}">
          <x14:formula1>
            <xm:f>別紙１!$A$61=TRUE</xm:f>
          </x14:formula1>
          <xm:sqref>A19:A28 C19:C28 B19:B20 B23:B28</xm:sqref>
        </x14:dataValidation>
        <x14:dataValidation type="custom" allowBlank="1" showInputMessage="1" showErrorMessage="1" error="申請書のチェックボックスにチェックが入っていません" xr:uid="{803390A9-F692-40AB-A0ED-4F3A4E6AB372}">
          <x14:formula1>
            <xm:f>別紙１!$A$29=TRUE</xm:f>
          </x14:formula1>
          <xm:sqref>B10:B11 B21:B22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F12F-B4FA-4A23-A96F-DC2849AC1245}">
  <sheetPr codeName="Sheet4"/>
  <dimension ref="B2:D60"/>
  <sheetViews>
    <sheetView workbookViewId="0"/>
  </sheetViews>
  <sheetFormatPr defaultRowHeight="13.5" x14ac:dyDescent="0.15"/>
  <cols>
    <col min="2" max="2" width="14" customWidth="1"/>
  </cols>
  <sheetData>
    <row r="2" spans="2:4" x14ac:dyDescent="0.15">
      <c r="B2" t="s">
        <v>51</v>
      </c>
      <c r="D2" t="s">
        <v>125</v>
      </c>
    </row>
    <row r="3" spans="2:4" x14ac:dyDescent="0.15">
      <c r="B3" t="s">
        <v>52</v>
      </c>
      <c r="D3" t="s">
        <v>126</v>
      </c>
    </row>
    <row r="4" spans="2:4" x14ac:dyDescent="0.15">
      <c r="B4" t="s">
        <v>53</v>
      </c>
      <c r="D4" t="s">
        <v>127</v>
      </c>
    </row>
    <row r="5" spans="2:4" x14ac:dyDescent="0.15">
      <c r="B5" t="s">
        <v>54</v>
      </c>
    </row>
    <row r="6" spans="2:4" x14ac:dyDescent="0.15">
      <c r="B6" t="s">
        <v>55</v>
      </c>
    </row>
    <row r="7" spans="2:4" x14ac:dyDescent="0.15">
      <c r="B7" t="s">
        <v>107</v>
      </c>
    </row>
    <row r="8" spans="2:4" x14ac:dyDescent="0.15">
      <c r="B8" t="s">
        <v>56</v>
      </c>
    </row>
    <row r="9" spans="2:4" x14ac:dyDescent="0.15">
      <c r="B9" t="s">
        <v>57</v>
      </c>
    </row>
    <row r="10" spans="2:4" x14ac:dyDescent="0.15">
      <c r="B10" t="s">
        <v>58</v>
      </c>
    </row>
    <row r="11" spans="2:4" x14ac:dyDescent="0.15">
      <c r="B11" t="s">
        <v>59</v>
      </c>
    </row>
    <row r="12" spans="2:4" x14ac:dyDescent="0.15">
      <c r="B12" t="s">
        <v>60</v>
      </c>
    </row>
    <row r="13" spans="2:4" x14ac:dyDescent="0.15">
      <c r="B13" t="s">
        <v>61</v>
      </c>
    </row>
    <row r="14" spans="2:4" x14ac:dyDescent="0.15">
      <c r="B14" t="s">
        <v>62</v>
      </c>
    </row>
    <row r="15" spans="2:4" x14ac:dyDescent="0.15">
      <c r="B15" t="s">
        <v>63</v>
      </c>
    </row>
    <row r="16" spans="2:4" x14ac:dyDescent="0.15">
      <c r="B16" t="s">
        <v>64</v>
      </c>
    </row>
    <row r="17" spans="2:2" x14ac:dyDescent="0.15">
      <c r="B17" t="s">
        <v>65</v>
      </c>
    </row>
    <row r="18" spans="2:2" x14ac:dyDescent="0.15">
      <c r="B18" t="s">
        <v>66</v>
      </c>
    </row>
    <row r="19" spans="2:2" x14ac:dyDescent="0.15">
      <c r="B19" t="s">
        <v>67</v>
      </c>
    </row>
    <row r="20" spans="2:2" x14ac:dyDescent="0.15">
      <c r="B20" t="s">
        <v>68</v>
      </c>
    </row>
    <row r="21" spans="2:2" x14ac:dyDescent="0.15">
      <c r="B21" t="s">
        <v>69</v>
      </c>
    </row>
    <row r="22" spans="2:2" x14ac:dyDescent="0.15">
      <c r="B22" t="s">
        <v>70</v>
      </c>
    </row>
    <row r="23" spans="2:2" x14ac:dyDescent="0.15">
      <c r="B23" t="s">
        <v>71</v>
      </c>
    </row>
    <row r="24" spans="2:2" x14ac:dyDescent="0.15">
      <c r="B24" t="s">
        <v>72</v>
      </c>
    </row>
    <row r="25" spans="2:2" x14ac:dyDescent="0.15">
      <c r="B25" t="s">
        <v>108</v>
      </c>
    </row>
    <row r="26" spans="2:2" x14ac:dyDescent="0.15">
      <c r="B26" t="s">
        <v>73</v>
      </c>
    </row>
    <row r="27" spans="2:2" x14ac:dyDescent="0.15">
      <c r="B27" t="s">
        <v>74</v>
      </c>
    </row>
    <row r="28" spans="2:2" x14ac:dyDescent="0.15">
      <c r="B28" t="s">
        <v>75</v>
      </c>
    </row>
    <row r="29" spans="2:2" x14ac:dyDescent="0.15">
      <c r="B29" t="s">
        <v>76</v>
      </c>
    </row>
    <row r="30" spans="2:2" x14ac:dyDescent="0.15">
      <c r="B30" t="s">
        <v>77</v>
      </c>
    </row>
    <row r="31" spans="2:2" x14ac:dyDescent="0.15">
      <c r="B31" t="s">
        <v>78</v>
      </c>
    </row>
    <row r="32" spans="2:2" x14ac:dyDescent="0.15">
      <c r="B32" t="s">
        <v>109</v>
      </c>
    </row>
    <row r="33" spans="2:2" x14ac:dyDescent="0.15">
      <c r="B33" t="s">
        <v>79</v>
      </c>
    </row>
    <row r="34" spans="2:2" x14ac:dyDescent="0.15">
      <c r="B34" t="s">
        <v>80</v>
      </c>
    </row>
    <row r="35" spans="2:2" x14ac:dyDescent="0.15">
      <c r="B35" t="s">
        <v>81</v>
      </c>
    </row>
    <row r="36" spans="2:2" x14ac:dyDescent="0.15">
      <c r="B36" t="s">
        <v>82</v>
      </c>
    </row>
    <row r="37" spans="2:2" x14ac:dyDescent="0.15">
      <c r="B37" t="s">
        <v>83</v>
      </c>
    </row>
    <row r="38" spans="2:2" x14ac:dyDescent="0.15">
      <c r="B38" t="s">
        <v>84</v>
      </c>
    </row>
    <row r="39" spans="2:2" x14ac:dyDescent="0.15">
      <c r="B39" t="s">
        <v>85</v>
      </c>
    </row>
    <row r="40" spans="2:2" x14ac:dyDescent="0.15">
      <c r="B40" t="s">
        <v>86</v>
      </c>
    </row>
    <row r="41" spans="2:2" x14ac:dyDescent="0.15">
      <c r="B41" t="s">
        <v>87</v>
      </c>
    </row>
    <row r="42" spans="2:2" x14ac:dyDescent="0.15">
      <c r="B42" t="s">
        <v>88</v>
      </c>
    </row>
    <row r="43" spans="2:2" x14ac:dyDescent="0.15">
      <c r="B43" t="s">
        <v>89</v>
      </c>
    </row>
    <row r="44" spans="2:2" x14ac:dyDescent="0.15">
      <c r="B44" t="s">
        <v>90</v>
      </c>
    </row>
    <row r="45" spans="2:2" x14ac:dyDescent="0.15">
      <c r="B45" t="s">
        <v>91</v>
      </c>
    </row>
    <row r="46" spans="2:2" x14ac:dyDescent="0.15">
      <c r="B46" t="s">
        <v>92</v>
      </c>
    </row>
    <row r="47" spans="2:2" x14ac:dyDescent="0.15">
      <c r="B47" t="s">
        <v>93</v>
      </c>
    </row>
    <row r="48" spans="2:2" x14ac:dyDescent="0.15">
      <c r="B48" t="s">
        <v>94</v>
      </c>
    </row>
    <row r="49" spans="2:2" x14ac:dyDescent="0.15">
      <c r="B49" t="s">
        <v>95</v>
      </c>
    </row>
    <row r="50" spans="2:2" x14ac:dyDescent="0.15">
      <c r="B50" t="s">
        <v>96</v>
      </c>
    </row>
    <row r="51" spans="2:2" x14ac:dyDescent="0.15">
      <c r="B51" t="s">
        <v>97</v>
      </c>
    </row>
    <row r="52" spans="2:2" x14ac:dyDescent="0.15">
      <c r="B52" t="s">
        <v>98</v>
      </c>
    </row>
    <row r="53" spans="2:2" x14ac:dyDescent="0.15">
      <c r="B53" t="s">
        <v>99</v>
      </c>
    </row>
    <row r="54" spans="2:2" x14ac:dyDescent="0.15">
      <c r="B54" t="s">
        <v>100</v>
      </c>
    </row>
    <row r="55" spans="2:2" x14ac:dyDescent="0.15">
      <c r="B55" t="s">
        <v>101</v>
      </c>
    </row>
    <row r="56" spans="2:2" x14ac:dyDescent="0.15">
      <c r="B56" t="s">
        <v>102</v>
      </c>
    </row>
    <row r="57" spans="2:2" x14ac:dyDescent="0.15">
      <c r="B57" t="s">
        <v>103</v>
      </c>
    </row>
    <row r="58" spans="2:2" x14ac:dyDescent="0.15">
      <c r="B58" t="s">
        <v>104</v>
      </c>
    </row>
    <row r="59" spans="2:2" x14ac:dyDescent="0.15">
      <c r="B59" t="s">
        <v>105</v>
      </c>
    </row>
    <row r="60" spans="2:2" x14ac:dyDescent="0.15">
      <c r="B60" t="s">
        <v>106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vt:lpstr>
      <vt:lpstr>別紙１－２</vt:lpstr>
      <vt:lpstr>別紙１－３</vt:lpstr>
      <vt:lpstr>（参考）市町村一覧</vt:lpstr>
      <vt:lpstr>別紙１!Print_Area</vt:lpstr>
      <vt:lpstr>別紙１!Print_Titles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宏平（高齢者福祉課）</dc:creator>
  <cp:lastModifiedBy>塚越 なずな（高齢者福祉課）</cp:lastModifiedBy>
  <cp:lastPrinted>2026-04-13T08:14:22Z</cp:lastPrinted>
  <dcterms:created xsi:type="dcterms:W3CDTF">2025-03-19T01:15:00Z</dcterms:created>
  <dcterms:modified xsi:type="dcterms:W3CDTF">2026-06-11T08:04:45Z</dcterms:modified>
</cp:coreProperties>
</file>