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03_R07税財政資料集用\03 R07税財政資料集（黒字）\"/>
    </mc:Choice>
  </mc:AlternateContent>
  <xr:revisionPtr revIDLastSave="0" documentId="13_ncr:1_{85BE138C-5258-43E0-B167-87FB54820C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(4)市町村税の税目別決算推移" sheetId="1" r:id="rId1"/>
  </sheets>
  <definedNames>
    <definedName name="_xlnm.Print_Area" localSheetId="0">'1(4)市町村税の税目別決算推移'!$A$1:$Q$32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2" i="1"/>
  <c r="G23" i="1"/>
  <c r="L11" i="1" l="1"/>
  <c r="L6" i="1"/>
  <c r="J27" i="1"/>
  <c r="G27" i="1"/>
  <c r="I24" i="1"/>
  <c r="F24" i="1"/>
  <c r="C24" i="1"/>
  <c r="J23" i="1"/>
  <c r="J22" i="1"/>
  <c r="J21" i="1"/>
  <c r="I11" i="1"/>
  <c r="F11" i="1"/>
  <c r="C11" i="1"/>
  <c r="I6" i="1"/>
  <c r="F6" i="1"/>
  <c r="C6" i="1"/>
  <c r="L20" i="1" l="1"/>
  <c r="J6" i="1"/>
  <c r="G11" i="1"/>
  <c r="F20" i="1"/>
  <c r="F26" i="1" s="1"/>
  <c r="G6" i="1"/>
  <c r="J11" i="1"/>
  <c r="C20" i="1"/>
  <c r="I20" i="1"/>
  <c r="J24" i="1"/>
  <c r="G24" i="1"/>
  <c r="G20" i="1" l="1"/>
  <c r="H24" i="1"/>
  <c r="H11" i="1"/>
  <c r="H6" i="1"/>
  <c r="J20" i="1"/>
  <c r="I26" i="1"/>
  <c r="C26" i="1"/>
  <c r="E20" i="1" s="1"/>
  <c r="H26" i="1"/>
  <c r="H19" i="1"/>
  <c r="H18" i="1"/>
  <c r="H17" i="1"/>
  <c r="H16" i="1"/>
  <c r="H15" i="1"/>
  <c r="H14" i="1"/>
  <c r="H13" i="1"/>
  <c r="H12" i="1"/>
  <c r="H23" i="1"/>
  <c r="H22" i="1"/>
  <c r="H21" i="1"/>
  <c r="H10" i="1"/>
  <c r="H9" i="1"/>
  <c r="H8" i="1"/>
  <c r="H7" i="1"/>
  <c r="H20" i="1"/>
  <c r="G26" i="1" l="1"/>
  <c r="J26" i="1"/>
  <c r="K19" i="1"/>
  <c r="K18" i="1"/>
  <c r="K17" i="1"/>
  <c r="K16" i="1"/>
  <c r="K15" i="1"/>
  <c r="K14" i="1"/>
  <c r="K13" i="1"/>
  <c r="K12" i="1"/>
  <c r="K26" i="1"/>
  <c r="K23" i="1"/>
  <c r="K22" i="1"/>
  <c r="K21" i="1"/>
  <c r="K10" i="1"/>
  <c r="K9" i="1"/>
  <c r="K8" i="1"/>
  <c r="K7" i="1"/>
  <c r="K11" i="1"/>
  <c r="K24" i="1"/>
  <c r="K6" i="1"/>
  <c r="E19" i="1"/>
  <c r="E18" i="1"/>
  <c r="E17" i="1"/>
  <c r="E16" i="1"/>
  <c r="E15" i="1"/>
  <c r="E14" i="1"/>
  <c r="E13" i="1"/>
  <c r="E12" i="1"/>
  <c r="E26" i="1"/>
  <c r="E23" i="1"/>
  <c r="E22" i="1"/>
  <c r="E21" i="1"/>
  <c r="E10" i="1"/>
  <c r="E9" i="1"/>
  <c r="E8" i="1"/>
  <c r="E7" i="1"/>
  <c r="E11" i="1"/>
  <c r="E24" i="1"/>
  <c r="E6" i="1"/>
  <c r="K20" i="1"/>
  <c r="M6" i="1"/>
  <c r="L24" i="1"/>
  <c r="L26" i="1" l="1"/>
  <c r="M11" i="1"/>
  <c r="M27" i="1"/>
  <c r="M24" i="1"/>
  <c r="M23" i="1"/>
  <c r="M22" i="1"/>
  <c r="M21" i="1"/>
  <c r="N20" i="1" l="1"/>
  <c r="N19" i="1"/>
  <c r="N26" i="1"/>
  <c r="N23" i="1"/>
  <c r="N21" i="1"/>
  <c r="N9" i="1"/>
  <c r="N11" i="1"/>
  <c r="N13" i="1"/>
  <c r="N15" i="1"/>
  <c r="N17" i="1"/>
  <c r="N7" i="1"/>
  <c r="N24" i="1"/>
  <c r="N22" i="1"/>
  <c r="N8" i="1"/>
  <c r="N10" i="1"/>
  <c r="N12" i="1"/>
  <c r="N14" i="1"/>
  <c r="N16" i="1"/>
  <c r="N18" i="1"/>
  <c r="N6" i="1"/>
  <c r="M20" i="1"/>
  <c r="M26" i="1"/>
</calcChain>
</file>

<file path=xl/sharedStrings.xml><?xml version="1.0" encoding="utf-8"?>
<sst xmlns="http://schemas.openxmlformats.org/spreadsheetml/2006/main" count="86" uniqueCount="35">
  <si>
    <t>税　　額</t>
  </si>
  <si>
    <t>伸長率％</t>
  </si>
  <si>
    <t>構成割合％</t>
  </si>
  <si>
    <t>個人均等割</t>
  </si>
  <si>
    <t>所得割</t>
  </si>
  <si>
    <t>法人均等割</t>
  </si>
  <si>
    <t>法人税割</t>
  </si>
  <si>
    <t>固定資産税</t>
  </si>
  <si>
    <t>土地</t>
  </si>
  <si>
    <t>家屋</t>
  </si>
  <si>
    <t>償却資産</t>
  </si>
  <si>
    <t>交付金</t>
  </si>
  <si>
    <t>軽自動車税</t>
  </si>
  <si>
    <t>市町村たばこ税</t>
  </si>
  <si>
    <t>鉱産税</t>
  </si>
  <si>
    <t>特別土地保有税</t>
  </si>
  <si>
    <t>小　計</t>
  </si>
  <si>
    <t>入湯税</t>
  </si>
  <si>
    <t>事業所税</t>
  </si>
  <si>
    <t>都市計画税</t>
  </si>
  <si>
    <t>旧法による税</t>
  </si>
  <si>
    <t>－</t>
  </si>
  <si>
    <t>合　計</t>
  </si>
  <si>
    <t>国民健康保険税</t>
  </si>
  <si>
    <t>市町村民税</t>
    <phoneticPr fontId="2"/>
  </si>
  <si>
    <t>（単位：千円）</t>
    <rPh sb="1" eb="3">
      <t>タンイ</t>
    </rPh>
    <rPh sb="4" eb="6">
      <t>センエン</t>
    </rPh>
    <phoneticPr fontId="2"/>
  </si>
  <si>
    <t>　　　　　年度
税目</t>
    <rPh sb="10" eb="12">
      <t>ゼイモク</t>
    </rPh>
    <phoneticPr fontId="2"/>
  </si>
  <si>
    <t xml:space="preserve">  (4)　市町村税の税目別決算推移</t>
    <phoneticPr fontId="2"/>
  </si>
  <si>
    <t>　　</t>
    <phoneticPr fontId="2"/>
  </si>
  <si>
    <t>年度
　　　　　税目</t>
    <rPh sb="10" eb="12">
      <t>ゼイモク</t>
    </rPh>
    <phoneticPr fontId="2"/>
  </si>
  <si>
    <t>資料　　「地方財政状況調」第６表</t>
    <phoneticPr fontId="2"/>
  </si>
  <si>
    <t>令和３年度</t>
  </si>
  <si>
    <t>令和４年度</t>
  </si>
  <si>
    <t>令和５年度</t>
  </si>
  <si>
    <t>令和６年度</t>
    <rPh sb="0" eb="2">
      <t>レイワ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</si>
</sst>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_ "/>
    <numFmt numFmtId="178" formatCode="0.0_ "/>
  </numFmts>
  <fonts count="6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thick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/>
      <top style="medium">
        <color indexed="8"/>
      </top>
      <bottom/>
      <diagonal style="thin">
        <color indexed="8"/>
      </diagonal>
    </border>
    <border diagonalUp="1">
      <left style="thin">
        <color indexed="8"/>
      </left>
      <right/>
      <top/>
      <bottom style="medium">
        <color indexed="8"/>
      </bottom>
      <diagonal style="thin">
        <color indexed="8"/>
      </diagonal>
    </border>
    <border diagonalDown="1">
      <left/>
      <right style="thin">
        <color indexed="8"/>
      </right>
      <top style="medium">
        <color indexed="8"/>
      </top>
      <bottom/>
      <diagonal style="thin">
        <color indexed="8"/>
      </diagonal>
    </border>
    <border diagonalDown="1">
      <left/>
      <right style="thin">
        <color indexed="8"/>
      </right>
      <top/>
      <bottom style="medium">
        <color indexed="8"/>
      </bottom>
      <diagonal style="thin">
        <color indexed="8"/>
      </diagonal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 diagonalDown="1">
      <left style="medium">
        <color indexed="8"/>
      </left>
      <right/>
      <top style="medium">
        <color indexed="8"/>
      </top>
      <bottom/>
      <diagonal style="thin">
        <color indexed="8"/>
      </diagonal>
    </border>
    <border diagonalUp="1">
      <left/>
      <right style="medium">
        <color indexed="8"/>
      </right>
      <top style="medium">
        <color indexed="8"/>
      </top>
      <bottom/>
      <diagonal style="thin">
        <color indexed="8"/>
      </diagonal>
    </border>
    <border diagonalDown="1">
      <left style="medium">
        <color indexed="8"/>
      </left>
      <right/>
      <top/>
      <bottom style="medium">
        <color indexed="8"/>
      </bottom>
      <diagonal style="thin">
        <color indexed="8"/>
      </diagonal>
    </border>
    <border diagonalUp="1">
      <left/>
      <right style="medium">
        <color indexed="8"/>
      </right>
      <top/>
      <bottom style="medium">
        <color indexed="8"/>
      </bottom>
      <diagonal style="thin">
        <color indexed="8"/>
      </diagonal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>
      <alignment vertical="center"/>
    </xf>
  </cellStyleXfs>
  <cellXfs count="8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78" fontId="3" fillId="0" borderId="0" xfId="0" applyNumberFormat="1" applyFont="1"/>
    <xf numFmtId="177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5" xfId="0" applyFont="1" applyBorder="1"/>
    <xf numFmtId="0" fontId="4" fillId="0" borderId="6" xfId="0" applyFont="1" applyBorder="1" applyAlignment="1">
      <alignment horizontal="distributed" vertical="center"/>
    </xf>
    <xf numFmtId="0" fontId="4" fillId="0" borderId="13" xfId="0" applyFont="1" applyBorder="1"/>
    <xf numFmtId="0" fontId="4" fillId="0" borderId="11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17" xfId="0" applyFont="1" applyBorder="1" applyAlignment="1">
      <alignment horizontal="centerContinuous" vertical="center"/>
    </xf>
    <xf numFmtId="0" fontId="4" fillId="0" borderId="18" xfId="0" applyFont="1" applyBorder="1" applyAlignment="1">
      <alignment horizontal="centerContinuous"/>
    </xf>
    <xf numFmtId="176" fontId="4" fillId="0" borderId="19" xfId="0" applyNumberFormat="1" applyFont="1" applyBorder="1" applyAlignment="1">
      <alignment vertical="center"/>
    </xf>
    <xf numFmtId="0" fontId="4" fillId="0" borderId="20" xfId="0" applyFont="1" applyBorder="1" applyAlignment="1">
      <alignment horizontal="centerContinuous" vertical="center"/>
    </xf>
    <xf numFmtId="0" fontId="4" fillId="0" borderId="21" xfId="0" applyFont="1" applyBorder="1" applyAlignment="1">
      <alignment horizontal="centerContinuous"/>
    </xf>
    <xf numFmtId="37" fontId="4" fillId="0" borderId="15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/>
    </xf>
    <xf numFmtId="176" fontId="4" fillId="0" borderId="8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22" xfId="0" applyNumberFormat="1" applyFont="1" applyBorder="1" applyAlignment="1">
      <alignment vertical="center"/>
    </xf>
    <xf numFmtId="176" fontId="4" fillId="0" borderId="40" xfId="0" applyNumberFormat="1" applyFont="1" applyBorder="1" applyAlignment="1">
      <alignment vertical="center"/>
    </xf>
    <xf numFmtId="176" fontId="4" fillId="0" borderId="46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Continuous" vertical="center"/>
    </xf>
    <xf numFmtId="37" fontId="4" fillId="0" borderId="8" xfId="0" applyNumberFormat="1" applyFont="1" applyBorder="1" applyAlignment="1">
      <alignment vertical="center"/>
    </xf>
    <xf numFmtId="3" fontId="4" fillId="0" borderId="25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7" fontId="4" fillId="0" borderId="3" xfId="0" applyNumberFormat="1" applyFont="1" applyBorder="1" applyAlignment="1">
      <alignment vertical="center"/>
    </xf>
    <xf numFmtId="37" fontId="4" fillId="0" borderId="15" xfId="0" applyNumberFormat="1" applyFont="1" applyBorder="1" applyAlignment="1">
      <alignment vertical="center"/>
    </xf>
    <xf numFmtId="37" fontId="4" fillId="0" borderId="19" xfId="0" applyNumberFormat="1" applyFont="1" applyBorder="1" applyAlignment="1">
      <alignment vertical="center"/>
    </xf>
    <xf numFmtId="37" fontId="4" fillId="0" borderId="22" xfId="0" applyNumberFormat="1" applyFont="1" applyBorder="1" applyAlignment="1">
      <alignment vertical="center"/>
    </xf>
    <xf numFmtId="37" fontId="4" fillId="0" borderId="46" xfId="0" applyNumberFormat="1" applyFont="1" applyBorder="1" applyAlignment="1">
      <alignment vertical="center"/>
    </xf>
    <xf numFmtId="0" fontId="4" fillId="0" borderId="29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/>
    </xf>
    <xf numFmtId="0" fontId="3" fillId="0" borderId="0" xfId="0" applyFont="1" applyAlignment="1">
      <alignment horizontal="center"/>
    </xf>
    <xf numFmtId="0" fontId="4" fillId="0" borderId="30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/>
    </xf>
    <xf numFmtId="0" fontId="4" fillId="0" borderId="28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/>
    </xf>
    <xf numFmtId="0" fontId="4" fillId="0" borderId="29" xfId="0" applyFont="1" applyBorder="1" applyAlignment="1">
      <alignment horizontal="distributed" vertical="center" wrapText="1"/>
    </xf>
    <xf numFmtId="0" fontId="4" fillId="0" borderId="11" xfId="0" applyFont="1" applyBorder="1" applyAlignment="1">
      <alignment horizontal="distributed" wrapText="1"/>
    </xf>
    <xf numFmtId="0" fontId="4" fillId="0" borderId="26" xfId="0" applyFont="1" applyBorder="1" applyAlignment="1">
      <alignment horizontal="distributed" vertical="center"/>
    </xf>
    <xf numFmtId="0" fontId="4" fillId="0" borderId="27" xfId="0" applyFont="1" applyBorder="1" applyAlignment="1">
      <alignment horizontal="distributed"/>
    </xf>
    <xf numFmtId="0" fontId="4" fillId="0" borderId="32" xfId="0" applyFont="1" applyBorder="1" applyAlignment="1">
      <alignment vertical="center" wrapText="1"/>
    </xf>
    <xf numFmtId="0" fontId="4" fillId="0" borderId="4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41" xfId="0" applyFont="1" applyBorder="1" applyAlignment="1">
      <alignment vertical="center" wrapText="1"/>
    </xf>
    <xf numFmtId="0" fontId="4" fillId="0" borderId="34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5" xfId="0" applyFont="1" applyBorder="1" applyAlignment="1">
      <alignment horizontal="distributed" vertical="center"/>
    </xf>
    <xf numFmtId="0" fontId="4" fillId="0" borderId="24" xfId="0" applyFont="1" applyBorder="1" applyAlignment="1">
      <alignment horizontal="distributed"/>
    </xf>
    <xf numFmtId="0" fontId="4" fillId="0" borderId="36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/>
    </xf>
    <xf numFmtId="0" fontId="4" fillId="0" borderId="37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/>
    </xf>
    <xf numFmtId="0" fontId="4" fillId="0" borderId="31" xfId="0" applyFont="1" applyBorder="1" applyAlignment="1">
      <alignment horizontal="distributed" vertical="center" wrapText="1"/>
    </xf>
    <xf numFmtId="0" fontId="4" fillId="0" borderId="4" xfId="0" applyFont="1" applyBorder="1" applyAlignment="1">
      <alignment horizontal="distributed" wrapText="1"/>
    </xf>
    <xf numFmtId="0" fontId="4" fillId="0" borderId="13" xfId="0" applyFont="1" applyBorder="1" applyAlignment="1">
      <alignment horizontal="distributed" vertical="center"/>
    </xf>
    <xf numFmtId="0" fontId="4" fillId="0" borderId="38" xfId="0" applyFont="1" applyBorder="1" applyAlignment="1">
      <alignment horizontal="distributed"/>
    </xf>
    <xf numFmtId="0" fontId="4" fillId="0" borderId="25" xfId="0" applyFont="1" applyBorder="1" applyAlignment="1">
      <alignment horizontal="distributed" vertical="center"/>
    </xf>
    <xf numFmtId="0" fontId="4" fillId="0" borderId="39" xfId="0" applyFont="1" applyBorder="1" applyAlignment="1">
      <alignment horizontal="distributed"/>
    </xf>
    <xf numFmtId="0" fontId="4" fillId="0" borderId="9" xfId="0" applyFont="1" applyBorder="1" applyAlignment="1">
      <alignment horizontal="distributed" vertical="center"/>
    </xf>
    <xf numFmtId="0" fontId="4" fillId="0" borderId="31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/>
    </xf>
    <xf numFmtId="0" fontId="4" fillId="0" borderId="45" xfId="0" applyFont="1" applyBorder="1" applyAlignment="1">
      <alignment horizontal="distributed" vertical="center"/>
    </xf>
  </cellXfs>
  <cellStyles count="3">
    <cellStyle name="標準" xfId="0" builtinId="0"/>
    <cellStyle name="標準 2" xfId="2" xr:uid="{C3DB58E8-64EA-425A-B331-57710C516F07}"/>
    <cellStyle name="未定義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2:Q32"/>
  <sheetViews>
    <sheetView tabSelected="1" defaultGridColor="0" view="pageBreakPreview" colorId="22" zoomScaleNormal="77" zoomScaleSheetLayoutView="100" zoomScalePageLayoutView="70" workbookViewId="0">
      <pane xSplit="2" ySplit="5" topLeftCell="C6" activePane="bottomRight" state="frozen"/>
      <selection pane="topRight" activeCell="C1" sqref="C1"/>
      <selection pane="bottomLeft" activeCell="A5" sqref="A5"/>
      <selection pane="bottomRight"/>
    </sheetView>
  </sheetViews>
  <sheetFormatPr defaultColWidth="10.58203125" defaultRowHeight="14" x14ac:dyDescent="0.2"/>
  <cols>
    <col min="1" max="1" width="4.58203125" style="2" customWidth="1"/>
    <col min="2" max="2" width="10.75" style="2" customWidth="1"/>
    <col min="3" max="3" width="14.08203125" style="2" customWidth="1"/>
    <col min="4" max="4" width="8.5" style="2" customWidth="1"/>
    <col min="5" max="5" width="10" style="2" customWidth="1"/>
    <col min="6" max="6" width="14.08203125" style="2" customWidth="1"/>
    <col min="7" max="7" width="8.83203125" style="2" customWidth="1"/>
    <col min="8" max="8" width="10" style="2" customWidth="1"/>
    <col min="9" max="9" width="14.08203125" style="2" customWidth="1"/>
    <col min="10" max="10" width="8.75" style="2" customWidth="1"/>
    <col min="11" max="11" width="10" style="2" customWidth="1"/>
    <col min="12" max="12" width="14.08203125" style="2" customWidth="1"/>
    <col min="13" max="13" width="9.33203125" style="2" customWidth="1"/>
    <col min="14" max="14" width="10" style="2" customWidth="1"/>
    <col min="15" max="15" width="4.58203125" style="2" customWidth="1"/>
    <col min="16" max="16" width="10.75" style="2" customWidth="1"/>
    <col min="17" max="17" width="10.58203125" style="3"/>
    <col min="18" max="16384" width="10.58203125" style="2"/>
  </cols>
  <sheetData>
    <row r="2" spans="1:16" ht="24.75" customHeight="1" x14ac:dyDescent="0.2">
      <c r="A2" s="1" t="s">
        <v>27</v>
      </c>
    </row>
    <row r="3" spans="1:16" ht="24.75" customHeight="1" thickBot="1" x14ac:dyDescent="0.25">
      <c r="A3" s="25"/>
      <c r="B3" s="25"/>
      <c r="C3" s="25"/>
      <c r="D3" s="25"/>
      <c r="E3" s="25"/>
      <c r="F3" s="25"/>
      <c r="G3" s="25"/>
      <c r="H3" s="25"/>
      <c r="I3" s="25"/>
      <c r="J3" s="26"/>
      <c r="K3" s="26"/>
      <c r="L3" s="25"/>
      <c r="M3" s="26"/>
      <c r="N3" s="26"/>
      <c r="O3" s="25"/>
      <c r="P3" s="27" t="s">
        <v>25</v>
      </c>
    </row>
    <row r="4" spans="1:16" ht="29.25" customHeight="1" x14ac:dyDescent="0.2">
      <c r="A4" s="59" t="s">
        <v>26</v>
      </c>
      <c r="B4" s="60"/>
      <c r="C4" s="34" t="s">
        <v>31</v>
      </c>
      <c r="D4" s="7"/>
      <c r="E4" s="8"/>
      <c r="F4" s="34" t="s">
        <v>32</v>
      </c>
      <c r="G4" s="7"/>
      <c r="H4" s="8"/>
      <c r="I4" s="34" t="s">
        <v>33</v>
      </c>
      <c r="J4" s="7"/>
      <c r="K4" s="8"/>
      <c r="L4" s="34" t="s">
        <v>34</v>
      </c>
      <c r="M4" s="7"/>
      <c r="N4" s="8"/>
      <c r="O4" s="55" t="s">
        <v>29</v>
      </c>
      <c r="P4" s="56"/>
    </row>
    <row r="5" spans="1:16" ht="29.25" customHeight="1" thickBot="1" x14ac:dyDescent="0.25">
      <c r="A5" s="61"/>
      <c r="B5" s="62"/>
      <c r="C5" s="9" t="s">
        <v>0</v>
      </c>
      <c r="D5" s="10" t="s">
        <v>1</v>
      </c>
      <c r="E5" s="10" t="s">
        <v>2</v>
      </c>
      <c r="F5" s="9" t="s">
        <v>0</v>
      </c>
      <c r="G5" s="10" t="s">
        <v>1</v>
      </c>
      <c r="H5" s="10" t="s">
        <v>2</v>
      </c>
      <c r="I5" s="9" t="s">
        <v>0</v>
      </c>
      <c r="J5" s="10" t="s">
        <v>1</v>
      </c>
      <c r="K5" s="10" t="s">
        <v>2</v>
      </c>
      <c r="L5" s="9" t="s">
        <v>0</v>
      </c>
      <c r="M5" s="10" t="s">
        <v>1</v>
      </c>
      <c r="N5" s="10" t="s">
        <v>2</v>
      </c>
      <c r="O5" s="57"/>
      <c r="P5" s="58"/>
    </row>
    <row r="6" spans="1:16" ht="29.25" customHeight="1" x14ac:dyDescent="0.2">
      <c r="A6" s="47" t="s">
        <v>24</v>
      </c>
      <c r="B6" s="75"/>
      <c r="C6" s="35">
        <f>SUM(C7:C10)</f>
        <v>568862942</v>
      </c>
      <c r="D6" s="28">
        <v>99.076601652170339</v>
      </c>
      <c r="E6" s="28">
        <f>ROUND(C6/C$26,3)*100</f>
        <v>48.4</v>
      </c>
      <c r="F6" s="35">
        <f>SUM(F7:F10)</f>
        <v>585468105</v>
      </c>
      <c r="G6" s="28">
        <f>(F6/C6)*100</f>
        <v>102.91900944393035</v>
      </c>
      <c r="H6" s="28">
        <f>ROUND(F6/F$26,3)*100</f>
        <v>48.3</v>
      </c>
      <c r="I6" s="35">
        <f>SUM(I7:I10)</f>
        <v>594243819</v>
      </c>
      <c r="J6" s="28">
        <f>(I6/F6)*100</f>
        <v>101.49892264412934</v>
      </c>
      <c r="K6" s="28">
        <f>ROUND(I6/I$26,3)*100</f>
        <v>48.199999999999996</v>
      </c>
      <c r="L6" s="35">
        <f>SUM(L7:L10)</f>
        <v>582788934</v>
      </c>
      <c r="M6" s="28">
        <f>(L6/I6)*100</f>
        <v>98.072359419862977</v>
      </c>
      <c r="N6" s="28">
        <f>ROUND(L6/L$26,3)*100</f>
        <v>47.4</v>
      </c>
      <c r="O6" s="49" t="s">
        <v>24</v>
      </c>
      <c r="P6" s="79"/>
    </row>
    <row r="7" spans="1:16" ht="29.25" customHeight="1" x14ac:dyDescent="0.2">
      <c r="A7" s="11"/>
      <c r="B7" s="12" t="s">
        <v>3</v>
      </c>
      <c r="C7" s="36">
        <v>13590524</v>
      </c>
      <c r="D7" s="28">
        <v>100.24812482748619</v>
      </c>
      <c r="E7" s="29">
        <f>ROUND(C7/C$26,3)*100</f>
        <v>1.2</v>
      </c>
      <c r="F7" s="36">
        <v>13669447</v>
      </c>
      <c r="G7" s="29">
        <v>100.58072080222955</v>
      </c>
      <c r="H7" s="29">
        <f>ROUND(F7/F$26,3)*100</f>
        <v>1.0999999999999999</v>
      </c>
      <c r="I7" s="36">
        <v>13782682</v>
      </c>
      <c r="J7" s="29">
        <v>100.82838025561678</v>
      </c>
      <c r="K7" s="29">
        <f>ROUND(I7/I$26,3)*100</f>
        <v>1.0999999999999999</v>
      </c>
      <c r="L7" s="36">
        <v>12090874</v>
      </c>
      <c r="M7" s="29">
        <v>87.725117651266999</v>
      </c>
      <c r="N7" s="29">
        <f>ROUND(L7/L$26,3)*100</f>
        <v>1</v>
      </c>
      <c r="O7" s="13"/>
      <c r="P7" s="14" t="s">
        <v>3</v>
      </c>
    </row>
    <row r="8" spans="1:16" ht="29.25" customHeight="1" x14ac:dyDescent="0.2">
      <c r="A8" s="11"/>
      <c r="B8" s="12" t="s">
        <v>4</v>
      </c>
      <c r="C8" s="37">
        <v>487345735</v>
      </c>
      <c r="D8" s="28">
        <v>98.661185252790148</v>
      </c>
      <c r="E8" s="29">
        <f t="shared" ref="E8:E24" si="0">ROUND(C8/C$26,3)*100</f>
        <v>41.5</v>
      </c>
      <c r="F8" s="37">
        <v>502079620</v>
      </c>
      <c r="G8" s="29">
        <v>103.02329207826145</v>
      </c>
      <c r="H8" s="29">
        <f t="shared" ref="H8:H24" si="1">ROUND(F8/F$26,3)*100</f>
        <v>41.4</v>
      </c>
      <c r="I8" s="37">
        <v>512172704</v>
      </c>
      <c r="J8" s="29">
        <v>102.0102556642311</v>
      </c>
      <c r="K8" s="29">
        <f t="shared" ref="K8:K24" si="2">ROUND(I8/I$26,3)*100</f>
        <v>41.6</v>
      </c>
      <c r="L8" s="37">
        <v>494236588</v>
      </c>
      <c r="M8" s="29">
        <v>96.498033600791032</v>
      </c>
      <c r="N8" s="29">
        <f t="shared" ref="N8:N18" si="3">ROUND(L8/L$26,3)*100</f>
        <v>40.200000000000003</v>
      </c>
      <c r="O8" s="13"/>
      <c r="P8" s="14" t="s">
        <v>4</v>
      </c>
    </row>
    <row r="9" spans="1:16" ht="29.25" customHeight="1" x14ac:dyDescent="0.2">
      <c r="A9" s="11"/>
      <c r="B9" s="15" t="s">
        <v>5</v>
      </c>
      <c r="C9" s="35">
        <v>20941213</v>
      </c>
      <c r="D9" s="28">
        <v>102.10948213499633</v>
      </c>
      <c r="E9" s="29">
        <f t="shared" si="0"/>
        <v>1.7999999999999998</v>
      </c>
      <c r="F9" s="35">
        <v>21613584</v>
      </c>
      <c r="G9" s="28">
        <v>103.21075479247548</v>
      </c>
      <c r="H9" s="29">
        <f t="shared" si="1"/>
        <v>1.7999999999999998</v>
      </c>
      <c r="I9" s="35">
        <v>21283916</v>
      </c>
      <c r="J9" s="28">
        <v>98.474718491852158</v>
      </c>
      <c r="K9" s="29">
        <f t="shared" si="2"/>
        <v>1.7000000000000002</v>
      </c>
      <c r="L9" s="35">
        <v>21857587</v>
      </c>
      <c r="M9" s="28">
        <v>102.69532636757259</v>
      </c>
      <c r="N9" s="29">
        <f t="shared" si="3"/>
        <v>1.7999999999999998</v>
      </c>
      <c r="O9" s="13"/>
      <c r="P9" s="16" t="s">
        <v>5</v>
      </c>
    </row>
    <row r="10" spans="1:16" ht="29.25" customHeight="1" x14ac:dyDescent="0.2">
      <c r="A10" s="11"/>
      <c r="B10" s="15" t="s">
        <v>6</v>
      </c>
      <c r="C10" s="35">
        <v>46985470</v>
      </c>
      <c r="D10" s="28">
        <v>101.83159362021532</v>
      </c>
      <c r="E10" s="29">
        <f t="shared" si="0"/>
        <v>4</v>
      </c>
      <c r="F10" s="35">
        <v>48105454</v>
      </c>
      <c r="G10" s="28">
        <v>102.38368159347986</v>
      </c>
      <c r="H10" s="29">
        <f t="shared" si="1"/>
        <v>4</v>
      </c>
      <c r="I10" s="35">
        <v>47004517</v>
      </c>
      <c r="J10" s="28">
        <v>97.711409188654571</v>
      </c>
      <c r="K10" s="29">
        <f t="shared" si="2"/>
        <v>3.8</v>
      </c>
      <c r="L10" s="35">
        <v>54603885</v>
      </c>
      <c r="M10" s="28">
        <v>116.16731430300624</v>
      </c>
      <c r="N10" s="29">
        <f t="shared" si="3"/>
        <v>4.3999999999999995</v>
      </c>
      <c r="O10" s="13"/>
      <c r="P10" s="16" t="s">
        <v>6</v>
      </c>
    </row>
    <row r="11" spans="1:16" ht="29.25" customHeight="1" x14ac:dyDescent="0.2">
      <c r="A11" s="76" t="s">
        <v>7</v>
      </c>
      <c r="B11" s="77"/>
      <c r="C11" s="38">
        <f>SUM(C12:C15)</f>
        <v>463397759</v>
      </c>
      <c r="D11" s="28">
        <v>98.801891848329262</v>
      </c>
      <c r="E11" s="29">
        <f t="shared" si="0"/>
        <v>39.4</v>
      </c>
      <c r="F11" s="38">
        <f>SUM(F12:F15)</f>
        <v>478866772</v>
      </c>
      <c r="G11" s="29">
        <f t="shared" ref="G11" si="4">(F11/C11)*100</f>
        <v>103.33817173250507</v>
      </c>
      <c r="H11" s="29">
        <f t="shared" si="1"/>
        <v>39.5</v>
      </c>
      <c r="I11" s="38">
        <f>SUM(I12:I15)</f>
        <v>487622437</v>
      </c>
      <c r="J11" s="29">
        <f t="shared" ref="J11" si="5">(I11/F11)*100</f>
        <v>101.82841356134018</v>
      </c>
      <c r="K11" s="29">
        <f t="shared" si="2"/>
        <v>39.6</v>
      </c>
      <c r="L11" s="38">
        <f>SUM(L12:L15)</f>
        <v>494694512</v>
      </c>
      <c r="M11" s="29">
        <f t="shared" ref="M11:M24" si="6">(L11/I11)*100</f>
        <v>101.45031779987596</v>
      </c>
      <c r="N11" s="29">
        <f t="shared" si="3"/>
        <v>40.200000000000003</v>
      </c>
      <c r="O11" s="43" t="s">
        <v>7</v>
      </c>
      <c r="P11" s="44"/>
    </row>
    <row r="12" spans="1:16" ht="29.25" customHeight="1" x14ac:dyDescent="0.2">
      <c r="A12" s="11"/>
      <c r="B12" s="12" t="s">
        <v>8</v>
      </c>
      <c r="C12" s="38">
        <v>197428876</v>
      </c>
      <c r="D12" s="28">
        <v>99.931447638839984</v>
      </c>
      <c r="E12" s="29">
        <f t="shared" si="0"/>
        <v>16.8</v>
      </c>
      <c r="F12" s="38">
        <v>199493363</v>
      </c>
      <c r="G12" s="29">
        <v>101.04568644760963</v>
      </c>
      <c r="H12" s="29">
        <f t="shared" si="1"/>
        <v>16.5</v>
      </c>
      <c r="I12" s="38">
        <v>201737150</v>
      </c>
      <c r="J12" s="29">
        <v>101.12474268128911</v>
      </c>
      <c r="K12" s="29">
        <f t="shared" si="2"/>
        <v>16.400000000000002</v>
      </c>
      <c r="L12" s="38">
        <v>206360211</v>
      </c>
      <c r="M12" s="29">
        <v>102.29162600938895</v>
      </c>
      <c r="N12" s="29">
        <f t="shared" si="3"/>
        <v>16.8</v>
      </c>
      <c r="O12" s="13"/>
      <c r="P12" s="14" t="s">
        <v>8</v>
      </c>
    </row>
    <row r="13" spans="1:16" ht="29.25" customHeight="1" x14ac:dyDescent="0.2">
      <c r="A13" s="11"/>
      <c r="B13" s="15" t="s">
        <v>9</v>
      </c>
      <c r="C13" s="35">
        <v>198198821</v>
      </c>
      <c r="D13" s="28">
        <v>97.86708625528442</v>
      </c>
      <c r="E13" s="29">
        <f t="shared" si="0"/>
        <v>16.900000000000002</v>
      </c>
      <c r="F13" s="35">
        <v>208233987</v>
      </c>
      <c r="G13" s="28">
        <v>105.06318148078186</v>
      </c>
      <c r="H13" s="29">
        <f t="shared" si="1"/>
        <v>17.2</v>
      </c>
      <c r="I13" s="35">
        <v>215087491</v>
      </c>
      <c r="J13" s="28">
        <v>103.29125139403877</v>
      </c>
      <c r="K13" s="29">
        <f t="shared" si="2"/>
        <v>17.5</v>
      </c>
      <c r="L13" s="35">
        <v>216152827</v>
      </c>
      <c r="M13" s="28">
        <v>100.49530355998249</v>
      </c>
      <c r="N13" s="29">
        <f t="shared" si="3"/>
        <v>17.599999999999998</v>
      </c>
      <c r="O13" s="13"/>
      <c r="P13" s="16" t="s">
        <v>9</v>
      </c>
    </row>
    <row r="14" spans="1:16" ht="29.25" customHeight="1" x14ac:dyDescent="0.2">
      <c r="A14" s="11"/>
      <c r="B14" s="15" t="s">
        <v>10</v>
      </c>
      <c r="C14" s="35">
        <v>64555402</v>
      </c>
      <c r="D14" s="28">
        <v>98.084651381469385</v>
      </c>
      <c r="E14" s="29">
        <f t="shared" si="0"/>
        <v>5.5</v>
      </c>
      <c r="F14" s="35">
        <v>68020027</v>
      </c>
      <c r="G14" s="28">
        <v>105.3669017505305</v>
      </c>
      <c r="H14" s="29">
        <f t="shared" si="1"/>
        <v>5.6000000000000005</v>
      </c>
      <c r="I14" s="35">
        <v>67929977</v>
      </c>
      <c r="J14" s="28">
        <v>99.867612519471663</v>
      </c>
      <c r="K14" s="29">
        <f t="shared" si="2"/>
        <v>5.5</v>
      </c>
      <c r="L14" s="35">
        <v>69321264</v>
      </c>
      <c r="M14" s="28">
        <v>102.04811934501316</v>
      </c>
      <c r="N14" s="29">
        <f t="shared" si="3"/>
        <v>5.6000000000000005</v>
      </c>
      <c r="O14" s="13"/>
      <c r="P14" s="16" t="s">
        <v>10</v>
      </c>
    </row>
    <row r="15" spans="1:16" ht="29.25" customHeight="1" x14ac:dyDescent="0.2">
      <c r="A15" s="11"/>
      <c r="B15" s="15" t="s">
        <v>11</v>
      </c>
      <c r="C15" s="35">
        <v>3214660</v>
      </c>
      <c r="D15" s="28">
        <v>103.0865418872252</v>
      </c>
      <c r="E15" s="29">
        <f t="shared" si="0"/>
        <v>0.3</v>
      </c>
      <c r="F15" s="35">
        <v>3119395</v>
      </c>
      <c r="G15" s="28">
        <v>97.036545077862044</v>
      </c>
      <c r="H15" s="29">
        <f t="shared" si="1"/>
        <v>0.3</v>
      </c>
      <c r="I15" s="35">
        <v>2867819</v>
      </c>
      <c r="J15" s="28">
        <v>91.935102800382765</v>
      </c>
      <c r="K15" s="29">
        <f t="shared" si="2"/>
        <v>0.2</v>
      </c>
      <c r="L15" s="35">
        <v>2860210</v>
      </c>
      <c r="M15" s="28">
        <v>99.734676421350173</v>
      </c>
      <c r="N15" s="29">
        <f t="shared" si="3"/>
        <v>0.2</v>
      </c>
      <c r="O15" s="13"/>
      <c r="P15" s="16" t="s">
        <v>11</v>
      </c>
    </row>
    <row r="16" spans="1:16" ht="29.25" customHeight="1" x14ac:dyDescent="0.2">
      <c r="A16" s="76" t="s">
        <v>12</v>
      </c>
      <c r="B16" s="78"/>
      <c r="C16" s="38">
        <v>13424289</v>
      </c>
      <c r="D16" s="29">
        <v>104.27524748137667</v>
      </c>
      <c r="E16" s="29">
        <f t="shared" si="0"/>
        <v>1.0999999999999999</v>
      </c>
      <c r="F16" s="38">
        <v>14342439</v>
      </c>
      <c r="G16" s="29">
        <v>106.83946836960973</v>
      </c>
      <c r="H16" s="29">
        <f t="shared" si="1"/>
        <v>1.2</v>
      </c>
      <c r="I16" s="38">
        <v>14756592</v>
      </c>
      <c r="J16" s="29">
        <v>102.88760509980206</v>
      </c>
      <c r="K16" s="29">
        <f t="shared" si="2"/>
        <v>1.2</v>
      </c>
      <c r="L16" s="38">
        <v>15460365</v>
      </c>
      <c r="M16" s="29">
        <v>104.76921093976171</v>
      </c>
      <c r="N16" s="29">
        <f t="shared" si="3"/>
        <v>1.3</v>
      </c>
      <c r="O16" s="43" t="s">
        <v>12</v>
      </c>
      <c r="P16" s="45"/>
    </row>
    <row r="17" spans="1:16" ht="29.25" customHeight="1" x14ac:dyDescent="0.2">
      <c r="A17" s="76" t="s">
        <v>13</v>
      </c>
      <c r="B17" s="78"/>
      <c r="C17" s="38">
        <v>47727465</v>
      </c>
      <c r="D17" s="29">
        <v>105.36349422183105</v>
      </c>
      <c r="E17" s="29">
        <f t="shared" si="0"/>
        <v>4.1000000000000005</v>
      </c>
      <c r="F17" s="38">
        <v>50330761</v>
      </c>
      <c r="G17" s="29">
        <v>105.45450297852609</v>
      </c>
      <c r="H17" s="29">
        <f t="shared" si="1"/>
        <v>4.2</v>
      </c>
      <c r="I17" s="38">
        <v>50702329</v>
      </c>
      <c r="J17" s="29">
        <v>100.73825229862908</v>
      </c>
      <c r="K17" s="29">
        <f t="shared" si="2"/>
        <v>4.1000000000000005</v>
      </c>
      <c r="L17" s="38">
        <v>50066797</v>
      </c>
      <c r="M17" s="29">
        <v>98.746542787018726</v>
      </c>
      <c r="N17" s="29">
        <f t="shared" si="3"/>
        <v>4.1000000000000005</v>
      </c>
      <c r="O17" s="43" t="s">
        <v>13</v>
      </c>
      <c r="P17" s="45"/>
    </row>
    <row r="18" spans="1:16" ht="29.25" customHeight="1" x14ac:dyDescent="0.2">
      <c r="A18" s="76" t="s">
        <v>14</v>
      </c>
      <c r="B18" s="78"/>
      <c r="C18" s="35">
        <v>28731</v>
      </c>
      <c r="D18" s="28">
        <v>98.983669813270865</v>
      </c>
      <c r="E18" s="29">
        <f t="shared" si="0"/>
        <v>0</v>
      </c>
      <c r="F18" s="35">
        <v>28302</v>
      </c>
      <c r="G18" s="28">
        <v>98.506839302495564</v>
      </c>
      <c r="H18" s="29">
        <f t="shared" si="1"/>
        <v>0</v>
      </c>
      <c r="I18" s="35">
        <v>27494</v>
      </c>
      <c r="J18" s="28">
        <v>97.145078086354317</v>
      </c>
      <c r="K18" s="29">
        <f t="shared" si="2"/>
        <v>0</v>
      </c>
      <c r="L18" s="35">
        <v>26814</v>
      </c>
      <c r="M18" s="28">
        <v>97.526733105404816</v>
      </c>
      <c r="N18" s="29">
        <f t="shared" si="3"/>
        <v>0</v>
      </c>
      <c r="O18" s="43" t="s">
        <v>14</v>
      </c>
      <c r="P18" s="45"/>
    </row>
    <row r="19" spans="1:16" ht="29.25" customHeight="1" thickBot="1" x14ac:dyDescent="0.25">
      <c r="A19" s="63" t="s">
        <v>15</v>
      </c>
      <c r="B19" s="64"/>
      <c r="C19" s="39">
        <v>0</v>
      </c>
      <c r="D19" s="30" t="s">
        <v>21</v>
      </c>
      <c r="E19" s="32">
        <f t="shared" si="0"/>
        <v>0</v>
      </c>
      <c r="F19" s="39">
        <v>0</v>
      </c>
      <c r="G19" s="23" t="s">
        <v>21</v>
      </c>
      <c r="H19" s="32">
        <f t="shared" si="1"/>
        <v>0</v>
      </c>
      <c r="I19" s="39">
        <v>12816</v>
      </c>
      <c r="J19" s="23" t="s">
        <v>21</v>
      </c>
      <c r="K19" s="32">
        <f t="shared" si="2"/>
        <v>0</v>
      </c>
      <c r="L19" s="39">
        <v>0</v>
      </c>
      <c r="M19" s="23" t="s">
        <v>21</v>
      </c>
      <c r="N19" s="32">
        <f>ROUND(L19/L$26,3)*100</f>
        <v>0</v>
      </c>
      <c r="O19" s="71" t="s">
        <v>15</v>
      </c>
      <c r="P19" s="72"/>
    </row>
    <row r="20" spans="1:16" ht="29.25" customHeight="1" thickTop="1" thickBot="1" x14ac:dyDescent="0.25">
      <c r="A20" s="17" t="s">
        <v>16</v>
      </c>
      <c r="B20" s="18"/>
      <c r="C20" s="40">
        <f>SUM(C16:C19)+C6+C11</f>
        <v>1093441186</v>
      </c>
      <c r="D20" s="19">
        <v>99.278950631128453</v>
      </c>
      <c r="E20" s="19">
        <f t="shared" si="0"/>
        <v>93.100000000000009</v>
      </c>
      <c r="F20" s="40">
        <f>SUM(F16:F19)+F6+F11</f>
        <v>1129036379</v>
      </c>
      <c r="G20" s="19">
        <f t="shared" ref="G20:G24" si="7">(F20/C20)*100</f>
        <v>103.2553367712637</v>
      </c>
      <c r="H20" s="19">
        <f t="shared" si="1"/>
        <v>93.100000000000009</v>
      </c>
      <c r="I20" s="40">
        <f>SUM(I16:I19)+I6+I11</f>
        <v>1147365487</v>
      </c>
      <c r="J20" s="19">
        <f t="shared" ref="J20:J24" si="8">(I20/F20)*100</f>
        <v>101.62342935452924</v>
      </c>
      <c r="K20" s="19">
        <f t="shared" si="2"/>
        <v>93.100000000000009</v>
      </c>
      <c r="L20" s="40">
        <f>SUM(L16:L19)+L6+L11</f>
        <v>1143037422</v>
      </c>
      <c r="M20" s="19">
        <f t="shared" si="6"/>
        <v>99.622782361066427</v>
      </c>
      <c r="N20" s="19">
        <f t="shared" ref="N20:N24" si="9">ROUND(L20/L$26,3)*100</f>
        <v>93</v>
      </c>
      <c r="O20" s="20" t="s">
        <v>16</v>
      </c>
      <c r="P20" s="21"/>
    </row>
    <row r="21" spans="1:16" ht="29.25" customHeight="1" thickTop="1" x14ac:dyDescent="0.2">
      <c r="A21" s="47" t="s">
        <v>17</v>
      </c>
      <c r="B21" s="48"/>
      <c r="C21" s="35">
        <v>44933</v>
      </c>
      <c r="D21" s="28">
        <v>122.86847142466502</v>
      </c>
      <c r="E21" s="28">
        <f t="shared" si="0"/>
        <v>0</v>
      </c>
      <c r="F21" s="35">
        <v>60985</v>
      </c>
      <c r="G21" s="28">
        <f t="shared" si="7"/>
        <v>135.72430062537555</v>
      </c>
      <c r="H21" s="28">
        <f t="shared" si="1"/>
        <v>0</v>
      </c>
      <c r="I21" s="35">
        <v>68035</v>
      </c>
      <c r="J21" s="28">
        <f t="shared" si="8"/>
        <v>111.56021972616217</v>
      </c>
      <c r="K21" s="28">
        <f t="shared" si="2"/>
        <v>0</v>
      </c>
      <c r="L21" s="35">
        <v>77129</v>
      </c>
      <c r="M21" s="28">
        <f t="shared" si="6"/>
        <v>113.36664951863011</v>
      </c>
      <c r="N21" s="28">
        <f t="shared" si="9"/>
        <v>0</v>
      </c>
      <c r="O21" s="49" t="s">
        <v>17</v>
      </c>
      <c r="P21" s="50"/>
    </row>
    <row r="22" spans="1:16" ht="29.25" customHeight="1" x14ac:dyDescent="0.2">
      <c r="A22" s="69" t="s">
        <v>18</v>
      </c>
      <c r="B22" s="70"/>
      <c r="C22" s="35">
        <v>9655404</v>
      </c>
      <c r="D22" s="28">
        <v>104.8015101206019</v>
      </c>
      <c r="E22" s="28">
        <f t="shared" si="0"/>
        <v>0.8</v>
      </c>
      <c r="F22" s="35">
        <v>9693944</v>
      </c>
      <c r="G22" s="28">
        <f t="shared" si="7"/>
        <v>100.39915471170342</v>
      </c>
      <c r="H22" s="28">
        <f t="shared" si="1"/>
        <v>0.8</v>
      </c>
      <c r="I22" s="35">
        <v>9702673</v>
      </c>
      <c r="J22" s="28">
        <f t="shared" si="8"/>
        <v>100.09004590907477</v>
      </c>
      <c r="K22" s="28">
        <f t="shared" si="2"/>
        <v>0.8</v>
      </c>
      <c r="L22" s="35">
        <v>9731653</v>
      </c>
      <c r="M22" s="28">
        <f t="shared" si="6"/>
        <v>100.29868058008344</v>
      </c>
      <c r="N22" s="28">
        <f t="shared" si="9"/>
        <v>0.8</v>
      </c>
      <c r="O22" s="51" t="s">
        <v>18</v>
      </c>
      <c r="P22" s="52"/>
    </row>
    <row r="23" spans="1:16" ht="29.25" customHeight="1" thickBot="1" x14ac:dyDescent="0.25">
      <c r="A23" s="63" t="s">
        <v>19</v>
      </c>
      <c r="B23" s="64"/>
      <c r="C23" s="35">
        <v>71531709</v>
      </c>
      <c r="D23" s="30">
        <v>99.511844367138153</v>
      </c>
      <c r="E23" s="30">
        <f t="shared" si="0"/>
        <v>6.1</v>
      </c>
      <c r="F23" s="39">
        <v>73602793</v>
      </c>
      <c r="G23" s="30">
        <f t="shared" si="7"/>
        <v>102.89533694770245</v>
      </c>
      <c r="H23" s="30">
        <f t="shared" si="1"/>
        <v>6.1</v>
      </c>
      <c r="I23" s="39">
        <v>75157562</v>
      </c>
      <c r="J23" s="30">
        <f t="shared" si="8"/>
        <v>102.11237771914443</v>
      </c>
      <c r="K23" s="30">
        <f t="shared" si="2"/>
        <v>6.1</v>
      </c>
      <c r="L23" s="39">
        <v>76613210</v>
      </c>
      <c r="M23" s="30">
        <f t="shared" si="6"/>
        <v>101.93679512914483</v>
      </c>
      <c r="N23" s="30">
        <f t="shared" si="9"/>
        <v>6.2</v>
      </c>
      <c r="O23" s="71" t="s">
        <v>19</v>
      </c>
      <c r="P23" s="72"/>
    </row>
    <row r="24" spans="1:16" ht="29.25" customHeight="1" thickTop="1" thickBot="1" x14ac:dyDescent="0.25">
      <c r="A24" s="17" t="s">
        <v>16</v>
      </c>
      <c r="B24" s="18"/>
      <c r="C24" s="40">
        <f>SUM(C21:C23)</f>
        <v>81232046</v>
      </c>
      <c r="D24" s="19">
        <v>100.12304483186993</v>
      </c>
      <c r="E24" s="19">
        <f t="shared" si="0"/>
        <v>6.9</v>
      </c>
      <c r="F24" s="40">
        <f>SUM(F21:F23)</f>
        <v>83357722</v>
      </c>
      <c r="G24" s="19">
        <f t="shared" si="7"/>
        <v>102.61679485458239</v>
      </c>
      <c r="H24" s="19">
        <f t="shared" si="1"/>
        <v>6.9</v>
      </c>
      <c r="I24" s="40">
        <f>SUM(I21:I23)</f>
        <v>84928270</v>
      </c>
      <c r="J24" s="19">
        <f t="shared" si="8"/>
        <v>101.88410618994604</v>
      </c>
      <c r="K24" s="19">
        <f t="shared" si="2"/>
        <v>6.9</v>
      </c>
      <c r="L24" s="40">
        <f>SUM(L21:L23)</f>
        <v>86421992</v>
      </c>
      <c r="M24" s="19">
        <f t="shared" si="6"/>
        <v>101.75880422384678</v>
      </c>
      <c r="N24" s="19">
        <f t="shared" si="9"/>
        <v>7.0000000000000009</v>
      </c>
      <c r="O24" s="20" t="s">
        <v>16</v>
      </c>
      <c r="P24" s="21"/>
    </row>
    <row r="25" spans="1:16" ht="29.25" customHeight="1" thickTop="1" thickBot="1" x14ac:dyDescent="0.25">
      <c r="A25" s="65" t="s">
        <v>20</v>
      </c>
      <c r="B25" s="66"/>
      <c r="C25" s="22" t="s">
        <v>21</v>
      </c>
      <c r="D25" s="23" t="s">
        <v>21</v>
      </c>
      <c r="E25" s="23" t="s">
        <v>21</v>
      </c>
      <c r="F25" s="22" t="s">
        <v>21</v>
      </c>
      <c r="G25" s="23" t="s">
        <v>21</v>
      </c>
      <c r="H25" s="23" t="s">
        <v>21</v>
      </c>
      <c r="I25" s="22" t="s">
        <v>21</v>
      </c>
      <c r="J25" s="23" t="s">
        <v>21</v>
      </c>
      <c r="K25" s="23" t="s">
        <v>21</v>
      </c>
      <c r="L25" s="22" t="s">
        <v>21</v>
      </c>
      <c r="M25" s="23" t="s">
        <v>21</v>
      </c>
      <c r="N25" s="23" t="s">
        <v>21</v>
      </c>
      <c r="O25" s="73" t="s">
        <v>20</v>
      </c>
      <c r="P25" s="74"/>
    </row>
    <row r="26" spans="1:16" ht="29.25" customHeight="1" thickTop="1" thickBot="1" x14ac:dyDescent="0.25">
      <c r="A26" s="17" t="s">
        <v>22</v>
      </c>
      <c r="B26" s="18"/>
      <c r="C26" s="40">
        <f>C24+C20</f>
        <v>1174673232</v>
      </c>
      <c r="D26" s="19">
        <v>99.336863840455777</v>
      </c>
      <c r="E26" s="19">
        <f>ROUND(C26/C$26,3)*100</f>
        <v>100</v>
      </c>
      <c r="F26" s="40">
        <f>F24+F20</f>
        <v>1212394101</v>
      </c>
      <c r="G26" s="19">
        <f>(F26/C26)*100</f>
        <v>103.21117975386028</v>
      </c>
      <c r="H26" s="19">
        <f>ROUND(F26/F$26,3)*100</f>
        <v>100</v>
      </c>
      <c r="I26" s="40">
        <f>I24+I20</f>
        <v>1232293757</v>
      </c>
      <c r="J26" s="19">
        <f>(I26/F26)*100</f>
        <v>101.64135209694491</v>
      </c>
      <c r="K26" s="19">
        <f>ROUND(I26/I$26,3)*100</f>
        <v>100</v>
      </c>
      <c r="L26" s="40">
        <f>L24+L20</f>
        <v>1229459414</v>
      </c>
      <c r="M26" s="19">
        <f>(L26/I26)*100</f>
        <v>99.769994533860157</v>
      </c>
      <c r="N26" s="19">
        <f>ROUND(L26/L$26,3)*100</f>
        <v>100</v>
      </c>
      <c r="O26" s="20" t="s">
        <v>22</v>
      </c>
      <c r="P26" s="21"/>
    </row>
    <row r="27" spans="1:16" ht="29.25" customHeight="1" thickTop="1" thickBot="1" x14ac:dyDescent="0.25">
      <c r="A27" s="67" t="s">
        <v>23</v>
      </c>
      <c r="B27" s="68"/>
      <c r="C27" s="41">
        <v>145104047</v>
      </c>
      <c r="D27" s="31">
        <v>97.991579145158809</v>
      </c>
      <c r="E27" s="24" t="s">
        <v>21</v>
      </c>
      <c r="F27" s="41">
        <v>144389646</v>
      </c>
      <c r="G27" s="31">
        <f>(F27/C27)*100</f>
        <v>99.507662939270062</v>
      </c>
      <c r="H27" s="33" t="s">
        <v>21</v>
      </c>
      <c r="I27" s="42">
        <v>136946895</v>
      </c>
      <c r="J27" s="31">
        <f>(I27/F27)*100</f>
        <v>94.845370699225896</v>
      </c>
      <c r="K27" s="24" t="s">
        <v>21</v>
      </c>
      <c r="L27" s="41">
        <v>137643776</v>
      </c>
      <c r="M27" s="31">
        <f>(L27/I27)*100</f>
        <v>100.50886951471225</v>
      </c>
      <c r="N27" s="24" t="s">
        <v>21</v>
      </c>
      <c r="O27" s="53" t="s">
        <v>23</v>
      </c>
      <c r="P27" s="54"/>
    </row>
    <row r="28" spans="1:16" ht="29.25" customHeight="1" x14ac:dyDescent="0.2">
      <c r="A28" s="6" t="s">
        <v>30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x14ac:dyDescent="0.2">
      <c r="A29" s="1" t="s">
        <v>28</v>
      </c>
    </row>
    <row r="32" spans="1:16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5"/>
      <c r="M32" s="5"/>
      <c r="N32" s="5"/>
      <c r="P32" s="4"/>
    </row>
  </sheetData>
  <mergeCells count="26">
    <mergeCell ref="O4:P5"/>
    <mergeCell ref="A4:B5"/>
    <mergeCell ref="A23:B23"/>
    <mergeCell ref="A25:B25"/>
    <mergeCell ref="A27:B27"/>
    <mergeCell ref="A22:B22"/>
    <mergeCell ref="O19:P19"/>
    <mergeCell ref="A19:B19"/>
    <mergeCell ref="O23:P23"/>
    <mergeCell ref="O25:P25"/>
    <mergeCell ref="A6:B6"/>
    <mergeCell ref="A11:B11"/>
    <mergeCell ref="A16:B16"/>
    <mergeCell ref="A17:B17"/>
    <mergeCell ref="A18:B18"/>
    <mergeCell ref="O6:P6"/>
    <mergeCell ref="O11:P11"/>
    <mergeCell ref="O16:P16"/>
    <mergeCell ref="O17:P17"/>
    <mergeCell ref="O18:P18"/>
    <mergeCell ref="A32:E32"/>
    <mergeCell ref="F32:K32"/>
    <mergeCell ref="A21:B21"/>
    <mergeCell ref="O21:P21"/>
    <mergeCell ref="O22:P22"/>
    <mergeCell ref="O27:P27"/>
  </mergeCells>
  <phoneticPr fontId="2"/>
  <pageMargins left="0.82677165354330717" right="0.82677165354330717" top="0.59055118110236227" bottom="0.39370078740157483" header="0.51181102362204722" footer="0.51181102362204722"/>
  <pageSetup paperSize="9" scale="84" firstPageNumber="283" orientation="portrait" useFirstPageNumber="1" r:id="rId1"/>
  <headerFooter differentOddEven="1" alignWithMargins="0">
    <oddFooter>&amp;C&amp;"ＭＳ ゴシック,標準"&amp;11&amp;P</oddFooter>
    <evenFooter>&amp;C&amp;"ＭＳ ゴシック,標準"&amp;11&amp;P</even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1(4)市町村税の税目別決算推移</vt:lpstr>
      <vt:lpstr>'1(4)市町村税の税目別決算推移'!Print_Area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野々山 幸秀（市町村課）</cp:lastModifiedBy>
  <cp:lastPrinted>2026-01-13T23:33:36Z</cp:lastPrinted>
  <dcterms:created xsi:type="dcterms:W3CDTF">2001-01-15T06:17:40Z</dcterms:created>
  <dcterms:modified xsi:type="dcterms:W3CDTF">2026-01-28T05:40:42Z</dcterms:modified>
</cp:coreProperties>
</file>