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443\Box\【02_課所共有】04_02_消防課\R07年度\02 予防担当\14_予防担当全般\14_01_予防担当全般\14_01_230_消防年報・火災統計\火災統計\HPデータ（個別）\（エクセル）\"/>
    </mc:Choice>
  </mc:AlternateContent>
  <xr:revisionPtr revIDLastSave="0" documentId="13_ncr:1_{CB94F002-45CA-49C6-8F41-7338F5D975B8}" xr6:coauthVersionLast="47" xr6:coauthVersionMax="47" xr10:uidLastSave="{00000000-0000-0000-0000-000000000000}"/>
  <bookViews>
    <workbookView xWindow="-110" yWindow="-110" windowWidth="19420" windowHeight="10300" firstSheet="1" activeTab="1" xr2:uid="{346FA8B9-B6DA-4A0B-AFD7-DFF4469FFC31}"/>
  </bookViews>
  <sheets>
    <sheet name="埼玉県の火災による死者の発生経過別" sheetId="4" state="hidden" r:id="rId1"/>
    <sheet name="Sheet1" sheetId="5" r:id="rId2"/>
  </sheets>
  <externalReferences>
    <externalReference r:id="rId3"/>
  </externalReferences>
  <definedNames>
    <definedName name="_xlnm.Print_Area" localSheetId="1">Sheet1!$A$1:$E$9</definedName>
    <definedName name="_xlnm.Print_Area" localSheetId="0">埼玉県の火災による死者の発生経過別!$A$108:$C$114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4" i="4" l="1"/>
  <c r="B113" i="4"/>
  <c r="B112" i="4"/>
  <c r="B111" i="4"/>
  <c r="B110" i="4"/>
  <c r="B109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65" i="4" s="1"/>
  <c r="B86" i="4"/>
  <c r="B85" i="4"/>
  <c r="B84" i="4"/>
  <c r="B72" i="4"/>
  <c r="E69" i="4" s="1"/>
  <c r="C71" i="4"/>
  <c r="D67" i="4" s="1"/>
  <c r="B71" i="4"/>
  <c r="F65" i="4" s="1"/>
  <c r="H66" i="4"/>
  <c r="B62" i="4"/>
  <c r="B61" i="4"/>
  <c r="B60" i="4"/>
  <c r="B56" i="4"/>
  <c r="B55" i="4"/>
  <c r="C47" i="4"/>
  <c r="B47" i="4"/>
  <c r="A47" i="4"/>
  <c r="C45" i="4"/>
  <c r="L36" i="4" s="1"/>
  <c r="B45" i="4"/>
  <c r="J36" i="4" s="1"/>
  <c r="A45" i="4"/>
  <c r="H36" i="4" s="1"/>
  <c r="C44" i="4"/>
  <c r="F36" i="4" s="1"/>
  <c r="B44" i="4"/>
  <c r="D36" i="4" s="1"/>
  <c r="A44" i="4"/>
  <c r="C43" i="4"/>
  <c r="L35" i="4" s="1"/>
  <c r="B43" i="4"/>
  <c r="A43" i="4"/>
  <c r="H35" i="4" s="1"/>
  <c r="C42" i="4"/>
  <c r="B42" i="4"/>
  <c r="D35" i="4" s="1"/>
  <c r="A42" i="4"/>
  <c r="B35" i="4" s="1"/>
  <c r="C41" i="4"/>
  <c r="P40" i="4" s="1"/>
  <c r="C46" i="4" s="1"/>
  <c r="B41" i="4"/>
  <c r="A41" i="4"/>
  <c r="F34" i="4" s="1"/>
  <c r="B36" i="4"/>
  <c r="J35" i="4"/>
  <c r="F35" i="4"/>
  <c r="H34" i="4"/>
  <c r="B34" i="4"/>
  <c r="L29" i="4"/>
  <c r="K29" i="4"/>
  <c r="C21" i="4" s="1"/>
  <c r="J29" i="4"/>
  <c r="I29" i="4"/>
  <c r="H29" i="4"/>
  <c r="G29" i="4"/>
  <c r="F29" i="4"/>
  <c r="E29" i="4"/>
  <c r="I20" i="4" s="1"/>
  <c r="D29" i="4"/>
  <c r="F20" i="4" s="1"/>
  <c r="C29" i="4"/>
  <c r="C20" i="4" s="1"/>
  <c r="B29" i="4"/>
  <c r="E19" i="4" s="1"/>
  <c r="F21" i="4"/>
  <c r="L20" i="4"/>
  <c r="F5" i="4"/>
  <c r="C5" i="4"/>
  <c r="D3" i="4"/>
  <c r="P38" i="4" l="1"/>
  <c r="B46" i="4" s="1"/>
  <c r="C62" i="4"/>
  <c r="C72" i="4"/>
  <c r="C60" i="4"/>
  <c r="C61" i="4"/>
  <c r="B77" i="4"/>
  <c r="C85" i="4" s="1"/>
  <c r="C90" i="4"/>
  <c r="C107" i="4"/>
  <c r="C113" i="4" s="1"/>
  <c r="P54" i="4"/>
  <c r="C55" i="4" s="1"/>
  <c r="G51" i="4" s="1"/>
  <c r="G79" i="4"/>
  <c r="C86" i="4"/>
  <c r="C84" i="4"/>
  <c r="C88" i="4"/>
  <c r="C92" i="4"/>
  <c r="C96" i="4"/>
  <c r="C100" i="4"/>
  <c r="J34" i="4"/>
  <c r="B51" i="4"/>
  <c r="B79" i="4"/>
  <c r="B80" i="4" s="1"/>
  <c r="C98" i="4"/>
  <c r="E51" i="4"/>
  <c r="C87" i="4"/>
  <c r="C91" i="4"/>
  <c r="C95" i="4"/>
  <c r="C56" i="4" l="1"/>
  <c r="C114" i="4"/>
  <c r="C109" i="4"/>
  <c r="C111" i="4"/>
  <c r="C112" i="4"/>
  <c r="C110" i="4"/>
  <c r="C94" i="4"/>
  <c r="C99" i="4"/>
  <c r="C97" i="4"/>
  <c r="C89" i="4"/>
  <c r="C93" i="4"/>
  <c r="C101" i="4"/>
</calcChain>
</file>

<file path=xl/sharedStrings.xml><?xml version="1.0" encoding="utf-8"?>
<sst xmlns="http://schemas.openxmlformats.org/spreadsheetml/2006/main" count="180" uniqueCount="129">
  <si>
    <t>全国の火災統計</t>
    <rPh sb="0" eb="2">
      <t>ゼンコク</t>
    </rPh>
    <rPh sb="3" eb="7">
      <t>カサイトウケイ</t>
    </rPh>
    <phoneticPr fontId="2"/>
  </si>
  <si>
    <t>修正済</t>
    <rPh sb="0" eb="3">
      <t>シュウセイズ</t>
    </rPh>
    <phoneticPr fontId="2"/>
  </si>
  <si>
    <t>全国の火災概要</t>
    <rPh sb="0" eb="2">
      <t>ゼンコク</t>
    </rPh>
    <rPh sb="3" eb="7">
      <t>カサイガイヨウ</t>
    </rPh>
    <phoneticPr fontId="2"/>
  </si>
  <si>
    <t xml:space="preserve">令和4年（1月～12月）の全国の出火件数は
</t>
    <phoneticPr fontId="2"/>
  </si>
  <si>
    <t>件でした。これは、おおよそ1日あたり</t>
    <phoneticPr fontId="2"/>
  </si>
  <si>
    <t>件、</t>
  </si>
  <si>
    <t>ここの数字は令和○年（１月～１２月）における火災の状況（確定値）についてから手入力となります。</t>
    <rPh sb="3" eb="5">
      <t>スウジ</t>
    </rPh>
    <rPh sb="6" eb="8">
      <t>レイワ</t>
    </rPh>
    <rPh sb="9" eb="10">
      <t>ネン</t>
    </rPh>
    <rPh sb="12" eb="13">
      <t>ガツ</t>
    </rPh>
    <rPh sb="16" eb="17">
      <t>ガツ</t>
    </rPh>
    <rPh sb="22" eb="24">
      <t>カサイ</t>
    </rPh>
    <rPh sb="25" eb="27">
      <t>ジョウキョウ</t>
    </rPh>
    <rPh sb="28" eb="31">
      <t>カクテイチ</t>
    </rPh>
    <rPh sb="38" eb="39">
      <t>テ</t>
    </rPh>
    <rPh sb="39" eb="41">
      <t>ニュウリョク</t>
    </rPh>
    <phoneticPr fontId="2"/>
  </si>
  <si>
    <t>分ごとに1件の火災が発生したことになります。</t>
    <phoneticPr fontId="2"/>
  </si>
  <si>
    <t>また、火災による死者数は</t>
    <phoneticPr fontId="2"/>
  </si>
  <si>
    <t>人、負傷者数は</t>
    <phoneticPr fontId="2"/>
  </si>
  <si>
    <t>人でした。</t>
  </si>
  <si>
    <t>全国の出火件数</t>
    <rPh sb="0" eb="2">
      <t>ゼンコク</t>
    </rPh>
    <rPh sb="3" eb="7">
      <t>シュッカケンスウ</t>
    </rPh>
    <phoneticPr fontId="2"/>
  </si>
  <si>
    <t>年</t>
    <rPh sb="0" eb="1">
      <t>ネン</t>
    </rPh>
    <phoneticPr fontId="2"/>
  </si>
  <si>
    <t>出火件数合計</t>
    <rPh sb="0" eb="2">
      <t>シュッカ</t>
    </rPh>
    <rPh sb="2" eb="6">
      <t>ケンスウゴウケイ</t>
    </rPh>
    <phoneticPr fontId="2"/>
  </si>
  <si>
    <t>建物火災</t>
    <rPh sb="0" eb="4">
      <t>タテモノカサイ</t>
    </rPh>
    <phoneticPr fontId="2"/>
  </si>
  <si>
    <t>林野火災</t>
    <rPh sb="0" eb="4">
      <t>リンヤカサイ</t>
    </rPh>
    <phoneticPr fontId="2"/>
  </si>
  <si>
    <t>車両火災</t>
    <rPh sb="0" eb="2">
      <t>シャリョウ</t>
    </rPh>
    <rPh sb="2" eb="4">
      <t>カサイ</t>
    </rPh>
    <phoneticPr fontId="2"/>
  </si>
  <si>
    <t>船舶火災</t>
    <rPh sb="0" eb="4">
      <t>センパクカサイ</t>
    </rPh>
    <phoneticPr fontId="2"/>
  </si>
  <si>
    <t>航空機火災</t>
    <rPh sb="0" eb="5">
      <t>コウクウキカサイ</t>
    </rPh>
    <phoneticPr fontId="2"/>
  </si>
  <si>
    <t>その他の火災</t>
    <rPh sb="4" eb="6">
      <t>カサイ</t>
    </rPh>
    <phoneticPr fontId="2"/>
  </si>
  <si>
    <t>焼損棟数</t>
    <rPh sb="0" eb="4">
      <t>ショウソントウスウ</t>
    </rPh>
    <phoneticPr fontId="2"/>
  </si>
  <si>
    <t>り災世帯数</t>
    <rPh sb="1" eb="2">
      <t>サイ</t>
    </rPh>
    <rPh sb="2" eb="5">
      <t>セタイスウ</t>
    </rPh>
    <phoneticPr fontId="2"/>
  </si>
  <si>
    <t>死者数</t>
    <rPh sb="0" eb="3">
      <t>シシャスウ</t>
    </rPh>
    <phoneticPr fontId="2"/>
  </si>
  <si>
    <t>負傷者数</t>
    <rPh sb="0" eb="3">
      <t>フショウシャ</t>
    </rPh>
    <rPh sb="3" eb="4">
      <t>スウ</t>
    </rPh>
    <phoneticPr fontId="2"/>
  </si>
  <si>
    <t>出火率</t>
    <rPh sb="0" eb="3">
      <t>シュッカリツ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</si>
  <si>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</si>
  <si>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</si>
  <si>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</si>
  <si>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</si>
  <si>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</si>
  <si>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※出火率：人口1万人当たりの出火件数</t>
  </si>
  <si>
    <t>埼玉県の火災統計</t>
    <rPh sb="0" eb="3">
      <t>サイタマケン</t>
    </rPh>
    <rPh sb="4" eb="8">
      <t>カサイトウケイ</t>
    </rPh>
    <phoneticPr fontId="2"/>
  </si>
  <si>
    <t>埼玉県の火災概要</t>
    <rPh sb="0" eb="3">
      <t>サイタマケン</t>
    </rPh>
    <rPh sb="4" eb="6">
      <t>カサイ</t>
    </rPh>
    <rPh sb="6" eb="8">
      <t>ガイヨウ</t>
    </rPh>
    <phoneticPr fontId="2"/>
  </si>
  <si>
    <t>令和4年（1月～12月）の埼玉県内の出火件数は</t>
    <phoneticPr fontId="2"/>
  </si>
  <si>
    <t>件でした。</t>
  </si>
  <si>
    <t>火災種別でみると建物火災が</t>
    <phoneticPr fontId="2"/>
  </si>
  <si>
    <t>件、林野火災が</t>
    <phoneticPr fontId="2"/>
  </si>
  <si>
    <t>件、車両火災が</t>
    <phoneticPr fontId="2"/>
  </si>
  <si>
    <t>件、その他の火災が</t>
    <phoneticPr fontId="2"/>
  </si>
  <si>
    <t>埼玉県の出火件数</t>
    <rPh sb="0" eb="3">
      <t>サイタマケン</t>
    </rPh>
    <rPh sb="4" eb="8">
      <t>シュッカケンスウ</t>
    </rPh>
    <phoneticPr fontId="2"/>
  </si>
  <si>
    <t>ここの数字は令和○年（１月～１２月）における火災の状況（確定値）についてから出火率のみ手入力となります。</t>
    <rPh sb="3" eb="5">
      <t>スウジ</t>
    </rPh>
    <rPh sb="6" eb="8">
      <t>レイワ</t>
    </rPh>
    <rPh sb="9" eb="10">
      <t>ネン</t>
    </rPh>
    <rPh sb="12" eb="13">
      <t>ガツ</t>
    </rPh>
    <rPh sb="16" eb="17">
      <t>ガツ</t>
    </rPh>
    <rPh sb="22" eb="24">
      <t>カサイ</t>
    </rPh>
    <rPh sb="25" eb="27">
      <t>ジョウキョウ</t>
    </rPh>
    <rPh sb="28" eb="31">
      <t>カクテイチ</t>
    </rPh>
    <rPh sb="38" eb="41">
      <t>シュッカリツ</t>
    </rPh>
    <rPh sb="43" eb="44">
      <t>テ</t>
    </rPh>
    <rPh sb="44" eb="46">
      <t>ニュウリョク</t>
    </rPh>
    <phoneticPr fontId="2"/>
  </si>
  <si>
    <t>埼玉県の出火原因別件数（令和4年）</t>
    <rPh sb="0" eb="3">
      <t>サイタマケン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レイワ</t>
    </rPh>
    <rPh sb="15" eb="16">
      <t>ネン</t>
    </rPh>
    <phoneticPr fontId="2"/>
  </si>
  <si>
    <t>出火件数</t>
    <phoneticPr fontId="2"/>
  </si>
  <si>
    <t>件を出火原因別にみると、「</t>
    <phoneticPr fontId="2"/>
  </si>
  <si>
    <t>」</t>
    <phoneticPr fontId="2"/>
  </si>
  <si>
    <t>件（</t>
    <phoneticPr fontId="2"/>
  </si>
  <si>
    <t>）、</t>
    <phoneticPr fontId="2"/>
  </si>
  <si>
    <t>「</t>
    <phoneticPr fontId="2"/>
  </si>
  <si>
    <t>）、「</t>
    <phoneticPr fontId="2"/>
  </si>
  <si>
    <t>）</t>
    <phoneticPr fontId="2"/>
  </si>
  <si>
    <t>の順となっています。</t>
  </si>
  <si>
    <t>その他（出火原因別件数の全体から上位5位までと不明・調査中を引いた数）</t>
    <rPh sb="2" eb="3">
      <t>タ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ゼンタイ</t>
    </rPh>
    <rPh sb="16" eb="18">
      <t>ジョウイ</t>
    </rPh>
    <rPh sb="19" eb="20">
      <t>イ</t>
    </rPh>
    <rPh sb="23" eb="25">
      <t>フメイ</t>
    </rPh>
    <rPh sb="26" eb="28">
      <t>チョウサ</t>
    </rPh>
    <rPh sb="28" eb="29">
      <t>チュウ</t>
    </rPh>
    <rPh sb="30" eb="31">
      <t>ヒ</t>
    </rPh>
    <rPh sb="33" eb="34">
      <t>スウ</t>
    </rPh>
    <phoneticPr fontId="2"/>
  </si>
  <si>
    <t>埼玉県の出火原因別件数</t>
    <rPh sb="0" eb="2">
      <t>サイタマ</t>
    </rPh>
    <rPh sb="2" eb="3">
      <t>ケン</t>
    </rPh>
    <rPh sb="4" eb="6">
      <t>シュッカ</t>
    </rPh>
    <rPh sb="6" eb="8">
      <t>ゲンイン</t>
    </rPh>
    <rPh sb="8" eb="9">
      <t>ベツ</t>
    </rPh>
    <rPh sb="9" eb="11">
      <t>ケンスウ</t>
    </rPh>
    <phoneticPr fontId="2"/>
  </si>
  <si>
    <t>その他（出火原因別件数の全体から上位5位までと不明・調査中を引いた割合（％））</t>
    <rPh sb="2" eb="3">
      <t>タ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ゼンタイ</t>
    </rPh>
    <rPh sb="16" eb="18">
      <t>ジョウイ</t>
    </rPh>
    <rPh sb="19" eb="20">
      <t>イ</t>
    </rPh>
    <rPh sb="23" eb="25">
      <t>フメイ</t>
    </rPh>
    <rPh sb="26" eb="28">
      <t>チョウサ</t>
    </rPh>
    <rPh sb="28" eb="29">
      <t>チュウ</t>
    </rPh>
    <rPh sb="30" eb="31">
      <t>ヒ</t>
    </rPh>
    <rPh sb="33" eb="35">
      <t>ワリアイ</t>
    </rPh>
    <phoneticPr fontId="2"/>
  </si>
  <si>
    <t>原因</t>
    <rPh sb="0" eb="2">
      <t>ゲンイン</t>
    </rPh>
    <phoneticPr fontId="2"/>
  </si>
  <si>
    <t>件数</t>
    <rPh sb="0" eb="2">
      <t>ケンスウ</t>
    </rPh>
    <phoneticPr fontId="2"/>
  </si>
  <si>
    <t>割合</t>
    <rPh sb="0" eb="2">
      <t>ワリアイ</t>
    </rPh>
    <phoneticPr fontId="2"/>
  </si>
  <si>
    <t>その他</t>
    <rPh sb="2" eb="3">
      <t>タ</t>
    </rPh>
    <phoneticPr fontId="2"/>
  </si>
  <si>
    <t>埼玉県の住宅火災件数（令和4年）</t>
    <rPh sb="0" eb="3">
      <t>サイタマケン</t>
    </rPh>
    <rPh sb="4" eb="8">
      <t>ジュウタクカサイ</t>
    </rPh>
    <rPh sb="8" eb="10">
      <t>ケンスウ</t>
    </rPh>
    <rPh sb="11" eb="13">
      <t>レイワ</t>
    </rPh>
    <rPh sb="14" eb="15">
      <t>ネン</t>
    </rPh>
    <phoneticPr fontId="2"/>
  </si>
  <si>
    <t>住宅火災は</t>
    <phoneticPr fontId="2"/>
  </si>
  <si>
    <t>件で、建物火災</t>
    <phoneticPr fontId="2"/>
  </si>
  <si>
    <t>件の</t>
    <phoneticPr fontId="2"/>
  </si>
  <si>
    <t>を占めています。</t>
    <phoneticPr fontId="2"/>
  </si>
  <si>
    <t>埼玉家の建物火災（1,039件）の内訳</t>
    <rPh sb="0" eb="3">
      <t>サイタマケ</t>
    </rPh>
    <rPh sb="4" eb="8">
      <t>タテモノカサイ</t>
    </rPh>
    <rPh sb="14" eb="15">
      <t>ケン</t>
    </rPh>
    <rPh sb="17" eb="19">
      <t>ウチワケ</t>
    </rPh>
    <phoneticPr fontId="2"/>
  </si>
  <si>
    <t>建物火災（埼玉県）</t>
    <rPh sb="0" eb="4">
      <t>タテモノカサイ</t>
    </rPh>
    <rPh sb="5" eb="8">
      <t>サイタマケン</t>
    </rPh>
    <phoneticPr fontId="2"/>
  </si>
  <si>
    <t>内訳</t>
    <rPh sb="0" eb="2">
      <t>ウチワケ</t>
    </rPh>
    <phoneticPr fontId="2"/>
  </si>
  <si>
    <t>住宅火災</t>
    <rPh sb="0" eb="4">
      <t>ジュウタクカサイ</t>
    </rPh>
    <phoneticPr fontId="2"/>
  </si>
  <si>
    <t>住宅火災以外</t>
    <rPh sb="0" eb="6">
      <t>ジュウタクカサイイガイ</t>
    </rPh>
    <phoneticPr fontId="2"/>
  </si>
  <si>
    <t>埼玉県の住宅火災（646件）の内訳</t>
    <rPh sb="0" eb="3">
      <t>サイタマケン</t>
    </rPh>
    <rPh sb="4" eb="8">
      <t>ジュウタクカサイ</t>
    </rPh>
    <rPh sb="12" eb="13">
      <t>ケン</t>
    </rPh>
    <rPh sb="15" eb="17">
      <t>ウチワケ</t>
    </rPh>
    <phoneticPr fontId="2"/>
  </si>
  <si>
    <t>一般住宅</t>
    <rPh sb="0" eb="2">
      <t>イッパン</t>
    </rPh>
    <rPh sb="2" eb="4">
      <t>ジュウタク</t>
    </rPh>
    <phoneticPr fontId="2"/>
  </si>
  <si>
    <t>併用住宅</t>
    <rPh sb="0" eb="4">
      <t>ヘイヨウジュウタク</t>
    </rPh>
    <phoneticPr fontId="2"/>
  </si>
  <si>
    <t>共同住宅</t>
    <rPh sb="0" eb="4">
      <t>キョウドウジュウタク</t>
    </rPh>
    <phoneticPr fontId="2"/>
  </si>
  <si>
    <t>埼玉県住宅火災による死者数（令和4年）</t>
    <rPh sb="0" eb="3">
      <t>サイタマケン</t>
    </rPh>
    <rPh sb="3" eb="7">
      <t>ジュウタクカサイ</t>
    </rPh>
    <rPh sb="10" eb="13">
      <t>シシャスウ</t>
    </rPh>
    <rPh sb="14" eb="16">
      <t>レイワ</t>
    </rPh>
    <rPh sb="17" eb="18">
      <t>ネン</t>
    </rPh>
    <phoneticPr fontId="2"/>
  </si>
  <si>
    <t>火災の全死者数</t>
    <phoneticPr fontId="2"/>
  </si>
  <si>
    <t>人のうち、建物火災の死者数は</t>
    <phoneticPr fontId="2"/>
  </si>
  <si>
    <t>また、放火自殺者等を除く建物火災の死者数</t>
    <phoneticPr fontId="2"/>
  </si>
  <si>
    <t>人のうち住宅火災の死者数は</t>
    <phoneticPr fontId="2"/>
  </si>
  <si>
    <t>人で、</t>
  </si>
  <si>
    <t>放火自殺者等を除く建物火災の死者数の</t>
    <phoneticPr fontId="2"/>
  </si>
  <si>
    <t>と高い割合を占めています。</t>
  </si>
  <si>
    <t>埼玉県の放火自殺者等を除く建物火災の死者数（</t>
    <rPh sb="0" eb="3">
      <t>サイタマケン</t>
    </rPh>
    <rPh sb="4" eb="6">
      <t>ホウカ</t>
    </rPh>
    <rPh sb="6" eb="9">
      <t>ジサツシャ</t>
    </rPh>
    <rPh sb="9" eb="10">
      <t>トウ</t>
    </rPh>
    <rPh sb="11" eb="12">
      <t>ノゾ</t>
    </rPh>
    <rPh sb="13" eb="17">
      <t>タテモノカサイ</t>
    </rPh>
    <rPh sb="18" eb="21">
      <t>シシャスウ</t>
    </rPh>
    <phoneticPr fontId="2"/>
  </si>
  <si>
    <t>人）の内訳</t>
    <phoneticPr fontId="2"/>
  </si>
  <si>
    <t>人数</t>
    <rPh sb="0" eb="2">
      <t>ニンズウ</t>
    </rPh>
    <phoneticPr fontId="2"/>
  </si>
  <si>
    <t>住宅火災以外</t>
    <rPh sb="0" eb="4">
      <t>ジュウタクカサイ</t>
    </rPh>
    <rPh sb="4" eb="6">
      <t>イガイ</t>
    </rPh>
    <phoneticPr fontId="2"/>
  </si>
  <si>
    <t>※放火自殺者等とは、「放火自殺」及び「放火自殺の巻添等」を示します。</t>
  </si>
  <si>
    <t>埼玉県の火災における年齢別・経過別死者の発生状況（令和4年）</t>
    <phoneticPr fontId="2"/>
  </si>
  <si>
    <t>（1）全死者数（</t>
    <phoneticPr fontId="2"/>
  </si>
  <si>
    <t>人）の年齢別内訳</t>
  </si>
  <si>
    <t>人のうち、65歳以上の高齢者の死者数は</t>
    <phoneticPr fontId="2"/>
  </si>
  <si>
    <t>全体の</t>
    <phoneticPr fontId="2"/>
  </si>
  <si>
    <t>埼玉県の火災の死者の年齢別内訳</t>
  </si>
  <si>
    <t>年齢（歳）</t>
    <rPh sb="0" eb="2">
      <t>ネンレイ</t>
    </rPh>
    <rPh sb="3" eb="4">
      <t>サイ</t>
    </rPh>
    <phoneticPr fontId="2"/>
  </si>
  <si>
    <t>0～5</t>
    <phoneticPr fontId="2"/>
  </si>
  <si>
    <t>6～10</t>
    <phoneticPr fontId="2"/>
  </si>
  <si>
    <t>11～15</t>
    <phoneticPr fontId="2"/>
  </si>
  <si>
    <t>16～20</t>
    <phoneticPr fontId="2"/>
  </si>
  <si>
    <t>21～25</t>
    <phoneticPr fontId="2"/>
  </si>
  <si>
    <t>26～30</t>
    <phoneticPr fontId="2"/>
  </si>
  <si>
    <t>31～35</t>
    <phoneticPr fontId="2"/>
  </si>
  <si>
    <t>36～40</t>
    <phoneticPr fontId="2"/>
  </si>
  <si>
    <t>41～45</t>
    <phoneticPr fontId="2"/>
  </si>
  <si>
    <t>46～50</t>
    <phoneticPr fontId="2"/>
  </si>
  <si>
    <t>51～55</t>
    <phoneticPr fontId="2"/>
  </si>
  <si>
    <t>56～60</t>
    <phoneticPr fontId="2"/>
  </si>
  <si>
    <t>61～64</t>
    <phoneticPr fontId="2"/>
  </si>
  <si>
    <t>65～70</t>
    <phoneticPr fontId="2"/>
  </si>
  <si>
    <t>71～75</t>
    <phoneticPr fontId="2"/>
  </si>
  <si>
    <t>76～80</t>
    <phoneticPr fontId="2"/>
  </si>
  <si>
    <t>81～</t>
    <phoneticPr fontId="2"/>
  </si>
  <si>
    <t>不明</t>
    <rPh sb="0" eb="2">
      <t>フメイ</t>
    </rPh>
    <phoneticPr fontId="2"/>
  </si>
  <si>
    <t>（2）死者の発生経過別人数</t>
  </si>
  <si>
    <t>火災で亡くなった原因は、放火自殺が最も多くなっています。</t>
    <rPh sb="12" eb="16">
      <t>ホウカジサツ</t>
    </rPh>
    <phoneticPr fontId="2"/>
  </si>
  <si>
    <t>埼玉県の火災による死者（</t>
    <phoneticPr fontId="2"/>
  </si>
  <si>
    <t>人）の発生経過別人数</t>
    <phoneticPr fontId="2"/>
  </si>
  <si>
    <t>経過</t>
    <rPh sb="0" eb="2">
      <t>ケイカ</t>
    </rPh>
    <phoneticPr fontId="2"/>
  </si>
  <si>
    <t>逃げ遅れ</t>
    <rPh sb="0" eb="1">
      <t>ニ</t>
    </rPh>
    <rPh sb="2" eb="3">
      <t>オク</t>
    </rPh>
    <phoneticPr fontId="2"/>
  </si>
  <si>
    <t>出火後再進入</t>
    <rPh sb="0" eb="2">
      <t>シュッカ</t>
    </rPh>
    <rPh sb="2" eb="3">
      <t>ゴ</t>
    </rPh>
    <rPh sb="3" eb="4">
      <t>サイ</t>
    </rPh>
    <rPh sb="4" eb="6">
      <t>シンニュウ</t>
    </rPh>
    <phoneticPr fontId="2"/>
  </si>
  <si>
    <t>着衣着火</t>
    <rPh sb="0" eb="2">
      <t>チャクイ</t>
    </rPh>
    <rPh sb="2" eb="4">
      <t>チャッカ</t>
    </rPh>
    <phoneticPr fontId="2"/>
  </si>
  <si>
    <t>放火自殺</t>
    <rPh sb="0" eb="4">
      <t>ホウカジサツ</t>
    </rPh>
    <phoneticPr fontId="2"/>
  </si>
  <si>
    <t>放火自殺者巻添等</t>
    <rPh sb="0" eb="2">
      <t>ホウカ</t>
    </rPh>
    <rPh sb="2" eb="5">
      <t>ジサツシャ</t>
    </rPh>
    <rPh sb="5" eb="7">
      <t>マキゾ</t>
    </rPh>
    <rPh sb="7" eb="8">
      <t>トウ</t>
    </rPh>
    <phoneticPr fontId="2"/>
  </si>
  <si>
    <t>経過</t>
  </si>
  <si>
    <t>人数</t>
  </si>
  <si>
    <t>割合</t>
  </si>
  <si>
    <t>逃げ遅れ</t>
  </si>
  <si>
    <t>出火後再進入</t>
  </si>
  <si>
    <t>着衣着火</t>
  </si>
  <si>
    <t>放火自殺</t>
  </si>
  <si>
    <t>放火自殺者巻添等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</si>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</sst>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0.0%"/>
  </numFmts>
  <fonts count="14" x14ac:knownFonts="1">
    <font>
      <sz val="11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222222"/>
      <name val="ＭＳ Ｐゴシック"/>
      <family val="3"/>
      <charset val="128"/>
    </font>
    <font>
      <b/>
      <sz val="14"/>
      <color rgb="FF222222"/>
      <name val="ＭＳ Ｐゴシック"/>
      <family val="3"/>
      <charset val="128"/>
    </font>
    <font>
      <b/>
      <sz val="12"/>
      <color rgb="FF222222"/>
      <name val="ＭＳ Ｐゴシック"/>
      <family val="3"/>
      <charset val="128"/>
    </font>
    <font>
      <sz val="11"/>
      <color rgb="FF22222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222222"/>
      <name val="ＭＳ Ｐゴシック"/>
      <family val="3"/>
      <charset val="128"/>
    </font>
    <font>
      <sz val="9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theme="0"/>
      </left>
      <right/>
      <top/>
      <bottom style="thick">
        <color auto="1"/>
      </bottom>
      <diagonal/>
    </border>
    <border>
      <left/>
      <right style="thick">
        <color theme="0"/>
      </right>
      <top/>
      <bottom style="thick">
        <color auto="1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57" fontId="0" fillId="0" borderId="0" xfId="0" applyNumberFormat="1">
      <alignment vertical="center"/>
    </xf>
    <xf numFmtId="0" fontId="3" fillId="0" borderId="0" xfId="0" applyFont="1">
      <alignment vertical="center"/>
    </xf>
    <xf numFmtId="3" fontId="0" fillId="2" borderId="0" xfId="0" applyNumberFormat="1" applyFill="1">
      <alignment vertical="center"/>
    </xf>
    <xf numFmtId="0" fontId="4" fillId="0" borderId="0" xfId="0" applyFont="1">
      <alignment vertical="center"/>
    </xf>
    <xf numFmtId="0" fontId="0" fillId="3" borderId="0" xfId="0" applyFill="1">
      <alignment vertical="center"/>
    </xf>
    <xf numFmtId="0" fontId="0" fillId="4" borderId="0" xfId="0" applyFill="1" applyAlignment="1">
      <alignment horizontal="left" vertical="center"/>
    </xf>
    <xf numFmtId="0" fontId="5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5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0" borderId="7" xfId="0" applyBorder="1">
      <alignment vertical="center"/>
    </xf>
    <xf numFmtId="176" fontId="0" fillId="0" borderId="8" xfId="0" applyNumberFormat="1" applyBorder="1">
      <alignment vertical="center"/>
    </xf>
    <xf numFmtId="177" fontId="0" fillId="0" borderId="9" xfId="0" applyNumberForma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0" fillId="2" borderId="0" xfId="0" applyNumberFormat="1" applyFill="1">
      <alignment vertical="center"/>
    </xf>
    <xf numFmtId="177" fontId="0" fillId="0" borderId="0" xfId="0" applyNumberFormat="1">
      <alignment vertical="center"/>
    </xf>
    <xf numFmtId="0" fontId="0" fillId="2" borderId="0" xfId="0" applyFill="1">
      <alignment vertical="center"/>
    </xf>
    <xf numFmtId="178" fontId="0" fillId="2" borderId="0" xfId="0" applyNumberFormat="1" applyFill="1">
      <alignment vertical="center"/>
    </xf>
    <xf numFmtId="3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4" borderId="4" xfId="0" applyFill="1" applyBorder="1">
      <alignment vertical="center"/>
    </xf>
    <xf numFmtId="0" fontId="0" fillId="0" borderId="5" xfId="0" applyBorder="1">
      <alignment vertical="center"/>
    </xf>
    <xf numFmtId="178" fontId="0" fillId="0" borderId="6" xfId="0" applyNumberFormat="1" applyBorder="1">
      <alignment vertical="center"/>
    </xf>
    <xf numFmtId="3" fontId="0" fillId="0" borderId="5" xfId="0" applyNumberFormat="1" applyBorder="1">
      <alignment vertical="center"/>
    </xf>
    <xf numFmtId="0" fontId="0" fillId="4" borderId="7" xfId="0" applyFill="1" applyBorder="1">
      <alignment vertical="center"/>
    </xf>
    <xf numFmtId="0" fontId="0" fillId="0" borderId="8" xfId="0" applyBorder="1">
      <alignment vertical="center"/>
    </xf>
    <xf numFmtId="178" fontId="0" fillId="0" borderId="9" xfId="0" applyNumberFormat="1" applyBorder="1">
      <alignment vertical="center"/>
    </xf>
    <xf numFmtId="0" fontId="5" fillId="2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4" borderId="4" xfId="0" applyFont="1" applyFill="1" applyBorder="1">
      <alignment vertical="center"/>
    </xf>
    <xf numFmtId="0" fontId="0" fillId="4" borderId="13" xfId="0" applyFill="1" applyBorder="1">
      <alignment vertical="center"/>
    </xf>
    <xf numFmtId="178" fontId="0" fillId="0" borderId="14" xfId="0" applyNumberFormat="1" applyBorder="1">
      <alignment vertical="center"/>
    </xf>
    <xf numFmtId="0" fontId="0" fillId="4" borderId="15" xfId="0" applyFill="1" applyBorder="1">
      <alignment vertical="center"/>
    </xf>
    <xf numFmtId="0" fontId="0" fillId="0" borderId="16" xfId="0" applyBorder="1">
      <alignment vertical="center"/>
    </xf>
    <xf numFmtId="178" fontId="0" fillId="0" borderId="17" xfId="0" applyNumberFormat="1" applyBorder="1">
      <alignment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10687.SAITAMA/Box/&#12304;02_&#35506;&#25152;&#20849;&#26377;&#12305;04_02_&#28040;&#38450;&#35506;/R05&#24180;&#24230;/02%20&#20104;&#38450;&#25285;&#24403;/15_&#20104;&#38450;&#25285;&#24403;&#20840;&#33324;/15_01_&#20104;&#38450;&#25285;&#24403;&#20840;&#33324;/15_01_230_&#28040;&#38450;&#24180;&#22577;/R5.12.05&#12304;&#28040;&#38450;&#31532;1010&#21495;&#12305;&#20196;&#21644;&#65300;&#24180;&#28040;&#38450;&#24180;&#22577;&#65288;&#20196;&#21644;&#65301;&#24180;&#24230;&#21002;&#34892;&#65289;&#12395;&#20418;&#12427;&#36039;&#26009;&#25552;&#20986;&#12395;&#12388;&#12356;&#12390;&#65288;&#20381;&#38972;&#65289;/05&#24180;&#24230;_&#28040;&#38450;&#24180;&#22577;&#31561;&#12308;&#20316;&#25104;&#36039;&#26009;&#12309;&#65288;01%20&#28779;&#28797;&#32113;&#35336;&#65289;&#65288;&#28779;&#28797;&#32113;&#35336;&#65289;&#12308;&#22793;&#25563;&#12471;&#12540;&#12488;&#123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火災統計"/>
      <sheetName val="0101第1火災統計（まえがき）"/>
      <sheetName val="★第01表"/>
      <sheetName val="★第02表"/>
      <sheetName val="☆第02表（1）"/>
      <sheetName val="☆第02表 (2)"/>
      <sheetName val="☆第03表"/>
      <sheetName val="☆第06表"/>
      <sheetName val="★第07表"/>
      <sheetName val="☆第07表"/>
      <sheetName val="★第08表"/>
      <sheetName val="☆第08表"/>
      <sheetName val="★第22表"/>
      <sheetName val="★第27表"/>
      <sheetName val="※第1-4表"/>
      <sheetName val="※住民基本台帳"/>
      <sheetName val="※別中高層建築別（罹災前 4階以上）火災発生状況■階数・焼損"/>
      <sheetName val="※特殊火災発生状況"/>
      <sheetName val="※（通知）原因別死者数・火災統計"/>
      <sheetName val="00全体図"/>
    </sheetNames>
    <sheetDataSet>
      <sheetData sheetId="0"/>
      <sheetData sheetId="1"/>
      <sheetData sheetId="2">
        <row r="5">
          <cell r="B5">
            <v>1701</v>
          </cell>
          <cell r="C5">
            <v>1039</v>
          </cell>
          <cell r="D5">
            <v>7</v>
          </cell>
          <cell r="E5">
            <v>168</v>
          </cell>
          <cell r="F5">
            <v>0</v>
          </cell>
          <cell r="G5">
            <v>0</v>
          </cell>
          <cell r="H5">
            <v>487</v>
          </cell>
          <cell r="I5">
            <v>1596</v>
          </cell>
          <cell r="Q5">
            <v>69</v>
          </cell>
          <cell r="X5">
            <v>266</v>
          </cell>
          <cell r="AE5">
            <v>1114</v>
          </cell>
        </row>
      </sheetData>
      <sheetData sheetId="3"/>
      <sheetData sheetId="4"/>
      <sheetData sheetId="5"/>
      <sheetData sheetId="6"/>
      <sheetData sheetId="7">
        <row r="4">
          <cell r="C4">
            <v>50</v>
          </cell>
        </row>
        <row r="5">
          <cell r="C5">
            <v>0</v>
          </cell>
        </row>
        <row r="6">
          <cell r="C6">
            <v>1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4</v>
          </cell>
        </row>
        <row r="10">
          <cell r="C10">
            <v>55</v>
          </cell>
        </row>
      </sheetData>
      <sheetData sheetId="8"/>
      <sheetData sheetId="9">
        <row r="61">
          <cell r="D61">
            <v>10</v>
          </cell>
          <cell r="H61">
            <v>2</v>
          </cell>
          <cell r="K61">
            <v>3</v>
          </cell>
          <cell r="N61">
            <v>14</v>
          </cell>
          <cell r="Q61">
            <v>0</v>
          </cell>
          <cell r="T61">
            <v>40</v>
          </cell>
        </row>
      </sheetData>
      <sheetData sheetId="10">
        <row r="61">
          <cell r="E61" t="str">
            <v>たばこ</v>
          </cell>
          <cell r="F61" t="str">
            <v>こんろ</v>
          </cell>
          <cell r="G61" t="str">
            <v>電気機器</v>
          </cell>
          <cell r="H61" t="str">
            <v>電灯電話等の配線</v>
          </cell>
          <cell r="AE61" t="str">
            <v>不明・調査中</v>
          </cell>
        </row>
        <row r="62">
          <cell r="D62">
            <v>0.16166960611405057</v>
          </cell>
          <cell r="E62">
            <v>0.102880658436214</v>
          </cell>
          <cell r="F62">
            <v>8.8183421516754845E-2</v>
          </cell>
          <cell r="G62">
            <v>5.9376837154614934E-2</v>
          </cell>
          <cell r="H62">
            <v>4.9382716049382713E-2</v>
          </cell>
          <cell r="AE62">
            <v>0.10170487948265726</v>
          </cell>
        </row>
        <row r="63">
          <cell r="C63">
            <v>1701</v>
          </cell>
          <cell r="D63">
            <v>275</v>
          </cell>
          <cell r="E63">
            <v>175</v>
          </cell>
          <cell r="F63">
            <v>150</v>
          </cell>
          <cell r="G63">
            <v>101</v>
          </cell>
          <cell r="H63">
            <v>84</v>
          </cell>
          <cell r="AE63">
            <v>173</v>
          </cell>
        </row>
        <row r="77">
          <cell r="G77" t="str">
            <v>放火等</v>
          </cell>
        </row>
      </sheetData>
      <sheetData sheetId="11">
        <row r="7">
          <cell r="O7">
            <v>0</v>
          </cell>
        </row>
        <row r="11">
          <cell r="O11">
            <v>0</v>
          </cell>
        </row>
        <row r="15">
          <cell r="O15">
            <v>0</v>
          </cell>
        </row>
        <row r="19">
          <cell r="O19">
            <v>0</v>
          </cell>
        </row>
        <row r="23">
          <cell r="O23">
            <v>0</v>
          </cell>
        </row>
        <row r="27">
          <cell r="O27">
            <v>1</v>
          </cell>
        </row>
        <row r="31">
          <cell r="O31">
            <v>1</v>
          </cell>
        </row>
        <row r="35">
          <cell r="O35">
            <v>0</v>
          </cell>
        </row>
        <row r="39">
          <cell r="O39">
            <v>3</v>
          </cell>
        </row>
        <row r="43">
          <cell r="O43">
            <v>2</v>
          </cell>
        </row>
        <row r="47">
          <cell r="O47">
            <v>6</v>
          </cell>
        </row>
        <row r="51">
          <cell r="O51">
            <v>5</v>
          </cell>
        </row>
        <row r="55">
          <cell r="O55">
            <v>2</v>
          </cell>
        </row>
        <row r="59">
          <cell r="O59">
            <v>11</v>
          </cell>
        </row>
        <row r="63">
          <cell r="O63">
            <v>8</v>
          </cell>
        </row>
        <row r="67">
          <cell r="O67">
            <v>11</v>
          </cell>
        </row>
        <row r="71">
          <cell r="O71">
            <v>17</v>
          </cell>
        </row>
        <row r="75">
          <cell r="O75">
            <v>2</v>
          </cell>
        </row>
      </sheetData>
      <sheetData sheetId="12">
        <row r="4">
          <cell r="K4">
            <v>397</v>
          </cell>
        </row>
        <row r="5">
          <cell r="K5">
            <v>24</v>
          </cell>
        </row>
        <row r="6">
          <cell r="K6">
            <v>225</v>
          </cell>
        </row>
        <row r="7">
          <cell r="K7">
            <v>1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2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1</v>
          </cell>
        </row>
        <row r="14">
          <cell r="K14">
            <v>16</v>
          </cell>
        </row>
        <row r="15">
          <cell r="K15">
            <v>20</v>
          </cell>
        </row>
        <row r="16">
          <cell r="K16">
            <v>1</v>
          </cell>
        </row>
        <row r="17">
          <cell r="K17">
            <v>2</v>
          </cell>
        </row>
        <row r="18">
          <cell r="K18">
            <v>6</v>
          </cell>
        </row>
        <row r="19">
          <cell r="K19">
            <v>2</v>
          </cell>
        </row>
        <row r="20">
          <cell r="K20">
            <v>0</v>
          </cell>
        </row>
        <row r="21">
          <cell r="K21">
            <v>9</v>
          </cell>
        </row>
        <row r="22">
          <cell r="K22">
            <v>0</v>
          </cell>
        </row>
        <row r="23">
          <cell r="K23">
            <v>1</v>
          </cell>
        </row>
        <row r="24">
          <cell r="K24">
            <v>0</v>
          </cell>
        </row>
        <row r="25">
          <cell r="K25">
            <v>2</v>
          </cell>
        </row>
        <row r="26">
          <cell r="K26">
            <v>1</v>
          </cell>
        </row>
        <row r="27">
          <cell r="K27">
            <v>100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24</v>
          </cell>
        </row>
        <row r="32">
          <cell r="K32">
            <v>18</v>
          </cell>
        </row>
        <row r="33">
          <cell r="K33">
            <v>89</v>
          </cell>
        </row>
        <row r="34">
          <cell r="K34">
            <v>12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86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EA9BA-A3F5-4DE2-9A01-FA3032ACCF75}">
  <sheetPr>
    <pageSetUpPr fitToPage="1"/>
  </sheetPr>
  <dimension ref="A1:P114"/>
  <sheetViews>
    <sheetView view="pageBreakPreview" topLeftCell="A85" zoomScaleNormal="100" zoomScaleSheetLayoutView="100" workbookViewId="0">
      <selection activeCell="A108" sqref="A108:C114"/>
    </sheetView>
  </sheetViews>
  <sheetFormatPr defaultRowHeight="13" x14ac:dyDescent="0.2"/>
  <cols>
    <col min="1" max="1" width="13.7265625" customWidth="1"/>
    <col min="2" max="2" width="12.90625" bestFit="1" customWidth="1"/>
    <col min="3" max="3" width="9.36328125" customWidth="1"/>
    <col min="4" max="6" width="9.36328125" bestFit="1" customWidth="1"/>
    <col min="7" max="7" width="10.90625" bestFit="1" customWidth="1"/>
    <col min="8" max="8" width="12.81640625" bestFit="1" customWidth="1"/>
    <col min="9" max="9" width="9.36328125" bestFit="1" customWidth="1"/>
    <col min="10" max="10" width="10.36328125" bestFit="1" customWidth="1"/>
    <col min="11" max="11" width="7.453125" bestFit="1" customWidth="1"/>
    <col min="12" max="12" width="9.36328125" bestFit="1" customWidth="1"/>
    <col min="13" max="13" width="8.453125" bestFit="1" customWidth="1"/>
    <col min="16" max="16" width="8.6328125" customWidth="1"/>
  </cols>
  <sheetData>
    <row r="1" spans="1:15" ht="16.5" x14ac:dyDescent="0.2">
      <c r="A1" s="1" t="s">
        <v>0</v>
      </c>
      <c r="M1" s="2">
        <v>45279</v>
      </c>
      <c r="N1" t="s">
        <v>1</v>
      </c>
    </row>
    <row r="2" spans="1:15" ht="14" x14ac:dyDescent="0.2">
      <c r="A2" s="3" t="s">
        <v>2</v>
      </c>
    </row>
    <row r="3" spans="1:15" ht="16" customHeight="1" x14ac:dyDescent="0.2">
      <c r="A3" t="s">
        <v>3</v>
      </c>
      <c r="D3" s="4">
        <f>B13</f>
        <v>36314</v>
      </c>
      <c r="E3" s="5" t="s">
        <v>4</v>
      </c>
      <c r="H3" s="6">
        <v>99</v>
      </c>
      <c r="I3" t="s">
        <v>5</v>
      </c>
      <c r="O3" s="7" t="s">
        <v>6</v>
      </c>
    </row>
    <row r="4" spans="1:15" x14ac:dyDescent="0.2">
      <c r="A4" s="6">
        <v>14</v>
      </c>
      <c r="B4" t="s">
        <v>7</v>
      </c>
    </row>
    <row r="5" spans="1:15" x14ac:dyDescent="0.2">
      <c r="A5" t="s">
        <v>8</v>
      </c>
      <c r="C5" s="4">
        <f>K13</f>
        <v>1452</v>
      </c>
      <c r="D5" t="s">
        <v>9</v>
      </c>
      <c r="F5" s="4">
        <f>L13</f>
        <v>5750</v>
      </c>
      <c r="G5" t="s">
        <v>10</v>
      </c>
    </row>
    <row r="7" spans="1:15" ht="13.5" thickBot="1" x14ac:dyDescent="0.25">
      <c r="A7" s="8" t="s">
        <v>11</v>
      </c>
    </row>
    <row r="8" spans="1:15" x14ac:dyDescent="0.2">
      <c r="A8" s="9" t="s">
        <v>12</v>
      </c>
      <c r="B8" s="10" t="s">
        <v>13</v>
      </c>
      <c r="C8" s="11" t="s">
        <v>14</v>
      </c>
      <c r="D8" s="11" t="s">
        <v>15</v>
      </c>
      <c r="E8" s="11" t="s">
        <v>16</v>
      </c>
      <c r="F8" s="11" t="s">
        <v>17</v>
      </c>
      <c r="G8" s="12" t="s">
        <v>18</v>
      </c>
      <c r="H8" s="10" t="s">
        <v>19</v>
      </c>
      <c r="I8" s="11" t="s">
        <v>20</v>
      </c>
      <c r="J8" s="10" t="s">
        <v>21</v>
      </c>
      <c r="K8" s="11" t="s">
        <v>22</v>
      </c>
      <c r="L8" s="11" t="s">
        <v>23</v>
      </c>
      <c r="M8" s="13" t="s">
        <v>24</v>
      </c>
    </row>
    <row r="9" spans="1:15" x14ac:dyDescent="0.2">
      <c r="A9" s="14" t="s">
        <v>25</v>
      </c>
      <c r="B9" s="15">
        <v>37981</v>
      </c>
      <c r="C9" s="15">
        <v>20764</v>
      </c>
      <c r="D9" s="15">
        <v>1363</v>
      </c>
      <c r="E9" s="15">
        <v>3660</v>
      </c>
      <c r="F9" s="15">
        <v>69</v>
      </c>
      <c r="G9" s="15">
        <v>1</v>
      </c>
      <c r="H9" s="15">
        <v>12124</v>
      </c>
      <c r="I9" s="15">
        <v>29962</v>
      </c>
      <c r="J9" s="15">
        <v>18180</v>
      </c>
      <c r="K9" s="15">
        <v>1427</v>
      </c>
      <c r="L9" s="15">
        <v>6114</v>
      </c>
      <c r="M9" s="16">
        <v>3</v>
      </c>
    </row>
    <row r="10" spans="1:15" x14ac:dyDescent="0.2">
      <c r="A10" s="14" t="s">
        <v>26</v>
      </c>
      <c r="B10" s="15">
        <v>37683</v>
      </c>
      <c r="C10" s="15">
        <v>21003</v>
      </c>
      <c r="D10" s="15">
        <v>1391</v>
      </c>
      <c r="E10" s="15">
        <v>3585</v>
      </c>
      <c r="F10" s="15">
        <v>69</v>
      </c>
      <c r="G10" s="15">
        <v>1</v>
      </c>
      <c r="H10" s="15">
        <v>11634</v>
      </c>
      <c r="I10" s="15">
        <v>30644</v>
      </c>
      <c r="J10" s="15">
        <v>18364</v>
      </c>
      <c r="K10" s="15">
        <v>1486</v>
      </c>
      <c r="L10" s="15">
        <v>5865</v>
      </c>
      <c r="M10" s="16">
        <v>3</v>
      </c>
    </row>
    <row r="11" spans="1:15" x14ac:dyDescent="0.2">
      <c r="A11" s="14" t="s">
        <v>27</v>
      </c>
      <c r="B11" s="15">
        <v>34691</v>
      </c>
      <c r="C11" s="15">
        <v>19365</v>
      </c>
      <c r="D11" s="15">
        <v>1239</v>
      </c>
      <c r="E11" s="15">
        <v>3466</v>
      </c>
      <c r="F11" s="15">
        <v>78</v>
      </c>
      <c r="G11" s="15">
        <v>0</v>
      </c>
      <c r="H11" s="15">
        <v>10543</v>
      </c>
      <c r="I11" s="15">
        <v>27476</v>
      </c>
      <c r="J11" s="15">
        <v>17931</v>
      </c>
      <c r="K11" s="15">
        <v>1326</v>
      </c>
      <c r="L11" s="15">
        <v>5583</v>
      </c>
      <c r="M11" s="16">
        <v>2.7</v>
      </c>
    </row>
    <row r="12" spans="1:15" x14ac:dyDescent="0.2">
      <c r="A12" s="14" t="s">
        <v>28</v>
      </c>
      <c r="B12" s="15">
        <v>35222</v>
      </c>
      <c r="C12" s="15">
        <v>19549</v>
      </c>
      <c r="D12" s="15">
        <v>1227</v>
      </c>
      <c r="E12" s="15">
        <v>3512</v>
      </c>
      <c r="F12" s="15">
        <v>63</v>
      </c>
      <c r="G12" s="15">
        <v>0</v>
      </c>
      <c r="H12" s="15">
        <v>10871</v>
      </c>
      <c r="I12" s="15">
        <v>28448</v>
      </c>
      <c r="J12" s="15">
        <v>17844</v>
      </c>
      <c r="K12" s="15">
        <v>1417</v>
      </c>
      <c r="L12" s="15">
        <v>5433</v>
      </c>
      <c r="M12" s="16">
        <v>2.8</v>
      </c>
    </row>
    <row r="13" spans="1:15" ht="13.5" thickBot="1" x14ac:dyDescent="0.25">
      <c r="A13" s="17" t="s">
        <v>29</v>
      </c>
      <c r="B13" s="18">
        <v>36314</v>
      </c>
      <c r="C13" s="18">
        <v>20167</v>
      </c>
      <c r="D13" s="18">
        <v>1239</v>
      </c>
      <c r="E13" s="18">
        <v>3409</v>
      </c>
      <c r="F13" s="18">
        <v>78</v>
      </c>
      <c r="G13" s="18">
        <v>2</v>
      </c>
      <c r="H13" s="18">
        <v>11419</v>
      </c>
      <c r="I13" s="18">
        <v>28795</v>
      </c>
      <c r="J13" s="18">
        <v>18415</v>
      </c>
      <c r="K13" s="18">
        <v>1452</v>
      </c>
      <c r="L13" s="18">
        <v>5750</v>
      </c>
      <c r="M13" s="19">
        <v>2.9</v>
      </c>
    </row>
    <row r="15" spans="1:15" x14ac:dyDescent="0.2">
      <c r="A15" s="20" t="s">
        <v>30</v>
      </c>
    </row>
    <row r="16" spans="1:15" x14ac:dyDescent="0.2">
      <c r="A16" s="20"/>
    </row>
    <row r="17" spans="1:15" ht="16.5" x14ac:dyDescent="0.2">
      <c r="A17" s="21" t="s">
        <v>31</v>
      </c>
    </row>
    <row r="18" spans="1:15" ht="14" x14ac:dyDescent="0.2">
      <c r="A18" s="22" t="s">
        <v>32</v>
      </c>
    </row>
    <row r="19" spans="1:15" x14ac:dyDescent="0.2">
      <c r="A19" s="23" t="s">
        <v>33</v>
      </c>
      <c r="E19" s="4">
        <f>B29</f>
        <v>1701</v>
      </c>
      <c r="F19" t="s">
        <v>34</v>
      </c>
    </row>
    <row r="20" spans="1:15" x14ac:dyDescent="0.2">
      <c r="A20" s="23" t="s">
        <v>35</v>
      </c>
      <c r="C20" s="24">
        <f>C29</f>
        <v>1039</v>
      </c>
      <c r="D20" t="s">
        <v>36</v>
      </c>
      <c r="F20" s="24">
        <f>D29</f>
        <v>7</v>
      </c>
      <c r="G20" t="s">
        <v>37</v>
      </c>
      <c r="I20" s="24">
        <f>E29</f>
        <v>168</v>
      </c>
      <c r="J20" t="s">
        <v>38</v>
      </c>
      <c r="L20" s="24">
        <f>H29</f>
        <v>487</v>
      </c>
      <c r="M20" t="s">
        <v>34</v>
      </c>
    </row>
    <row r="21" spans="1:15" x14ac:dyDescent="0.2">
      <c r="A21" s="23" t="s">
        <v>8</v>
      </c>
      <c r="C21" s="24">
        <f>K29</f>
        <v>69</v>
      </c>
      <c r="D21" t="s">
        <v>9</v>
      </c>
      <c r="F21" s="24">
        <f>L29</f>
        <v>266</v>
      </c>
      <c r="G21" t="s">
        <v>10</v>
      </c>
    </row>
    <row r="22" spans="1:15" x14ac:dyDescent="0.2">
      <c r="A22" s="23"/>
    </row>
    <row r="23" spans="1:15" ht="13.5" thickBot="1" x14ac:dyDescent="0.25">
      <c r="A23" s="8" t="s">
        <v>39</v>
      </c>
    </row>
    <row r="24" spans="1:15" x14ac:dyDescent="0.2">
      <c r="A24" s="9" t="s">
        <v>12</v>
      </c>
      <c r="B24" s="10" t="s">
        <v>13</v>
      </c>
      <c r="C24" s="11" t="s">
        <v>14</v>
      </c>
      <c r="D24" s="11" t="s">
        <v>15</v>
      </c>
      <c r="E24" s="11" t="s">
        <v>16</v>
      </c>
      <c r="F24" s="11" t="s">
        <v>17</v>
      </c>
      <c r="G24" s="10" t="s">
        <v>18</v>
      </c>
      <c r="H24" s="10" t="s">
        <v>19</v>
      </c>
      <c r="I24" s="11" t="s">
        <v>20</v>
      </c>
      <c r="J24" s="10" t="s">
        <v>21</v>
      </c>
      <c r="K24" s="11" t="s">
        <v>22</v>
      </c>
      <c r="L24" s="11" t="s">
        <v>23</v>
      </c>
      <c r="M24" s="13" t="s">
        <v>24</v>
      </c>
    </row>
    <row r="25" spans="1:15" x14ac:dyDescent="0.2">
      <c r="A25" s="14" t="s">
        <v>25</v>
      </c>
      <c r="B25" s="15">
        <v>1819</v>
      </c>
      <c r="C25" s="15">
        <v>1006</v>
      </c>
      <c r="D25" s="15">
        <v>14</v>
      </c>
      <c r="E25" s="15">
        <v>206</v>
      </c>
      <c r="F25" s="15">
        <v>0</v>
      </c>
      <c r="G25" s="15">
        <v>0</v>
      </c>
      <c r="H25" s="15">
        <v>593</v>
      </c>
      <c r="I25" s="15">
        <v>1550</v>
      </c>
      <c r="J25" s="15">
        <v>979</v>
      </c>
      <c r="K25" s="15">
        <v>65</v>
      </c>
      <c r="L25" s="15">
        <v>281</v>
      </c>
      <c r="M25" s="16">
        <v>2.5</v>
      </c>
    </row>
    <row r="26" spans="1:15" x14ac:dyDescent="0.2">
      <c r="A26" s="14" t="s">
        <v>26</v>
      </c>
      <c r="B26" s="15">
        <v>1867</v>
      </c>
      <c r="C26" s="15">
        <v>1068</v>
      </c>
      <c r="D26" s="15">
        <v>20</v>
      </c>
      <c r="E26" s="15">
        <v>156</v>
      </c>
      <c r="F26" s="15">
        <v>0</v>
      </c>
      <c r="G26" s="15">
        <v>0</v>
      </c>
      <c r="H26" s="15">
        <v>617</v>
      </c>
      <c r="I26" s="15">
        <v>1757</v>
      </c>
      <c r="J26" s="15">
        <v>1189</v>
      </c>
      <c r="K26" s="15">
        <v>88</v>
      </c>
      <c r="L26" s="15">
        <v>338</v>
      </c>
      <c r="M26" s="16">
        <v>2.5</v>
      </c>
    </row>
    <row r="27" spans="1:15" x14ac:dyDescent="0.2">
      <c r="A27" s="14" t="s">
        <v>27</v>
      </c>
      <c r="B27" s="15">
        <v>1586</v>
      </c>
      <c r="C27" s="15">
        <v>927</v>
      </c>
      <c r="D27" s="15">
        <v>8</v>
      </c>
      <c r="E27" s="15">
        <v>156</v>
      </c>
      <c r="F27" s="15">
        <v>0</v>
      </c>
      <c r="G27" s="15">
        <v>0</v>
      </c>
      <c r="H27" s="15">
        <v>495</v>
      </c>
      <c r="I27" s="15">
        <v>1394</v>
      </c>
      <c r="J27" s="15">
        <v>960</v>
      </c>
      <c r="K27" s="15">
        <v>61</v>
      </c>
      <c r="L27" s="15">
        <v>279</v>
      </c>
      <c r="M27" s="16">
        <v>2.2000000000000002</v>
      </c>
    </row>
    <row r="28" spans="1:15" x14ac:dyDescent="0.2">
      <c r="A28" s="14" t="s">
        <v>28</v>
      </c>
      <c r="B28" s="15">
        <v>1733</v>
      </c>
      <c r="C28" s="15">
        <v>969</v>
      </c>
      <c r="D28" s="15">
        <v>15</v>
      </c>
      <c r="E28" s="15">
        <v>173</v>
      </c>
      <c r="F28" s="15">
        <v>0</v>
      </c>
      <c r="G28" s="15">
        <v>0</v>
      </c>
      <c r="H28" s="15">
        <v>576</v>
      </c>
      <c r="I28" s="15">
        <v>1515</v>
      </c>
      <c r="J28" s="15">
        <v>1087</v>
      </c>
      <c r="K28" s="15">
        <v>73</v>
      </c>
      <c r="L28" s="15">
        <v>240</v>
      </c>
      <c r="M28" s="16">
        <v>2.2999999999999998</v>
      </c>
    </row>
    <row r="29" spans="1:15" ht="13.5" thickBot="1" x14ac:dyDescent="0.25">
      <c r="A29" s="17" t="s">
        <v>29</v>
      </c>
      <c r="B29" s="18">
        <f>[1]★第01表!B5</f>
        <v>1701</v>
      </c>
      <c r="C29" s="18">
        <f>[1]★第01表!C5</f>
        <v>1039</v>
      </c>
      <c r="D29" s="18">
        <f>[1]★第01表!D5</f>
        <v>7</v>
      </c>
      <c r="E29" s="18">
        <f>[1]★第01表!E5</f>
        <v>168</v>
      </c>
      <c r="F29" s="18">
        <f>[1]★第01表!F5</f>
        <v>0</v>
      </c>
      <c r="G29" s="18">
        <f>[1]★第01表!G5</f>
        <v>0</v>
      </c>
      <c r="H29" s="18">
        <f>[1]★第01表!H5</f>
        <v>487</v>
      </c>
      <c r="I29" s="18">
        <f>[1]★第01表!I5</f>
        <v>1596</v>
      </c>
      <c r="J29" s="18">
        <f>[1]★第01表!AE5</f>
        <v>1114</v>
      </c>
      <c r="K29" s="18">
        <f>[1]★第01表!Q5</f>
        <v>69</v>
      </c>
      <c r="L29" s="18">
        <f>[1]★第01表!X5</f>
        <v>266</v>
      </c>
      <c r="M29" s="19">
        <v>2.2999999999999998</v>
      </c>
      <c r="O29" s="7" t="s">
        <v>40</v>
      </c>
    </row>
    <row r="30" spans="1:15" x14ac:dyDescent="0.2">
      <c r="M30" s="25"/>
    </row>
    <row r="31" spans="1:15" x14ac:dyDescent="0.2">
      <c r="A31" s="20" t="s">
        <v>30</v>
      </c>
      <c r="M31" s="25"/>
    </row>
    <row r="33" spans="1:16" ht="14" x14ac:dyDescent="0.2">
      <c r="A33" s="3" t="s">
        <v>41</v>
      </c>
    </row>
    <row r="34" spans="1:16" x14ac:dyDescent="0.2">
      <c r="A34" s="23" t="s">
        <v>42</v>
      </c>
      <c r="B34" s="4">
        <f>[1]★第08表!C63</f>
        <v>1701</v>
      </c>
      <c r="C34" t="s">
        <v>43</v>
      </c>
      <c r="F34" s="26" t="str">
        <f>A41</f>
        <v>放火等</v>
      </c>
      <c r="G34" t="s">
        <v>44</v>
      </c>
      <c r="H34" s="26">
        <f>B41</f>
        <v>275</v>
      </c>
      <c r="I34" t="s">
        <v>45</v>
      </c>
      <c r="J34" s="27">
        <f>C41</f>
        <v>0.16166960611405057</v>
      </c>
      <c r="K34" t="s">
        <v>46</v>
      </c>
    </row>
    <row r="35" spans="1:16" x14ac:dyDescent="0.2">
      <c r="A35" s="23" t="s">
        <v>47</v>
      </c>
      <c r="B35" s="4" t="str">
        <f>A42</f>
        <v>たばこ</v>
      </c>
      <c r="C35" t="s">
        <v>44</v>
      </c>
      <c r="D35" s="26">
        <f>B42</f>
        <v>175</v>
      </c>
      <c r="E35" t="s">
        <v>45</v>
      </c>
      <c r="F35" s="27">
        <f>C42</f>
        <v>0.102880658436214</v>
      </c>
      <c r="G35" t="s">
        <v>48</v>
      </c>
      <c r="H35" s="26" t="str">
        <f>A43</f>
        <v>こんろ</v>
      </c>
      <c r="I35" t="s">
        <v>44</v>
      </c>
      <c r="J35" s="26">
        <f>B43</f>
        <v>150</v>
      </c>
      <c r="K35" t="s">
        <v>45</v>
      </c>
      <c r="L35" s="27">
        <f>C43</f>
        <v>8.8183421516754845E-2</v>
      </c>
      <c r="M35" t="s">
        <v>46</v>
      </c>
    </row>
    <row r="36" spans="1:16" x14ac:dyDescent="0.2">
      <c r="A36" s="23" t="s">
        <v>47</v>
      </c>
      <c r="B36" s="26" t="str">
        <f>A44</f>
        <v>電気機器</v>
      </c>
      <c r="C36" t="s">
        <v>44</v>
      </c>
      <c r="D36" s="26">
        <f>B44</f>
        <v>101</v>
      </c>
      <c r="E36" t="s">
        <v>45</v>
      </c>
      <c r="F36" s="27">
        <f>C44</f>
        <v>5.9376837154614934E-2</v>
      </c>
      <c r="G36" t="s">
        <v>48</v>
      </c>
      <c r="H36" s="26" t="str">
        <f>A45</f>
        <v>電灯電話等の配線</v>
      </c>
      <c r="I36" t="s">
        <v>44</v>
      </c>
      <c r="J36" s="26">
        <f>B45</f>
        <v>84</v>
      </c>
      <c r="K36" t="s">
        <v>45</v>
      </c>
      <c r="L36" s="27">
        <f>C45</f>
        <v>4.9382716049382713E-2</v>
      </c>
      <c r="M36" t="s">
        <v>49</v>
      </c>
    </row>
    <row r="37" spans="1:16" x14ac:dyDescent="0.2">
      <c r="A37" s="23" t="s">
        <v>50</v>
      </c>
      <c r="P37" t="s">
        <v>51</v>
      </c>
    </row>
    <row r="38" spans="1:16" x14ac:dyDescent="0.2">
      <c r="A38" s="23"/>
      <c r="P38" s="28">
        <f>B34-B41-B42-B43-B44-B45-B47</f>
        <v>743</v>
      </c>
    </row>
    <row r="39" spans="1:16" ht="13.5" thickBot="1" x14ac:dyDescent="0.25">
      <c r="A39" s="8" t="s">
        <v>52</v>
      </c>
      <c r="P39" t="s">
        <v>53</v>
      </c>
    </row>
    <row r="40" spans="1:16" x14ac:dyDescent="0.2">
      <c r="A40" s="9" t="s">
        <v>54</v>
      </c>
      <c r="B40" s="11" t="s">
        <v>55</v>
      </c>
      <c r="C40" s="13" t="s">
        <v>56</v>
      </c>
      <c r="P40" s="29">
        <f>100%-C41-C42-C43-C44-C45-C47</f>
        <v>0.43680188124632569</v>
      </c>
    </row>
    <row r="41" spans="1:16" x14ac:dyDescent="0.2">
      <c r="A41" s="30" t="str">
        <f>[1]★第08表!G77</f>
        <v>放火等</v>
      </c>
      <c r="B41" s="31">
        <f>[1]★第08表!D63</f>
        <v>275</v>
      </c>
      <c r="C41" s="32">
        <f>[1]★第08表!D62</f>
        <v>0.16166960611405057</v>
      </c>
    </row>
    <row r="42" spans="1:16" x14ac:dyDescent="0.2">
      <c r="A42" s="30" t="str">
        <f>[1]★第08表!E61</f>
        <v>たばこ</v>
      </c>
      <c r="B42" s="31">
        <f>[1]★第08表!E63</f>
        <v>175</v>
      </c>
      <c r="C42" s="32">
        <f>[1]★第08表!E62</f>
        <v>0.102880658436214</v>
      </c>
    </row>
    <row r="43" spans="1:16" x14ac:dyDescent="0.2">
      <c r="A43" s="30" t="str">
        <f>[1]★第08表!F61</f>
        <v>こんろ</v>
      </c>
      <c r="B43" s="31">
        <f>[1]★第08表!F63</f>
        <v>150</v>
      </c>
      <c r="C43" s="32">
        <f>[1]★第08表!F62</f>
        <v>8.8183421516754845E-2</v>
      </c>
    </row>
    <row r="44" spans="1:16" x14ac:dyDescent="0.2">
      <c r="A44" s="30" t="str">
        <f>[1]★第08表!G61</f>
        <v>電気機器</v>
      </c>
      <c r="B44" s="31">
        <f>[1]★第08表!G63</f>
        <v>101</v>
      </c>
      <c r="C44" s="32">
        <f>[1]★第08表!G62</f>
        <v>5.9376837154614934E-2</v>
      </c>
    </row>
    <row r="45" spans="1:16" x14ac:dyDescent="0.2">
      <c r="A45" s="30" t="str">
        <f>[1]★第08表!H61</f>
        <v>電灯電話等の配線</v>
      </c>
      <c r="B45" s="31">
        <f>[1]★第08表!H63</f>
        <v>84</v>
      </c>
      <c r="C45" s="32">
        <f>[1]★第08表!H62</f>
        <v>4.9382716049382713E-2</v>
      </c>
    </row>
    <row r="46" spans="1:16" x14ac:dyDescent="0.2">
      <c r="A46" s="30" t="s">
        <v>57</v>
      </c>
      <c r="B46" s="33">
        <f>P38</f>
        <v>743</v>
      </c>
      <c r="C46" s="32">
        <f>P40</f>
        <v>0.43680188124632569</v>
      </c>
    </row>
    <row r="47" spans="1:16" ht="13.5" thickBot="1" x14ac:dyDescent="0.25">
      <c r="A47" s="34" t="str">
        <f>[1]★第08表!AE61</f>
        <v>不明・調査中</v>
      </c>
      <c r="B47" s="35">
        <f>[1]★第08表!AE63</f>
        <v>173</v>
      </c>
      <c r="C47" s="36">
        <f>[1]★第08表!AE62</f>
        <v>0.10170487948265726</v>
      </c>
    </row>
    <row r="50" spans="1:16" ht="14" x14ac:dyDescent="0.2">
      <c r="A50" s="3" t="s">
        <v>58</v>
      </c>
    </row>
    <row r="51" spans="1:16" x14ac:dyDescent="0.2">
      <c r="A51" s="23" t="s">
        <v>59</v>
      </c>
      <c r="B51" s="26">
        <f>B55</f>
        <v>646</v>
      </c>
      <c r="C51" t="s">
        <v>60</v>
      </c>
      <c r="E51" s="26">
        <f>(B55+B56)</f>
        <v>1039</v>
      </c>
      <c r="F51" t="s">
        <v>61</v>
      </c>
      <c r="G51" s="27">
        <f>C55</f>
        <v>0.62175168431183836</v>
      </c>
      <c r="H51" t="s">
        <v>62</v>
      </c>
    </row>
    <row r="53" spans="1:16" ht="13.5" thickBot="1" x14ac:dyDescent="0.25">
      <c r="A53" s="8" t="s">
        <v>63</v>
      </c>
      <c r="P53" t="s">
        <v>64</v>
      </c>
    </row>
    <row r="54" spans="1:16" x14ac:dyDescent="0.2">
      <c r="A54" s="9" t="s">
        <v>65</v>
      </c>
      <c r="B54" s="11" t="s">
        <v>55</v>
      </c>
      <c r="C54" s="13" t="s">
        <v>56</v>
      </c>
      <c r="P54">
        <f>SUM(B55:B56)</f>
        <v>1039</v>
      </c>
    </row>
    <row r="55" spans="1:16" x14ac:dyDescent="0.2">
      <c r="A55" s="30" t="s">
        <v>66</v>
      </c>
      <c r="B55" s="31">
        <f>SUM([1]★第22表!K4:K6)</f>
        <v>646</v>
      </c>
      <c r="C55" s="32">
        <f>B55/P54</f>
        <v>0.62175168431183836</v>
      </c>
    </row>
    <row r="56" spans="1:16" ht="13.5" thickBot="1" x14ac:dyDescent="0.25">
      <c r="A56" s="34" t="s">
        <v>67</v>
      </c>
      <c r="B56" s="35">
        <f>SUM([1]★第22表!K7:K38)</f>
        <v>393</v>
      </c>
      <c r="C56" s="36">
        <f>B56/P54</f>
        <v>0.3782483156881617</v>
      </c>
    </row>
    <row r="58" spans="1:16" ht="13.5" thickBot="1" x14ac:dyDescent="0.25">
      <c r="A58" s="8" t="s">
        <v>68</v>
      </c>
    </row>
    <row r="59" spans="1:16" x14ac:dyDescent="0.2">
      <c r="A59" s="9" t="s">
        <v>65</v>
      </c>
      <c r="B59" s="11" t="s">
        <v>55</v>
      </c>
      <c r="C59" s="13" t="s">
        <v>56</v>
      </c>
    </row>
    <row r="60" spans="1:16" x14ac:dyDescent="0.2">
      <c r="A60" s="30" t="s">
        <v>69</v>
      </c>
      <c r="B60" s="31">
        <f>[1]★第22表!K4</f>
        <v>397</v>
      </c>
      <c r="C60" s="32">
        <f>B60/B55</f>
        <v>0.61455108359133126</v>
      </c>
    </row>
    <row r="61" spans="1:16" x14ac:dyDescent="0.2">
      <c r="A61" s="30" t="s">
        <v>70</v>
      </c>
      <c r="B61" s="31">
        <f>[1]★第22表!K5</f>
        <v>24</v>
      </c>
      <c r="C61" s="32">
        <f>B61/B55</f>
        <v>3.7151702786377708E-2</v>
      </c>
    </row>
    <row r="62" spans="1:16" ht="13.5" thickBot="1" x14ac:dyDescent="0.25">
      <c r="A62" s="34" t="s">
        <v>71</v>
      </c>
      <c r="B62" s="35">
        <f>[1]★第22表!K6</f>
        <v>225</v>
      </c>
      <c r="C62" s="36">
        <f>B62/B55</f>
        <v>0.34829721362229105</v>
      </c>
    </row>
    <row r="64" spans="1:16" ht="14" x14ac:dyDescent="0.2">
      <c r="A64" s="3" t="s">
        <v>72</v>
      </c>
    </row>
    <row r="65" spans="1:9" x14ac:dyDescent="0.2">
      <c r="A65" s="20" t="s">
        <v>73</v>
      </c>
      <c r="B65" s="26">
        <f>SUM(B84:B101)</f>
        <v>69</v>
      </c>
      <c r="C65" t="s">
        <v>74</v>
      </c>
      <c r="F65" s="26">
        <f>SUM(B71:B72)</f>
        <v>55</v>
      </c>
      <c r="G65" t="s">
        <v>10</v>
      </c>
    </row>
    <row r="66" spans="1:9" x14ac:dyDescent="0.2">
      <c r="A66" s="20" t="s">
        <v>75</v>
      </c>
      <c r="D66" s="26">
        <v>55</v>
      </c>
      <c r="E66" t="s">
        <v>76</v>
      </c>
      <c r="H66" s="26">
        <f>B71</f>
        <v>50</v>
      </c>
      <c r="I66" t="s">
        <v>77</v>
      </c>
    </row>
    <row r="67" spans="1:9" x14ac:dyDescent="0.2">
      <c r="A67" s="23" t="s">
        <v>78</v>
      </c>
      <c r="D67" s="27">
        <f>C71</f>
        <v>0.90909090909090906</v>
      </c>
      <c r="E67" t="s">
        <v>79</v>
      </c>
    </row>
    <row r="69" spans="1:9" ht="13.5" thickBot="1" x14ac:dyDescent="0.25">
      <c r="A69" s="8" t="s">
        <v>80</v>
      </c>
      <c r="E69" s="37">
        <f>SUM(B71:B72)</f>
        <v>55</v>
      </c>
      <c r="F69" s="8" t="s">
        <v>81</v>
      </c>
    </row>
    <row r="70" spans="1:9" x14ac:dyDescent="0.2">
      <c r="A70" s="9" t="s">
        <v>65</v>
      </c>
      <c r="B70" s="11" t="s">
        <v>82</v>
      </c>
      <c r="C70" s="13" t="s">
        <v>56</v>
      </c>
    </row>
    <row r="71" spans="1:9" x14ac:dyDescent="0.2">
      <c r="A71" s="30" t="s">
        <v>66</v>
      </c>
      <c r="B71" s="31">
        <f>[1]☆第06表!C4</f>
        <v>50</v>
      </c>
      <c r="C71" s="32">
        <f>B71/[1]☆第06表!C10</f>
        <v>0.90909090909090906</v>
      </c>
    </row>
    <row r="72" spans="1:9" ht="13.5" thickBot="1" x14ac:dyDescent="0.25">
      <c r="A72" s="34" t="s">
        <v>83</v>
      </c>
      <c r="B72" s="35">
        <f>SUM([1]☆第06表!C5:C9)</f>
        <v>5</v>
      </c>
      <c r="C72" s="36">
        <f>B72/[1]☆第06表!C10</f>
        <v>9.0909090909090912E-2</v>
      </c>
    </row>
    <row r="74" spans="1:9" x14ac:dyDescent="0.2">
      <c r="A74" s="23" t="s">
        <v>84</v>
      </c>
    </row>
    <row r="76" spans="1:9" ht="14" x14ac:dyDescent="0.2">
      <c r="A76" s="3" t="s">
        <v>85</v>
      </c>
    </row>
    <row r="77" spans="1:9" x14ac:dyDescent="0.2">
      <c r="A77" s="23" t="s">
        <v>86</v>
      </c>
      <c r="B77" s="26">
        <f>SUM(B84:B101)</f>
        <v>69</v>
      </c>
      <c r="C77" t="s">
        <v>87</v>
      </c>
    </row>
    <row r="78" spans="1:9" x14ac:dyDescent="0.2">
      <c r="A78" s="38"/>
    </row>
    <row r="79" spans="1:9" x14ac:dyDescent="0.2">
      <c r="A79" s="20" t="s">
        <v>73</v>
      </c>
      <c r="B79" s="26">
        <f>SUM(B84:B101)</f>
        <v>69</v>
      </c>
      <c r="C79" t="s">
        <v>88</v>
      </c>
      <c r="G79" s="26">
        <f>SUM(B97:B100)</f>
        <v>47</v>
      </c>
      <c r="H79" t="s">
        <v>77</v>
      </c>
    </row>
    <row r="80" spans="1:9" x14ac:dyDescent="0.2">
      <c r="A80" s="23" t="s">
        <v>89</v>
      </c>
      <c r="B80" s="27">
        <f>G79/B79</f>
        <v>0.6811594202898551</v>
      </c>
      <c r="C80" t="s">
        <v>79</v>
      </c>
    </row>
    <row r="82" spans="1:3" ht="13.5" thickBot="1" x14ac:dyDescent="0.25">
      <c r="A82" s="39" t="s">
        <v>90</v>
      </c>
    </row>
    <row r="83" spans="1:3" x14ac:dyDescent="0.2">
      <c r="A83" s="9" t="s">
        <v>91</v>
      </c>
      <c r="B83" s="11" t="s">
        <v>82</v>
      </c>
      <c r="C83" s="13" t="s">
        <v>56</v>
      </c>
    </row>
    <row r="84" spans="1:3" x14ac:dyDescent="0.2">
      <c r="A84" s="14" t="s">
        <v>92</v>
      </c>
      <c r="B84" s="31">
        <f>[1]☆第08表!O7</f>
        <v>0</v>
      </c>
      <c r="C84" s="32">
        <f>B84/B77</f>
        <v>0</v>
      </c>
    </row>
    <row r="85" spans="1:3" x14ac:dyDescent="0.2">
      <c r="A85" s="14" t="s">
        <v>93</v>
      </c>
      <c r="B85" s="31">
        <f>[1]☆第08表!O11</f>
        <v>0</v>
      </c>
      <c r="C85" s="32">
        <f>B85/B77</f>
        <v>0</v>
      </c>
    </row>
    <row r="86" spans="1:3" x14ac:dyDescent="0.2">
      <c r="A86" s="14" t="s">
        <v>94</v>
      </c>
      <c r="B86" s="31">
        <f>[1]☆第08表!O15</f>
        <v>0</v>
      </c>
      <c r="C86" s="32">
        <f>B86/B77</f>
        <v>0</v>
      </c>
    </row>
    <row r="87" spans="1:3" x14ac:dyDescent="0.2">
      <c r="A87" s="14" t="s">
        <v>95</v>
      </c>
      <c r="B87" s="31">
        <f>[1]☆第08表!O19</f>
        <v>0</v>
      </c>
      <c r="C87" s="32">
        <f>B87/B77</f>
        <v>0</v>
      </c>
    </row>
    <row r="88" spans="1:3" x14ac:dyDescent="0.2">
      <c r="A88" s="14" t="s">
        <v>96</v>
      </c>
      <c r="B88" s="31">
        <f>[1]☆第08表!O23</f>
        <v>0</v>
      </c>
      <c r="C88" s="32">
        <f>B88/B77</f>
        <v>0</v>
      </c>
    </row>
    <row r="89" spans="1:3" x14ac:dyDescent="0.2">
      <c r="A89" s="14" t="s">
        <v>97</v>
      </c>
      <c r="B89" s="31">
        <f>[1]☆第08表!O27</f>
        <v>1</v>
      </c>
      <c r="C89" s="32">
        <f>B89/B77</f>
        <v>1.4492753623188406E-2</v>
      </c>
    </row>
    <row r="90" spans="1:3" x14ac:dyDescent="0.2">
      <c r="A90" s="14" t="s">
        <v>98</v>
      </c>
      <c r="B90" s="31">
        <f>[1]☆第08表!O31</f>
        <v>1</v>
      </c>
      <c r="C90" s="32">
        <f>B90/B77</f>
        <v>1.4492753623188406E-2</v>
      </c>
    </row>
    <row r="91" spans="1:3" x14ac:dyDescent="0.2">
      <c r="A91" s="14" t="s">
        <v>99</v>
      </c>
      <c r="B91" s="31">
        <f>[1]☆第08表!O35</f>
        <v>0</v>
      </c>
      <c r="C91" s="32">
        <f>B91/B77</f>
        <v>0</v>
      </c>
    </row>
    <row r="92" spans="1:3" x14ac:dyDescent="0.2">
      <c r="A92" s="14" t="s">
        <v>100</v>
      </c>
      <c r="B92" s="31">
        <f>[1]☆第08表!O39</f>
        <v>3</v>
      </c>
      <c r="C92" s="32">
        <f>B92/B77</f>
        <v>4.3478260869565216E-2</v>
      </c>
    </row>
    <row r="93" spans="1:3" x14ac:dyDescent="0.2">
      <c r="A93" s="14" t="s">
        <v>101</v>
      </c>
      <c r="B93" s="31">
        <f>[1]☆第08表!O43</f>
        <v>2</v>
      </c>
      <c r="C93" s="32">
        <f>B93/B77</f>
        <v>2.8985507246376812E-2</v>
      </c>
    </row>
    <row r="94" spans="1:3" x14ac:dyDescent="0.2">
      <c r="A94" s="14" t="s">
        <v>102</v>
      </c>
      <c r="B94" s="31">
        <f>[1]☆第08表!O47</f>
        <v>6</v>
      </c>
      <c r="C94" s="32">
        <f>B94/B77</f>
        <v>8.6956521739130432E-2</v>
      </c>
    </row>
    <row r="95" spans="1:3" x14ac:dyDescent="0.2">
      <c r="A95" s="14" t="s">
        <v>103</v>
      </c>
      <c r="B95" s="31">
        <f>[1]☆第08表!O51</f>
        <v>5</v>
      </c>
      <c r="C95" s="32">
        <f>B95/B77</f>
        <v>7.2463768115942032E-2</v>
      </c>
    </row>
    <row r="96" spans="1:3" x14ac:dyDescent="0.2">
      <c r="A96" s="14" t="s">
        <v>104</v>
      </c>
      <c r="B96" s="31">
        <f>[1]☆第08表!O55</f>
        <v>2</v>
      </c>
      <c r="C96" s="32">
        <f>B96/B77</f>
        <v>2.8985507246376812E-2</v>
      </c>
    </row>
    <row r="97" spans="1:4" x14ac:dyDescent="0.2">
      <c r="A97" s="14" t="s">
        <v>105</v>
      </c>
      <c r="B97" s="31">
        <f>[1]☆第08表!O59</f>
        <v>11</v>
      </c>
      <c r="C97" s="32">
        <f>B97/B77</f>
        <v>0.15942028985507245</v>
      </c>
    </row>
    <row r="98" spans="1:4" x14ac:dyDescent="0.2">
      <c r="A98" s="14" t="s">
        <v>106</v>
      </c>
      <c r="B98" s="31">
        <f>[1]☆第08表!O63</f>
        <v>8</v>
      </c>
      <c r="C98" s="32">
        <f>B98/B77</f>
        <v>0.11594202898550725</v>
      </c>
    </row>
    <row r="99" spans="1:4" x14ac:dyDescent="0.2">
      <c r="A99" s="14" t="s">
        <v>107</v>
      </c>
      <c r="B99" s="31">
        <f>[1]☆第08表!O67</f>
        <v>11</v>
      </c>
      <c r="C99" s="32">
        <f>B99/B77</f>
        <v>0.15942028985507245</v>
      </c>
    </row>
    <row r="100" spans="1:4" x14ac:dyDescent="0.2">
      <c r="A100" s="14" t="s">
        <v>108</v>
      </c>
      <c r="B100" s="31">
        <f>[1]☆第08表!O71</f>
        <v>17</v>
      </c>
      <c r="C100" s="32">
        <f>B100/B77</f>
        <v>0.24637681159420291</v>
      </c>
    </row>
    <row r="101" spans="1:4" ht="13.5" thickBot="1" x14ac:dyDescent="0.25">
      <c r="A101" s="17" t="s">
        <v>109</v>
      </c>
      <c r="B101" s="35">
        <f>[1]☆第08表!O75</f>
        <v>2</v>
      </c>
      <c r="C101" s="36">
        <f>B101/B77</f>
        <v>2.8985507246376812E-2</v>
      </c>
    </row>
    <row r="103" spans="1:4" x14ac:dyDescent="0.2">
      <c r="A103" s="23" t="s">
        <v>110</v>
      </c>
    </row>
    <row r="104" spans="1:4" x14ac:dyDescent="0.2">
      <c r="A104" s="23"/>
    </row>
    <row r="105" spans="1:4" x14ac:dyDescent="0.2">
      <c r="A105" s="23" t="s">
        <v>111</v>
      </c>
    </row>
    <row r="107" spans="1:4" ht="13.5" thickBot="1" x14ac:dyDescent="0.25">
      <c r="A107" s="39" t="s">
        <v>112</v>
      </c>
      <c r="B107" s="8"/>
      <c r="C107" s="8">
        <f>SUM(B109:B114)</f>
        <v>69</v>
      </c>
      <c r="D107" s="8" t="s">
        <v>113</v>
      </c>
    </row>
    <row r="108" spans="1:4" x14ac:dyDescent="0.2">
      <c r="A108" s="9" t="s">
        <v>114</v>
      </c>
      <c r="B108" s="11" t="s">
        <v>82</v>
      </c>
      <c r="C108" s="13" t="s">
        <v>56</v>
      </c>
    </row>
    <row r="109" spans="1:4" x14ac:dyDescent="0.2">
      <c r="A109" s="30" t="s">
        <v>115</v>
      </c>
      <c r="B109" s="31">
        <f>[1]☆第07表!D61</f>
        <v>10</v>
      </c>
      <c r="C109" s="32">
        <f>B109/C107</f>
        <v>0.14492753623188406</v>
      </c>
    </row>
    <row r="110" spans="1:4" x14ac:dyDescent="0.2">
      <c r="A110" s="30" t="s">
        <v>116</v>
      </c>
      <c r="B110" s="31">
        <f>[1]☆第07表!H61</f>
        <v>2</v>
      </c>
      <c r="C110" s="32">
        <f>B110/C107</f>
        <v>2.8985507246376812E-2</v>
      </c>
    </row>
    <row r="111" spans="1:4" x14ac:dyDescent="0.2">
      <c r="A111" s="30" t="s">
        <v>117</v>
      </c>
      <c r="B111" s="31">
        <f>[1]☆第07表!K61</f>
        <v>3</v>
      </c>
      <c r="C111" s="32">
        <f>B111/C107</f>
        <v>4.3478260869565216E-2</v>
      </c>
    </row>
    <row r="112" spans="1:4" x14ac:dyDescent="0.2">
      <c r="A112" s="30" t="s">
        <v>118</v>
      </c>
      <c r="B112" s="31">
        <f>[1]☆第07表!N61</f>
        <v>14</v>
      </c>
      <c r="C112" s="32">
        <f>B112/C107</f>
        <v>0.20289855072463769</v>
      </c>
    </row>
    <row r="113" spans="1:3" x14ac:dyDescent="0.2">
      <c r="A113" s="40" t="s">
        <v>119</v>
      </c>
      <c r="B113" s="31">
        <f>[1]☆第07表!Q61</f>
        <v>0</v>
      </c>
      <c r="C113" s="32">
        <f>B113/C107</f>
        <v>0</v>
      </c>
    </row>
    <row r="114" spans="1:3" ht="13.5" thickBot="1" x14ac:dyDescent="0.25">
      <c r="A114" s="34" t="s">
        <v>57</v>
      </c>
      <c r="B114" s="35">
        <f>[1]☆第07表!T61</f>
        <v>40</v>
      </c>
      <c r="C114" s="36">
        <f>B114/C107</f>
        <v>0.57971014492753625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03DB-1FD3-4FA4-B5E4-F2BFE89A4744}">
  <dimension ref="A1:E9"/>
  <sheetViews>
    <sheetView tabSelected="1" view="pageBreakPreview" zoomScale="110" zoomScaleNormal="100" zoomScaleSheetLayoutView="110" workbookViewId="0">
      <selection activeCell="G6" sqref="G6"/>
    </sheetView>
  </sheetViews>
  <sheetFormatPr defaultRowHeight="13" x14ac:dyDescent="0.2"/>
  <cols>
    <col min="2" max="2" width="18.81640625" bestFit="1" customWidth="1"/>
    <col min="3" max="4" width="13.6328125" customWidth="1"/>
  </cols>
  <sheetData>
    <row r="1" spans="1:5" ht="13.5" thickBot="1" x14ac:dyDescent="0.25">
      <c r="A1" s="53"/>
      <c r="B1" s="51"/>
      <c r="C1" s="50"/>
      <c r="D1" s="52"/>
      <c r="E1" s="49"/>
    </row>
    <row r="2" spans="1:5" ht="13.5" thickTop="1" x14ac:dyDescent="0.2">
      <c r="A2" s="53"/>
      <c r="B2" s="46" t="s">
        <v>120</v>
      </c>
      <c r="C2" s="47" t="s">
        <v>121</v>
      </c>
      <c r="D2" s="48" t="s">
        <v>122</v>
      </c>
      <c r="E2" s="49"/>
    </row>
    <row r="3" spans="1:5" x14ac:dyDescent="0.2">
      <c r="A3" s="53"/>
      <c r="B3" s="41" t="s">
        <v>123</v>
      </c>
      <c r="C3" s="31">
        <v>25</v>
      </c>
      <c r="D3" s="42">
        <v>0.38461538461538464</v>
      </c>
      <c r="E3" s="49"/>
    </row>
    <row r="4" spans="1:5" x14ac:dyDescent="0.2">
      <c r="A4" s="53"/>
      <c r="B4" s="41" t="s">
        <v>124</v>
      </c>
      <c r="C4" s="31">
        <v>0</v>
      </c>
      <c r="D4" s="42">
        <v>0</v>
      </c>
      <c r="E4" s="49"/>
    </row>
    <row r="5" spans="1:5" x14ac:dyDescent="0.2">
      <c r="A5" s="53"/>
      <c r="B5" s="41" t="s">
        <v>125</v>
      </c>
      <c r="C5" s="31">
        <v>2</v>
      </c>
      <c r="D5" s="42">
        <v>3.0769230769230771E-2</v>
      </c>
      <c r="E5" s="49"/>
    </row>
    <row r="6" spans="1:5" x14ac:dyDescent="0.2">
      <c r="A6" s="53"/>
      <c r="B6" s="41" t="s">
        <v>126</v>
      </c>
      <c r="C6" s="31">
        <v>9</v>
      </c>
      <c r="D6" s="42">
        <v>0.13846153846153847</v>
      </c>
      <c r="E6" s="49"/>
    </row>
    <row r="7" spans="1:5" x14ac:dyDescent="0.2">
      <c r="A7" s="53"/>
      <c r="B7" s="41" t="s">
        <v>127</v>
      </c>
      <c r="C7" s="31">
        <v>0</v>
      </c>
      <c r="D7" s="42">
        <v>0</v>
      </c>
      <c r="E7" s="49"/>
    </row>
    <row r="8" spans="1:5" ht="13.5" thickBot="1" x14ac:dyDescent="0.25">
      <c r="A8" s="55"/>
      <c r="B8" s="43" t="s">
        <v>128</v>
      </c>
      <c r="C8" s="44">
        <v>29</v>
      </c>
      <c r="D8" s="45">
        <v>0.44615384615384618</v>
      </c>
      <c r="E8" s="49"/>
    </row>
    <row r="9" spans="1:5" ht="13.5" thickTop="1" x14ac:dyDescent="0.2">
      <c r="A9" s="53"/>
      <c r="B9" s="53"/>
      <c r="C9" s="53"/>
      <c r="D9" s="54"/>
      <c r="E9" s="49"/>
    </row>
  </sheetData>
  <mergeCells count="4">
    <mergeCell ref="E1:E9"/>
    <mergeCell ref="A9:D9"/>
    <mergeCell ref="A1:A8"/>
    <mergeCell ref="B1:D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埼玉県の火災による死者の発生経過別</vt:lpstr>
      <vt:lpstr>Sheet1</vt:lpstr>
      <vt:lpstr>Sheet1!Print_Area</vt:lpstr>
      <vt:lpstr>埼玉県の火災による死者の発生経過別!Print_Area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大野立志</dc:creator>
  <cp:lastModifiedBy>森 篤史（消防課）</cp:lastModifiedBy>
  <cp:lastPrinted>2025-12-15T01:09:40Z</cp:lastPrinted>
  <dcterms:created xsi:type="dcterms:W3CDTF">2024-03-07T02:02:35Z</dcterms:created>
  <dcterms:modified xsi:type="dcterms:W3CDTF">2025-12-15T03:03:37Z</dcterms:modified>
</cp:coreProperties>
</file>