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036522\Box\【02_課所共有】07_05_医療人材課\R07年度\02_医師確保対策担当\18_医師確保\18_02_総合医局機構\18_02_370_勤務医の労働時間短縮に向けた体制の整備に関する事業　例規\01_起案\施行\"/>
    </mc:Choice>
  </mc:AlternateContent>
  <xr:revisionPtr revIDLastSave="0" documentId="13_ncr:1_{4E2438D6-00D1-4FE6-B55F-8202E39E0A29}" xr6:coauthVersionLast="47" xr6:coauthVersionMax="47" xr10:uidLastSave="{00000000-0000-0000-0000-000000000000}"/>
  <bookViews>
    <workbookView xWindow="28680" yWindow="-120" windowWidth="29040" windowHeight="15990" tabRatio="644" xr2:uid="{00000000-000D-0000-FFFF-FFFF00000000}"/>
  </bookViews>
  <sheets>
    <sheet name="別紙３" sheetId="11" r:id="rId1"/>
    <sheet name="別紙３ (記入例)" sheetId="12" r:id="rId2"/>
    <sheet name="別紙○（経常利益相当額計算表）" sheetId="7" state="hidden" r:id="rId3"/>
    <sheet name="別紙3（様式第1号関係）" sheetId="5" state="hidden" r:id="rId4"/>
    <sheet name="（参考）茨城県" sheetId="4" state="hidden" r:id="rId5"/>
  </sheets>
  <definedNames>
    <definedName name="_xlnm.Print_Area" localSheetId="4">'（参考）茨城県'!$A$1:$U$38</definedName>
    <definedName name="_xlnm.Print_Area" localSheetId="0">別紙３!$A$1:$AG$50</definedName>
    <definedName name="_xlnm.Print_Area" localSheetId="1">'別紙３ (記入例)'!$A$1:$AG$43</definedName>
    <definedName name="_xlnm.Print_Area" localSheetId="3">'別紙3（様式第1号関係）'!$A$1:$X$27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7" i="11" l="1"/>
  <c r="AF27" i="11" s="1"/>
  <c r="AG27" i="11" s="1"/>
  <c r="AI26" i="11"/>
  <c r="AF26" i="11"/>
  <c r="AG26" i="11" s="1"/>
  <c r="AI25" i="11"/>
  <c r="AF25" i="11" s="1"/>
  <c r="AG25" i="11" s="1"/>
  <c r="AI24" i="11"/>
  <c r="AF24" i="11"/>
  <c r="AG24" i="11" s="1"/>
  <c r="AI23" i="11"/>
  <c r="AF23" i="11"/>
  <c r="AG23" i="11" s="1"/>
  <c r="AI31" i="11"/>
  <c r="AF31" i="11" s="1"/>
  <c r="AG31" i="11" s="1"/>
  <c r="AI30" i="11"/>
  <c r="AF30" i="11" s="1"/>
  <c r="AG30" i="11" s="1"/>
  <c r="AI27" i="12"/>
  <c r="AF27" i="12" s="1"/>
  <c r="AG27" i="12" s="1"/>
  <c r="AI26" i="12"/>
  <c r="AF26" i="12" s="1"/>
  <c r="AG26" i="12" s="1"/>
  <c r="AI25" i="12"/>
  <c r="AF25" i="12" s="1"/>
  <c r="AG25" i="12" s="1"/>
  <c r="AI24" i="12"/>
  <c r="AF24" i="12" s="1"/>
  <c r="AG24" i="12" s="1"/>
  <c r="AI23" i="12"/>
  <c r="AF23" i="12" s="1"/>
  <c r="AG23" i="12" s="1"/>
  <c r="AI22" i="12"/>
  <c r="AF22" i="12" s="1"/>
  <c r="AG22" i="12" s="1"/>
  <c r="AI21" i="12"/>
  <c r="AF21" i="12" s="1"/>
  <c r="AG21" i="12" s="1"/>
  <c r="AI20" i="12"/>
  <c r="AF20" i="12" s="1"/>
  <c r="AG20" i="12" s="1"/>
  <c r="AG28" i="12" s="1"/>
  <c r="AI34" i="11"/>
  <c r="AF34" i="11" s="1"/>
  <c r="AG34" i="11" s="1"/>
  <c r="AI33" i="11"/>
  <c r="AF33" i="11" s="1"/>
  <c r="AG33" i="11" s="1"/>
  <c r="AI32" i="11"/>
  <c r="AF32" i="11" s="1"/>
  <c r="AG32" i="11" s="1"/>
  <c r="AI29" i="11"/>
  <c r="AF29" i="11" s="1"/>
  <c r="AG29" i="11" s="1"/>
  <c r="AI28" i="11"/>
  <c r="AF28" i="11" s="1"/>
  <c r="AG28" i="11" s="1"/>
  <c r="AI22" i="11"/>
  <c r="AF22" i="11" s="1"/>
  <c r="AG22" i="11" s="1"/>
  <c r="AI21" i="11"/>
  <c r="AF21" i="11" s="1"/>
  <c r="AG21" i="11" s="1"/>
  <c r="AI20" i="11"/>
  <c r="AF20" i="11" s="1"/>
  <c r="AG20" i="11" s="1"/>
  <c r="AG35" i="11" s="1"/>
  <c r="A23" i="7"/>
  <c r="A12" i="7"/>
  <c r="W20" i="5" l="1"/>
  <c r="X23" i="5"/>
  <c r="W23" i="5"/>
  <c r="P11" i="5"/>
  <c r="X20" i="5"/>
  <c r="P20" i="5"/>
  <c r="O20" i="5"/>
  <c r="O12" i="5"/>
  <c r="O11" i="5"/>
  <c r="P12" i="5"/>
  <c r="R33" i="4" l="1"/>
  <c r="S33" i="4" s="1"/>
  <c r="R32" i="4"/>
  <c r="R31" i="4"/>
  <c r="R30" i="4"/>
  <c r="S30" i="4" s="1"/>
  <c r="R29" i="4"/>
  <c r="R28" i="4"/>
  <c r="R27" i="4"/>
  <c r="R26" i="4"/>
  <c r="S26" i="4" s="1"/>
  <c r="R25" i="4"/>
  <c r="R24" i="4"/>
  <c r="R23" i="4"/>
  <c r="R22" i="4"/>
  <c r="S22" i="4" s="1"/>
  <c r="R21" i="4"/>
  <c r="S21" i="4" s="1"/>
  <c r="R20" i="4"/>
  <c r="R19" i="4"/>
  <c r="R18" i="4"/>
  <c r="S18" i="4" s="1"/>
  <c r="R17" i="4"/>
  <c r="S17" i="4" s="1"/>
  <c r="R16" i="4"/>
  <c r="R15" i="4"/>
  <c r="S15" i="4" s="1"/>
  <c r="R14" i="4"/>
  <c r="S14" i="4" s="1"/>
  <c r="U14" i="4" s="1"/>
  <c r="R13" i="4"/>
  <c r="S13" i="4" s="1"/>
  <c r="S32" i="4"/>
  <c r="S31" i="4"/>
  <c r="S29" i="4"/>
  <c r="S28" i="4"/>
  <c r="S27" i="4"/>
  <c r="S25" i="4"/>
  <c r="S24" i="4"/>
  <c r="S23" i="4"/>
  <c r="S20" i="4"/>
  <c r="S19" i="4"/>
  <c r="S16" i="4"/>
  <c r="R12" i="4"/>
  <c r="S12" i="4" s="1"/>
  <c r="U13" i="4" l="1"/>
  <c r="U12" i="4"/>
  <c r="U3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tc={9269F465-2980-4BDF-BAFF-6FB0A11DF00B}</author>
    <author>tc={DE91AFEF-9637-469A-9D89-E724288A9673}</author>
    <author>tc={0925BB13-27AB-41CC-949B-2EE914E059D1}</author>
    <author>tc={F4527919-18B4-4716-972A-961B763CB834}</author>
    <author>tc={8A808C1E-F411-47CC-9FA2-671D532E21C0}</author>
    <author>tc={FE77DF38-8ABF-4BF9-88F4-266F15D3AEA6}</author>
    <author>tc={E2943B76-80F5-4F28-ADFC-F343D080BDA1}</author>
    <author>tc={309C8441-764C-4E76-9526-6D50D4695AC5}</author>
    <author>tc={01079F9C-BD32-4A7D-89B3-7C46E6E984B8}</author>
    <author>tc={8490EDE5-6AFE-46E1-81D6-820A0988DF39}</author>
    <author>tc={D8E2AD47-4AE8-49CC-A2E1-96184E1BC201}</author>
    <author>tc={892BF2DD-A29D-4ECC-9C54-8E284E209F64}</author>
    <author>tc={F7F73856-8921-4AEE-87F8-565A85D24CC8}</author>
    <author>tc={B1A7E650-866D-4B9A-B8A0-FABB10889DD2}</author>
    <author>tc={1ADECA17-D4ED-4089-BC2F-74D64C18006F}</author>
    <author>tc={E9ECF1EA-B7A6-4C25-9107-00D862769E71}</author>
    <author>tc={4818E9D2-973E-47A2-8F7C-17D6B128E327}</author>
    <author>tc={1090B747-0C22-4249-9E45-764275D39700}</author>
  </authors>
  <commentList>
    <comment ref="C6" authorId="0" shapeId="0" xr:uid="{9269F465-2980-4BDF-BAFF-6FB0A11DF0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勤務形態をプルダウンで選択してください。</t>
      </text>
    </comment>
    <comment ref="D6" authorId="1" shapeId="0" xr:uid="{DE91AFEF-9637-469A-9D89-E724288A967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医師の派遣を受けている場合は、派遣医療機関名を入力してください。</t>
      </text>
    </comment>
    <comment ref="E6" authorId="2" shapeId="0" xr:uid="{0925BB13-27AB-41CC-949B-2EE914E059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医師の派遣を受けている場合は、派遣医療機関名を入力してください。</t>
      </text>
    </comment>
    <comment ref="F6" authorId="3" shapeId="0" xr:uid="{F4527919-18B4-4716-972A-961B763CB83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（直雇用の場合）
・雇用期間の始期を入力してください。
（派遣医師の場合）
・派遣期間の始期を入力してください。</t>
      </text>
    </comment>
    <comment ref="H6" authorId="4" shapeId="0" xr:uid="{8A808C1E-F411-47CC-9FA2-671D532E21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（直雇用の場合）
・雇用期間の終期を記載してください。
　終期が定まっていない医師については、暫定的に補助の申請年度を終期としてください。
（派遣医師の場合）
・派遣期間の終期を入力してください。
終期が定まっていない医師については、直雇用の場合と同様の考えです。</t>
      </text>
    </comment>
    <comment ref="I6" authorId="5" shapeId="0" xr:uid="{FE77DF38-8ABF-4BF9-88F4-266F15D3AE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（常勤）
・派遣を予定している月数を記載してください。
（非常勤）
・派遣を予定している日数を記載してください。</t>
      </text>
    </comment>
    <comment ref="J6" authorId="6" shapeId="0" xr:uid="{E2943B76-80F5-4F28-ADFC-F343D080BDA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（直雇用の場合）
・雇用期間の始期を入力してください。
（派遣医師の場合）
・派遣期間の始期を入力してください。</t>
      </text>
    </comment>
    <comment ref="L6" authorId="7" shapeId="0" xr:uid="{309C8441-764C-4E76-9526-6D50D4695A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（直雇用の場合）
・雇用期間の終期を記載してください。
　終期が定まっていない医師については、暫定的に補助の申請年度を終期としてください。
（派遣医師の場合）
・派遣期間の終期を入力してください。
終期が定まっていない医師については、直雇用の場合と同様の考えです。</t>
      </text>
    </comment>
    <comment ref="M6" authorId="8" shapeId="0" xr:uid="{01079F9C-BD32-4A7D-89B3-7C46E6E984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（常勤）
・派遣を予定している月数を記載してください。
（非常勤）
・派遣を予定している日数を記載してください。</t>
      </text>
    </comment>
    <comment ref="N6" authorId="9" shapeId="0" xr:uid="{8490EDE5-6AFE-46E1-81D6-820A0988DF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（常勤）
・基準単価は、1,250,000円/月となります。
（非常勤）
・基準単価は、62,500円/日となります。</t>
      </text>
    </comment>
    <comment ref="O6" authorId="10" shapeId="0" xr:uid="{D8E2AD47-4AE8-49CC-A2E1-96184E1BC2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自動計算のため、入力不要です。</t>
      </text>
    </comment>
    <comment ref="P6" authorId="11" shapeId="0" xr:uid="{892BF2DD-A29D-4ECC-9C54-8E284E209F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自動計算のため、入力不要です。</t>
      </text>
    </comment>
    <comment ref="Q6" authorId="12" shapeId="0" xr:uid="{F7F73856-8921-4AEE-87F8-565A85D24C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所属する医師の診療科を記載してください。</t>
      </text>
    </comment>
    <comment ref="R6" authorId="13" shapeId="0" xr:uid="{B1A7E650-866D-4B9A-B8A0-FABB10889D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プルダウンから、専門医or専攻医を選択してください。</t>
      </text>
    </comment>
    <comment ref="T6" authorId="14" shapeId="0" xr:uid="{1ADECA17-D4ED-4089-BC2F-74D64C1800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雇用している医師の勤務形態を選択してください。</t>
      </text>
    </comment>
    <comment ref="U6" authorId="15" shapeId="0" xr:uid="{E9ECF1EA-B7A6-4C25-9107-00D862769E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勤務頻度を記載してください。</t>
      </text>
    </comment>
    <comment ref="W6" authorId="16" shapeId="0" xr:uid="{4818E9D2-973E-47A2-8F7C-17D6B128E3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前年度の実績を入力してください。</t>
      </text>
    </comment>
    <comment ref="X6" authorId="17" shapeId="0" xr:uid="{1090B747-0C22-4249-9E45-764275D397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実績報告時に入力してください。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R0203xxxx</author>
  </authors>
  <commentList>
    <comment ref="U12" authorId="0" shapeId="0" xr:uid="{00000000-0006-0000-0000-000001000000}">
      <text>
        <r>
          <rPr>
            <sz val="9"/>
            <color indexed="81"/>
            <rFont val="MS P ゴシック"/>
            <family val="3"/>
            <charset val="128"/>
          </rPr>
          <t xml:space="preserve">千円未満切り捨て
</t>
        </r>
      </text>
    </comment>
    <comment ref="K13" authorId="0" shapeId="0" xr:uid="{00000000-0006-0000-0000-000002000000}">
      <text>
        <r>
          <rPr>
            <sz val="9"/>
            <color indexed="81"/>
            <rFont val="MS P ゴシック"/>
            <family val="3"/>
            <charset val="128"/>
          </rPr>
          <t>常勤換算した人数を記入</t>
        </r>
      </text>
    </comment>
  </commentList>
</comments>
</file>

<file path=xl/sharedStrings.xml><?xml version="1.0" encoding="utf-8"?>
<sst xmlns="http://schemas.openxmlformats.org/spreadsheetml/2006/main" count="504" uniqueCount="196">
  <si>
    <t>非常勤</t>
  </si>
  <si>
    <t>↓確認の上チェックしてください。</t>
    <rPh sb="1" eb="3">
      <t>かくにん</t>
    </rPh>
    <rPh sb="4" eb="5">
      <t>うえ</t>
    </rPh>
    <phoneticPr fontId="11" type="Hiragana"/>
  </si>
  <si>
    <t>事前に医師派遣の相手方の医療機関の確認を得ている。</t>
  </si>
  <si>
    <t>特定機能病院</t>
  </si>
  <si>
    <t>派遣
医師数</t>
    <rPh sb="0" eb="2">
      <t>はけん</t>
    </rPh>
    <rPh sb="3" eb="6">
      <t>いしすう</t>
    </rPh>
    <phoneticPr fontId="11" type="Hiragana"/>
  </si>
  <si>
    <t>常勤
非常勤</t>
    <rPh sb="0" eb="2">
      <t>じょうきん</t>
    </rPh>
    <rPh sb="3" eb="6">
      <t>ひじょうきん</t>
    </rPh>
    <phoneticPr fontId="11" type="Hiragana"/>
  </si>
  <si>
    <t>▲▲▲　□□□</t>
  </si>
  <si>
    <t>注　行が不足する場合は適宜、行を追加してください。</t>
    <rPh sb="0" eb="1">
      <t>ちゅう</t>
    </rPh>
    <rPh sb="2" eb="3">
      <t>ぎょう</t>
    </rPh>
    <rPh sb="4" eb="6">
      <t>ふそく</t>
    </rPh>
    <rPh sb="8" eb="10">
      <t>ばあい</t>
    </rPh>
    <rPh sb="11" eb="13">
      <t>てきぎ</t>
    </rPh>
    <rPh sb="14" eb="15">
      <t>ぎょう</t>
    </rPh>
    <rPh sb="16" eb="18">
      <t>ついか</t>
    </rPh>
    <phoneticPr fontId="11" type="Hiragana"/>
  </si>
  <si>
    <t>常勤</t>
  </si>
  <si>
    <t>～</t>
  </si>
  <si>
    <t>■■■　★★★</t>
  </si>
  <si>
    <t>合計金額</t>
    <rPh sb="0" eb="2">
      <t>ごうけい</t>
    </rPh>
    <rPh sb="2" eb="4">
      <t>きんがく</t>
    </rPh>
    <phoneticPr fontId="11" type="Hiragana"/>
  </si>
  <si>
    <t>①</t>
  </si>
  <si>
    <t>【補助対象経費】派遣医療機関に係る経費</t>
    <rPh sb="1" eb="3">
      <t>ほじょ</t>
    </rPh>
    <rPh sb="3" eb="5">
      <t>たいしょう</t>
    </rPh>
    <rPh sb="5" eb="7">
      <t>けいひ</t>
    </rPh>
    <phoneticPr fontId="11" type="Hiragana"/>
  </si>
  <si>
    <t>派遣受入医療機関・
診療科
（※１）</t>
    <rPh sb="0" eb="2">
      <t>ハケン</t>
    </rPh>
    <rPh sb="2" eb="4">
      <t>ウケイレ</t>
    </rPh>
    <rPh sb="4" eb="6">
      <t>イリョウ</t>
    </rPh>
    <rPh sb="6" eb="8">
      <t>キカン</t>
    </rPh>
    <rPh sb="10" eb="13">
      <t>シンリョウカ</t>
    </rPh>
    <phoneticPr fontId="12"/>
  </si>
  <si>
    <t>（例）○○○病院○○科</t>
    <rPh sb="1" eb="2">
      <t>れい</t>
    </rPh>
    <rPh sb="6" eb="8">
      <t>びょういん</t>
    </rPh>
    <rPh sb="10" eb="11">
      <t>か</t>
    </rPh>
    <phoneticPr fontId="11" type="Hiragana"/>
  </si>
  <si>
    <t xml:space="preserve">
R6年度から新たに派遣する医師名</t>
    <rPh sb="3" eb="5">
      <t>ネンド</t>
    </rPh>
    <rPh sb="7" eb="8">
      <t>アラ</t>
    </rPh>
    <rPh sb="10" eb="12">
      <t>ハケン</t>
    </rPh>
    <rPh sb="14" eb="16">
      <t>イシ</t>
    </rPh>
    <rPh sb="16" eb="17">
      <t>メイ</t>
    </rPh>
    <phoneticPr fontId="12"/>
  </si>
  <si>
    <t>対象医療機関（※２）</t>
    <phoneticPr fontId="11" type="Hiragana"/>
  </si>
  <si>
    <t>1/3</t>
    <phoneticPr fontId="11" type="Hiragana"/>
  </si>
  <si>
    <t>2/3</t>
    <phoneticPr fontId="11" type="Hiragana"/>
  </si>
  <si>
    <t>派遣医療機関における事業計画書（変更事業計画書、事業実績書）</t>
    <rPh sb="0" eb="2">
      <t>はけん</t>
    </rPh>
    <rPh sb="2" eb="4">
      <t>いりょう</t>
    </rPh>
    <rPh sb="4" eb="6">
      <t>きかん</t>
    </rPh>
    <phoneticPr fontId="11" type="Hiragana"/>
  </si>
  <si>
    <t>週５日、平日9時～17時外来対応</t>
    <rPh sb="0" eb="1">
      <t>しゅう</t>
    </rPh>
    <rPh sb="2" eb="3">
      <t>にち</t>
    </rPh>
    <rPh sb="4" eb="6">
      <t>へいじつ</t>
    </rPh>
    <rPh sb="7" eb="8">
      <t>じ</t>
    </rPh>
    <rPh sb="11" eb="12">
      <t>じ</t>
    </rPh>
    <rPh sb="12" eb="14">
      <t>がいらい</t>
    </rPh>
    <rPh sb="14" eb="16">
      <t>たいおう</t>
    </rPh>
    <phoneticPr fontId="11" type="Hiragana"/>
  </si>
  <si>
    <t>医師免許
取得年月</t>
    <rPh sb="0" eb="4">
      <t>いしめんきょ</t>
    </rPh>
    <rPh sb="5" eb="8">
      <t>しゅとくねん</t>
    </rPh>
    <rPh sb="8" eb="9">
      <t>げつ</t>
    </rPh>
    <phoneticPr fontId="11" type="Hiragana"/>
  </si>
  <si>
    <t>週２回、10時～18時対応</t>
    <rPh sb="0" eb="1">
      <t>しゅう</t>
    </rPh>
    <rPh sb="2" eb="3">
      <t>かい</t>
    </rPh>
    <rPh sb="6" eb="7">
      <t>じ</t>
    </rPh>
    <rPh sb="10" eb="11">
      <t>じ</t>
    </rPh>
    <rPh sb="11" eb="13">
      <t>たいおう</t>
    </rPh>
    <phoneticPr fontId="11" type="Hiragana"/>
  </si>
  <si>
    <t>1/3</t>
  </si>
  <si>
    <t>2/3</t>
  </si>
  <si>
    <t>（例）○○○病院▲▲科</t>
    <rPh sb="1" eb="2">
      <t>れい</t>
    </rPh>
    <rPh sb="6" eb="8">
      <t>びょういん</t>
    </rPh>
    <rPh sb="10" eb="11">
      <t>か</t>
    </rPh>
    <phoneticPr fontId="11" type="Hiragana"/>
  </si>
  <si>
    <t>勤務形態</t>
    <rPh sb="0" eb="2">
      <t>きんむ</t>
    </rPh>
    <rPh sb="2" eb="4">
      <t>けいたい</t>
    </rPh>
    <phoneticPr fontId="11" type="Hiragana"/>
  </si>
  <si>
    <t>年1000時間</t>
    <rPh sb="0" eb="1">
      <t>ねん</t>
    </rPh>
    <rPh sb="5" eb="7">
      <t>じかん</t>
    </rPh>
    <phoneticPr fontId="11" type="Hiragana"/>
  </si>
  <si>
    <t>年800時間</t>
    <rPh sb="0" eb="1">
      <t>ねん</t>
    </rPh>
    <rPh sb="4" eb="6">
      <t>じかん</t>
    </rPh>
    <phoneticPr fontId="11" type="Hiragana"/>
  </si>
  <si>
    <t>常勤
換算数
(A)
（※３）</t>
    <rPh sb="0" eb="2">
      <t>じょうきん</t>
    </rPh>
    <rPh sb="3" eb="5">
      <t>かんさん</t>
    </rPh>
    <rPh sb="5" eb="6">
      <t>すう</t>
    </rPh>
    <phoneticPr fontId="11" type="Hiragana"/>
  </si>
  <si>
    <t>派遣期間
(B)</t>
    <rPh sb="0" eb="2">
      <t>ハケン</t>
    </rPh>
    <rPh sb="2" eb="4">
      <t>キカン</t>
    </rPh>
    <phoneticPr fontId="12"/>
  </si>
  <si>
    <t>派遣
月数
(A)×(B)
=(C)</t>
    <rPh sb="0" eb="2">
      <t>はけん</t>
    </rPh>
    <rPh sb="3" eb="5">
      <t>つきすう</t>
    </rPh>
    <phoneticPr fontId="11" type="Hiragana"/>
  </si>
  <si>
    <t>基準額
(単位：円)
単価1,250,000円×(C)
=(D)</t>
    <rPh sb="0" eb="3">
      <t>きじゅんがく</t>
    </rPh>
    <rPh sb="11" eb="13">
      <t>たんか</t>
    </rPh>
    <rPh sb="22" eb="23">
      <t>えん</t>
    </rPh>
    <phoneticPr fontId="11" type="Hiragana"/>
  </si>
  <si>
    <t>県補助金所要額
(単位：円）
(D)×補助率</t>
    <rPh sb="0" eb="4">
      <t>けんほじょきん</t>
    </rPh>
    <rPh sb="4" eb="7">
      <t>しょようがく</t>
    </rPh>
    <rPh sb="9" eb="11">
      <t>たんい</t>
    </rPh>
    <rPh sb="12" eb="13">
      <t>えん</t>
    </rPh>
    <rPh sb="19" eb="22">
      <t>ほじょりつ</t>
    </rPh>
    <phoneticPr fontId="11" type="Hiragana"/>
  </si>
  <si>
    <t>当該医師の1週間の勤務時間</t>
    <rPh sb="0" eb="2">
      <t>とうがい</t>
    </rPh>
    <rPh sb="2" eb="4">
      <t>いし</t>
    </rPh>
    <rPh sb="6" eb="8">
      <t>しゅうかん</t>
    </rPh>
    <rPh sb="9" eb="11">
      <t>きんむ</t>
    </rPh>
    <rPh sb="11" eb="13">
      <t>じかん</t>
    </rPh>
    <phoneticPr fontId="11" type="Hiragana"/>
  </si>
  <si>
    <t>通常の1週間
の勤務時間</t>
    <rPh sb="0" eb="2">
      <t>つうじょう</t>
    </rPh>
    <phoneticPr fontId="11" type="Hiragana"/>
  </si>
  <si>
    <t>（例）□□□病院◆◆科</t>
    <rPh sb="1" eb="2">
      <t>れい</t>
    </rPh>
    <rPh sb="6" eb="8">
      <t>びょういん</t>
    </rPh>
    <rPh sb="10" eb="11">
      <t>か</t>
    </rPh>
    <phoneticPr fontId="11" type="Hiragana"/>
  </si>
  <si>
    <t>②</t>
  </si>
  <si>
    <t>周産期母子医療センター</t>
  </si>
  <si>
    <t>年750時間</t>
    <rPh sb="0" eb="1">
      <t>ねん</t>
    </rPh>
    <rPh sb="4" eb="6">
      <t>じかん</t>
    </rPh>
    <phoneticPr fontId="11" type="Hiragana"/>
  </si>
  <si>
    <t>○○○　△△△</t>
    <phoneticPr fontId="11" type="Hiragana"/>
  </si>
  <si>
    <t>週２、22時～翌８時当直対応</t>
    <rPh sb="0" eb="1">
      <t>しゅう</t>
    </rPh>
    <rPh sb="5" eb="6">
      <t>じ</t>
    </rPh>
    <rPh sb="7" eb="8">
      <t>よく</t>
    </rPh>
    <rPh sb="9" eb="10">
      <t>じ</t>
    </rPh>
    <rPh sb="10" eb="12">
      <t>とうちょく</t>
    </rPh>
    <rPh sb="12" eb="14">
      <t>たいおう</t>
    </rPh>
    <phoneticPr fontId="11" type="Hiragana"/>
  </si>
  <si>
    <t>16時間</t>
    <rPh sb="2" eb="4">
      <t>じかん</t>
    </rPh>
    <phoneticPr fontId="11" type="Hiragana"/>
  </si>
  <si>
    <t>40時間</t>
    <rPh sb="2" eb="4">
      <t>じかん</t>
    </rPh>
    <phoneticPr fontId="11" type="Hiragana"/>
  </si>
  <si>
    <t>20時間</t>
    <rPh sb="2" eb="4">
      <t>じかん</t>
    </rPh>
    <phoneticPr fontId="11" type="Hiragana"/>
  </si>
  <si>
    <t>H○年○月</t>
    <rPh sb="2" eb="3">
      <t>ねん</t>
    </rPh>
    <rPh sb="4" eb="5">
      <t>がつ</t>
    </rPh>
    <phoneticPr fontId="11" type="Hiragana"/>
  </si>
  <si>
    <t>R○年○月</t>
    <rPh sb="2" eb="3">
      <t>ねん</t>
    </rPh>
    <rPh sb="4" eb="5">
      <t>がつ</t>
    </rPh>
    <phoneticPr fontId="11" type="Hiragana"/>
  </si>
  <si>
    <t>当直</t>
    <rPh sb="0" eb="2">
      <t>とうちょく</t>
    </rPh>
    <phoneticPr fontId="11" type="Hiragana"/>
  </si>
  <si>
    <t>○</t>
  </si>
  <si>
    <t>○</t>
    <phoneticPr fontId="11" type="Hiragana"/>
  </si>
  <si>
    <r>
      <t>※１　派遣受入医療機関が交付要件を満たしているか確認するため、派遣受入医療機関における確認書（別紙１－２）を受領し知事に提出すること。
※２　対象医療機関については、以下の該当する区分を記入すること。
　</t>
    </r>
    <r>
      <rPr>
        <b/>
        <sz val="10"/>
        <color theme="1"/>
        <rFont val="ＭＳ 明朝"/>
        <family val="1"/>
        <charset val="128"/>
      </rPr>
      <t xml:space="preserve">　　①地域医療に特別の役割のある医療機関
　　　②５疾病６事業で重要な医療を提供している医療機関
　　　③在宅医療において特に積極的な役割を担う医療機関
</t>
    </r>
    <r>
      <rPr>
        <sz val="10"/>
        <color theme="1"/>
        <rFont val="ＭＳ 明朝"/>
        <family val="1"/>
        <charset val="128"/>
      </rPr>
      <t>※３　非常勤医師の常勤換算
　　（１）原則として、１週間の当該病院の医師の通常の勤務時間により換算して計算するものとする。（例：通常が週40時間勤務で、週16時間（8時間/日を週２日）派遣の場合　16時間÷40時間＝0.4人）
　　（２）当直に当たる非常勤医師についての換算する分母は、病院で定めた医師の１週間の勤務時間の２倍とする。（例：通常が週40時間勤務で、週20時間（10時間/日を週２日）派遣の場合　　20時間÷80時間＝0.25人）
　　（３）算定する際の端数の取扱いは、小数点第３位を切り捨て、小数点第２位で算出する。</t>
    </r>
    <rPh sb="12" eb="14">
      <t>こうふ</t>
    </rPh>
    <rPh sb="14" eb="16">
      <t>ようけん</t>
    </rPh>
    <rPh sb="17" eb="18">
      <t>み</t>
    </rPh>
    <rPh sb="24" eb="26">
      <t>かくにん</t>
    </rPh>
    <rPh sb="31" eb="33">
      <t>はけん</t>
    </rPh>
    <rPh sb="33" eb="35">
      <t>うけいれ</t>
    </rPh>
    <rPh sb="35" eb="37">
      <t>いりょう</t>
    </rPh>
    <rPh sb="37" eb="39">
      <t>きかん</t>
    </rPh>
    <rPh sb="43" eb="46">
      <t>かくにんしょ</t>
    </rPh>
    <rPh sb="47" eb="49">
      <t>べっし</t>
    </rPh>
    <rPh sb="54" eb="56">
      <t>じゅりょう</t>
    </rPh>
    <rPh sb="57" eb="59">
      <t>ちじ</t>
    </rPh>
    <rPh sb="60" eb="62">
      <t>ていしゅつ</t>
    </rPh>
    <rPh sb="71" eb="73">
      <t>たいしょう</t>
    </rPh>
    <rPh sb="73" eb="75">
      <t>いりょう</t>
    </rPh>
    <rPh sb="75" eb="77">
      <t>きかん</t>
    </rPh>
    <rPh sb="182" eb="185">
      <t>ひじょうきん</t>
    </rPh>
    <rPh sb="185" eb="187">
      <t>いし</t>
    </rPh>
    <rPh sb="188" eb="190">
      <t>じょうきん</t>
    </rPh>
    <rPh sb="190" eb="192">
      <t>かんさん</t>
    </rPh>
    <rPh sb="198" eb="200">
      <t>げんそく</t>
    </rPh>
    <rPh sb="205" eb="207">
      <t>しゅうかん</t>
    </rPh>
    <rPh sb="208" eb="210">
      <t>とうがい</t>
    </rPh>
    <rPh sb="210" eb="212">
      <t>びょういん</t>
    </rPh>
    <rPh sb="213" eb="215">
      <t>いし</t>
    </rPh>
    <rPh sb="216" eb="218">
      <t>つうじょう</t>
    </rPh>
    <rPh sb="219" eb="221">
      <t>きんむ</t>
    </rPh>
    <rPh sb="221" eb="223">
      <t>じかん</t>
    </rPh>
    <rPh sb="226" eb="228">
      <t>かんさん</t>
    </rPh>
    <rPh sb="230" eb="232">
      <t>けいさん</t>
    </rPh>
    <rPh sb="241" eb="242">
      <t>れい</t>
    </rPh>
    <rPh sb="243" eb="245">
      <t>つうじょう</t>
    </rPh>
    <rPh sb="246" eb="247">
      <t>しゅう</t>
    </rPh>
    <rPh sb="249" eb="251">
      <t>じかん</t>
    </rPh>
    <rPh sb="251" eb="253">
      <t>きんむ</t>
    </rPh>
    <rPh sb="255" eb="256">
      <t>しゅう</t>
    </rPh>
    <rPh sb="258" eb="260">
      <t>じかん</t>
    </rPh>
    <rPh sb="262" eb="264">
      <t>じかん</t>
    </rPh>
    <rPh sb="265" eb="266">
      <t>にち</t>
    </rPh>
    <rPh sb="267" eb="268">
      <t>しゅう</t>
    </rPh>
    <rPh sb="269" eb="270">
      <t>にち</t>
    </rPh>
    <rPh sb="271" eb="273">
      <t>はけん</t>
    </rPh>
    <rPh sb="274" eb="276">
      <t>ばあい</t>
    </rPh>
    <rPh sb="279" eb="281">
      <t>じかん</t>
    </rPh>
    <rPh sb="284" eb="286">
      <t>じかん</t>
    </rPh>
    <rPh sb="290" eb="291">
      <t>にん</t>
    </rPh>
    <rPh sb="298" eb="300">
      <t>とうちょく</t>
    </rPh>
    <rPh sb="301" eb="302">
      <t>あ</t>
    </rPh>
    <rPh sb="304" eb="307">
      <t>ひじょうきん</t>
    </rPh>
    <rPh sb="307" eb="309">
      <t>いし</t>
    </rPh>
    <rPh sb="314" eb="316">
      <t>かんさん</t>
    </rPh>
    <rPh sb="318" eb="320">
      <t>ぶんぼ</t>
    </rPh>
    <rPh sb="322" eb="324">
      <t>びょういん</t>
    </rPh>
    <rPh sb="325" eb="326">
      <t>さだ</t>
    </rPh>
    <rPh sb="328" eb="330">
      <t>いし</t>
    </rPh>
    <rPh sb="332" eb="334">
      <t>しゅうかん</t>
    </rPh>
    <rPh sb="335" eb="339">
      <t>きんむじかん</t>
    </rPh>
    <rPh sb="341" eb="342">
      <t>ばい</t>
    </rPh>
    <rPh sb="347" eb="348">
      <t>れい</t>
    </rPh>
    <rPh sb="349" eb="351">
      <t>つうじょう</t>
    </rPh>
    <rPh sb="355" eb="357">
      <t>じかん</t>
    </rPh>
    <rPh sb="357" eb="359">
      <t>きんむ</t>
    </rPh>
    <rPh sb="361" eb="362">
      <t>しゅう</t>
    </rPh>
    <rPh sb="364" eb="366">
      <t>じかん</t>
    </rPh>
    <rPh sb="369" eb="371">
      <t>じかん</t>
    </rPh>
    <rPh sb="372" eb="373">
      <t>にち</t>
    </rPh>
    <rPh sb="374" eb="375">
      <t>しゅう</t>
    </rPh>
    <rPh sb="376" eb="377">
      <t>にち</t>
    </rPh>
    <rPh sb="378" eb="380">
      <t>はけん</t>
    </rPh>
    <rPh sb="381" eb="383">
      <t>ばあい</t>
    </rPh>
    <rPh sb="387" eb="389">
      <t>じかん</t>
    </rPh>
    <rPh sb="392" eb="394">
      <t>じかん</t>
    </rPh>
    <rPh sb="399" eb="400">
      <t>にん</t>
    </rPh>
    <rPh sb="407" eb="409">
      <t>さんてい</t>
    </rPh>
    <rPh sb="411" eb="412">
      <t>さい</t>
    </rPh>
    <rPh sb="413" eb="415">
      <t>はすう</t>
    </rPh>
    <rPh sb="416" eb="418">
      <t>とりあつか</t>
    </rPh>
    <rPh sb="421" eb="424">
      <t>しょうすうてん</t>
    </rPh>
    <rPh sb="424" eb="425">
      <t>だい</t>
    </rPh>
    <rPh sb="426" eb="427">
      <t>い</t>
    </rPh>
    <rPh sb="428" eb="429">
      <t>き</t>
    </rPh>
    <rPh sb="430" eb="431">
      <t>す</t>
    </rPh>
    <rPh sb="433" eb="436">
      <t>しょうすうてん</t>
    </rPh>
    <rPh sb="436" eb="437">
      <t>だい</t>
    </rPh>
    <rPh sb="438" eb="439">
      <t>い</t>
    </rPh>
    <rPh sb="440" eb="442">
      <t>さんしゅつ</t>
    </rPh>
    <phoneticPr fontId="11" type="Hiragana"/>
  </si>
  <si>
    <t xml:space="preserve">補助率
</t>
    <rPh sb="0" eb="3">
      <t>ほじょりつ</t>
    </rPh>
    <phoneticPr fontId="11" type="Hiragana"/>
  </si>
  <si>
    <t>R○年度</t>
    <rPh sb="2" eb="4">
      <t>ねんど</t>
    </rPh>
    <phoneticPr fontId="11" type="Hiragana"/>
  </si>
  <si>
    <t>前年度の時間外・休日労働時間
(平均）</t>
    <rPh sb="0" eb="3">
      <t>ぜんねんど</t>
    </rPh>
    <rPh sb="4" eb="7">
      <t>じかんがい</t>
    </rPh>
    <rPh sb="8" eb="14">
      <t>きゅうじつろうどうじかん</t>
    </rPh>
    <rPh sb="16" eb="18">
      <t>へいきん</t>
    </rPh>
    <phoneticPr fontId="11" type="Hiragana"/>
  </si>
  <si>
    <t>別紙４</t>
    <rPh sb="0" eb="2">
      <t>べっし</t>
    </rPh>
    <phoneticPr fontId="11" type="Hiragana"/>
  </si>
  <si>
    <t>派遣医療機関</t>
    <rPh sb="0" eb="6">
      <t>ハケンイリョウキカン</t>
    </rPh>
    <phoneticPr fontId="12"/>
  </si>
  <si>
    <t>診療科</t>
    <rPh sb="0" eb="3">
      <t>シンリョウカ</t>
    </rPh>
    <phoneticPr fontId="12"/>
  </si>
  <si>
    <t>氏名</t>
    <rPh sb="0" eb="2">
      <t>シメイ</t>
    </rPh>
    <phoneticPr fontId="12"/>
  </si>
  <si>
    <t>常勤/非常勤</t>
    <rPh sb="0" eb="2">
      <t>ジョウキン</t>
    </rPh>
    <rPh sb="3" eb="6">
      <t>ヒジョウキン</t>
    </rPh>
    <phoneticPr fontId="12"/>
  </si>
  <si>
    <t>勤務形態</t>
    <rPh sb="0" eb="4">
      <t>キンムケイタイ</t>
    </rPh>
    <phoneticPr fontId="12"/>
  </si>
  <si>
    <t>直雇用</t>
    <rPh sb="0" eb="3">
      <t>チョクコヨウ</t>
    </rPh>
    <phoneticPr fontId="12"/>
  </si>
  <si>
    <t>NO</t>
    <phoneticPr fontId="12"/>
  </si>
  <si>
    <t>派遣（新規）</t>
    <rPh sb="0" eb="2">
      <t>ハケン</t>
    </rPh>
    <rPh sb="3" eb="5">
      <t>シンキ</t>
    </rPh>
    <phoneticPr fontId="12"/>
  </si>
  <si>
    <t>派遣（継続）</t>
    <rPh sb="0" eb="2">
      <t>ハケン</t>
    </rPh>
    <rPh sb="3" eb="5">
      <t>ケイゾク</t>
    </rPh>
    <phoneticPr fontId="12"/>
  </si>
  <si>
    <t>埼玉医科大学</t>
    <rPh sb="0" eb="6">
      <t>サイタマイカダイガク</t>
    </rPh>
    <phoneticPr fontId="12"/>
  </si>
  <si>
    <t>小児科</t>
    <rPh sb="0" eb="3">
      <t>ショウニカ</t>
    </rPh>
    <phoneticPr fontId="12"/>
  </si>
  <si>
    <t>勤務頻度</t>
    <rPh sb="0" eb="2">
      <t>キンム</t>
    </rPh>
    <rPh sb="2" eb="4">
      <t>ヒンド</t>
    </rPh>
    <phoneticPr fontId="12"/>
  </si>
  <si>
    <t>週5日</t>
    <rPh sb="0" eb="1">
      <t>シュウ</t>
    </rPh>
    <rPh sb="2" eb="3">
      <t>ニチ</t>
    </rPh>
    <phoneticPr fontId="12"/>
  </si>
  <si>
    <t>常勤</t>
    <rPh sb="0" eb="2">
      <t>ジョウキン</t>
    </rPh>
    <phoneticPr fontId="12"/>
  </si>
  <si>
    <t>非常勤</t>
    <rPh sb="0" eb="3">
      <t>ヒジョウキン</t>
    </rPh>
    <phoneticPr fontId="12"/>
  </si>
  <si>
    <t>勤務時間帯</t>
    <rPh sb="0" eb="5">
      <t>キンムジカンタイ</t>
    </rPh>
    <phoneticPr fontId="12"/>
  </si>
  <si>
    <t>9:00~17:00</t>
    <phoneticPr fontId="12"/>
  </si>
  <si>
    <t>週1日</t>
    <rPh sb="0" eb="1">
      <t>シュウ</t>
    </rPh>
    <rPh sb="2" eb="3">
      <t>ニチ</t>
    </rPh>
    <phoneticPr fontId="12"/>
  </si>
  <si>
    <t>9:00~13:00</t>
    <phoneticPr fontId="12"/>
  </si>
  <si>
    <t>-</t>
    <phoneticPr fontId="12"/>
  </si>
  <si>
    <t>始期</t>
    <rPh sb="0" eb="2">
      <t>シキ</t>
    </rPh>
    <phoneticPr fontId="12"/>
  </si>
  <si>
    <t>終期</t>
    <rPh sb="0" eb="2">
      <t>シュウキ</t>
    </rPh>
    <phoneticPr fontId="12"/>
  </si>
  <si>
    <t>～</t>
    <phoneticPr fontId="12"/>
  </si>
  <si>
    <t>派遣月（日）数</t>
    <rPh sb="0" eb="2">
      <t>ハケン</t>
    </rPh>
    <rPh sb="2" eb="3">
      <t>ツキ</t>
    </rPh>
    <rPh sb="4" eb="5">
      <t>ニチ</t>
    </rPh>
    <rPh sb="6" eb="7">
      <t>スウ</t>
    </rPh>
    <phoneticPr fontId="12"/>
  </si>
  <si>
    <t>基準単価</t>
    <rPh sb="0" eb="4">
      <t>キジュンタンカ</t>
    </rPh>
    <phoneticPr fontId="12"/>
  </si>
  <si>
    <t>補助予定額</t>
    <rPh sb="0" eb="2">
      <t>ホジョ</t>
    </rPh>
    <rPh sb="2" eb="5">
      <t>ヨテイガク</t>
    </rPh>
    <phoneticPr fontId="12"/>
  </si>
  <si>
    <t>雇用期間（派遣期間）</t>
    <rPh sb="0" eb="4">
      <t>コヨウキカン</t>
    </rPh>
    <rPh sb="5" eb="9">
      <t>ハケンキカン</t>
    </rPh>
    <phoneticPr fontId="12"/>
  </si>
  <si>
    <t>内海、田中、坂本、岡本</t>
    <rPh sb="0" eb="2">
      <t>ウツミ</t>
    </rPh>
    <rPh sb="3" eb="5">
      <t>タナカ</t>
    </rPh>
    <rPh sb="6" eb="8">
      <t>サカモト</t>
    </rPh>
    <rPh sb="9" eb="11">
      <t>オカモト</t>
    </rPh>
    <phoneticPr fontId="12"/>
  </si>
  <si>
    <t>計画</t>
    <rPh sb="0" eb="2">
      <t>ケイカク</t>
    </rPh>
    <phoneticPr fontId="12"/>
  </si>
  <si>
    <t>額確定予定額</t>
    <rPh sb="0" eb="1">
      <t>ガク</t>
    </rPh>
    <rPh sb="1" eb="3">
      <t>カクテイ</t>
    </rPh>
    <rPh sb="3" eb="6">
      <t>ヨテイガク</t>
    </rPh>
    <phoneticPr fontId="12"/>
  </si>
  <si>
    <t>項目</t>
    <rPh sb="0" eb="2">
      <t>コウモク</t>
    </rPh>
    <phoneticPr fontId="12"/>
  </si>
  <si>
    <t>別紙３（様式第1号関係）</t>
    <rPh sb="0" eb="2">
      <t>ベッシ</t>
    </rPh>
    <rPh sb="4" eb="6">
      <t>ヨウシキ</t>
    </rPh>
    <rPh sb="6" eb="7">
      <t>ダイ</t>
    </rPh>
    <rPh sb="8" eb="9">
      <t>ゴウ</t>
    </rPh>
    <rPh sb="9" eb="11">
      <t>カンケイ</t>
    </rPh>
    <phoneticPr fontId="12"/>
  </si>
  <si>
    <t>時間外・休日労働時間</t>
    <rPh sb="0" eb="2">
      <t>ジカン</t>
    </rPh>
    <rPh sb="2" eb="3">
      <t>ガイ</t>
    </rPh>
    <rPh sb="4" eb="6">
      <t>キュウジツ</t>
    </rPh>
    <rPh sb="6" eb="10">
      <t>ロウドウジカン</t>
    </rPh>
    <phoneticPr fontId="12"/>
  </si>
  <si>
    <t>今年度実績</t>
    <rPh sb="0" eb="3">
      <t>コンネンド</t>
    </rPh>
    <rPh sb="3" eb="5">
      <t>ジッセキ</t>
    </rPh>
    <phoneticPr fontId="12"/>
  </si>
  <si>
    <t>前年度実績</t>
    <rPh sb="0" eb="3">
      <t>ゼンネンド</t>
    </rPh>
    <rPh sb="3" eb="5">
      <t>ジッセキ</t>
    </rPh>
    <phoneticPr fontId="12"/>
  </si>
  <si>
    <t>補助予定額計</t>
    <rPh sb="0" eb="5">
      <t>ホジョヨテイガク</t>
    </rPh>
    <rPh sb="5" eb="6">
      <t>ケイ</t>
    </rPh>
    <phoneticPr fontId="12"/>
  </si>
  <si>
    <t>額確定予定額計</t>
    <rPh sb="0" eb="1">
      <t>ガク</t>
    </rPh>
    <rPh sb="1" eb="3">
      <t>カクテイ</t>
    </rPh>
    <rPh sb="3" eb="6">
      <t>ヨテイガク</t>
    </rPh>
    <rPh sb="6" eb="7">
      <t>ケイ</t>
    </rPh>
    <phoneticPr fontId="12"/>
  </si>
  <si>
    <t>前年度時間外計</t>
    <rPh sb="0" eb="3">
      <t>ゼンネンド</t>
    </rPh>
    <rPh sb="3" eb="6">
      <t>ジカンガイ</t>
    </rPh>
    <rPh sb="6" eb="7">
      <t>ケイ</t>
    </rPh>
    <phoneticPr fontId="12"/>
  </si>
  <si>
    <t>今年度時間外計</t>
    <rPh sb="0" eb="3">
      <t>コンネンド</t>
    </rPh>
    <rPh sb="3" eb="6">
      <t>ジカンガイ</t>
    </rPh>
    <rPh sb="6" eb="7">
      <t>ケイ</t>
    </rPh>
    <phoneticPr fontId="12"/>
  </si>
  <si>
    <t>専攻医</t>
    <rPh sb="0" eb="3">
      <t>センコウイ</t>
    </rPh>
    <phoneticPr fontId="12"/>
  </si>
  <si>
    <t>専門医</t>
    <rPh sb="0" eb="3">
      <t>センモンイ</t>
    </rPh>
    <phoneticPr fontId="12"/>
  </si>
  <si>
    <t>専攻医/専門医</t>
    <rPh sb="0" eb="3">
      <t>センコウイ</t>
    </rPh>
    <rPh sb="4" eb="6">
      <t>センモン</t>
    </rPh>
    <rPh sb="6" eb="7">
      <t>イ</t>
    </rPh>
    <phoneticPr fontId="12"/>
  </si>
  <si>
    <t>松井　秀樹</t>
    <rPh sb="0" eb="2">
      <t>マツイ</t>
    </rPh>
    <rPh sb="3" eb="5">
      <t>ヒデキ</t>
    </rPh>
    <phoneticPr fontId="12"/>
  </si>
  <si>
    <t>高橋　由伸</t>
    <rPh sb="0" eb="2">
      <t>タカハシ</t>
    </rPh>
    <rPh sb="3" eb="5">
      <t>ヨシノブ</t>
    </rPh>
    <phoneticPr fontId="12"/>
  </si>
  <si>
    <t>松本　哲也</t>
    <rPh sb="0" eb="2">
      <t>マツモト</t>
    </rPh>
    <rPh sb="3" eb="5">
      <t>テツヤ</t>
    </rPh>
    <phoneticPr fontId="12"/>
  </si>
  <si>
    <t>桑田　真澄</t>
    <rPh sb="0" eb="2">
      <t>クワタ</t>
    </rPh>
    <rPh sb="3" eb="5">
      <t>マスミ</t>
    </rPh>
    <phoneticPr fontId="12"/>
  </si>
  <si>
    <t>上原　浩二</t>
    <rPh sb="0" eb="2">
      <t>ウエハラ</t>
    </rPh>
    <rPh sb="3" eb="5">
      <t>コウジ</t>
    </rPh>
    <phoneticPr fontId="12"/>
  </si>
  <si>
    <t>前年度平均時間外</t>
    <rPh sb="0" eb="3">
      <t>ゼンネンド</t>
    </rPh>
    <rPh sb="3" eb="5">
      <t>ヘイキン</t>
    </rPh>
    <rPh sb="5" eb="8">
      <t>ジカンガイ</t>
    </rPh>
    <phoneticPr fontId="12"/>
  </si>
  <si>
    <t>今年度平均時間外</t>
    <rPh sb="0" eb="3">
      <t>コンネンド</t>
    </rPh>
    <rPh sb="3" eb="5">
      <t>ヘイキン</t>
    </rPh>
    <rPh sb="5" eb="8">
      <t>ジカンガイ</t>
    </rPh>
    <phoneticPr fontId="12"/>
  </si>
  <si>
    <t>派遣医療機関における事業計画書（変更事業計画書・実績書）</t>
    <rPh sb="0" eb="2">
      <t>ハケン</t>
    </rPh>
    <rPh sb="2" eb="6">
      <t>イリョウキカン</t>
    </rPh>
    <rPh sb="10" eb="14">
      <t>ジギョウケイカク</t>
    </rPh>
    <rPh sb="14" eb="15">
      <t>ショ</t>
    </rPh>
    <rPh sb="16" eb="20">
      <t>ヘンコウジギョウ</t>
    </rPh>
    <rPh sb="20" eb="23">
      <t>ケイカクショ</t>
    </rPh>
    <rPh sb="24" eb="27">
      <t>ジッセキショ</t>
    </rPh>
    <phoneticPr fontId="12"/>
  </si>
  <si>
    <t>診療科</t>
    <rPh sb="0" eb="3">
      <t>しんりょうか</t>
    </rPh>
    <phoneticPr fontId="11" type="Hiragana"/>
  </si>
  <si>
    <t>派遣される
医師名</t>
    <rPh sb="0" eb="2">
      <t>ハケン</t>
    </rPh>
    <rPh sb="6" eb="8">
      <t>イシ</t>
    </rPh>
    <rPh sb="8" eb="9">
      <t>メイ</t>
    </rPh>
    <phoneticPr fontId="12"/>
  </si>
  <si>
    <t>派遣期間</t>
    <rPh sb="0" eb="2">
      <t>ハケン</t>
    </rPh>
    <rPh sb="2" eb="4">
      <t>キカン</t>
    </rPh>
    <phoneticPr fontId="12"/>
  </si>
  <si>
    <t>派遣
月数</t>
    <rPh sb="0" eb="2">
      <t>はけん</t>
    </rPh>
    <rPh sb="3" eb="5">
      <t>つきすう</t>
    </rPh>
    <phoneticPr fontId="11" type="Hiragana"/>
  </si>
  <si>
    <t>基準額</t>
    <rPh sb="0" eb="3">
      <t>きじゅんがく</t>
    </rPh>
    <phoneticPr fontId="11" type="Hiragana"/>
  </si>
  <si>
    <t>前年度（実績）</t>
    <rPh sb="0" eb="3">
      <t>ぜんねんど</t>
    </rPh>
    <rPh sb="4" eb="6">
      <t>じっせき</t>
    </rPh>
    <phoneticPr fontId="11" type="Hiragana"/>
  </si>
  <si>
    <t>今年度（計画）</t>
    <rPh sb="0" eb="3">
      <t>こんねんど</t>
    </rPh>
    <rPh sb="4" eb="6">
      <t>けいかく</t>
    </rPh>
    <phoneticPr fontId="11" type="Hiragana"/>
  </si>
  <si>
    <t>今年度（実績）</t>
    <rPh sb="0" eb="3">
      <t>こんねんど</t>
    </rPh>
    <rPh sb="4" eb="6">
      <t>じっせき</t>
    </rPh>
    <phoneticPr fontId="11" type="Hiragana"/>
  </si>
  <si>
    <t>最長</t>
    <rPh sb="0" eb="2">
      <t>さいちょう</t>
    </rPh>
    <phoneticPr fontId="11" type="Hiragana"/>
  </si>
  <si>
    <t>救急科</t>
    <rPh sb="0" eb="3">
      <t>キュウキュウカ</t>
    </rPh>
    <phoneticPr fontId="12"/>
  </si>
  <si>
    <t>循環器内科</t>
    <rPh sb="0" eb="3">
      <t>ジュンカンキ</t>
    </rPh>
    <rPh sb="3" eb="5">
      <t>ナイカ</t>
    </rPh>
    <phoneticPr fontId="12"/>
  </si>
  <si>
    <t>派遣医療機関における事業計画書（変更事業計画書、事業実績書）</t>
    <rPh sb="0" eb="2">
      <t>ハケン</t>
    </rPh>
    <rPh sb="2" eb="6">
      <t>イリョウキカン</t>
    </rPh>
    <rPh sb="10" eb="15">
      <t>ジギョウケイカクショ</t>
    </rPh>
    <rPh sb="16" eb="18">
      <t>ヘンコウ</t>
    </rPh>
    <rPh sb="18" eb="23">
      <t>ジギョウケイカクショ</t>
    </rPh>
    <rPh sb="24" eb="26">
      <t>ジギョウ</t>
    </rPh>
    <rPh sb="26" eb="29">
      <t>ジッセキショ</t>
    </rPh>
    <phoneticPr fontId="12"/>
  </si>
  <si>
    <t>診療科名</t>
    <rPh sb="0" eb="4">
      <t>シンリョウカメイ</t>
    </rPh>
    <phoneticPr fontId="12"/>
  </si>
  <si>
    <t>専攻医/専門医</t>
    <rPh sb="0" eb="3">
      <t>センコウイ</t>
    </rPh>
    <rPh sb="4" eb="7">
      <t>センモンイ</t>
    </rPh>
    <phoneticPr fontId="12"/>
  </si>
  <si>
    <t>派遣受入医療機関</t>
    <rPh sb="0" eb="2">
      <t>ハケン</t>
    </rPh>
    <rPh sb="2" eb="4">
      <t>ウケイレ</t>
    </rPh>
    <rPh sb="4" eb="6">
      <t>イリョウ</t>
    </rPh>
    <rPh sb="6" eb="8">
      <t>キカン</t>
    </rPh>
    <phoneticPr fontId="12"/>
  </si>
  <si>
    <t>無</t>
    <rPh sb="0" eb="1">
      <t>ナ</t>
    </rPh>
    <phoneticPr fontId="12"/>
  </si>
  <si>
    <t>週５日、9時～17時外来対応</t>
    <rPh sb="0" eb="1">
      <t>しゅう</t>
    </rPh>
    <rPh sb="2" eb="3">
      <t>にち</t>
    </rPh>
    <rPh sb="5" eb="6">
      <t>じ</t>
    </rPh>
    <rPh sb="9" eb="10">
      <t>じ</t>
    </rPh>
    <rPh sb="10" eb="12">
      <t>がいらい</t>
    </rPh>
    <rPh sb="12" eb="14">
      <t>たいおう</t>
    </rPh>
    <phoneticPr fontId="11" type="Hiragana"/>
  </si>
  <si>
    <t>週２回、22時～翌８時当直対応</t>
    <rPh sb="0" eb="1">
      <t>しゅう</t>
    </rPh>
    <rPh sb="2" eb="3">
      <t>かい</t>
    </rPh>
    <rPh sb="6" eb="7">
      <t>じ</t>
    </rPh>
    <rPh sb="8" eb="9">
      <t>よく</t>
    </rPh>
    <rPh sb="10" eb="11">
      <t>じ</t>
    </rPh>
    <rPh sb="11" eb="13">
      <t>とうちょく</t>
    </rPh>
    <rPh sb="13" eb="15">
      <t>たいおう</t>
    </rPh>
    <phoneticPr fontId="11" type="Hiragana"/>
  </si>
  <si>
    <t>週１回、9時～17時外来対応</t>
    <rPh sb="0" eb="1">
      <t>シュウ</t>
    </rPh>
    <rPh sb="2" eb="3">
      <t>カイ</t>
    </rPh>
    <phoneticPr fontId="12"/>
  </si>
  <si>
    <t>週２回、9時～17時外来対応</t>
    <rPh sb="0" eb="1">
      <t>シュウ</t>
    </rPh>
    <rPh sb="2" eb="3">
      <t>カイ</t>
    </rPh>
    <phoneticPr fontId="12"/>
  </si>
  <si>
    <t>外科</t>
    <rPh sb="0" eb="2">
      <t>ゲカ</t>
    </rPh>
    <phoneticPr fontId="12"/>
  </si>
  <si>
    <t>A病院</t>
    <rPh sb="1" eb="3">
      <t>びょういん</t>
    </rPh>
    <phoneticPr fontId="11" type="Hiragana"/>
  </si>
  <si>
    <t>B病院</t>
    <rPh sb="1" eb="3">
      <t>ビョウイン</t>
    </rPh>
    <phoneticPr fontId="12"/>
  </si>
  <si>
    <t>C病院</t>
    <rPh sb="1" eb="3">
      <t>ビョウイン</t>
    </rPh>
    <phoneticPr fontId="12"/>
  </si>
  <si>
    <t>別紙</t>
    <rPh sb="0" eb="2">
      <t>ベッシ</t>
    </rPh>
    <phoneticPr fontId="12"/>
  </si>
  <si>
    <t>経常利益相当額計算表</t>
    <rPh sb="0" eb="4">
      <t>ケイジョウリエキ</t>
    </rPh>
    <rPh sb="4" eb="7">
      <t>ソウトウガク</t>
    </rPh>
    <rPh sb="7" eb="10">
      <t>ケイサンヒョウ</t>
    </rPh>
    <phoneticPr fontId="12"/>
  </si>
  <si>
    <t>【基本情報】</t>
    <rPh sb="1" eb="5">
      <t>キホンジョウホウ</t>
    </rPh>
    <phoneticPr fontId="12"/>
  </si>
  <si>
    <t>担当者役職</t>
    <rPh sb="0" eb="3">
      <t>タントウシャ</t>
    </rPh>
    <rPh sb="3" eb="5">
      <t>ヤクショク</t>
    </rPh>
    <phoneticPr fontId="12"/>
  </si>
  <si>
    <t>担当者氏名</t>
    <rPh sb="0" eb="2">
      <t>タントウ</t>
    </rPh>
    <rPh sb="2" eb="3">
      <t>シャ</t>
    </rPh>
    <rPh sb="3" eb="5">
      <t>シメイ</t>
    </rPh>
    <phoneticPr fontId="12"/>
  </si>
  <si>
    <t>電話番号</t>
    <rPh sb="0" eb="4">
      <t>デンワバンゴウ</t>
    </rPh>
    <phoneticPr fontId="12"/>
  </si>
  <si>
    <t>メールアドレス</t>
    <phoneticPr fontId="12"/>
  </si>
  <si>
    <t xml:space="preserve"> </t>
    <phoneticPr fontId="12"/>
  </si>
  <si>
    <t>【常勤】</t>
    <rPh sb="1" eb="3">
      <t>ジョウキン</t>
    </rPh>
    <phoneticPr fontId="12"/>
  </si>
  <si>
    <t>入院診療収益</t>
    <rPh sb="0" eb="6">
      <t>ニュウインシンリョウシュウエキ</t>
    </rPh>
    <phoneticPr fontId="12"/>
  </si>
  <si>
    <t>＋</t>
    <phoneticPr fontId="12"/>
  </si>
  <si>
    <t>外来診療収益</t>
    <rPh sb="0" eb="2">
      <t>ガイライ</t>
    </rPh>
    <rPh sb="2" eb="6">
      <t>シンリョウシュウエキ</t>
    </rPh>
    <phoneticPr fontId="12"/>
  </si>
  <si>
    <t>ー</t>
    <phoneticPr fontId="12"/>
  </si>
  <si>
    <t>人件費（医療職）</t>
    <rPh sb="0" eb="3">
      <t>ジンケンヒ</t>
    </rPh>
    <rPh sb="3" eb="8">
      <t>｢イリョウショク｣</t>
    </rPh>
    <phoneticPr fontId="12"/>
  </si>
  <si>
    <t>材料費</t>
    <rPh sb="0" eb="3">
      <t>ザイリョウヒ</t>
    </rPh>
    <phoneticPr fontId="12"/>
  </si>
  <si>
    <t>その他の経費</t>
    <rPh sb="2" eb="3">
      <t>タ</t>
    </rPh>
    <rPh sb="4" eb="6">
      <t>ケイヒ</t>
    </rPh>
    <phoneticPr fontId="12"/>
  </si>
  <si>
    <t>常勤医師数
（申請を行う年度の4月1日現在）</t>
    <rPh sb="0" eb="2">
      <t>ジョウキン</t>
    </rPh>
    <rPh sb="2" eb="5">
      <t>イシスウ</t>
    </rPh>
    <rPh sb="7" eb="9">
      <t>シンセイ</t>
    </rPh>
    <rPh sb="10" eb="11">
      <t>オコナ</t>
    </rPh>
    <rPh sb="12" eb="14">
      <t>ネンド</t>
    </rPh>
    <rPh sb="16" eb="17">
      <t>ガツ</t>
    </rPh>
    <rPh sb="18" eb="19">
      <t>ニチ</t>
    </rPh>
    <rPh sb="19" eb="21">
      <t>ゲンザイ</t>
    </rPh>
    <phoneticPr fontId="12"/>
  </si>
  <si>
    <t>非常勤医師数
（申請を行う年度の4月1日現在）</t>
    <rPh sb="0" eb="3">
      <t>ヒジョウキン</t>
    </rPh>
    <rPh sb="3" eb="6">
      <t>イシスウ</t>
    </rPh>
    <phoneticPr fontId="12"/>
  </si>
  <si>
    <t>※１：分子は全て年間の収益と費用で、前年度決算額。
※２：「人件費（医療職）」は、医師を含むものであり、人件費総額を医療職の職員数により按分して算出すること。
※３：「その他の経費」は、全ての医師にかかる経費（福利厚生費、旅費交通費、通信費、消耗品費、消耗器具備品費）をいう。</t>
    <phoneticPr fontId="12"/>
  </si>
  <si>
    <t>経常利益相当額</t>
    <rPh sb="0" eb="4">
      <t>ケイジョウリエキ</t>
    </rPh>
    <rPh sb="4" eb="7">
      <t>ソウトウガク</t>
    </rPh>
    <phoneticPr fontId="12"/>
  </si>
  <si>
    <t>×</t>
    <phoneticPr fontId="12"/>
  </si>
  <si>
    <t>【非常勤】</t>
    <rPh sb="1" eb="4">
      <t>ヒジョウキン</t>
    </rPh>
    <phoneticPr fontId="12"/>
  </si>
  <si>
    <t>派遣医療機関名</t>
    <rPh sb="0" eb="2">
      <t>ハケン</t>
    </rPh>
    <rPh sb="2" eb="7">
      <t>イリョウキカンメイ</t>
    </rPh>
    <phoneticPr fontId="12"/>
  </si>
  <si>
    <t>派遣受入医療機関に関する項目</t>
    <rPh sb="0" eb="2">
      <t>ハケン</t>
    </rPh>
    <rPh sb="2" eb="4">
      <t>ウケイレ</t>
    </rPh>
    <rPh sb="4" eb="6">
      <t>イリョウ</t>
    </rPh>
    <rPh sb="6" eb="8">
      <t>キカン</t>
    </rPh>
    <rPh sb="9" eb="10">
      <t>カン</t>
    </rPh>
    <rPh sb="12" eb="14">
      <t>コウモク</t>
    </rPh>
    <phoneticPr fontId="12"/>
  </si>
  <si>
    <t>年平均</t>
    <rPh sb="0" eb="1">
      <t>ねん</t>
    </rPh>
    <rPh sb="1" eb="3">
      <t>へいきん</t>
    </rPh>
    <phoneticPr fontId="11" type="Hiragana"/>
  </si>
  <si>
    <t>派遣医師、派遣条件等に関する項目</t>
    <rPh sb="0" eb="4">
      <t>ハケンイシ</t>
    </rPh>
    <rPh sb="5" eb="7">
      <t>ハケン</t>
    </rPh>
    <rPh sb="7" eb="10">
      <t>ジョウケントウ</t>
    </rPh>
    <rPh sb="11" eb="12">
      <t>カン</t>
    </rPh>
    <rPh sb="14" eb="16">
      <t>コウモク</t>
    </rPh>
    <phoneticPr fontId="12"/>
  </si>
  <si>
    <t>(A)</t>
    <phoneticPr fontId="12"/>
  </si>
  <si>
    <t>(B)</t>
    <phoneticPr fontId="12"/>
  </si>
  <si>
    <t>(C)</t>
    <phoneticPr fontId="12"/>
  </si>
  <si>
    <t>(D)=(A)/(B)×(C)</t>
    <phoneticPr fontId="12"/>
  </si>
  <si>
    <t>派遣医師の
１週間の
勤務時間</t>
    <phoneticPr fontId="12"/>
  </si>
  <si>
    <t>非常勤の場合のみ入力する</t>
    <rPh sb="0" eb="3">
      <t>ヒジョウキン</t>
    </rPh>
    <rPh sb="4" eb="6">
      <t>バアイ</t>
    </rPh>
    <rPh sb="8" eb="10">
      <t>ニュウリョク</t>
    </rPh>
    <phoneticPr fontId="12"/>
  </si>
  <si>
    <t>1.250千円×(D)</t>
    <rPh sb="5" eb="7">
      <t>センエン</t>
    </rPh>
    <phoneticPr fontId="12"/>
  </si>
  <si>
    <t>有</t>
    <rPh sb="0" eb="1">
      <t>ア</t>
    </rPh>
    <phoneticPr fontId="12"/>
  </si>
  <si>
    <t>補助額算出（自動計算）</t>
    <rPh sb="0" eb="3">
      <t>ホジョガク</t>
    </rPh>
    <rPh sb="3" eb="5">
      <t>サンシュツ</t>
    </rPh>
    <rPh sb="6" eb="8">
      <t>ジドウ</t>
    </rPh>
    <rPh sb="8" eb="10">
      <t>ケイサン</t>
    </rPh>
    <phoneticPr fontId="12"/>
  </si>
  <si>
    <t xml:space="preserve">許可有宿日直
従事有無
</t>
    <rPh sb="0" eb="2">
      <t>キョカ</t>
    </rPh>
    <rPh sb="2" eb="3">
      <t>アリ</t>
    </rPh>
    <rPh sb="3" eb="6">
      <t>シュクニッチョク</t>
    </rPh>
    <rPh sb="7" eb="9">
      <t>ジュウジ</t>
    </rPh>
    <rPh sb="9" eb="11">
      <t>ウム</t>
    </rPh>
    <phoneticPr fontId="12"/>
  </si>
  <si>
    <t>（注）　行が不足する場合は適宜、行を追加してください。</t>
    <rPh sb="1" eb="2">
      <t>ちゅう</t>
    </rPh>
    <rPh sb="4" eb="5">
      <t>ぎょう</t>
    </rPh>
    <rPh sb="6" eb="8">
      <t>ふそく</t>
    </rPh>
    <rPh sb="10" eb="12">
      <t>ばあい</t>
    </rPh>
    <rPh sb="13" eb="15">
      <t>てきぎ</t>
    </rPh>
    <rPh sb="16" eb="17">
      <t>ぎょう</t>
    </rPh>
    <rPh sb="18" eb="20">
      <t>ついか</t>
    </rPh>
    <phoneticPr fontId="11" type="Hiragana"/>
  </si>
  <si>
    <t>　　　①地域医療に特別の役割のある医療機関</t>
    <phoneticPr fontId="11" type="Hiragana"/>
  </si>
  <si>
    <t>　　　③在宅医療において特に積極的な役割を担う医療機関</t>
    <phoneticPr fontId="12"/>
  </si>
  <si>
    <t>　　　②５疾病７事業で重要な医療を提供している医療機関</t>
    <phoneticPr fontId="12"/>
  </si>
  <si>
    <t>常勤医師の１週間の勤務時間
（派遣元就業規則に基づく）</t>
    <rPh sb="15" eb="18">
      <t>ハケンモト</t>
    </rPh>
    <rPh sb="18" eb="22">
      <t>シュウギョウキソク</t>
    </rPh>
    <rPh sb="23" eb="24">
      <t>モト</t>
    </rPh>
    <phoneticPr fontId="12"/>
  </si>
  <si>
    <t>新規（R6年度と比較し派遣定数が増加するもの）</t>
    <rPh sb="0" eb="2">
      <t>シンキ</t>
    </rPh>
    <rPh sb="5" eb="7">
      <t>ネンド</t>
    </rPh>
    <rPh sb="8" eb="10">
      <t>ヒカク</t>
    </rPh>
    <rPh sb="11" eb="13">
      <t>ハケン</t>
    </rPh>
    <rPh sb="13" eb="15">
      <t>テイスウ</t>
    </rPh>
    <rPh sb="16" eb="18">
      <t>ゾウカ</t>
    </rPh>
    <phoneticPr fontId="12"/>
  </si>
  <si>
    <t>継続（新規に該当しないもの）</t>
    <rPh sb="0" eb="2">
      <t>ケイゾク</t>
    </rPh>
    <rPh sb="3" eb="5">
      <t>シンキ</t>
    </rPh>
    <rPh sb="6" eb="8">
      <t>ガイトウ</t>
    </rPh>
    <phoneticPr fontId="12"/>
  </si>
  <si>
    <t>　　　例１　A病院A診療科に対し、R6年度にX医師を派遣、R7年度にY医師を派遣する場合は、派遣数が１人のままで増加していないため「継続」となる</t>
    <rPh sb="3" eb="4">
      <t>れい</t>
    </rPh>
    <rPh sb="7" eb="9">
      <t>びょういん</t>
    </rPh>
    <rPh sb="10" eb="13">
      <t>しんりょうか</t>
    </rPh>
    <rPh sb="14" eb="15">
      <t>たい</t>
    </rPh>
    <rPh sb="19" eb="21">
      <t>ねんど</t>
    </rPh>
    <rPh sb="23" eb="25">
      <t>いし</t>
    </rPh>
    <rPh sb="26" eb="28">
      <t>はけん</t>
    </rPh>
    <rPh sb="31" eb="33">
      <t>ねんど</t>
    </rPh>
    <rPh sb="35" eb="37">
      <t>いし</t>
    </rPh>
    <rPh sb="38" eb="40">
      <t>はけん</t>
    </rPh>
    <rPh sb="42" eb="44">
      <t>ばあい</t>
    </rPh>
    <rPh sb="46" eb="49">
      <t>はけんすう</t>
    </rPh>
    <rPh sb="51" eb="52">
      <t>ひと</t>
    </rPh>
    <rPh sb="56" eb="58">
      <t>ぞうか</t>
    </rPh>
    <rPh sb="66" eb="68">
      <t>けいぞく</t>
    </rPh>
    <phoneticPr fontId="11" type="Hiragana"/>
  </si>
  <si>
    <t>　　　例２　B病院B診療科に対し、R6年度にX医師・Y医師を派遣、R7年度にX医師・Z医師を派遣する場合は、派遣数が２人のままで増加していないため「継続」となる</t>
    <rPh sb="3" eb="4">
      <t>レイ</t>
    </rPh>
    <rPh sb="7" eb="9">
      <t>ビョウイン</t>
    </rPh>
    <rPh sb="10" eb="13">
      <t>シンリョウカ</t>
    </rPh>
    <rPh sb="14" eb="15">
      <t>タイ</t>
    </rPh>
    <rPh sb="19" eb="21">
      <t>ネンド</t>
    </rPh>
    <rPh sb="23" eb="25">
      <t>イシ</t>
    </rPh>
    <rPh sb="27" eb="29">
      <t>イシ</t>
    </rPh>
    <rPh sb="30" eb="32">
      <t>ハケン</t>
    </rPh>
    <rPh sb="35" eb="37">
      <t>ネンド</t>
    </rPh>
    <rPh sb="39" eb="41">
      <t>イシ</t>
    </rPh>
    <rPh sb="43" eb="45">
      <t>イシ</t>
    </rPh>
    <rPh sb="46" eb="48">
      <t>ハケン</t>
    </rPh>
    <rPh sb="50" eb="52">
      <t>バアイ</t>
    </rPh>
    <phoneticPr fontId="12"/>
  </si>
  <si>
    <t>　　　例３　C病院C診療科に対し、R6年度にX医師を派遣、R7年度にY医師・Z医師を派遣する場合は、「新規」1人、「継続」1人となる</t>
    <rPh sb="3" eb="4">
      <t>レイ</t>
    </rPh>
    <rPh sb="7" eb="9">
      <t>ビョウイン</t>
    </rPh>
    <rPh sb="10" eb="13">
      <t>シンリョウカ</t>
    </rPh>
    <rPh sb="14" eb="15">
      <t>タイ</t>
    </rPh>
    <rPh sb="19" eb="21">
      <t>ネンド</t>
    </rPh>
    <rPh sb="23" eb="25">
      <t>イシ</t>
    </rPh>
    <rPh sb="26" eb="28">
      <t>ハケン</t>
    </rPh>
    <rPh sb="31" eb="33">
      <t>ネンド</t>
    </rPh>
    <rPh sb="35" eb="37">
      <t>イシ</t>
    </rPh>
    <rPh sb="39" eb="41">
      <t>イシ</t>
    </rPh>
    <rPh sb="42" eb="44">
      <t>ハケン</t>
    </rPh>
    <rPh sb="46" eb="48">
      <t>バアイ</t>
    </rPh>
    <rPh sb="51" eb="53">
      <t>シンキ</t>
    </rPh>
    <rPh sb="55" eb="56">
      <t>ヒト</t>
    </rPh>
    <rPh sb="58" eb="60">
      <t>ケイゾク</t>
    </rPh>
    <rPh sb="62" eb="63">
      <t>ヒト</t>
    </rPh>
    <phoneticPr fontId="12"/>
  </si>
  <si>
    <r>
      <t>区分
（</t>
    </r>
    <r>
      <rPr>
        <sz val="10"/>
        <color rgb="FFC00000"/>
        <rFont val="BIZ UDPゴシック"/>
        <family val="3"/>
        <charset val="128"/>
      </rPr>
      <t>※1</t>
    </r>
    <r>
      <rPr>
        <sz val="10"/>
        <color theme="1"/>
        <rFont val="BIZ UDPゴシック"/>
        <family val="3"/>
        <charset val="128"/>
      </rPr>
      <t>）</t>
    </r>
    <rPh sb="0" eb="2">
      <t>くぶん</t>
    </rPh>
    <phoneticPr fontId="11" type="Hiragana"/>
  </si>
  <si>
    <r>
      <rPr>
        <sz val="10"/>
        <color rgb="FFC00000"/>
        <rFont val="BIZ UDPゴシック"/>
        <family val="3"/>
        <charset val="128"/>
      </rPr>
      <t>※１</t>
    </r>
    <r>
      <rPr>
        <sz val="10"/>
        <color theme="1"/>
        <rFont val="BIZ UDPゴシック"/>
        <family val="3"/>
        <charset val="128"/>
      </rPr>
      <t>　対象医療機関については、以下の該当する区分をプルダウンで選択してください。</t>
    </r>
    <phoneticPr fontId="12"/>
  </si>
  <si>
    <t>720h超～960h以下</t>
    <rPh sb="4" eb="5">
      <t>ちょう</t>
    </rPh>
    <rPh sb="10" eb="12">
      <t>いか</t>
    </rPh>
    <phoneticPr fontId="11" type="Hiragana"/>
  </si>
  <si>
    <t>別紙３－１（様式第１号及び第６号関係）</t>
    <rPh sb="0" eb="2">
      <t>ベッシ</t>
    </rPh>
    <rPh sb="6" eb="8">
      <t>ヨウシキ</t>
    </rPh>
    <rPh sb="8" eb="9">
      <t>ダイ</t>
    </rPh>
    <rPh sb="10" eb="11">
      <t>ゴウ</t>
    </rPh>
    <rPh sb="11" eb="12">
      <t>オヨ</t>
    </rPh>
    <rPh sb="13" eb="14">
      <t>ダイ</t>
    </rPh>
    <rPh sb="15" eb="16">
      <t>ゴウ</t>
    </rPh>
    <rPh sb="16" eb="18">
      <t>カンケイ</t>
    </rPh>
    <phoneticPr fontId="12"/>
  </si>
  <si>
    <r>
      <t>派遣の区分
（</t>
    </r>
    <r>
      <rPr>
        <sz val="10"/>
        <color rgb="FFC00000"/>
        <rFont val="BIZ UDPゴシック"/>
        <family val="3"/>
        <charset val="128"/>
      </rPr>
      <t>※3</t>
    </r>
    <r>
      <rPr>
        <sz val="10"/>
        <color theme="1"/>
        <rFont val="BIZ UDPゴシック"/>
        <family val="3"/>
        <charset val="128"/>
      </rPr>
      <t>）</t>
    </r>
    <rPh sb="0" eb="2">
      <t>はけん</t>
    </rPh>
    <rPh sb="3" eb="5">
      <t>くぶん</t>
    </rPh>
    <phoneticPr fontId="11" type="Hiragana"/>
  </si>
  <si>
    <r>
      <rPr>
        <sz val="10"/>
        <color rgb="FFC00000"/>
        <rFont val="BIZ UDPゴシック"/>
        <family val="3"/>
        <charset val="128"/>
      </rPr>
      <t>※3</t>
    </r>
    <r>
      <rPr>
        <sz val="10"/>
        <color theme="1"/>
        <rFont val="BIZ UDPゴシック"/>
        <family val="3"/>
        <charset val="128"/>
      </rPr>
      <t>　「新規」とは、R6年度と比較し派遣医師の定数が増えるものであり、「継続」とは、新規以外のものである。</t>
    </r>
    <rPh sb="4" eb="6">
      <t>シンキ</t>
    </rPh>
    <rPh sb="12" eb="14">
      <t>ネンド</t>
    </rPh>
    <rPh sb="15" eb="17">
      <t>ヒカク</t>
    </rPh>
    <rPh sb="18" eb="20">
      <t>ハケン</t>
    </rPh>
    <rPh sb="20" eb="22">
      <t>イシ</t>
    </rPh>
    <rPh sb="23" eb="25">
      <t>テイスウ</t>
    </rPh>
    <rPh sb="26" eb="27">
      <t>フ</t>
    </rPh>
    <rPh sb="36" eb="38">
      <t>ケイゾク</t>
    </rPh>
    <rPh sb="42" eb="44">
      <t>シンキ</t>
    </rPh>
    <rPh sb="44" eb="46">
      <t>イガイ</t>
    </rPh>
    <phoneticPr fontId="12"/>
  </si>
  <si>
    <r>
      <t>時間外・休日労働時間 （</t>
    </r>
    <r>
      <rPr>
        <sz val="11"/>
        <color rgb="FFC00000"/>
        <rFont val="BIZ UDPゴシック"/>
        <family val="3"/>
        <charset val="128"/>
      </rPr>
      <t>※２</t>
    </r>
    <r>
      <rPr>
        <sz val="11"/>
        <color theme="1"/>
        <rFont val="BIZ UDPゴシック"/>
        <family val="3"/>
        <charset val="128"/>
      </rPr>
      <t>）</t>
    </r>
    <phoneticPr fontId="12"/>
  </si>
  <si>
    <t>　　　 「今年度（実績）」には、申請を行う年度の実績（4-3月）を記入するものとする。（※実績報告時に記入する）</t>
    <rPh sb="5" eb="8">
      <t>コンネンド</t>
    </rPh>
    <rPh sb="9" eb="11">
      <t>ジッセキ</t>
    </rPh>
    <rPh sb="16" eb="18">
      <t>シンセイ</t>
    </rPh>
    <rPh sb="19" eb="20">
      <t>オコナ</t>
    </rPh>
    <rPh sb="21" eb="23">
      <t>ネンド</t>
    </rPh>
    <rPh sb="24" eb="26">
      <t>ジッセキ</t>
    </rPh>
    <rPh sb="30" eb="31">
      <t>ガツ</t>
    </rPh>
    <rPh sb="33" eb="35">
      <t>キニュウ</t>
    </rPh>
    <rPh sb="45" eb="50">
      <t>ジッセキホウコクジ</t>
    </rPh>
    <rPh sb="51" eb="53">
      <t>キニュウ</t>
    </rPh>
    <phoneticPr fontId="12"/>
  </si>
  <si>
    <r>
      <rPr>
        <sz val="10"/>
        <color rgb="FFC00000"/>
        <rFont val="BIZ UDPゴシック"/>
        <family val="3"/>
        <charset val="128"/>
      </rPr>
      <t>※２</t>
    </r>
    <r>
      <rPr>
        <sz val="10"/>
        <color theme="1"/>
        <rFont val="BIZ UDPゴシック"/>
        <family val="3"/>
        <charset val="128"/>
      </rPr>
      <t>　「前年度（実績）」には、申請を行う年度の前年度の実績（4-3月)を記入するものとする。（※申請時に記入する）</t>
    </r>
    <rPh sb="4" eb="7">
      <t>ゼンネンド</t>
    </rPh>
    <rPh sb="8" eb="10">
      <t>ジッセキ</t>
    </rPh>
    <rPh sb="15" eb="17">
      <t>シンセイ</t>
    </rPh>
    <rPh sb="18" eb="19">
      <t>オコナ</t>
    </rPh>
    <rPh sb="20" eb="22">
      <t>ネンド</t>
    </rPh>
    <rPh sb="23" eb="26">
      <t>ゼンネンド</t>
    </rPh>
    <rPh sb="27" eb="29">
      <t>ジッセキ</t>
    </rPh>
    <rPh sb="33" eb="34">
      <t>ガツ</t>
    </rPh>
    <rPh sb="36" eb="38">
      <t>キニュウ</t>
    </rPh>
    <rPh sb="48" eb="51">
      <t>シンセイジ</t>
    </rPh>
    <rPh sb="52" eb="54">
      <t>キニュウ</t>
    </rPh>
    <phoneticPr fontId="12"/>
  </si>
  <si>
    <t>　　　 「今年度（計画）」には、申請を行う年度の計画（4-3月）を記入するものとする。（※申請時に記入する）</t>
    <rPh sb="5" eb="8">
      <t>コンネンド</t>
    </rPh>
    <rPh sb="9" eb="11">
      <t>ケイカク</t>
    </rPh>
    <rPh sb="16" eb="18">
      <t>シンセイ</t>
    </rPh>
    <rPh sb="19" eb="20">
      <t>オコナ</t>
    </rPh>
    <rPh sb="21" eb="23">
      <t>ネンド</t>
    </rPh>
    <rPh sb="24" eb="26">
      <t>ケイカク</t>
    </rPh>
    <rPh sb="30" eb="31">
      <t>ガツ</t>
    </rPh>
    <rPh sb="33" eb="35">
      <t>キニュウ</t>
    </rPh>
    <phoneticPr fontId="12"/>
  </si>
  <si>
    <t>所属
人数</t>
    <rPh sb="0" eb="2">
      <t>しょぞく</t>
    </rPh>
    <rPh sb="3" eb="5">
      <t>にんずう</t>
    </rPh>
    <phoneticPr fontId="11" type="Hiragana"/>
  </si>
  <si>
    <t>960h超～</t>
    <rPh sb="4" eb="5">
      <t>ちょう</t>
    </rPh>
    <phoneticPr fontId="11" type="Hiragana"/>
  </si>
  <si>
    <t>（人）</t>
    <rPh sb="1" eb="2">
      <t>ニン</t>
    </rPh>
    <phoneticPr fontId="12"/>
  </si>
  <si>
    <t>（時間）</t>
    <rPh sb="1" eb="3">
      <t>ジカン</t>
    </rPh>
    <phoneticPr fontId="12"/>
  </si>
  <si>
    <t>○○　○○</t>
  </si>
  <si>
    <t>-</t>
  </si>
  <si>
    <t>△△　△△</t>
  </si>
  <si>
    <t>□□　□□</t>
  </si>
  <si>
    <t>◇◇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</si>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</sst>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_ "/>
    <numFmt numFmtId="177" formatCode="#,##0.00_ "/>
    <numFmt numFmtId="178" formatCode="[$-411]ggge&quot;年&quot;m&quot;月&quot;d&quot;日&quot;;@"/>
    <numFmt numFmtId="179" formatCode="0.00&quot;月&quot;"/>
    <numFmt numFmtId="180" formatCode="[$-411]ge\.m\.d;@"/>
    <numFmt numFmtId="181" formatCode="&quot;¥&quot;#,##0_);[Red]\(&quot;¥&quot;#,##0\)"/>
    <numFmt numFmtId="182" formatCode="0&quot;h&quot;"/>
    <numFmt numFmtId="183" formatCode="0&quot;人&quot;"/>
    <numFmt numFmtId="184" formatCode="0&quot;月&quot;"/>
    <numFmt numFmtId="185" formatCode="0&quot; 時間&quot;"/>
  </numFmts>
  <fonts count="32">
    <font>
      <sz val="11"/>
      <name val="ＭＳ Ｐゴシック"/>
      <family val="3"/>
      <charset val="128"/>
    </font>
    <font>
      <i/>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name val="ＭＳ Ｐゴシック"/>
      <family val="3"/>
      <charset val="128"/>
    </font>
    <font>
      <b/>
      <sz val="11"/>
      <color indexed="9"/>
      <name val="ＭＳ Ｐゴシック"/>
      <family val="3"/>
      <charset val="128"/>
    </font>
    <font>
      <b/>
      <sz val="15"/>
      <name val="ＭＳ Ｐゴシック"/>
      <family val="3"/>
      <charset val="128"/>
    </font>
    <font>
      <b/>
      <sz val="13"/>
      <name val="ＭＳ Ｐゴシック"/>
      <family val="3"/>
      <charset val="128"/>
    </font>
    <font>
      <sz val="11"/>
      <color indexed="10"/>
      <name val="ＭＳ Ｐゴシック"/>
      <family val="3"/>
      <charset val="128"/>
    </font>
    <font>
      <b/>
      <sz val="11"/>
      <color indexed="8"/>
      <name val="ＭＳ Ｐゴシック"/>
      <family val="3"/>
      <charset val="128"/>
    </font>
    <font>
      <sz val="6"/>
      <name val="游ゴシック"/>
      <family val="3"/>
      <charset val="128"/>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ゴシック"/>
      <family val="3"/>
      <charset val="128"/>
    </font>
    <font>
      <sz val="10"/>
      <color theme="1"/>
      <name val="ＭＳ 明朝"/>
      <family val="1"/>
      <charset val="128"/>
    </font>
    <font>
      <sz val="11"/>
      <color theme="1"/>
      <name val="ＭＳ ゴシック"/>
      <family val="3"/>
      <charset val="128"/>
    </font>
    <font>
      <b/>
      <sz val="10"/>
      <color theme="1"/>
      <name val="ＭＳ 明朝"/>
      <family val="1"/>
      <charset val="128"/>
    </font>
    <font>
      <sz val="10"/>
      <name val="ＭＳ 明朝"/>
      <family val="1"/>
      <charset val="128"/>
    </font>
    <font>
      <sz val="8"/>
      <name val="メイリオ"/>
      <family val="3"/>
      <charset val="128"/>
    </font>
    <font>
      <sz val="8"/>
      <color theme="8"/>
      <name val="メイリオ"/>
      <family val="3"/>
      <charset val="128"/>
    </font>
    <font>
      <b/>
      <sz val="8"/>
      <color theme="8"/>
      <name val="メイリオ"/>
      <family val="3"/>
      <charset val="128"/>
    </font>
    <font>
      <sz val="9"/>
      <name val="メイリオ"/>
      <family val="3"/>
      <charset val="128"/>
    </font>
    <font>
      <b/>
      <sz val="9"/>
      <color theme="8"/>
      <name val="メイリオ"/>
      <family val="3"/>
      <charset val="128"/>
    </font>
    <font>
      <sz val="10"/>
      <color theme="1"/>
      <name val="BIZ UDPゴシック"/>
      <family val="3"/>
      <charset val="128"/>
    </font>
    <font>
      <sz val="10"/>
      <color rgb="FF0070C0"/>
      <name val="BIZ UDPゴシック"/>
      <family val="3"/>
      <charset val="128"/>
    </font>
    <font>
      <sz val="11"/>
      <color theme="1"/>
      <name val="BIZ UDPゴシック"/>
      <family val="3"/>
      <charset val="128"/>
    </font>
    <font>
      <sz val="10"/>
      <name val="BIZ UDPゴシック"/>
      <family val="3"/>
      <charset val="128"/>
    </font>
    <font>
      <sz val="10"/>
      <color rgb="FFC00000"/>
      <name val="BIZ UDPゴシック"/>
      <family val="3"/>
      <charset val="128"/>
    </font>
    <font>
      <sz val="11"/>
      <color rgb="FFC00000"/>
      <name val="BIZ UDPゴシック"/>
      <family val="3"/>
      <charset val="128"/>
    </font>
    <font>
      <sz val="12"/>
      <color theme="1"/>
      <name val="BIZ UDP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11"/>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36"/>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2" borderId="0" applyNumberFormat="0" applyBorder="0" applyAlignment="0" applyProtection="0">
      <alignment vertical="center"/>
    </xf>
    <xf numFmtId="0" fontId="3"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2" borderId="0" applyNumberFormat="0" applyBorder="0" applyAlignment="0" applyProtection="0">
      <alignment vertical="center"/>
    </xf>
    <xf numFmtId="0" fontId="5" fillId="0" borderId="0" applyNumberFormat="0" applyFill="0" applyBorder="0" applyAlignment="0" applyProtection="0">
      <alignment vertical="center"/>
    </xf>
    <xf numFmtId="0" fontId="6" fillId="17" borderId="1" applyNumberFormat="0" applyAlignment="0" applyProtection="0">
      <alignment vertical="center"/>
    </xf>
    <xf numFmtId="0" fontId="13" fillId="19" borderId="0" applyNumberFormat="0" applyBorder="0" applyAlignment="0" applyProtection="0">
      <alignment vertical="center"/>
    </xf>
    <xf numFmtId="0" fontId="13" fillId="7" borderId="2" applyNumberFormat="0" applyFont="0" applyAlignment="0" applyProtection="0">
      <alignment vertical="center"/>
    </xf>
    <xf numFmtId="0" fontId="13" fillId="0" borderId="3" applyNumberFormat="0" applyFill="0" applyAlignment="0" applyProtection="0">
      <alignment vertical="center"/>
    </xf>
    <xf numFmtId="0" fontId="13" fillId="3" borderId="0" applyNumberFormat="0" applyBorder="0" applyAlignment="0" applyProtection="0">
      <alignment vertical="center"/>
    </xf>
    <xf numFmtId="0" fontId="2" fillId="20" borderId="4" applyNumberFormat="0" applyAlignment="0" applyProtection="0">
      <alignment vertical="center"/>
    </xf>
    <xf numFmtId="0" fontId="9"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2" fillId="0" borderId="7" applyNumberFormat="0" applyFill="0" applyAlignment="0" applyProtection="0">
      <alignment vertical="center"/>
    </xf>
    <xf numFmtId="0" fontId="2" fillId="0" borderId="0" applyNumberFormat="0" applyFill="0" applyBorder="0" applyAlignment="0" applyProtection="0">
      <alignment vertical="center"/>
    </xf>
    <xf numFmtId="0" fontId="10" fillId="0" borderId="8" applyNumberFormat="0" applyFill="0" applyAlignment="0" applyProtection="0">
      <alignment vertical="center"/>
    </xf>
    <xf numFmtId="0" fontId="2" fillId="20" borderId="9" applyNumberFormat="0" applyAlignment="0" applyProtection="0">
      <alignment vertical="center"/>
    </xf>
    <xf numFmtId="0" fontId="1" fillId="0" borderId="0" applyNumberFormat="0" applyFill="0" applyBorder="0" applyAlignment="0" applyProtection="0">
      <alignment vertical="center"/>
    </xf>
    <xf numFmtId="0" fontId="13" fillId="10" borderId="4" applyNumberFormat="0" applyAlignment="0" applyProtection="0">
      <alignment vertical="center"/>
    </xf>
    <xf numFmtId="0" fontId="13" fillId="4" borderId="0" applyNumberFormat="0" applyBorder="0" applyAlignment="0" applyProtection="0">
      <alignment vertical="center"/>
    </xf>
    <xf numFmtId="38" fontId="13" fillId="0" borderId="0" applyFont="0" applyFill="0" applyBorder="0" applyAlignment="0" applyProtection="0">
      <alignment vertical="center"/>
    </xf>
  </cellStyleXfs>
  <cellXfs count="209">
    <xf numFmtId="0" fontId="0" fillId="0" borderId="0" xfId="0">
      <alignment vertical="center"/>
    </xf>
    <xf numFmtId="0" fontId="16" fillId="0" borderId="0" xfId="0" applyFont="1">
      <alignment vertical="center"/>
    </xf>
    <xf numFmtId="49" fontId="16" fillId="0" borderId="0" xfId="0" applyNumberFormat="1" applyFont="1">
      <alignment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58" fontId="16" fillId="0" borderId="11" xfId="0" applyNumberFormat="1" applyFont="1" applyBorder="1" applyAlignment="1">
      <alignment horizontal="center" vertical="center"/>
    </xf>
    <xf numFmtId="176" fontId="16" fillId="0" borderId="17" xfId="0" applyNumberFormat="1" applyFont="1" applyBorder="1">
      <alignment vertical="center"/>
    </xf>
    <xf numFmtId="0" fontId="16" fillId="0" borderId="21" xfId="0" applyFont="1" applyBorder="1" applyAlignment="1">
      <alignment horizontal="center" vertical="center"/>
    </xf>
    <xf numFmtId="38" fontId="16" fillId="0" borderId="17" xfId="42" applyFont="1" applyFill="1" applyBorder="1" applyAlignment="1">
      <alignment vertical="center"/>
    </xf>
    <xf numFmtId="58" fontId="16" fillId="0" borderId="10" xfId="0" applyNumberFormat="1" applyFont="1" applyBorder="1" applyAlignment="1">
      <alignment horizontal="center" vertical="center"/>
    </xf>
    <xf numFmtId="176" fontId="16" fillId="0" borderId="18" xfId="0" applyNumberFormat="1" applyFont="1" applyBorder="1">
      <alignment vertical="center"/>
    </xf>
    <xf numFmtId="38" fontId="16" fillId="0" borderId="18" xfId="42" applyFont="1" applyFill="1" applyBorder="1" applyAlignment="1">
      <alignment vertical="center"/>
    </xf>
    <xf numFmtId="0" fontId="16" fillId="0" borderId="10" xfId="0" applyFont="1" applyBorder="1">
      <alignment vertical="center"/>
    </xf>
    <xf numFmtId="178" fontId="16" fillId="0" borderId="10" xfId="0" applyNumberFormat="1" applyFont="1" applyBorder="1" applyAlignment="1">
      <alignment horizontal="center" vertical="center"/>
    </xf>
    <xf numFmtId="0" fontId="16" fillId="0" borderId="18" xfId="0" applyFont="1" applyBorder="1">
      <alignment vertical="center"/>
    </xf>
    <xf numFmtId="0" fontId="16" fillId="0" borderId="10" xfId="0" applyFont="1" applyBorder="1" applyAlignment="1">
      <alignment vertical="center" wrapText="1"/>
    </xf>
    <xf numFmtId="0" fontId="16" fillId="0" borderId="10" xfId="0" applyFont="1" applyBorder="1" applyAlignment="1">
      <alignment horizontal="left" vertical="center"/>
    </xf>
    <xf numFmtId="176" fontId="16" fillId="0" borderId="19" xfId="0" applyNumberFormat="1" applyFont="1" applyBorder="1">
      <alignment vertical="center"/>
    </xf>
    <xf numFmtId="0" fontId="16" fillId="0" borderId="20" xfId="0" applyFont="1" applyBorder="1">
      <alignment vertical="center"/>
    </xf>
    <xf numFmtId="177" fontId="16" fillId="0" borderId="22" xfId="0" applyNumberFormat="1" applyFont="1" applyBorder="1">
      <alignment vertical="center"/>
    </xf>
    <xf numFmtId="0" fontId="16" fillId="0" borderId="32" xfId="0" applyFont="1" applyBorder="1" applyAlignment="1">
      <alignment vertical="center" wrapText="1"/>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0" fontId="16" fillId="0" borderId="13" xfId="0" applyFont="1" applyBorder="1" applyAlignment="1">
      <alignment horizontal="center" vertical="center" wrapText="1"/>
    </xf>
    <xf numFmtId="0" fontId="16" fillId="0" borderId="0" xfId="0" applyFont="1" applyAlignment="1">
      <alignment vertical="center" wrapText="1"/>
    </xf>
    <xf numFmtId="0" fontId="16" fillId="0" borderId="32" xfId="0" applyFont="1" applyBorder="1" applyAlignment="1">
      <alignment horizontal="center" vertical="center" wrapText="1"/>
    </xf>
    <xf numFmtId="179" fontId="16" fillId="0" borderId="11" xfId="0" applyNumberFormat="1" applyFont="1" applyBorder="1" applyAlignment="1">
      <alignment horizontal="right" vertical="center"/>
    </xf>
    <xf numFmtId="179" fontId="16" fillId="0" borderId="10" xfId="0" applyNumberFormat="1" applyFont="1" applyBorder="1" applyAlignment="1">
      <alignment horizontal="right" vertical="center"/>
    </xf>
    <xf numFmtId="0" fontId="16" fillId="0" borderId="0" xfId="0" applyFont="1" applyAlignment="1">
      <alignment horizontal="center" vertical="center" wrapText="1"/>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left" vertical="center"/>
    </xf>
    <xf numFmtId="0" fontId="20" fillId="0" borderId="10" xfId="0" applyFont="1" applyBorder="1" applyAlignment="1">
      <alignment horizontal="left" vertical="center"/>
    </xf>
    <xf numFmtId="180" fontId="20" fillId="0" borderId="10" xfId="0" applyNumberFormat="1" applyFont="1" applyBorder="1" applyAlignment="1">
      <alignment horizontal="left" vertical="center"/>
    </xf>
    <xf numFmtId="181" fontId="20" fillId="0" borderId="10" xfId="0" applyNumberFormat="1" applyFont="1" applyBorder="1" applyAlignment="1">
      <alignment horizontal="left" vertical="center"/>
    </xf>
    <xf numFmtId="181" fontId="20" fillId="0" borderId="10" xfId="42" applyNumberFormat="1" applyFont="1" applyBorder="1" applyAlignment="1">
      <alignment horizontal="left" vertical="center"/>
    </xf>
    <xf numFmtId="181" fontId="20" fillId="0" borderId="0" xfId="0" applyNumberFormat="1" applyFont="1" applyAlignment="1">
      <alignment horizontal="left" vertical="center"/>
    </xf>
    <xf numFmtId="181" fontId="21" fillId="0" borderId="10" xfId="42" applyNumberFormat="1" applyFont="1" applyBorder="1" applyAlignment="1">
      <alignment horizontal="left" vertical="center"/>
    </xf>
    <xf numFmtId="38" fontId="20" fillId="0" borderId="10" xfId="42" applyFont="1" applyBorder="1" applyAlignment="1">
      <alignment horizontal="right" vertical="center"/>
    </xf>
    <xf numFmtId="181" fontId="20" fillId="0" borderId="12" xfId="0" applyNumberFormat="1" applyFont="1" applyBorder="1" applyAlignment="1">
      <alignment horizontal="left" vertical="center"/>
    </xf>
    <xf numFmtId="181" fontId="22" fillId="0" borderId="31" xfId="42" applyNumberFormat="1" applyFont="1" applyBorder="1" applyAlignment="1">
      <alignment horizontal="left" vertical="center"/>
    </xf>
    <xf numFmtId="181" fontId="22" fillId="0" borderId="22" xfId="42" applyNumberFormat="1" applyFont="1" applyBorder="1" applyAlignment="1">
      <alignment horizontal="left" vertical="center"/>
    </xf>
    <xf numFmtId="38" fontId="20" fillId="0" borderId="12" xfId="42" applyFont="1" applyBorder="1" applyAlignment="1">
      <alignment horizontal="right" vertical="center"/>
    </xf>
    <xf numFmtId="38" fontId="22" fillId="0" borderId="31" xfId="42" applyFont="1" applyBorder="1" applyAlignment="1">
      <alignment horizontal="right" vertical="center"/>
    </xf>
    <xf numFmtId="38" fontId="22" fillId="0" borderId="22" xfId="42" applyFont="1" applyBorder="1" applyAlignment="1">
      <alignment horizontal="right" vertical="center"/>
    </xf>
    <xf numFmtId="38" fontId="22" fillId="0" borderId="22" xfId="0" applyNumberFormat="1" applyFont="1" applyBorder="1" applyAlignment="1">
      <alignment horizontal="right" vertical="center"/>
    </xf>
    <xf numFmtId="38" fontId="22" fillId="0" borderId="31" xfId="0" applyNumberFormat="1" applyFont="1" applyBorder="1" applyAlignment="1">
      <alignment horizontal="right" vertical="center"/>
    </xf>
    <xf numFmtId="0" fontId="23" fillId="0" borderId="0" xfId="0" applyFont="1">
      <alignment vertical="center"/>
    </xf>
    <xf numFmtId="0" fontId="23" fillId="0" borderId="0" xfId="0" applyFont="1" applyAlignment="1">
      <alignment vertical="center" wrapText="1"/>
    </xf>
    <xf numFmtId="0" fontId="23" fillId="22" borderId="0" xfId="0" applyFont="1" applyFill="1">
      <alignment vertical="center"/>
    </xf>
    <xf numFmtId="0" fontId="23" fillId="0" borderId="0" xfId="0" applyFont="1" applyAlignment="1">
      <alignment horizontal="center" vertical="center"/>
    </xf>
    <xf numFmtId="0" fontId="24" fillId="0" borderId="0" xfId="0" applyFont="1">
      <alignment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1" xfId="0" applyFont="1" applyBorder="1" applyAlignment="1">
      <alignment horizontal="center" vertical="center"/>
    </xf>
    <xf numFmtId="42" fontId="23" fillId="0" borderId="11" xfId="0" applyNumberFormat="1" applyFont="1" applyBorder="1">
      <alignment vertical="center"/>
    </xf>
    <xf numFmtId="0" fontId="23" fillId="0" borderId="10" xfId="0" applyFont="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center" vertical="center"/>
    </xf>
    <xf numFmtId="49" fontId="25" fillId="0" borderId="0" xfId="0" applyNumberFormat="1" applyFont="1">
      <alignment vertical="center"/>
    </xf>
    <xf numFmtId="0" fontId="25" fillId="0" borderId="0" xfId="0" applyFont="1" applyAlignment="1">
      <alignment horizontal="left" vertical="center"/>
    </xf>
    <xf numFmtId="0" fontId="25" fillId="0" borderId="0" xfId="0" applyFont="1" applyAlignment="1">
      <alignment horizontal="center" vertical="center" wrapText="1"/>
    </xf>
    <xf numFmtId="0" fontId="25" fillId="0" borderId="36" xfId="0" applyFont="1" applyBorder="1" applyAlignment="1">
      <alignment horizontal="center" vertical="center"/>
    </xf>
    <xf numFmtId="0" fontId="25" fillId="0" borderId="40" xfId="0" applyFont="1" applyBorder="1" applyAlignment="1">
      <alignment horizontal="center" vertical="center"/>
    </xf>
    <xf numFmtId="0" fontId="25" fillId="0" borderId="42" xfId="0" applyFont="1" applyBorder="1" applyAlignment="1">
      <alignment horizontal="center" vertical="center"/>
    </xf>
    <xf numFmtId="0" fontId="25" fillId="0" borderId="34" xfId="0" applyFont="1" applyBorder="1" applyAlignment="1">
      <alignment horizontal="center" vertical="center"/>
    </xf>
    <xf numFmtId="179" fontId="25" fillId="0" borderId="10" xfId="0" applyNumberFormat="1" applyFont="1" applyBorder="1" applyAlignment="1">
      <alignment horizontal="right" vertical="center"/>
    </xf>
    <xf numFmtId="176" fontId="25" fillId="0" borderId="10" xfId="0" applyNumberFormat="1" applyFont="1" applyBorder="1">
      <alignment vertical="center"/>
    </xf>
    <xf numFmtId="0" fontId="26" fillId="0" borderId="10" xfId="0" applyFont="1" applyBorder="1" applyAlignment="1">
      <alignment horizontal="center" vertical="center" wrapText="1"/>
    </xf>
    <xf numFmtId="0" fontId="26" fillId="0" borderId="10" xfId="0" applyFont="1" applyBorder="1" applyAlignment="1">
      <alignment horizontal="center" vertical="center"/>
    </xf>
    <xf numFmtId="183" fontId="26" fillId="0" borderId="10" xfId="0" applyNumberFormat="1" applyFont="1" applyBorder="1" applyAlignment="1">
      <alignment horizontal="center" vertical="center"/>
    </xf>
    <xf numFmtId="182" fontId="26" fillId="0" borderId="10" xfId="0" applyNumberFormat="1" applyFont="1" applyBorder="1" applyAlignment="1">
      <alignment horizontal="center" vertical="center"/>
    </xf>
    <xf numFmtId="178" fontId="25" fillId="0" borderId="0" xfId="0" applyNumberFormat="1" applyFont="1" applyAlignment="1">
      <alignment horizontal="center" vertical="center"/>
    </xf>
    <xf numFmtId="179" fontId="25" fillId="0" borderId="0" xfId="0" applyNumberFormat="1" applyFont="1" applyAlignment="1">
      <alignment horizontal="right" vertical="center"/>
    </xf>
    <xf numFmtId="178" fontId="26" fillId="0" borderId="15" xfId="0" applyNumberFormat="1" applyFont="1" applyBorder="1" applyAlignment="1">
      <alignment horizontal="center" vertical="center"/>
    </xf>
    <xf numFmtId="178" fontId="26" fillId="0" borderId="35" xfId="0" applyNumberFormat="1" applyFont="1" applyBorder="1" applyAlignment="1">
      <alignment horizontal="center" vertical="center"/>
    </xf>
    <xf numFmtId="0" fontId="26" fillId="0" borderId="34" xfId="0" applyFont="1" applyBorder="1" applyAlignment="1">
      <alignment horizontal="center" vertical="center"/>
    </xf>
    <xf numFmtId="185" fontId="26" fillId="0" borderId="15" xfId="0" applyNumberFormat="1" applyFont="1" applyBorder="1" applyAlignment="1">
      <alignment horizontal="center" vertical="center" wrapText="1"/>
    </xf>
    <xf numFmtId="184" fontId="26" fillId="0" borderId="10" xfId="0" applyNumberFormat="1" applyFont="1" applyBorder="1" applyAlignment="1">
      <alignment horizontal="right" vertical="center"/>
    </xf>
    <xf numFmtId="2" fontId="25" fillId="0" borderId="0" xfId="0" applyNumberFormat="1" applyFont="1">
      <alignment vertical="center"/>
    </xf>
    <xf numFmtId="0" fontId="25" fillId="25" borderId="11" xfId="0" applyFont="1" applyFill="1" applyBorder="1" applyAlignment="1">
      <alignment vertical="center" wrapText="1"/>
    </xf>
    <xf numFmtId="0" fontId="25" fillId="25" borderId="11" xfId="0" applyFont="1" applyFill="1" applyBorder="1" applyAlignment="1">
      <alignment horizontal="center" vertical="center" wrapText="1"/>
    </xf>
    <xf numFmtId="49" fontId="25" fillId="25" borderId="11" xfId="0" applyNumberFormat="1" applyFont="1" applyFill="1" applyBorder="1" applyAlignment="1">
      <alignment horizontal="center" vertical="center" wrapText="1"/>
    </xf>
    <xf numFmtId="49" fontId="25" fillId="27" borderId="11" xfId="0" applyNumberFormat="1" applyFont="1" applyFill="1" applyBorder="1" applyAlignment="1">
      <alignment horizontal="center" vertical="center" wrapText="1"/>
    </xf>
    <xf numFmtId="0" fontId="28" fillId="0" borderId="10" xfId="0" applyFont="1" applyBorder="1" applyAlignment="1">
      <alignment horizontal="center" vertical="center" wrapText="1"/>
    </xf>
    <xf numFmtId="0" fontId="28" fillId="0" borderId="10" xfId="0" applyFont="1" applyBorder="1" applyAlignment="1">
      <alignment horizontal="center" vertical="center"/>
    </xf>
    <xf numFmtId="183" fontId="28" fillId="0" borderId="10" xfId="0" applyNumberFormat="1" applyFont="1" applyBorder="1" applyAlignment="1">
      <alignment horizontal="center" vertical="center"/>
    </xf>
    <xf numFmtId="182" fontId="28" fillId="0" borderId="10" xfId="0" applyNumberFormat="1" applyFont="1" applyBorder="1" applyAlignment="1">
      <alignment horizontal="center" vertical="center"/>
    </xf>
    <xf numFmtId="178" fontId="28" fillId="0" borderId="15" xfId="0" applyNumberFormat="1" applyFont="1" applyBorder="1" applyAlignment="1">
      <alignment horizontal="center" vertical="center"/>
    </xf>
    <xf numFmtId="178" fontId="28" fillId="0" borderId="35" xfId="0" applyNumberFormat="1" applyFont="1" applyBorder="1" applyAlignment="1">
      <alignment horizontal="center" vertical="center"/>
    </xf>
    <xf numFmtId="184" fontId="28" fillId="0" borderId="10" xfId="0" applyNumberFormat="1" applyFont="1" applyBorder="1" applyAlignment="1">
      <alignment horizontal="right" vertical="center"/>
    </xf>
    <xf numFmtId="0" fontId="28" fillId="0" borderId="10" xfId="0" applyFont="1" applyBorder="1">
      <alignment vertical="center"/>
    </xf>
    <xf numFmtId="185" fontId="28" fillId="0" borderId="15" xfId="0" applyNumberFormat="1" applyFont="1" applyBorder="1" applyAlignment="1">
      <alignment horizontal="center" vertical="center"/>
    </xf>
    <xf numFmtId="0" fontId="26" fillId="0" borderId="10" xfId="0" applyFont="1" applyBorder="1" applyAlignment="1">
      <alignment horizontal="left" vertical="center"/>
    </xf>
    <xf numFmtId="0" fontId="28" fillId="0" borderId="10" xfId="0" applyFont="1" applyBorder="1" applyAlignment="1">
      <alignment horizontal="left" vertical="center"/>
    </xf>
    <xf numFmtId="0" fontId="25" fillId="25" borderId="16" xfId="0" applyFont="1" applyFill="1" applyBorder="1" applyAlignment="1">
      <alignment horizontal="center" vertical="center" wrapText="1"/>
    </xf>
    <xf numFmtId="0" fontId="25" fillId="25" borderId="33" xfId="0" applyFont="1" applyFill="1" applyBorder="1" applyAlignment="1">
      <alignment horizontal="center" vertical="center" wrapText="1"/>
    </xf>
    <xf numFmtId="0" fontId="25" fillId="25" borderId="23" xfId="0" applyFont="1" applyFill="1" applyBorder="1" applyAlignment="1">
      <alignment horizontal="center" vertical="center" wrapText="1"/>
    </xf>
    <xf numFmtId="0" fontId="25" fillId="25" borderId="46" xfId="0" applyFont="1" applyFill="1" applyBorder="1" applyAlignment="1">
      <alignment horizontal="center" vertical="center" wrapText="1"/>
    </xf>
    <xf numFmtId="0" fontId="25" fillId="25" borderId="0" xfId="0" applyFont="1" applyFill="1" applyAlignment="1">
      <alignment horizontal="center" vertical="center" wrapText="1"/>
    </xf>
    <xf numFmtId="0" fontId="25" fillId="25" borderId="47" xfId="0" applyFont="1" applyFill="1" applyBorder="1" applyAlignment="1">
      <alignment horizontal="center" vertical="center" wrapText="1"/>
    </xf>
    <xf numFmtId="0" fontId="25" fillId="25" borderId="21" xfId="0" applyFont="1" applyFill="1" applyBorder="1" applyAlignment="1">
      <alignment horizontal="center" vertical="center" wrapText="1"/>
    </xf>
    <xf numFmtId="0" fontId="25" fillId="25" borderId="48" xfId="0" applyFont="1" applyFill="1" applyBorder="1" applyAlignment="1">
      <alignment horizontal="center" vertical="center" wrapText="1"/>
    </xf>
    <xf numFmtId="0" fontId="25" fillId="25" borderId="49"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7" fillId="23" borderId="15" xfId="0" applyFont="1" applyFill="1" applyBorder="1" applyAlignment="1">
      <alignment horizontal="center" vertical="center" wrapText="1"/>
    </xf>
    <xf numFmtId="0" fontId="27" fillId="23" borderId="34" xfId="0" applyFont="1" applyFill="1" applyBorder="1" applyAlignment="1">
      <alignment horizontal="center" vertical="center" wrapText="1"/>
    </xf>
    <xf numFmtId="0" fontId="27" fillId="23" borderId="35" xfId="0" applyFont="1" applyFill="1" applyBorder="1" applyAlignment="1">
      <alignment horizontal="center" vertical="center" wrapText="1"/>
    </xf>
    <xf numFmtId="0" fontId="25" fillId="25" borderId="14" xfId="0" applyFont="1" applyFill="1" applyBorder="1" applyAlignment="1">
      <alignment horizontal="center" vertical="center" wrapText="1"/>
    </xf>
    <xf numFmtId="0" fontId="25" fillId="25" borderId="10" xfId="0" applyFont="1" applyFill="1" applyBorder="1" applyAlignment="1">
      <alignment horizontal="center" vertical="center" wrapText="1"/>
    </xf>
    <xf numFmtId="0" fontId="25" fillId="25" borderId="15" xfId="0" applyFont="1" applyFill="1" applyBorder="1" applyAlignment="1">
      <alignment horizontal="center" vertical="center"/>
    </xf>
    <xf numFmtId="0" fontId="25" fillId="25" borderId="34" xfId="0" applyFont="1" applyFill="1" applyBorder="1" applyAlignment="1">
      <alignment horizontal="center" vertical="center"/>
    </xf>
    <xf numFmtId="0" fontId="25" fillId="25" borderId="35" xfId="0" applyFont="1" applyFill="1" applyBorder="1" applyAlignment="1">
      <alignment horizontal="center" vertical="center"/>
    </xf>
    <xf numFmtId="49" fontId="25" fillId="25" borderId="12" xfId="0" applyNumberFormat="1" applyFont="1" applyFill="1" applyBorder="1" applyAlignment="1">
      <alignment horizontal="center" vertical="center" wrapText="1"/>
    </xf>
    <xf numFmtId="49" fontId="25" fillId="25" borderId="14" xfId="0" applyNumberFormat="1" applyFont="1" applyFill="1" applyBorder="1" applyAlignment="1">
      <alignment horizontal="center" vertical="center" wrapText="1"/>
    </xf>
    <xf numFmtId="0" fontId="27" fillId="24" borderId="15" xfId="0" applyFont="1" applyFill="1" applyBorder="1" applyAlignment="1">
      <alignment horizontal="center" vertical="center" wrapText="1"/>
    </xf>
    <xf numFmtId="0" fontId="27" fillId="24" borderId="34" xfId="0" applyFont="1" applyFill="1" applyBorder="1" applyAlignment="1">
      <alignment horizontal="center" vertical="center" wrapText="1"/>
    </xf>
    <xf numFmtId="0" fontId="27" fillId="24" borderId="35" xfId="0" applyFont="1" applyFill="1" applyBorder="1" applyAlignment="1">
      <alignment horizontal="center" vertical="center" wrapText="1"/>
    </xf>
    <xf numFmtId="0" fontId="27" fillId="26" borderId="15" xfId="0" applyFont="1" applyFill="1" applyBorder="1" applyAlignment="1">
      <alignment horizontal="center" vertical="center" wrapText="1"/>
    </xf>
    <xf numFmtId="0" fontId="27" fillId="26" borderId="34" xfId="0" applyFont="1" applyFill="1" applyBorder="1" applyAlignment="1">
      <alignment horizontal="center" vertical="center" wrapText="1"/>
    </xf>
    <xf numFmtId="0" fontId="27" fillId="26" borderId="35" xfId="0" applyFont="1" applyFill="1" applyBorder="1" applyAlignment="1">
      <alignment horizontal="center" vertical="center" wrapText="1"/>
    </xf>
    <xf numFmtId="0" fontId="27" fillId="27" borderId="34" xfId="0" applyFont="1" applyFill="1" applyBorder="1" applyAlignment="1">
      <alignment horizontal="center" vertical="center" wrapText="1"/>
    </xf>
    <xf numFmtId="0" fontId="27" fillId="27" borderId="35" xfId="0" applyFont="1" applyFill="1" applyBorder="1" applyAlignment="1">
      <alignment horizontal="center" vertical="center" wrapText="1"/>
    </xf>
    <xf numFmtId="0" fontId="25" fillId="23" borderId="10" xfId="0" applyFont="1" applyFill="1" applyBorder="1" applyAlignment="1">
      <alignment horizontal="center" vertical="center" wrapText="1"/>
    </xf>
    <xf numFmtId="49" fontId="25" fillId="27" borderId="12" xfId="0" applyNumberFormat="1" applyFont="1" applyFill="1" applyBorder="1" applyAlignment="1">
      <alignment horizontal="center" vertical="center" wrapText="1"/>
    </xf>
    <xf numFmtId="49" fontId="25" fillId="27" borderId="14" xfId="0" applyNumberFormat="1" applyFont="1" applyFill="1" applyBorder="1" applyAlignment="1">
      <alignment horizontal="center" vertical="center" wrapText="1"/>
    </xf>
    <xf numFmtId="0" fontId="27" fillId="0" borderId="0" xfId="0" applyFont="1" applyAlignment="1">
      <alignment vertical="center" wrapText="1"/>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8" fillId="0" borderId="15" xfId="0" applyFont="1" applyBorder="1" applyAlignment="1">
      <alignment horizontal="center" vertical="center"/>
    </xf>
    <xf numFmtId="0" fontId="28" fillId="0" borderId="34" xfId="0" applyFont="1" applyBorder="1" applyAlignment="1">
      <alignment horizontal="center" vertical="center"/>
    </xf>
    <xf numFmtId="0" fontId="28" fillId="0" borderId="41" xfId="0" applyFont="1" applyBorder="1" applyAlignment="1">
      <alignment horizontal="center" vertical="center"/>
    </xf>
    <xf numFmtId="0" fontId="28" fillId="0" borderId="43" xfId="0" applyFont="1" applyBorder="1" applyAlignment="1">
      <alignment horizontal="center" vertical="center"/>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0" fillId="0" borderId="16"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16" fillId="0" borderId="0" xfId="0" applyFont="1" applyAlignment="1">
      <alignment vertical="center" wrapText="1"/>
    </xf>
    <xf numFmtId="0" fontId="16" fillId="21" borderId="25" xfId="0" applyFont="1" applyFill="1" applyBorder="1" applyAlignment="1">
      <alignment horizontal="center" vertical="center" wrapText="1"/>
    </xf>
    <xf numFmtId="0" fontId="16" fillId="21" borderId="18" xfId="0" applyFont="1" applyFill="1" applyBorder="1" applyAlignment="1">
      <alignment horizontal="center" vertical="center" wrapText="1"/>
    </xf>
    <xf numFmtId="0" fontId="16" fillId="21" borderId="26" xfId="0" applyFont="1" applyFill="1" applyBorder="1" applyAlignment="1">
      <alignment horizontal="center" vertical="center" wrapText="1"/>
    </xf>
    <xf numFmtId="0" fontId="16" fillId="0" borderId="32" xfId="0" applyFont="1" applyBorder="1" applyAlignment="1">
      <alignment horizontal="center" vertical="center"/>
    </xf>
    <xf numFmtId="0" fontId="16" fillId="0" borderId="10" xfId="0" applyFont="1" applyBorder="1" applyAlignment="1">
      <alignment horizontal="center" vertical="center"/>
    </xf>
    <xf numFmtId="0" fontId="16" fillId="0" borderId="3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4" xfId="0" applyFont="1" applyBorder="1" applyAlignment="1">
      <alignment horizontal="center" vertical="center"/>
    </xf>
    <xf numFmtId="49" fontId="16" fillId="0" borderId="10" xfId="0" applyNumberFormat="1" applyFont="1" applyBorder="1" applyAlignment="1">
      <alignment horizontal="center" vertical="center" wrapText="1"/>
    </xf>
    <xf numFmtId="49" fontId="16" fillId="0" borderId="24" xfId="0" applyNumberFormat="1" applyFont="1" applyBorder="1" applyAlignment="1">
      <alignment horizontal="center" vertical="center" wrapText="1"/>
    </xf>
    <xf numFmtId="0" fontId="16" fillId="0" borderId="1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6" fillId="21" borderId="18" xfId="0" applyFont="1" applyFill="1" applyBorder="1" applyAlignment="1">
      <alignment horizontal="center" vertical="center"/>
    </xf>
    <xf numFmtId="0" fontId="16" fillId="21" borderId="26" xfId="0" applyFont="1" applyFill="1" applyBorder="1" applyAlignment="1">
      <alignment horizontal="center" vertical="center"/>
    </xf>
    <xf numFmtId="0" fontId="16" fillId="0" borderId="0" xfId="0" applyFont="1" applyAlignment="1">
      <alignment horizontal="left" vertical="center"/>
    </xf>
    <xf numFmtId="0" fontId="15" fillId="0" borderId="0" xfId="0" applyFont="1">
      <alignment vertical="center"/>
    </xf>
    <xf numFmtId="0" fontId="16" fillId="0" borderId="0" xfId="0" applyFont="1" applyAlignment="1">
      <alignment horizontal="center" vertical="center"/>
    </xf>
    <xf numFmtId="0" fontId="16" fillId="0" borderId="10" xfId="0" applyFont="1" applyBorder="1">
      <alignment vertical="center"/>
    </xf>
    <xf numFmtId="0" fontId="17" fillId="0" borderId="0" xfId="0" applyFont="1" applyAlignment="1">
      <alignment vertical="center" wrapText="1"/>
    </xf>
    <xf numFmtId="0" fontId="16" fillId="0" borderId="2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15" xfId="0" applyFont="1" applyBorder="1" applyAlignment="1">
      <alignment horizontal="center" vertical="center" wrapText="1"/>
    </xf>
    <xf numFmtId="0" fontId="16" fillId="0" borderId="15" xfId="0" applyFont="1" applyBorder="1" applyAlignment="1">
      <alignment horizontal="center" vertical="center"/>
    </xf>
    <xf numFmtId="0" fontId="16" fillId="0" borderId="29" xfId="0" applyFont="1" applyBorder="1" applyAlignment="1">
      <alignment horizontal="center" vertical="center"/>
    </xf>
    <xf numFmtId="0" fontId="28" fillId="23" borderId="12" xfId="0" applyFont="1" applyFill="1" applyBorder="1" applyAlignment="1">
      <alignment horizontal="center" vertical="center" wrapText="1"/>
    </xf>
    <xf numFmtId="0" fontId="28" fillId="23" borderId="11" xfId="0" applyFont="1" applyFill="1" applyBorder="1" applyAlignment="1">
      <alignment horizontal="center" vertical="center" wrapText="1"/>
    </xf>
    <xf numFmtId="0" fontId="28" fillId="23" borderId="14" xfId="0" applyFont="1" applyFill="1" applyBorder="1" applyAlignment="1">
      <alignment horizontal="center" vertical="center" wrapText="1"/>
    </xf>
    <xf numFmtId="178" fontId="28" fillId="0" borderId="35" xfId="0" applyNumberFormat="1" applyFont="1" applyBorder="1" applyAlignment="1" applyProtection="1">
      <alignment horizontal="center" vertical="center"/>
      <protection locked="0"/>
    </xf>
    <xf numFmtId="184" fontId="28" fillId="0" borderId="10" xfId="0" applyNumberFormat="1" applyFont="1" applyBorder="1" applyAlignment="1" applyProtection="1">
      <alignment horizontal="right" vertical="center"/>
      <protection locked="0"/>
    </xf>
    <xf numFmtId="0" fontId="28" fillId="0" borderId="10"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protection locked="0"/>
    </xf>
    <xf numFmtId="183" fontId="28" fillId="0" borderId="10" xfId="0" applyNumberFormat="1" applyFont="1" applyBorder="1" applyAlignment="1" applyProtection="1">
      <alignment horizontal="center" vertical="center"/>
      <protection locked="0"/>
    </xf>
    <xf numFmtId="182" fontId="28" fillId="0" borderId="10" xfId="0" applyNumberFormat="1" applyFont="1" applyBorder="1" applyAlignment="1" applyProtection="1">
      <alignment horizontal="center" vertical="center"/>
      <protection locked="0"/>
    </xf>
    <xf numFmtId="0" fontId="28" fillId="0" borderId="10" xfId="0" applyFont="1" applyBorder="1" applyAlignment="1" applyProtection="1">
      <alignment horizontal="left" vertical="center"/>
      <protection locked="0"/>
    </xf>
    <xf numFmtId="185" fontId="28" fillId="0" borderId="15" xfId="0" applyNumberFormat="1" applyFont="1" applyBorder="1" applyAlignment="1" applyProtection="1">
      <alignment horizontal="center" vertical="center" wrapText="1"/>
      <protection locked="0"/>
    </xf>
    <xf numFmtId="178" fontId="28" fillId="0" borderId="15" xfId="0" applyNumberFormat="1" applyFont="1" applyBorder="1" applyAlignment="1" applyProtection="1">
      <alignment horizontal="center" vertical="center"/>
      <protection locked="0"/>
    </xf>
    <xf numFmtId="0" fontId="28" fillId="0" borderId="10" xfId="0" applyFont="1" applyBorder="1" applyProtection="1">
      <alignment vertical="center"/>
      <protection locked="0"/>
    </xf>
    <xf numFmtId="185" fontId="28" fillId="0" borderId="15" xfId="0" applyNumberFormat="1"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38" xfId="0"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8" fillId="0" borderId="43"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31" fillId="0" borderId="0" xfId="0" applyFo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165100</xdr:colOff>
          <xdr:row>5</xdr:row>
          <xdr:rowOff>69850</xdr:rowOff>
        </xdr:from>
        <xdr:to>
          <xdr:col>17</xdr:col>
          <xdr:colOff>565150</xdr:colOff>
          <xdr:row>5</xdr:row>
          <xdr:rowOff>266700</xdr:rowOff>
        </xdr:to>
        <xdr:sp macro="" textlink="">
          <xdr:nvSpPr>
            <xdr:cNvPr id="5121" name="Check Box 1025"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長根 悠貴（医療人材課）" id="{75E46BFF-FC7E-4286-B0B3-03F631FFCA73}" userId="S::111782@pref.saitama.lg.jp::43f3a154-f344-493a-be63-ddc74c6a69d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5-04-04T04:14:37.11" personId="{75E46BFF-FC7E-4286-B0B3-03F631FFCA73}" id="{9269F465-2980-4BDF-BAFF-6FB0A11DF00B}">
    <text>勤務形態をプルダウンで選択してください。</text>
  </threadedComment>
  <threadedComment ref="D6" dT="2025-04-04T04:14:55.44" personId="{75E46BFF-FC7E-4286-B0B3-03F631FFCA73}" id="{DE91AFEF-9637-469A-9D89-E724288A9673}">
    <text>医師の派遣を受けている場合は、派遣医療機関名を入力してください。</text>
  </threadedComment>
  <threadedComment ref="E6" dT="2025-04-04T04:14:55.44" personId="{75E46BFF-FC7E-4286-B0B3-03F631FFCA73}" id="{0925BB13-27AB-41CC-949B-2EE914E059D1}">
    <text>医師の派遣を受けている場合は、派遣医療機関名を入力してください。</text>
  </threadedComment>
  <threadedComment ref="F6" dT="2025-04-04T04:25:24.63" personId="{75E46BFF-FC7E-4286-B0B3-03F631FFCA73}" id="{F4527919-18B4-4716-972A-961B763CB834}">
    <text>（直雇用の場合）
・雇用期間の始期を入力してください。
（派遣医師の場合）
・派遣期間の始期を入力してください。</text>
  </threadedComment>
  <threadedComment ref="H6" dT="2025-04-04T04:26:59.27" personId="{75E46BFF-FC7E-4286-B0B3-03F631FFCA73}" id="{8A808C1E-F411-47CC-9FA2-671D532E21C0}">
    <text>（直雇用の場合）
・雇用期間の終期を記載してください。
　終期が定まっていない医師については、暫定的に補助の申請年度を終期としてください。
（派遣医師の場合）
・派遣期間の終期を入力してください。
終期が定まっていない医師については、直雇用の場合と同様の考えです。</text>
  </threadedComment>
  <threadedComment ref="I6" dT="2025-04-04T04:29:31.70" personId="{75E46BFF-FC7E-4286-B0B3-03F631FFCA73}" id="{FE77DF38-8ABF-4BF9-88F4-266F15D3AEA6}">
    <text>（常勤）
・派遣を予定している月数を記載してください。
（非常勤）
・派遣を予定している日数を記載してください。</text>
  </threadedComment>
  <threadedComment ref="J6" dT="2025-04-04T04:25:24.63" personId="{75E46BFF-FC7E-4286-B0B3-03F631FFCA73}" id="{E2943B76-80F5-4F28-ADFC-F343D080BDA1}">
    <text>（直雇用の場合）
・雇用期間の始期を入力してください。
（派遣医師の場合）
・派遣期間の始期を入力してください。</text>
  </threadedComment>
  <threadedComment ref="L6" dT="2025-04-04T04:26:59.27" personId="{75E46BFF-FC7E-4286-B0B3-03F631FFCA73}" id="{309C8441-764C-4E76-9526-6D50D4695AC5}">
    <text>（直雇用の場合）
・雇用期間の終期を記載してください。
　終期が定まっていない医師については、暫定的に補助の申請年度を終期としてください。
（派遣医師の場合）
・派遣期間の終期を入力してください。
終期が定まっていない医師については、直雇用の場合と同様の考えです。</text>
  </threadedComment>
  <threadedComment ref="M6" dT="2025-04-04T04:29:31.70" personId="{75E46BFF-FC7E-4286-B0B3-03F631FFCA73}" id="{01079F9C-BD32-4A7D-89B3-7C46E6E984B8}">
    <text>（常勤）
・派遣を予定している月数を記載してください。
（非常勤）
・派遣を予定している日数を記載してください。</text>
  </threadedComment>
  <threadedComment ref="N6" dT="2025-04-04T04:30:26.47" personId="{75E46BFF-FC7E-4286-B0B3-03F631FFCA73}" id="{8490EDE5-6AFE-46E1-81D6-820A0988DF39}">
    <text>（常勤）
・基準単価は、1,250,000円/月となります。
（非常勤）
・基準単価は、62,500円/日となります。</text>
  </threadedComment>
  <threadedComment ref="O6" dT="2025-04-04T04:30:44.48" personId="{75E46BFF-FC7E-4286-B0B3-03F631FFCA73}" id="{D8E2AD47-4AE8-49CC-A2E1-96184E1BC201}">
    <text>自動計算のため、入力不要です。</text>
  </threadedComment>
  <threadedComment ref="P6" dT="2025-04-04T04:30:44.48" personId="{75E46BFF-FC7E-4286-B0B3-03F631FFCA73}" id="{892BF2DD-A29D-4ECC-9C54-8E284E209F64}">
    <text>自動計算のため、入力不要です。</text>
  </threadedComment>
  <threadedComment ref="Q6" dT="2025-04-04T04:31:06.64" personId="{75E46BFF-FC7E-4286-B0B3-03F631FFCA73}" id="{F7F73856-8921-4AEE-87F8-565A85D24CC8}">
    <text>所属する医師の診療科を記載してください。</text>
  </threadedComment>
  <threadedComment ref="R6" dT="2025-04-04T05:58:35.54" personId="{75E46BFF-FC7E-4286-B0B3-03F631FFCA73}" id="{B1A7E650-866D-4B9A-B8A0-FABB10889DD2}">
    <text>プルダウンから、専門医or専攻医を選択してください。</text>
  </threadedComment>
  <threadedComment ref="T6" dT="2025-04-04T04:31:30.25" personId="{75E46BFF-FC7E-4286-B0B3-03F631FFCA73}" id="{1ADECA17-D4ED-4089-BC2F-74D64C18006F}">
    <text>雇用している医師の勤務形態を選択してください。</text>
  </threadedComment>
  <threadedComment ref="U6" dT="2025-04-04T04:32:53.90" personId="{75E46BFF-FC7E-4286-B0B3-03F631FFCA73}" id="{E9ECF1EA-B7A6-4C25-9107-00D862769E71}">
    <text>勤務頻度を記載してください。</text>
  </threadedComment>
  <threadedComment ref="W6" dT="2025-04-04T05:53:59.60" personId="{75E46BFF-FC7E-4286-B0B3-03F631FFCA73}" id="{4818E9D2-973E-47A2-8F7C-17D6B128E327}">
    <text>前年度の実績を入力してください。</text>
  </threadedComment>
  <threadedComment ref="X6" dT="2025-04-04T04:59:08.84" personId="{75E46BFF-FC7E-4286-B0B3-03F631FFCA73}" id="{1090B747-0C22-4249-9E45-764275D39700}">
    <text>実績報告時に入力してください。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7DF4-5F69-48A2-9F0C-DAB8055ACA4B}">
  <sheetPr>
    <pageSetUpPr fitToPage="1"/>
  </sheetPr>
  <dimension ref="A1:AR50"/>
  <sheetViews>
    <sheetView showGridLines="0" tabSelected="1" view="pageBreakPreview" zoomScale="85" zoomScaleNormal="55" zoomScaleSheetLayoutView="85" workbookViewId="0">
      <selection activeCell="B5" sqref="B5:H5"/>
    </sheetView>
  </sheetViews>
  <sheetFormatPr defaultColWidth="9" defaultRowHeight="11.5"/>
  <cols>
    <col min="1" max="1" width="26.36328125" style="59" customWidth="1"/>
    <col min="2" max="2" width="8.90625" style="61" customWidth="1"/>
    <col min="3" max="3" width="14.453125" style="61" customWidth="1"/>
    <col min="4" max="4" width="7.453125" style="61" customWidth="1"/>
    <col min="5" max="6" width="8.08984375" style="61" customWidth="1"/>
    <col min="7" max="8" width="10.90625" style="61" customWidth="1"/>
    <col min="9" max="11" width="8.08984375" style="61" customWidth="1"/>
    <col min="12" max="13" width="10.90625" style="61" customWidth="1"/>
    <col min="14" max="15" width="8.08984375" style="61" customWidth="1"/>
    <col min="16" max="16" width="7.453125" style="61" customWidth="1"/>
    <col min="17" max="18" width="10.90625" style="61" customWidth="1"/>
    <col min="19" max="20" width="13.6328125" style="59" customWidth="1"/>
    <col min="21" max="21" width="13.453125" style="59" customWidth="1"/>
    <col min="22" max="22" width="7.6328125" style="59" customWidth="1"/>
    <col min="23" max="23" width="38.453125" style="59" customWidth="1"/>
    <col min="24" max="24" width="31.6328125" style="60" bestFit="1" customWidth="1"/>
    <col min="25" max="27" width="14.453125" style="59" customWidth="1"/>
    <col min="28" max="28" width="16.453125" style="59" bestFit="1" customWidth="1"/>
    <col min="29" max="29" width="4.08984375" style="60" customWidth="1"/>
    <col min="30" max="30" width="17.453125" style="59" bestFit="1" customWidth="1"/>
    <col min="31" max="31" width="7.6328125" style="59" customWidth="1"/>
    <col min="32" max="32" width="18.26953125" style="59" customWidth="1"/>
    <col min="33" max="33" width="18" style="59" customWidth="1"/>
    <col min="34" max="39" width="9.26953125" style="59" customWidth="1"/>
    <col min="40" max="41" width="11.90625" style="59" customWidth="1"/>
    <col min="42" max="43" width="14.36328125" style="59" customWidth="1"/>
    <col min="44" max="16384" width="9" style="59"/>
  </cols>
  <sheetData>
    <row r="1" spans="1:44" ht="22" customHeight="1">
      <c r="A1" s="208" t="s">
        <v>179</v>
      </c>
      <c r="B1" s="59"/>
      <c r="C1" s="59"/>
      <c r="D1" s="59"/>
      <c r="E1" s="59"/>
      <c r="F1" s="59"/>
      <c r="G1" s="59"/>
      <c r="H1" s="59"/>
      <c r="I1" s="59"/>
      <c r="J1" s="59"/>
      <c r="K1" s="59"/>
      <c r="L1" s="59"/>
      <c r="M1" s="59"/>
      <c r="N1" s="59"/>
      <c r="O1" s="59"/>
      <c r="P1" s="59"/>
      <c r="Q1" s="59"/>
      <c r="R1" s="59"/>
      <c r="X1" s="59"/>
    </row>
    <row r="2" spans="1:44" ht="22" customHeight="1">
      <c r="A2" s="208" t="s">
        <v>117</v>
      </c>
      <c r="AD2" s="60"/>
    </row>
    <row r="3" spans="1:44" ht="20" customHeight="1">
      <c r="B3" s="59"/>
      <c r="C3" s="59"/>
      <c r="D3" s="59"/>
      <c r="E3" s="59"/>
      <c r="F3" s="59"/>
      <c r="G3" s="59"/>
      <c r="H3" s="59"/>
      <c r="I3" s="59"/>
      <c r="J3" s="59"/>
      <c r="K3" s="59"/>
      <c r="L3" s="59"/>
      <c r="M3" s="59"/>
      <c r="N3" s="59"/>
      <c r="O3" s="59"/>
      <c r="P3" s="59"/>
      <c r="Q3" s="59"/>
      <c r="R3" s="59"/>
      <c r="X3" s="59"/>
      <c r="AC3" s="59"/>
      <c r="AL3" s="61"/>
      <c r="AM3" s="61"/>
      <c r="AN3" s="61"/>
      <c r="AO3" s="61"/>
      <c r="AR3" s="62" t="s">
        <v>18</v>
      </c>
    </row>
    <row r="4" spans="1:44" ht="12" thickBot="1">
      <c r="A4" s="63" t="s">
        <v>132</v>
      </c>
      <c r="S4" s="61"/>
      <c r="T4" s="61"/>
      <c r="U4" s="61"/>
      <c r="V4" s="61"/>
      <c r="W4" s="61"/>
      <c r="X4" s="64"/>
      <c r="Y4" s="61"/>
      <c r="Z4" s="61"/>
      <c r="AA4" s="61"/>
      <c r="AB4" s="61"/>
      <c r="AC4" s="61"/>
      <c r="AD4" s="61"/>
      <c r="AE4" s="61"/>
      <c r="AF4" s="61"/>
      <c r="AG4" s="61"/>
      <c r="AH4" s="61"/>
      <c r="AI4" s="61"/>
      <c r="AJ4" s="61"/>
      <c r="AK4" s="61"/>
      <c r="AL4" s="61"/>
      <c r="AM4" s="61"/>
      <c r="AN4" s="61"/>
      <c r="AO4" s="61"/>
      <c r="AR4" s="62" t="s">
        <v>19</v>
      </c>
    </row>
    <row r="5" spans="1:44" ht="22" customHeight="1">
      <c r="A5" s="65" t="s">
        <v>152</v>
      </c>
      <c r="B5" s="199"/>
      <c r="C5" s="200"/>
      <c r="D5" s="200"/>
      <c r="E5" s="200"/>
      <c r="F5" s="200"/>
      <c r="G5" s="200"/>
      <c r="H5" s="201"/>
      <c r="S5" s="61"/>
      <c r="T5" s="61"/>
      <c r="U5" s="61"/>
      <c r="V5" s="61"/>
      <c r="W5" s="61"/>
      <c r="X5" s="64"/>
      <c r="Y5" s="61"/>
      <c r="Z5" s="61"/>
      <c r="AA5" s="61"/>
      <c r="AB5" s="61"/>
      <c r="AC5" s="61"/>
      <c r="AD5" s="61"/>
      <c r="AE5" s="61"/>
      <c r="AF5" s="61"/>
      <c r="AG5" s="61"/>
      <c r="AH5" s="61"/>
      <c r="AI5" s="61"/>
      <c r="AJ5" s="61"/>
      <c r="AK5" s="61"/>
      <c r="AL5" s="61"/>
      <c r="AM5" s="61"/>
      <c r="AN5" s="61"/>
      <c r="AO5" s="61"/>
      <c r="AR5" s="62"/>
    </row>
    <row r="6" spans="1:44" ht="22" customHeight="1">
      <c r="A6" s="66" t="s">
        <v>133</v>
      </c>
      <c r="B6" s="202"/>
      <c r="C6" s="203"/>
      <c r="D6" s="203"/>
      <c r="E6" s="203"/>
      <c r="F6" s="203"/>
      <c r="G6" s="203"/>
      <c r="H6" s="204"/>
      <c r="S6" s="61"/>
      <c r="T6" s="61"/>
      <c r="U6" s="61"/>
      <c r="V6" s="61"/>
      <c r="W6" s="61"/>
      <c r="X6" s="64"/>
      <c r="Y6" s="61"/>
      <c r="Z6" s="61"/>
      <c r="AA6" s="61"/>
      <c r="AB6" s="61"/>
      <c r="AC6" s="61"/>
      <c r="AD6" s="61"/>
      <c r="AE6" s="61"/>
      <c r="AF6" s="61"/>
      <c r="AG6" s="61"/>
      <c r="AH6" s="61"/>
      <c r="AI6" s="61"/>
      <c r="AJ6" s="61"/>
      <c r="AK6" s="61"/>
      <c r="AL6" s="61"/>
      <c r="AM6" s="61"/>
      <c r="AN6" s="61"/>
      <c r="AO6" s="61"/>
      <c r="AR6" s="62"/>
    </row>
    <row r="7" spans="1:44" ht="22" customHeight="1">
      <c r="A7" s="66" t="s">
        <v>134</v>
      </c>
      <c r="B7" s="202"/>
      <c r="C7" s="203"/>
      <c r="D7" s="203"/>
      <c r="E7" s="203"/>
      <c r="F7" s="203"/>
      <c r="G7" s="203"/>
      <c r="H7" s="204"/>
      <c r="I7" s="59"/>
      <c r="J7" s="59"/>
      <c r="K7" s="59"/>
      <c r="L7" s="59"/>
      <c r="M7" s="59"/>
      <c r="N7" s="59"/>
      <c r="O7" s="59"/>
      <c r="P7" s="59"/>
      <c r="Q7" s="59"/>
      <c r="R7" s="59"/>
      <c r="X7" s="59"/>
      <c r="AC7" s="59"/>
      <c r="AL7" s="61"/>
      <c r="AM7" s="61"/>
      <c r="AN7" s="61"/>
      <c r="AO7" s="61"/>
      <c r="AR7" s="62" t="s">
        <v>18</v>
      </c>
    </row>
    <row r="8" spans="1:44" ht="22" customHeight="1">
      <c r="A8" s="66" t="s">
        <v>135</v>
      </c>
      <c r="B8" s="202"/>
      <c r="C8" s="203"/>
      <c r="D8" s="203"/>
      <c r="E8" s="203"/>
      <c r="F8" s="203"/>
      <c r="G8" s="203"/>
      <c r="H8" s="204"/>
      <c r="S8" s="61"/>
      <c r="T8" s="61"/>
      <c r="U8" s="61"/>
      <c r="V8" s="61"/>
      <c r="W8" s="61"/>
      <c r="X8" s="64"/>
      <c r="Y8" s="61"/>
      <c r="Z8" s="61"/>
      <c r="AA8" s="61"/>
      <c r="AB8" s="61"/>
      <c r="AC8" s="61"/>
      <c r="AD8" s="61"/>
      <c r="AE8" s="61"/>
      <c r="AF8" s="61"/>
      <c r="AG8" s="61"/>
      <c r="AH8" s="61"/>
      <c r="AI8" s="61"/>
      <c r="AJ8" s="61"/>
      <c r="AK8" s="61"/>
      <c r="AL8" s="61"/>
      <c r="AM8" s="61"/>
      <c r="AN8" s="61"/>
      <c r="AO8" s="61"/>
      <c r="AR8" s="62" t="s">
        <v>19</v>
      </c>
    </row>
    <row r="9" spans="1:44" ht="22" customHeight="1" thickBot="1">
      <c r="A9" s="67" t="s">
        <v>136</v>
      </c>
      <c r="B9" s="205"/>
      <c r="C9" s="206"/>
      <c r="D9" s="206"/>
      <c r="E9" s="206"/>
      <c r="F9" s="206"/>
      <c r="G9" s="206"/>
      <c r="H9" s="207"/>
      <c r="S9" s="61"/>
      <c r="T9" s="61"/>
      <c r="U9" s="61"/>
      <c r="V9" s="61"/>
      <c r="W9" s="61"/>
      <c r="X9" s="64"/>
      <c r="Y9" s="61"/>
      <c r="Z9" s="61"/>
      <c r="AA9" s="61"/>
      <c r="AB9" s="61"/>
      <c r="AC9" s="61"/>
      <c r="AD9" s="61"/>
      <c r="AE9" s="61"/>
      <c r="AF9" s="61"/>
      <c r="AG9" s="61"/>
      <c r="AH9" s="61"/>
      <c r="AI9" s="61"/>
      <c r="AJ9" s="61"/>
      <c r="AK9" s="61"/>
      <c r="AL9" s="61"/>
      <c r="AM9" s="61"/>
      <c r="AN9" s="61"/>
      <c r="AO9" s="61"/>
      <c r="AR9" s="62"/>
    </row>
    <row r="10" spans="1:44" ht="11.15" customHeight="1">
      <c r="A10" s="61"/>
      <c r="J10" s="61" t="s">
        <v>137</v>
      </c>
      <c r="S10" s="61"/>
      <c r="T10" s="61"/>
      <c r="U10" s="61"/>
      <c r="V10" s="61"/>
      <c r="W10" s="61"/>
      <c r="X10" s="64"/>
      <c r="Y10" s="61"/>
      <c r="Z10" s="61"/>
      <c r="AA10" s="61"/>
      <c r="AB10" s="61"/>
      <c r="AC10" s="61"/>
      <c r="AD10" s="61"/>
      <c r="AE10" s="61"/>
      <c r="AF10" s="61"/>
      <c r="AG10" s="61"/>
      <c r="AH10" s="61"/>
      <c r="AI10" s="61"/>
      <c r="AJ10" s="61"/>
      <c r="AK10" s="61"/>
      <c r="AL10" s="61"/>
      <c r="AM10" s="61"/>
      <c r="AN10" s="61"/>
      <c r="AO10" s="61"/>
      <c r="AR10" s="62"/>
    </row>
    <row r="11" spans="1:44" ht="11.15" customHeight="1">
      <c r="A11" s="61"/>
      <c r="J11" s="61" t="s">
        <v>137</v>
      </c>
      <c r="S11" s="61"/>
      <c r="T11" s="61"/>
      <c r="U11" s="61"/>
      <c r="V11" s="61"/>
      <c r="W11" s="61"/>
      <c r="X11" s="64"/>
      <c r="Y11" s="61"/>
      <c r="Z11" s="61"/>
      <c r="AA11" s="61"/>
      <c r="AB11" s="61"/>
      <c r="AC11" s="61"/>
      <c r="AD11" s="61"/>
      <c r="AE11" s="61"/>
      <c r="AF11" s="61"/>
      <c r="AG11" s="61"/>
      <c r="AH11" s="61"/>
      <c r="AI11" s="61"/>
      <c r="AJ11" s="61"/>
      <c r="AK11" s="61"/>
      <c r="AL11" s="61"/>
      <c r="AM11" s="61"/>
      <c r="AN11" s="61"/>
      <c r="AO11" s="61"/>
      <c r="AR11" s="62"/>
    </row>
    <row r="12" spans="1:44" ht="11.15" customHeight="1">
      <c r="AD12" s="60"/>
    </row>
    <row r="13" spans="1:44" ht="15" customHeight="1">
      <c r="A13" s="129" t="s">
        <v>13</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D13" s="60"/>
    </row>
    <row r="14" spans="1:44" ht="28.5" customHeight="1">
      <c r="A14" s="118" t="s">
        <v>153</v>
      </c>
      <c r="B14" s="119"/>
      <c r="C14" s="119"/>
      <c r="D14" s="119"/>
      <c r="E14" s="119"/>
      <c r="F14" s="119"/>
      <c r="G14" s="119"/>
      <c r="H14" s="119"/>
      <c r="I14" s="119"/>
      <c r="J14" s="119"/>
      <c r="K14" s="119"/>
      <c r="L14" s="119"/>
      <c r="M14" s="119"/>
      <c r="N14" s="119"/>
      <c r="O14" s="119"/>
      <c r="P14" s="119"/>
      <c r="Q14" s="119"/>
      <c r="R14" s="120"/>
      <c r="S14" s="121" t="s">
        <v>155</v>
      </c>
      <c r="T14" s="122"/>
      <c r="U14" s="122"/>
      <c r="V14" s="122"/>
      <c r="W14" s="122"/>
      <c r="X14" s="122"/>
      <c r="Y14" s="122"/>
      <c r="Z14" s="122"/>
      <c r="AA14" s="122"/>
      <c r="AB14" s="122"/>
      <c r="AC14" s="122"/>
      <c r="AD14" s="122"/>
      <c r="AE14" s="123"/>
      <c r="AF14" s="124" t="s">
        <v>164</v>
      </c>
      <c r="AG14" s="125"/>
    </row>
    <row r="15" spans="1:44" ht="20.149999999999999" customHeight="1">
      <c r="A15" s="126" t="s">
        <v>120</v>
      </c>
      <c r="B15" s="126" t="s">
        <v>176</v>
      </c>
      <c r="C15" s="107" t="s">
        <v>106</v>
      </c>
      <c r="D15" s="108" t="s">
        <v>182</v>
      </c>
      <c r="E15" s="109"/>
      <c r="F15" s="109"/>
      <c r="G15" s="109"/>
      <c r="H15" s="109"/>
      <c r="I15" s="109"/>
      <c r="J15" s="109"/>
      <c r="K15" s="109"/>
      <c r="L15" s="109"/>
      <c r="M15" s="109"/>
      <c r="N15" s="109"/>
      <c r="O15" s="109"/>
      <c r="P15" s="109"/>
      <c r="Q15" s="109"/>
      <c r="R15" s="110"/>
      <c r="S15" s="112" t="s">
        <v>107</v>
      </c>
      <c r="T15" s="112" t="s">
        <v>118</v>
      </c>
      <c r="U15" s="112" t="s">
        <v>119</v>
      </c>
      <c r="V15" s="112" t="s">
        <v>5</v>
      </c>
      <c r="W15" s="112" t="s">
        <v>180</v>
      </c>
      <c r="X15" s="112" t="s">
        <v>27</v>
      </c>
      <c r="Y15" s="113" t="s">
        <v>161</v>
      </c>
      <c r="Z15" s="114"/>
      <c r="AA15" s="115"/>
      <c r="AB15" s="98" t="s">
        <v>108</v>
      </c>
      <c r="AC15" s="99"/>
      <c r="AD15" s="100"/>
      <c r="AE15" s="116" t="s">
        <v>109</v>
      </c>
      <c r="AF15" s="127" t="s">
        <v>109</v>
      </c>
      <c r="AG15" s="127" t="s">
        <v>110</v>
      </c>
    </row>
    <row r="16" spans="1:44" ht="20.149999999999999" customHeight="1">
      <c r="A16" s="126"/>
      <c r="B16" s="126"/>
      <c r="C16" s="107"/>
      <c r="D16" s="108" t="s">
        <v>111</v>
      </c>
      <c r="E16" s="109"/>
      <c r="F16" s="109"/>
      <c r="G16" s="109"/>
      <c r="H16" s="110"/>
      <c r="I16" s="108" t="s">
        <v>112</v>
      </c>
      <c r="J16" s="109"/>
      <c r="K16" s="109"/>
      <c r="L16" s="109"/>
      <c r="M16" s="110"/>
      <c r="N16" s="108" t="s">
        <v>113</v>
      </c>
      <c r="O16" s="109"/>
      <c r="P16" s="109"/>
      <c r="Q16" s="109"/>
      <c r="R16" s="110"/>
      <c r="S16" s="112"/>
      <c r="T16" s="112"/>
      <c r="U16" s="112"/>
      <c r="V16" s="112"/>
      <c r="W16" s="112"/>
      <c r="X16" s="112"/>
      <c r="Y16" s="111" t="s">
        <v>165</v>
      </c>
      <c r="Z16" s="111" t="s">
        <v>160</v>
      </c>
      <c r="AA16" s="111" t="s">
        <v>170</v>
      </c>
      <c r="AB16" s="101"/>
      <c r="AC16" s="102"/>
      <c r="AD16" s="103"/>
      <c r="AE16" s="117"/>
      <c r="AF16" s="128"/>
      <c r="AG16" s="128"/>
    </row>
    <row r="17" spans="1:37" ht="15.5" customHeight="1">
      <c r="A17" s="126"/>
      <c r="B17" s="126"/>
      <c r="C17" s="107"/>
      <c r="D17" s="185" t="s">
        <v>186</v>
      </c>
      <c r="E17" s="185" t="s">
        <v>154</v>
      </c>
      <c r="F17" s="185" t="s">
        <v>114</v>
      </c>
      <c r="G17" s="185" t="s">
        <v>178</v>
      </c>
      <c r="H17" s="185" t="s">
        <v>187</v>
      </c>
      <c r="I17" s="185" t="s">
        <v>186</v>
      </c>
      <c r="J17" s="185" t="s">
        <v>154</v>
      </c>
      <c r="K17" s="185" t="s">
        <v>114</v>
      </c>
      <c r="L17" s="185" t="s">
        <v>178</v>
      </c>
      <c r="M17" s="185" t="s">
        <v>187</v>
      </c>
      <c r="N17" s="185" t="s">
        <v>186</v>
      </c>
      <c r="O17" s="185" t="s">
        <v>154</v>
      </c>
      <c r="P17" s="185" t="s">
        <v>114</v>
      </c>
      <c r="Q17" s="185" t="s">
        <v>178</v>
      </c>
      <c r="R17" s="185" t="s">
        <v>187</v>
      </c>
      <c r="S17" s="112"/>
      <c r="T17" s="112"/>
      <c r="U17" s="112"/>
      <c r="V17" s="112"/>
      <c r="W17" s="112"/>
      <c r="X17" s="112"/>
      <c r="Y17" s="111"/>
      <c r="Z17" s="111"/>
      <c r="AA17" s="111"/>
      <c r="AB17" s="101"/>
      <c r="AC17" s="102"/>
      <c r="AD17" s="103"/>
      <c r="AE17" s="117"/>
      <c r="AF17" s="128"/>
      <c r="AG17" s="128"/>
    </row>
    <row r="18" spans="1:37" ht="15.5" customHeight="1">
      <c r="A18" s="126"/>
      <c r="B18" s="126"/>
      <c r="C18" s="107"/>
      <c r="D18" s="187"/>
      <c r="E18" s="187"/>
      <c r="F18" s="187"/>
      <c r="G18" s="187"/>
      <c r="H18" s="187"/>
      <c r="I18" s="187"/>
      <c r="J18" s="187"/>
      <c r="K18" s="187"/>
      <c r="L18" s="187"/>
      <c r="M18" s="187"/>
      <c r="N18" s="187"/>
      <c r="O18" s="187"/>
      <c r="P18" s="187"/>
      <c r="Q18" s="187"/>
      <c r="R18" s="187"/>
      <c r="S18" s="112"/>
      <c r="T18" s="112"/>
      <c r="U18" s="112"/>
      <c r="V18" s="112"/>
      <c r="W18" s="112"/>
      <c r="X18" s="112"/>
      <c r="Y18" s="111"/>
      <c r="Z18" s="111"/>
      <c r="AA18" s="111"/>
      <c r="AB18" s="101"/>
      <c r="AC18" s="102"/>
      <c r="AD18" s="103"/>
      <c r="AE18" s="117"/>
      <c r="AF18" s="128"/>
      <c r="AG18" s="128"/>
    </row>
    <row r="19" spans="1:37" ht="15.5" customHeight="1">
      <c r="A19" s="126"/>
      <c r="B19" s="126"/>
      <c r="C19" s="107"/>
      <c r="D19" s="186" t="s">
        <v>188</v>
      </c>
      <c r="E19" s="186" t="s">
        <v>189</v>
      </c>
      <c r="F19" s="186" t="s">
        <v>189</v>
      </c>
      <c r="G19" s="186" t="s">
        <v>188</v>
      </c>
      <c r="H19" s="186" t="s">
        <v>188</v>
      </c>
      <c r="I19" s="186" t="s">
        <v>188</v>
      </c>
      <c r="J19" s="186" t="s">
        <v>189</v>
      </c>
      <c r="K19" s="186" t="s">
        <v>189</v>
      </c>
      <c r="L19" s="186" t="s">
        <v>188</v>
      </c>
      <c r="M19" s="186" t="s">
        <v>188</v>
      </c>
      <c r="N19" s="186" t="s">
        <v>188</v>
      </c>
      <c r="O19" s="186" t="s">
        <v>189</v>
      </c>
      <c r="P19" s="186" t="s">
        <v>189</v>
      </c>
      <c r="Q19" s="186" t="s">
        <v>188</v>
      </c>
      <c r="R19" s="186" t="s">
        <v>188</v>
      </c>
      <c r="S19" s="112"/>
      <c r="T19" s="112"/>
      <c r="U19" s="112"/>
      <c r="V19" s="112"/>
      <c r="W19" s="112"/>
      <c r="X19" s="112"/>
      <c r="Y19" s="83"/>
      <c r="Z19" s="84" t="s">
        <v>156</v>
      </c>
      <c r="AA19" s="84" t="s">
        <v>157</v>
      </c>
      <c r="AB19" s="104"/>
      <c r="AC19" s="105"/>
      <c r="AD19" s="106"/>
      <c r="AE19" s="85" t="s">
        <v>158</v>
      </c>
      <c r="AF19" s="86" t="s">
        <v>159</v>
      </c>
      <c r="AG19" s="86" t="s">
        <v>162</v>
      </c>
    </row>
    <row r="20" spans="1:37" ht="24" customHeight="1">
      <c r="A20" s="190"/>
      <c r="B20" s="191"/>
      <c r="C20" s="191"/>
      <c r="D20" s="192"/>
      <c r="E20" s="193"/>
      <c r="F20" s="193"/>
      <c r="G20" s="192"/>
      <c r="H20" s="192"/>
      <c r="I20" s="192"/>
      <c r="J20" s="193"/>
      <c r="K20" s="193"/>
      <c r="L20" s="192"/>
      <c r="M20" s="192"/>
      <c r="N20" s="192"/>
      <c r="O20" s="191"/>
      <c r="P20" s="191"/>
      <c r="Q20" s="192"/>
      <c r="R20" s="192"/>
      <c r="S20" s="191"/>
      <c r="T20" s="191"/>
      <c r="U20" s="191"/>
      <c r="V20" s="191"/>
      <c r="W20" s="194"/>
      <c r="X20" s="190"/>
      <c r="Y20" s="190"/>
      <c r="Z20" s="195"/>
      <c r="AA20" s="195"/>
      <c r="AB20" s="196"/>
      <c r="AC20" s="68" t="s">
        <v>9</v>
      </c>
      <c r="AD20" s="188"/>
      <c r="AE20" s="189"/>
      <c r="AF20" s="69">
        <f>IFERROR(AI20,0)</f>
        <v>0</v>
      </c>
      <c r="AG20" s="70">
        <f>1250000*AF20</f>
        <v>0</v>
      </c>
      <c r="AI20" s="82" t="e">
        <f>IF(V20="常勤",AE20,Z20/AA20*AE20)</f>
        <v>#DIV/0!</v>
      </c>
      <c r="AJ20" s="59" t="s">
        <v>75</v>
      </c>
      <c r="AK20" s="59" t="s">
        <v>171</v>
      </c>
    </row>
    <row r="21" spans="1:37" ht="24" customHeight="1">
      <c r="A21" s="190"/>
      <c r="B21" s="191"/>
      <c r="C21" s="191"/>
      <c r="D21" s="192"/>
      <c r="E21" s="193"/>
      <c r="F21" s="193"/>
      <c r="G21" s="192"/>
      <c r="H21" s="192"/>
      <c r="I21" s="192"/>
      <c r="J21" s="193"/>
      <c r="K21" s="193"/>
      <c r="L21" s="192"/>
      <c r="M21" s="192"/>
      <c r="N21" s="192"/>
      <c r="O21" s="191"/>
      <c r="P21" s="191"/>
      <c r="Q21" s="192"/>
      <c r="R21" s="192"/>
      <c r="S21" s="191"/>
      <c r="T21" s="191"/>
      <c r="U21" s="191"/>
      <c r="V21" s="191"/>
      <c r="W21" s="194"/>
      <c r="X21" s="190"/>
      <c r="Y21" s="190"/>
      <c r="Z21" s="195"/>
      <c r="AA21" s="195"/>
      <c r="AB21" s="196"/>
      <c r="AC21" s="68" t="s">
        <v>9</v>
      </c>
      <c r="AD21" s="188"/>
      <c r="AE21" s="189"/>
      <c r="AF21" s="69">
        <f t="shared" ref="AF21:AF34" si="0">IFERROR(AI21,0)</f>
        <v>0</v>
      </c>
      <c r="AG21" s="70">
        <f t="shared" ref="AG21:AG34" si="1">1250000*AF21</f>
        <v>0</v>
      </c>
      <c r="AI21" s="82" t="e">
        <f t="shared" ref="AI21:AI34" si="2">IF(V21="常勤",AE21,Z21/AA21*AE21)</f>
        <v>#DIV/0!</v>
      </c>
      <c r="AJ21" s="59" t="s">
        <v>163</v>
      </c>
      <c r="AK21" s="59" t="s">
        <v>172</v>
      </c>
    </row>
    <row r="22" spans="1:37" ht="24" customHeight="1">
      <c r="A22" s="190"/>
      <c r="B22" s="191"/>
      <c r="C22" s="191"/>
      <c r="D22" s="192"/>
      <c r="E22" s="193"/>
      <c r="F22" s="193"/>
      <c r="G22" s="192"/>
      <c r="H22" s="192"/>
      <c r="I22" s="192"/>
      <c r="J22" s="193"/>
      <c r="K22" s="193"/>
      <c r="L22" s="192"/>
      <c r="M22" s="192"/>
      <c r="N22" s="192"/>
      <c r="O22" s="191"/>
      <c r="P22" s="191"/>
      <c r="Q22" s="192"/>
      <c r="R22" s="192"/>
      <c r="S22" s="191"/>
      <c r="T22" s="191"/>
      <c r="U22" s="191"/>
      <c r="V22" s="191"/>
      <c r="W22" s="194"/>
      <c r="X22" s="190"/>
      <c r="Y22" s="190"/>
      <c r="Z22" s="195"/>
      <c r="AA22" s="195"/>
      <c r="AB22" s="196"/>
      <c r="AC22" s="68" t="s">
        <v>9</v>
      </c>
      <c r="AD22" s="188"/>
      <c r="AE22" s="189"/>
      <c r="AF22" s="69">
        <f t="shared" si="0"/>
        <v>0</v>
      </c>
      <c r="AG22" s="70">
        <f t="shared" si="1"/>
        <v>0</v>
      </c>
      <c r="AI22" s="82" t="e">
        <f t="shared" si="2"/>
        <v>#DIV/0!</v>
      </c>
      <c r="AJ22" s="59" t="s">
        <v>121</v>
      </c>
    </row>
    <row r="23" spans="1:37" ht="24" customHeight="1">
      <c r="A23" s="191"/>
      <c r="B23" s="191"/>
      <c r="C23" s="191"/>
      <c r="D23" s="192"/>
      <c r="E23" s="193"/>
      <c r="F23" s="193"/>
      <c r="G23" s="192"/>
      <c r="H23" s="192"/>
      <c r="I23" s="192"/>
      <c r="J23" s="193"/>
      <c r="K23" s="193"/>
      <c r="L23" s="192"/>
      <c r="M23" s="192"/>
      <c r="N23" s="192"/>
      <c r="O23" s="191"/>
      <c r="P23" s="191"/>
      <c r="Q23" s="192"/>
      <c r="R23" s="192"/>
      <c r="S23" s="191"/>
      <c r="T23" s="191"/>
      <c r="U23" s="191"/>
      <c r="V23" s="191"/>
      <c r="W23" s="194"/>
      <c r="X23" s="190"/>
      <c r="Y23" s="190"/>
      <c r="Z23" s="195"/>
      <c r="AA23" s="195"/>
      <c r="AB23" s="196"/>
      <c r="AC23" s="68" t="s">
        <v>9</v>
      </c>
      <c r="AD23" s="188"/>
      <c r="AE23" s="189"/>
      <c r="AF23" s="69">
        <f t="shared" ref="AF23:AF27" si="3">IFERROR(AI23,0)</f>
        <v>0</v>
      </c>
      <c r="AG23" s="70">
        <f t="shared" ref="AG23:AG27" si="4">1250000*AF23</f>
        <v>0</v>
      </c>
      <c r="AI23" s="82" t="e">
        <f t="shared" ref="AI23:AI27" si="5">IF(V23="常勤",AE23,Z23/AA23*AE23)</f>
        <v>#DIV/0!</v>
      </c>
    </row>
    <row r="24" spans="1:37" ht="24" customHeight="1">
      <c r="A24" s="191"/>
      <c r="B24" s="191"/>
      <c r="C24" s="191"/>
      <c r="D24" s="192"/>
      <c r="E24" s="193"/>
      <c r="F24" s="193"/>
      <c r="G24" s="192"/>
      <c r="H24" s="192"/>
      <c r="I24" s="192"/>
      <c r="J24" s="193"/>
      <c r="K24" s="193"/>
      <c r="L24" s="192"/>
      <c r="M24" s="192"/>
      <c r="N24" s="192"/>
      <c r="O24" s="191"/>
      <c r="P24" s="191"/>
      <c r="Q24" s="192"/>
      <c r="R24" s="192"/>
      <c r="S24" s="191"/>
      <c r="T24" s="191"/>
      <c r="U24" s="191"/>
      <c r="V24" s="191"/>
      <c r="W24" s="194"/>
      <c r="X24" s="190"/>
      <c r="Y24" s="190"/>
      <c r="Z24" s="195"/>
      <c r="AA24" s="195"/>
      <c r="AB24" s="196"/>
      <c r="AC24" s="68" t="s">
        <v>9</v>
      </c>
      <c r="AD24" s="188"/>
      <c r="AE24" s="189"/>
      <c r="AF24" s="69">
        <f t="shared" si="3"/>
        <v>0</v>
      </c>
      <c r="AG24" s="70">
        <f t="shared" si="4"/>
        <v>0</v>
      </c>
      <c r="AI24" s="82" t="e">
        <f t="shared" si="5"/>
        <v>#DIV/0!</v>
      </c>
    </row>
    <row r="25" spans="1:37" ht="24" customHeight="1">
      <c r="A25" s="191"/>
      <c r="B25" s="191"/>
      <c r="C25" s="191"/>
      <c r="D25" s="192"/>
      <c r="E25" s="193"/>
      <c r="F25" s="193"/>
      <c r="G25" s="192"/>
      <c r="H25" s="192"/>
      <c r="I25" s="192"/>
      <c r="J25" s="193"/>
      <c r="K25" s="193"/>
      <c r="L25" s="192"/>
      <c r="M25" s="192"/>
      <c r="N25" s="192"/>
      <c r="O25" s="191"/>
      <c r="P25" s="191"/>
      <c r="Q25" s="192"/>
      <c r="R25" s="192"/>
      <c r="S25" s="191"/>
      <c r="T25" s="191"/>
      <c r="U25" s="191"/>
      <c r="V25" s="191"/>
      <c r="W25" s="194"/>
      <c r="X25" s="190"/>
      <c r="Y25" s="190"/>
      <c r="Z25" s="195"/>
      <c r="AA25" s="195"/>
      <c r="AB25" s="196"/>
      <c r="AC25" s="79" t="s">
        <v>9</v>
      </c>
      <c r="AD25" s="188"/>
      <c r="AE25" s="189"/>
      <c r="AF25" s="69">
        <f t="shared" si="3"/>
        <v>0</v>
      </c>
      <c r="AG25" s="70">
        <f t="shared" si="4"/>
        <v>0</v>
      </c>
      <c r="AI25" s="82" t="e">
        <f t="shared" si="5"/>
        <v>#DIV/0!</v>
      </c>
    </row>
    <row r="26" spans="1:37" ht="24" customHeight="1">
      <c r="A26" s="197"/>
      <c r="B26" s="191"/>
      <c r="C26" s="191"/>
      <c r="D26" s="192"/>
      <c r="E26" s="193"/>
      <c r="F26" s="193"/>
      <c r="G26" s="192"/>
      <c r="H26" s="192"/>
      <c r="I26" s="192"/>
      <c r="J26" s="193"/>
      <c r="K26" s="193"/>
      <c r="L26" s="192"/>
      <c r="M26" s="192"/>
      <c r="N26" s="192"/>
      <c r="O26" s="191"/>
      <c r="P26" s="191"/>
      <c r="Q26" s="192"/>
      <c r="R26" s="192"/>
      <c r="S26" s="191"/>
      <c r="T26" s="191"/>
      <c r="U26" s="191"/>
      <c r="V26" s="191"/>
      <c r="W26" s="194"/>
      <c r="X26" s="190"/>
      <c r="Y26" s="196"/>
      <c r="Z26" s="198"/>
      <c r="AA26" s="198"/>
      <c r="AB26" s="196"/>
      <c r="AC26" s="68" t="s">
        <v>9</v>
      </c>
      <c r="AD26" s="188"/>
      <c r="AE26" s="189"/>
      <c r="AF26" s="69">
        <f t="shared" si="3"/>
        <v>0</v>
      </c>
      <c r="AG26" s="70">
        <f t="shared" si="4"/>
        <v>0</v>
      </c>
      <c r="AI26" s="82" t="e">
        <f t="shared" si="5"/>
        <v>#DIV/0!</v>
      </c>
    </row>
    <row r="27" spans="1:37" ht="24" customHeight="1">
      <c r="A27" s="191"/>
      <c r="B27" s="191"/>
      <c r="C27" s="191"/>
      <c r="D27" s="192"/>
      <c r="E27" s="193"/>
      <c r="F27" s="193"/>
      <c r="G27" s="192"/>
      <c r="H27" s="192"/>
      <c r="I27" s="192"/>
      <c r="J27" s="193"/>
      <c r="K27" s="193"/>
      <c r="L27" s="192"/>
      <c r="M27" s="192"/>
      <c r="N27" s="192"/>
      <c r="O27" s="191"/>
      <c r="P27" s="191"/>
      <c r="Q27" s="192"/>
      <c r="R27" s="192"/>
      <c r="S27" s="191"/>
      <c r="T27" s="191"/>
      <c r="U27" s="191"/>
      <c r="V27" s="191"/>
      <c r="W27" s="194"/>
      <c r="X27" s="190"/>
      <c r="Y27" s="190"/>
      <c r="Z27" s="195"/>
      <c r="AA27" s="195"/>
      <c r="AB27" s="196"/>
      <c r="AC27" s="79" t="s">
        <v>9</v>
      </c>
      <c r="AD27" s="188"/>
      <c r="AE27" s="189"/>
      <c r="AF27" s="69">
        <f t="shared" si="3"/>
        <v>0</v>
      </c>
      <c r="AG27" s="70">
        <f t="shared" si="4"/>
        <v>0</v>
      </c>
      <c r="AI27" s="82" t="e">
        <f t="shared" si="5"/>
        <v>#DIV/0!</v>
      </c>
    </row>
    <row r="28" spans="1:37" ht="24" customHeight="1">
      <c r="A28" s="191"/>
      <c r="B28" s="191"/>
      <c r="C28" s="191"/>
      <c r="D28" s="192"/>
      <c r="E28" s="193"/>
      <c r="F28" s="193"/>
      <c r="G28" s="192"/>
      <c r="H28" s="192"/>
      <c r="I28" s="192"/>
      <c r="J28" s="193"/>
      <c r="K28" s="193"/>
      <c r="L28" s="192"/>
      <c r="M28" s="192"/>
      <c r="N28" s="192"/>
      <c r="O28" s="191"/>
      <c r="P28" s="191"/>
      <c r="Q28" s="192"/>
      <c r="R28" s="192"/>
      <c r="S28" s="191"/>
      <c r="T28" s="191"/>
      <c r="U28" s="191"/>
      <c r="V28" s="191"/>
      <c r="W28" s="194"/>
      <c r="X28" s="190"/>
      <c r="Y28" s="190"/>
      <c r="Z28" s="195"/>
      <c r="AA28" s="195"/>
      <c r="AB28" s="196"/>
      <c r="AC28" s="68" t="s">
        <v>9</v>
      </c>
      <c r="AD28" s="188"/>
      <c r="AE28" s="189"/>
      <c r="AF28" s="69">
        <f t="shared" si="0"/>
        <v>0</v>
      </c>
      <c r="AG28" s="70">
        <f t="shared" si="1"/>
        <v>0</v>
      </c>
      <c r="AI28" s="82" t="e">
        <f t="shared" si="2"/>
        <v>#DIV/0!</v>
      </c>
    </row>
    <row r="29" spans="1:37" ht="24" customHeight="1">
      <c r="A29" s="191"/>
      <c r="B29" s="191"/>
      <c r="C29" s="191"/>
      <c r="D29" s="192"/>
      <c r="E29" s="193"/>
      <c r="F29" s="193"/>
      <c r="G29" s="192"/>
      <c r="H29" s="192"/>
      <c r="I29" s="192"/>
      <c r="J29" s="193"/>
      <c r="K29" s="193"/>
      <c r="L29" s="192"/>
      <c r="M29" s="192"/>
      <c r="N29" s="192"/>
      <c r="O29" s="191"/>
      <c r="P29" s="191"/>
      <c r="Q29" s="192"/>
      <c r="R29" s="192"/>
      <c r="S29" s="191"/>
      <c r="T29" s="191"/>
      <c r="U29" s="191"/>
      <c r="V29" s="191"/>
      <c r="W29" s="194"/>
      <c r="X29" s="190"/>
      <c r="Y29" s="190"/>
      <c r="Z29" s="195"/>
      <c r="AA29" s="195"/>
      <c r="AB29" s="196"/>
      <c r="AC29" s="68" t="s">
        <v>9</v>
      </c>
      <c r="AD29" s="188"/>
      <c r="AE29" s="189"/>
      <c r="AF29" s="69">
        <f t="shared" si="0"/>
        <v>0</v>
      </c>
      <c r="AG29" s="70">
        <f t="shared" si="1"/>
        <v>0</v>
      </c>
      <c r="AI29" s="82" t="e">
        <f t="shared" si="2"/>
        <v>#DIV/0!</v>
      </c>
    </row>
    <row r="30" spans="1:37" ht="24" customHeight="1">
      <c r="A30" s="191"/>
      <c r="B30" s="191"/>
      <c r="C30" s="191"/>
      <c r="D30" s="192"/>
      <c r="E30" s="193"/>
      <c r="F30" s="193"/>
      <c r="G30" s="192"/>
      <c r="H30" s="192"/>
      <c r="I30" s="192"/>
      <c r="J30" s="193"/>
      <c r="K30" s="193"/>
      <c r="L30" s="192"/>
      <c r="M30" s="192"/>
      <c r="N30" s="192"/>
      <c r="O30" s="191"/>
      <c r="P30" s="191"/>
      <c r="Q30" s="192"/>
      <c r="R30" s="192"/>
      <c r="S30" s="191"/>
      <c r="T30" s="191"/>
      <c r="U30" s="191"/>
      <c r="V30" s="191"/>
      <c r="W30" s="194"/>
      <c r="X30" s="190"/>
      <c r="Y30" s="190"/>
      <c r="Z30" s="195"/>
      <c r="AA30" s="195"/>
      <c r="AB30" s="196"/>
      <c r="AC30" s="79" t="s">
        <v>9</v>
      </c>
      <c r="AD30" s="188"/>
      <c r="AE30" s="189"/>
      <c r="AF30" s="69">
        <f t="shared" ref="AF30:AF31" si="6">IFERROR(AI30,0)</f>
        <v>0</v>
      </c>
      <c r="AG30" s="70">
        <f t="shared" ref="AG30:AG31" si="7">1250000*AF30</f>
        <v>0</v>
      </c>
      <c r="AI30" s="82" t="e">
        <f t="shared" ref="AI30:AI31" si="8">IF(V30="常勤",AE30,Z30/AA30*AE30)</f>
        <v>#DIV/0!</v>
      </c>
    </row>
    <row r="31" spans="1:37" ht="24" customHeight="1">
      <c r="A31" s="197"/>
      <c r="B31" s="191"/>
      <c r="C31" s="191"/>
      <c r="D31" s="192"/>
      <c r="E31" s="193"/>
      <c r="F31" s="193"/>
      <c r="G31" s="192"/>
      <c r="H31" s="192"/>
      <c r="I31" s="192"/>
      <c r="J31" s="193"/>
      <c r="K31" s="193"/>
      <c r="L31" s="192"/>
      <c r="M31" s="192"/>
      <c r="N31" s="192"/>
      <c r="O31" s="191"/>
      <c r="P31" s="191"/>
      <c r="Q31" s="192"/>
      <c r="R31" s="192"/>
      <c r="S31" s="191"/>
      <c r="T31" s="191"/>
      <c r="U31" s="191"/>
      <c r="V31" s="191"/>
      <c r="W31" s="194"/>
      <c r="X31" s="190"/>
      <c r="Y31" s="196"/>
      <c r="Z31" s="198"/>
      <c r="AA31" s="198"/>
      <c r="AB31" s="196"/>
      <c r="AC31" s="68" t="s">
        <v>9</v>
      </c>
      <c r="AD31" s="188"/>
      <c r="AE31" s="189"/>
      <c r="AF31" s="69">
        <f t="shared" si="6"/>
        <v>0</v>
      </c>
      <c r="AG31" s="70">
        <f t="shared" si="7"/>
        <v>0</v>
      </c>
      <c r="AI31" s="82" t="e">
        <f t="shared" si="8"/>
        <v>#DIV/0!</v>
      </c>
    </row>
    <row r="32" spans="1:37" ht="24" customHeight="1">
      <c r="A32" s="191"/>
      <c r="B32" s="191"/>
      <c r="C32" s="191"/>
      <c r="D32" s="192"/>
      <c r="E32" s="193"/>
      <c r="F32" s="193"/>
      <c r="G32" s="192"/>
      <c r="H32" s="192"/>
      <c r="I32" s="192"/>
      <c r="J32" s="193"/>
      <c r="K32" s="193"/>
      <c r="L32" s="192"/>
      <c r="M32" s="192"/>
      <c r="N32" s="192"/>
      <c r="O32" s="191"/>
      <c r="P32" s="191"/>
      <c r="Q32" s="192"/>
      <c r="R32" s="192"/>
      <c r="S32" s="191"/>
      <c r="T32" s="191"/>
      <c r="U32" s="191"/>
      <c r="V32" s="191"/>
      <c r="W32" s="194"/>
      <c r="X32" s="190"/>
      <c r="Y32" s="190"/>
      <c r="Z32" s="195"/>
      <c r="AA32" s="195"/>
      <c r="AB32" s="196"/>
      <c r="AC32" s="79" t="s">
        <v>9</v>
      </c>
      <c r="AD32" s="188"/>
      <c r="AE32" s="189"/>
      <c r="AF32" s="69">
        <f t="shared" si="0"/>
        <v>0</v>
      </c>
      <c r="AG32" s="70">
        <f t="shared" si="1"/>
        <v>0</v>
      </c>
      <c r="AI32" s="82" t="e">
        <f t="shared" si="2"/>
        <v>#DIV/0!</v>
      </c>
    </row>
    <row r="33" spans="1:41" ht="24" customHeight="1">
      <c r="A33" s="197"/>
      <c r="B33" s="191"/>
      <c r="C33" s="191"/>
      <c r="D33" s="192"/>
      <c r="E33" s="193"/>
      <c r="F33" s="193"/>
      <c r="G33" s="192"/>
      <c r="H33" s="192"/>
      <c r="I33" s="192"/>
      <c r="J33" s="193"/>
      <c r="K33" s="193"/>
      <c r="L33" s="192"/>
      <c r="M33" s="192"/>
      <c r="N33" s="192"/>
      <c r="O33" s="191"/>
      <c r="P33" s="191"/>
      <c r="Q33" s="192"/>
      <c r="R33" s="192"/>
      <c r="S33" s="191"/>
      <c r="T33" s="191"/>
      <c r="U33" s="191"/>
      <c r="V33" s="191"/>
      <c r="W33" s="194"/>
      <c r="X33" s="190"/>
      <c r="Y33" s="196"/>
      <c r="Z33" s="198"/>
      <c r="AA33" s="198"/>
      <c r="AB33" s="196"/>
      <c r="AC33" s="68" t="s">
        <v>9</v>
      </c>
      <c r="AD33" s="188"/>
      <c r="AE33" s="189"/>
      <c r="AF33" s="69">
        <f t="shared" si="0"/>
        <v>0</v>
      </c>
      <c r="AG33" s="70">
        <f t="shared" si="1"/>
        <v>0</v>
      </c>
      <c r="AI33" s="82" t="e">
        <f t="shared" si="2"/>
        <v>#DIV/0!</v>
      </c>
    </row>
    <row r="34" spans="1:41" ht="24" customHeight="1">
      <c r="A34" s="197"/>
      <c r="B34" s="191"/>
      <c r="C34" s="191"/>
      <c r="D34" s="192"/>
      <c r="E34" s="193"/>
      <c r="F34" s="193"/>
      <c r="G34" s="192"/>
      <c r="H34" s="192"/>
      <c r="I34" s="192"/>
      <c r="J34" s="193"/>
      <c r="K34" s="193"/>
      <c r="L34" s="192"/>
      <c r="M34" s="192"/>
      <c r="N34" s="192"/>
      <c r="O34" s="191"/>
      <c r="P34" s="191"/>
      <c r="Q34" s="192"/>
      <c r="R34" s="192"/>
      <c r="S34" s="191"/>
      <c r="T34" s="191"/>
      <c r="U34" s="191"/>
      <c r="V34" s="191"/>
      <c r="W34" s="194"/>
      <c r="X34" s="190"/>
      <c r="Y34" s="196"/>
      <c r="Z34" s="198"/>
      <c r="AA34" s="198"/>
      <c r="AB34" s="196"/>
      <c r="AC34" s="68" t="s">
        <v>9</v>
      </c>
      <c r="AD34" s="188"/>
      <c r="AE34" s="189"/>
      <c r="AF34" s="69">
        <f t="shared" si="0"/>
        <v>0</v>
      </c>
      <c r="AG34" s="70">
        <f t="shared" si="1"/>
        <v>0</v>
      </c>
      <c r="AI34" s="82" t="e">
        <f t="shared" si="2"/>
        <v>#DIV/0!</v>
      </c>
    </row>
    <row r="35" spans="1:41" ht="23.15" customHeight="1">
      <c r="S35" s="61"/>
      <c r="T35" s="61"/>
      <c r="U35" s="61"/>
      <c r="V35" s="61"/>
      <c r="W35" s="61"/>
      <c r="X35" s="64"/>
      <c r="Y35" s="75"/>
      <c r="Z35" s="75"/>
      <c r="AA35" s="75"/>
      <c r="AB35" s="75"/>
      <c r="AC35" s="61"/>
      <c r="AD35" s="75"/>
      <c r="AE35" s="76"/>
      <c r="AF35" s="76"/>
      <c r="AG35" s="70">
        <f>SUM(AG20:AG34)</f>
        <v>0</v>
      </c>
    </row>
    <row r="36" spans="1:41" ht="22" customHeight="1">
      <c r="A36" s="59" t="s">
        <v>166</v>
      </c>
      <c r="B36" s="59"/>
      <c r="C36" s="59"/>
      <c r="D36" s="59"/>
      <c r="E36" s="59"/>
      <c r="F36" s="59"/>
      <c r="G36" s="59"/>
      <c r="H36" s="59"/>
      <c r="I36" s="59"/>
      <c r="J36" s="59"/>
      <c r="K36" s="59"/>
      <c r="L36" s="59"/>
      <c r="M36" s="59"/>
      <c r="N36" s="59"/>
      <c r="O36" s="59"/>
      <c r="P36" s="59"/>
      <c r="Q36" s="59"/>
      <c r="R36" s="59"/>
      <c r="X36" s="59"/>
      <c r="AC36" s="59"/>
    </row>
    <row r="37" spans="1:41" ht="22" customHeight="1">
      <c r="A37" s="59" t="s">
        <v>177</v>
      </c>
    </row>
    <row r="38" spans="1:41" ht="17.5" customHeight="1">
      <c r="A38" s="59" t="s">
        <v>167</v>
      </c>
      <c r="B38" s="60"/>
      <c r="C38" s="60"/>
      <c r="D38" s="60"/>
      <c r="E38" s="60"/>
      <c r="F38" s="60"/>
      <c r="G38" s="60"/>
      <c r="H38" s="60"/>
      <c r="I38" s="60"/>
      <c r="J38" s="60"/>
      <c r="K38" s="60"/>
      <c r="L38" s="60"/>
      <c r="M38" s="60"/>
      <c r="N38" s="60"/>
      <c r="O38" s="60"/>
      <c r="P38" s="60"/>
      <c r="Q38" s="60"/>
      <c r="R38" s="60"/>
      <c r="S38" s="60"/>
      <c r="T38" s="60"/>
      <c r="U38" s="60"/>
      <c r="V38" s="60"/>
      <c r="W38" s="60"/>
      <c r="Y38" s="60"/>
      <c r="Z38" s="60"/>
      <c r="AA38" s="60"/>
      <c r="AB38" s="60"/>
      <c r="AD38" s="60"/>
      <c r="AE38" s="60"/>
      <c r="AF38" s="60"/>
      <c r="AG38" s="60"/>
      <c r="AH38" s="60"/>
      <c r="AI38" s="60"/>
      <c r="AJ38" s="60"/>
      <c r="AK38" s="60"/>
      <c r="AL38" s="60"/>
      <c r="AM38" s="60"/>
      <c r="AN38" s="60"/>
      <c r="AO38" s="60"/>
    </row>
    <row r="39" spans="1:41" ht="17.5" customHeight="1">
      <c r="A39" s="59" t="s">
        <v>169</v>
      </c>
      <c r="B39" s="60"/>
      <c r="C39" s="60"/>
      <c r="D39" s="60"/>
      <c r="E39" s="60"/>
      <c r="F39" s="60"/>
      <c r="G39" s="60"/>
      <c r="H39" s="60"/>
      <c r="I39" s="60"/>
      <c r="J39" s="60"/>
      <c r="K39" s="60"/>
      <c r="L39" s="60"/>
      <c r="M39" s="60"/>
      <c r="N39" s="60"/>
      <c r="O39" s="60"/>
      <c r="P39" s="60"/>
      <c r="Q39" s="60"/>
      <c r="R39" s="60"/>
      <c r="S39" s="60"/>
      <c r="T39" s="60"/>
      <c r="U39" s="60"/>
      <c r="V39" s="60"/>
      <c r="W39" s="60"/>
      <c r="Y39" s="60"/>
      <c r="Z39" s="60"/>
      <c r="AA39" s="60"/>
      <c r="AB39" s="60"/>
      <c r="AD39" s="60"/>
      <c r="AE39" s="60"/>
      <c r="AF39" s="60"/>
      <c r="AG39" s="60"/>
      <c r="AH39" s="60"/>
      <c r="AI39" s="60"/>
      <c r="AJ39" s="60"/>
      <c r="AK39" s="60"/>
      <c r="AL39" s="60"/>
      <c r="AM39" s="60"/>
      <c r="AN39" s="60"/>
      <c r="AO39" s="60"/>
    </row>
    <row r="40" spans="1:41" ht="17.5" customHeight="1">
      <c r="A40" s="59" t="s">
        <v>168</v>
      </c>
      <c r="B40" s="60"/>
      <c r="C40" s="60"/>
      <c r="D40" s="60"/>
      <c r="E40" s="60"/>
      <c r="F40" s="60"/>
      <c r="G40" s="60"/>
      <c r="H40" s="60"/>
      <c r="I40" s="60"/>
      <c r="J40" s="60"/>
      <c r="K40" s="60"/>
      <c r="L40" s="60"/>
      <c r="M40" s="60"/>
      <c r="N40" s="60"/>
      <c r="O40" s="60"/>
      <c r="P40" s="60"/>
      <c r="Q40" s="60"/>
      <c r="R40" s="60"/>
      <c r="S40" s="60"/>
      <c r="T40" s="60"/>
      <c r="U40" s="60"/>
      <c r="V40" s="60"/>
      <c r="W40" s="60"/>
      <c r="Y40" s="60"/>
      <c r="Z40" s="60"/>
      <c r="AA40" s="60"/>
      <c r="AB40" s="60"/>
      <c r="AD40" s="60"/>
      <c r="AE40" s="60"/>
      <c r="AF40" s="60"/>
      <c r="AG40" s="60"/>
      <c r="AH40" s="60"/>
      <c r="AI40" s="60"/>
      <c r="AJ40" s="60"/>
      <c r="AK40" s="60"/>
      <c r="AL40" s="60"/>
      <c r="AM40" s="60"/>
      <c r="AN40" s="60"/>
      <c r="AO40" s="60"/>
    </row>
    <row r="41" spans="1:41" ht="2.5" customHeight="1">
      <c r="A41" s="60"/>
      <c r="B41" s="60"/>
      <c r="C41" s="60"/>
      <c r="D41" s="60"/>
      <c r="E41" s="60"/>
      <c r="F41" s="60"/>
      <c r="G41" s="60"/>
      <c r="H41" s="60"/>
      <c r="I41" s="60"/>
      <c r="J41" s="60"/>
      <c r="K41" s="60"/>
      <c r="L41" s="60"/>
      <c r="M41" s="60"/>
      <c r="N41" s="60"/>
      <c r="O41" s="60"/>
      <c r="P41" s="60"/>
      <c r="Q41" s="60"/>
      <c r="R41" s="60"/>
      <c r="S41" s="60"/>
      <c r="T41" s="60"/>
      <c r="U41" s="60"/>
      <c r="V41" s="60"/>
      <c r="W41" s="60"/>
      <c r="Y41" s="60"/>
      <c r="Z41" s="60"/>
      <c r="AA41" s="60"/>
      <c r="AB41" s="60"/>
      <c r="AD41" s="60"/>
      <c r="AE41" s="60"/>
      <c r="AF41" s="60"/>
      <c r="AG41" s="60"/>
      <c r="AH41" s="60"/>
      <c r="AI41" s="60"/>
      <c r="AJ41" s="60"/>
      <c r="AK41" s="60"/>
      <c r="AL41" s="60"/>
      <c r="AM41" s="60"/>
      <c r="AN41" s="60"/>
      <c r="AO41" s="60"/>
    </row>
    <row r="43" spans="1:41" ht="18" customHeight="1">
      <c r="A43" s="59" t="s">
        <v>184</v>
      </c>
    </row>
    <row r="44" spans="1:41" ht="18" customHeight="1">
      <c r="A44" s="59" t="s">
        <v>185</v>
      </c>
      <c r="B44" s="60"/>
      <c r="C44" s="60"/>
      <c r="D44" s="60"/>
      <c r="E44" s="60"/>
      <c r="F44" s="60"/>
      <c r="G44" s="60"/>
      <c r="H44" s="60"/>
      <c r="I44" s="60"/>
      <c r="J44" s="60"/>
      <c r="K44" s="60"/>
      <c r="L44" s="60"/>
      <c r="M44" s="60"/>
      <c r="N44" s="60"/>
      <c r="O44" s="60"/>
      <c r="P44" s="60"/>
      <c r="Q44" s="60"/>
      <c r="R44" s="60"/>
      <c r="S44" s="60"/>
      <c r="T44" s="60"/>
      <c r="U44" s="60"/>
      <c r="V44" s="60"/>
      <c r="W44" s="60"/>
      <c r="Y44" s="60"/>
      <c r="Z44" s="60"/>
      <c r="AA44" s="60"/>
      <c r="AB44" s="60"/>
      <c r="AD44" s="60"/>
      <c r="AE44" s="60"/>
      <c r="AF44" s="60"/>
      <c r="AG44" s="60"/>
      <c r="AH44" s="60"/>
      <c r="AI44" s="60"/>
      <c r="AJ44" s="60"/>
      <c r="AK44" s="60"/>
      <c r="AL44" s="60"/>
      <c r="AM44" s="60"/>
      <c r="AN44" s="60"/>
      <c r="AO44" s="60"/>
    </row>
    <row r="45" spans="1:41" ht="18" customHeight="1">
      <c r="A45" s="59" t="s">
        <v>183</v>
      </c>
      <c r="B45" s="60"/>
      <c r="C45" s="60"/>
      <c r="D45" s="60"/>
      <c r="E45" s="60"/>
      <c r="F45" s="60"/>
      <c r="G45" s="60"/>
      <c r="H45" s="60"/>
      <c r="I45" s="60"/>
      <c r="J45" s="60"/>
      <c r="K45" s="60"/>
      <c r="L45" s="60"/>
      <c r="M45" s="60"/>
      <c r="N45" s="60"/>
      <c r="O45" s="60"/>
      <c r="P45" s="60"/>
      <c r="Q45" s="60"/>
      <c r="R45" s="60"/>
      <c r="S45" s="60"/>
      <c r="T45" s="60"/>
      <c r="U45" s="60"/>
      <c r="V45" s="60"/>
      <c r="W45" s="60"/>
      <c r="Y45" s="60"/>
      <c r="Z45" s="60"/>
      <c r="AA45" s="60"/>
      <c r="AB45" s="60"/>
      <c r="AD45" s="60"/>
      <c r="AE45" s="60"/>
      <c r="AF45" s="60"/>
      <c r="AG45" s="60"/>
      <c r="AH45" s="60"/>
      <c r="AI45" s="60"/>
      <c r="AJ45" s="60"/>
      <c r="AK45" s="60"/>
      <c r="AL45" s="60"/>
      <c r="AM45" s="60"/>
      <c r="AN45" s="60"/>
      <c r="AO45" s="60"/>
    </row>
    <row r="47" spans="1:41" ht="22" customHeight="1">
      <c r="A47" s="59" t="s">
        <v>181</v>
      </c>
    </row>
    <row r="48" spans="1:41" ht="17.5" customHeight="1">
      <c r="A48" s="59" t="s">
        <v>173</v>
      </c>
      <c r="B48" s="60"/>
      <c r="C48" s="60"/>
      <c r="D48" s="60"/>
      <c r="E48" s="60"/>
      <c r="F48" s="60"/>
      <c r="G48" s="60"/>
      <c r="H48" s="60"/>
      <c r="I48" s="60"/>
      <c r="J48" s="60"/>
      <c r="K48" s="60"/>
      <c r="L48" s="60"/>
      <c r="M48" s="60"/>
      <c r="N48" s="60"/>
      <c r="O48" s="60"/>
      <c r="P48" s="60"/>
      <c r="Q48" s="60"/>
      <c r="R48" s="60"/>
      <c r="S48" s="60"/>
      <c r="T48" s="60"/>
      <c r="U48" s="60"/>
      <c r="V48" s="60"/>
      <c r="W48" s="60"/>
      <c r="Y48" s="60"/>
      <c r="Z48" s="60"/>
      <c r="AA48" s="60"/>
      <c r="AB48" s="60"/>
      <c r="AD48" s="60"/>
      <c r="AE48" s="60"/>
      <c r="AF48" s="60"/>
      <c r="AG48" s="60"/>
      <c r="AH48" s="60"/>
      <c r="AI48" s="60"/>
      <c r="AJ48" s="60"/>
      <c r="AK48" s="60"/>
      <c r="AL48" s="60"/>
      <c r="AM48" s="60"/>
      <c r="AN48" s="60"/>
      <c r="AO48" s="60"/>
    </row>
    <row r="49" spans="1:41" ht="17.5" customHeight="1">
      <c r="A49" s="59" t="s">
        <v>174</v>
      </c>
      <c r="B49" s="60"/>
      <c r="C49" s="60"/>
      <c r="D49" s="60"/>
      <c r="E49" s="60"/>
      <c r="F49" s="60"/>
      <c r="G49" s="60"/>
      <c r="H49" s="60"/>
      <c r="I49" s="60"/>
      <c r="J49" s="60"/>
      <c r="K49" s="60"/>
      <c r="L49" s="60"/>
      <c r="M49" s="60"/>
      <c r="N49" s="60"/>
      <c r="O49" s="60"/>
      <c r="P49" s="60"/>
      <c r="Q49" s="60"/>
      <c r="R49" s="60"/>
      <c r="S49" s="60"/>
      <c r="T49" s="60"/>
      <c r="U49" s="60"/>
      <c r="V49" s="60"/>
      <c r="W49" s="60"/>
      <c r="Y49" s="60"/>
      <c r="Z49" s="60"/>
      <c r="AA49" s="60"/>
      <c r="AB49" s="60"/>
      <c r="AD49" s="60"/>
      <c r="AE49" s="60"/>
      <c r="AF49" s="60"/>
      <c r="AG49" s="60"/>
      <c r="AH49" s="60"/>
      <c r="AI49" s="60"/>
      <c r="AJ49" s="60"/>
      <c r="AK49" s="60"/>
      <c r="AL49" s="60"/>
      <c r="AM49" s="60"/>
      <c r="AN49" s="60"/>
      <c r="AO49" s="60"/>
    </row>
    <row r="50" spans="1:41" ht="17.5" customHeight="1">
      <c r="A50" s="59" t="s">
        <v>175</v>
      </c>
      <c r="B50" s="60"/>
      <c r="C50" s="60"/>
      <c r="D50" s="60"/>
      <c r="E50" s="60"/>
      <c r="F50" s="60"/>
      <c r="G50" s="60"/>
      <c r="H50" s="60"/>
      <c r="I50" s="60"/>
      <c r="J50" s="60"/>
      <c r="K50" s="60"/>
      <c r="L50" s="60"/>
      <c r="M50" s="60"/>
      <c r="N50" s="60"/>
      <c r="O50" s="60"/>
      <c r="P50" s="60"/>
      <c r="Q50" s="60"/>
      <c r="R50" s="60"/>
      <c r="S50" s="60"/>
      <c r="T50" s="60"/>
      <c r="U50" s="60"/>
      <c r="V50" s="60"/>
      <c r="W50" s="60"/>
      <c r="Y50" s="60"/>
      <c r="Z50" s="60"/>
      <c r="AA50" s="60"/>
      <c r="AB50" s="60"/>
      <c r="AD50" s="60"/>
      <c r="AE50" s="60"/>
      <c r="AF50" s="60"/>
      <c r="AG50" s="60"/>
      <c r="AH50" s="60"/>
      <c r="AI50" s="60"/>
      <c r="AJ50" s="60"/>
      <c r="AK50" s="60"/>
      <c r="AL50" s="60"/>
      <c r="AM50" s="60"/>
      <c r="AN50" s="60"/>
      <c r="AO50" s="60"/>
    </row>
  </sheetData>
  <sheetProtection algorithmName="SHA-512" hashValue="B+ZEUoSDCbp69TeBfufkYWfQ06mf1NMNFo50bYpC3fdF5NSnz3+379NM515l3HwxNr2ILBL1gpbDBHFSFYBSkw==" saltValue="KhMrWJE3cx0HY5N9RxsdKg==" spinCount="100000" sheet="1" objects="1" scenarios="1"/>
  <mergeCells count="45">
    <mergeCell ref="R17:R18"/>
    <mergeCell ref="M17:M18"/>
    <mergeCell ref="N17:N18"/>
    <mergeCell ref="O17:O18"/>
    <mergeCell ref="P17:P18"/>
    <mergeCell ref="Q17:Q18"/>
    <mergeCell ref="A13:AB13"/>
    <mergeCell ref="B5:H5"/>
    <mergeCell ref="B6:H6"/>
    <mergeCell ref="B7:H7"/>
    <mergeCell ref="B8:H8"/>
    <mergeCell ref="B9:H9"/>
    <mergeCell ref="AE15:AE18"/>
    <mergeCell ref="A14:R14"/>
    <mergeCell ref="S14:AE14"/>
    <mergeCell ref="AF14:AG14"/>
    <mergeCell ref="A15:A19"/>
    <mergeCell ref="B15:B19"/>
    <mergeCell ref="C15:C19"/>
    <mergeCell ref="D15:R15"/>
    <mergeCell ref="S15:S19"/>
    <mergeCell ref="T15:T19"/>
    <mergeCell ref="U15:U19"/>
    <mergeCell ref="AF15:AF18"/>
    <mergeCell ref="AG15:AG18"/>
    <mergeCell ref="D16:H16"/>
    <mergeCell ref="I16:M16"/>
    <mergeCell ref="AA16:AA18"/>
    <mergeCell ref="V15:V19"/>
    <mergeCell ref="W15:W19"/>
    <mergeCell ref="X15:X19"/>
    <mergeCell ref="Y15:AA15"/>
    <mergeCell ref="G17:G18"/>
    <mergeCell ref="D17:D18"/>
    <mergeCell ref="E17:E18"/>
    <mergeCell ref="F17:F18"/>
    <mergeCell ref="H17:H18"/>
    <mergeCell ref="I17:I18"/>
    <mergeCell ref="J17:J18"/>
    <mergeCell ref="K17:K18"/>
    <mergeCell ref="L17:L18"/>
    <mergeCell ref="AB15:AD19"/>
    <mergeCell ref="N16:R16"/>
    <mergeCell ref="Y16:Y18"/>
    <mergeCell ref="Z16:Z18"/>
  </mergeCells>
  <phoneticPr fontId="12"/>
  <dataValidations count="6">
    <dataValidation type="list" allowBlank="1" showInputMessage="1" showErrorMessage="1" sqref="W20:W34" xr:uid="{A6481373-5192-4626-8A6D-84E72C1C4248}">
      <formula1>$AK$20:$AK$21</formula1>
    </dataValidation>
    <dataValidation type="date" allowBlank="1" showInputMessage="1" showErrorMessage="1" sqref="Y35 Z33:AA35 Z31:AA31 AD20:AD35 AB20:AB35 Z26:AA26" xr:uid="{A4099A0A-A518-48ED-98F4-F8C95A68EF0B}">
      <formula1>36526</formula1>
      <formula2>401769</formula2>
    </dataValidation>
    <dataValidation showInputMessage="1" showErrorMessage="1" sqref="AI1:AJ2 AI12:AJ16 AI37:AJ65544" xr:uid="{858AFC8D-1F46-4D76-BD95-35DE43F9FB98}"/>
    <dataValidation type="list" allowBlank="1" showInputMessage="1" showErrorMessage="1" sqref="W35 V20:V35" xr:uid="{2BD61478-2572-46B8-BD52-452B1CF86810}">
      <formula1>"常勤,非常勤"</formula1>
    </dataValidation>
    <dataValidation type="list" allowBlank="1" showInputMessage="1" showErrorMessage="1" sqref="B20:B35" xr:uid="{D0215C95-B54C-4667-8CEA-C2A1F4121C1A}">
      <formula1>"①,②,③"</formula1>
    </dataValidation>
    <dataValidation type="list" allowBlank="1" showInputMessage="1" showErrorMessage="1" sqref="Y20:Y34" xr:uid="{666345C0-B0ED-4455-A045-84DF19C2D2AA}">
      <formula1>$AJ$20:$AJ$22</formula1>
    </dataValidation>
  </dataValidations>
  <pageMargins left="0.7" right="0.7" top="0.75" bottom="0.75" header="0.3" footer="0.3"/>
  <pageSetup paperSize="9" scale="31" orientation="landscape" r:id="rId1"/>
  <colBreaks count="1" manualBreakCount="1">
    <brk id="33"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2B00D-6421-4B4F-9376-141E3694AECA}">
  <sheetPr>
    <pageSetUpPr fitToPage="1"/>
  </sheetPr>
  <dimension ref="A1:AR43"/>
  <sheetViews>
    <sheetView showGridLines="0" view="pageBreakPreview" zoomScale="85" zoomScaleNormal="55" zoomScaleSheetLayoutView="85" workbookViewId="0">
      <selection activeCell="A20" sqref="A20"/>
    </sheetView>
  </sheetViews>
  <sheetFormatPr defaultColWidth="9" defaultRowHeight="11.5"/>
  <cols>
    <col min="1" max="1" width="26.36328125" style="59" customWidth="1"/>
    <col min="2" max="2" width="8.90625" style="61" customWidth="1"/>
    <col min="3" max="3" width="14.453125" style="61" customWidth="1"/>
    <col min="4" max="4" width="7.453125" style="61" customWidth="1"/>
    <col min="5" max="6" width="8.08984375" style="61" customWidth="1"/>
    <col min="7" max="8" width="10.90625" style="61" customWidth="1"/>
    <col min="9" max="11" width="8.08984375" style="61" customWidth="1"/>
    <col min="12" max="13" width="10.90625" style="61" customWidth="1"/>
    <col min="14" max="15" width="8.08984375" style="61" customWidth="1"/>
    <col min="16" max="16" width="7.453125" style="61" customWidth="1"/>
    <col min="17" max="18" width="10.90625" style="61" customWidth="1"/>
    <col min="19" max="20" width="13.6328125" style="59" customWidth="1"/>
    <col min="21" max="21" width="13.453125" style="59" customWidth="1"/>
    <col min="22" max="22" width="7.6328125" style="59" customWidth="1"/>
    <col min="23" max="23" width="38.453125" style="59" customWidth="1"/>
    <col min="24" max="24" width="31.6328125" style="60" bestFit="1" customWidth="1"/>
    <col min="25" max="27" width="14.453125" style="59" customWidth="1"/>
    <col min="28" max="28" width="16.453125" style="59" bestFit="1" customWidth="1"/>
    <col min="29" max="29" width="4.08984375" style="60" customWidth="1"/>
    <col min="30" max="30" width="17.453125" style="59" bestFit="1" customWidth="1"/>
    <col min="31" max="31" width="7.6328125" style="59" customWidth="1"/>
    <col min="32" max="32" width="18.26953125" style="59" customWidth="1"/>
    <col min="33" max="33" width="18" style="59" customWidth="1"/>
    <col min="34" max="39" width="9.26953125" style="59" customWidth="1"/>
    <col min="40" max="41" width="11.90625" style="59" customWidth="1"/>
    <col min="42" max="43" width="14.36328125" style="59" customWidth="1"/>
    <col min="44" max="16384" width="9" style="59"/>
  </cols>
  <sheetData>
    <row r="1" spans="1:44" ht="22" customHeight="1">
      <c r="A1" s="59" t="s">
        <v>179</v>
      </c>
      <c r="B1" s="59"/>
      <c r="C1" s="59"/>
      <c r="D1" s="59"/>
      <c r="E1" s="59"/>
      <c r="F1" s="59"/>
      <c r="G1" s="59"/>
      <c r="H1" s="59"/>
      <c r="I1" s="59"/>
      <c r="J1" s="59"/>
      <c r="K1" s="59"/>
      <c r="L1" s="59"/>
      <c r="M1" s="59"/>
      <c r="N1" s="59"/>
      <c r="O1" s="59"/>
      <c r="P1" s="59"/>
      <c r="Q1" s="59"/>
      <c r="R1" s="59"/>
      <c r="X1" s="59"/>
    </row>
    <row r="2" spans="1:44" ht="22" customHeight="1">
      <c r="A2" s="59" t="s">
        <v>117</v>
      </c>
      <c r="AD2" s="60"/>
    </row>
    <row r="3" spans="1:44">
      <c r="B3" s="59"/>
      <c r="C3" s="59"/>
      <c r="D3" s="59"/>
      <c r="E3" s="59"/>
      <c r="F3" s="59"/>
      <c r="G3" s="59"/>
      <c r="H3" s="59"/>
      <c r="I3" s="59"/>
      <c r="J3" s="59"/>
      <c r="K3" s="59"/>
      <c r="L3" s="59"/>
      <c r="M3" s="59"/>
      <c r="N3" s="59"/>
      <c r="O3" s="59"/>
      <c r="P3" s="59"/>
      <c r="Q3" s="59"/>
      <c r="R3" s="59"/>
      <c r="X3" s="59"/>
      <c r="AC3" s="59"/>
      <c r="AL3" s="61"/>
      <c r="AM3" s="61"/>
      <c r="AN3" s="61"/>
      <c r="AO3" s="61"/>
      <c r="AR3" s="62" t="s">
        <v>18</v>
      </c>
    </row>
    <row r="4" spans="1:44" ht="12" thickBot="1">
      <c r="A4" s="63" t="s">
        <v>132</v>
      </c>
      <c r="S4" s="61"/>
      <c r="T4" s="61"/>
      <c r="U4" s="61"/>
      <c r="V4" s="61"/>
      <c r="W4" s="61"/>
      <c r="X4" s="64"/>
      <c r="Y4" s="61"/>
      <c r="Z4" s="61"/>
      <c r="AA4" s="61"/>
      <c r="AB4" s="61"/>
      <c r="AC4" s="61"/>
      <c r="AD4" s="61"/>
      <c r="AE4" s="61"/>
      <c r="AF4" s="61"/>
      <c r="AG4" s="61"/>
      <c r="AH4" s="61"/>
      <c r="AI4" s="61"/>
      <c r="AJ4" s="61"/>
      <c r="AK4" s="61"/>
      <c r="AL4" s="61"/>
      <c r="AM4" s="61"/>
      <c r="AN4" s="61"/>
      <c r="AO4" s="61"/>
      <c r="AR4" s="62" t="s">
        <v>19</v>
      </c>
    </row>
    <row r="5" spans="1:44" ht="22" customHeight="1">
      <c r="A5" s="65" t="s">
        <v>152</v>
      </c>
      <c r="B5" s="130"/>
      <c r="C5" s="131"/>
      <c r="D5" s="131"/>
      <c r="E5" s="131"/>
      <c r="F5" s="131"/>
      <c r="G5" s="131"/>
      <c r="H5" s="132"/>
      <c r="S5" s="61"/>
      <c r="T5" s="61"/>
      <c r="U5" s="61"/>
      <c r="V5" s="61"/>
      <c r="W5" s="61"/>
      <c r="X5" s="64"/>
      <c r="Y5" s="61"/>
      <c r="Z5" s="61"/>
      <c r="AA5" s="61"/>
      <c r="AB5" s="61"/>
      <c r="AC5" s="61"/>
      <c r="AD5" s="61"/>
      <c r="AE5" s="61"/>
      <c r="AF5" s="61"/>
      <c r="AG5" s="61"/>
      <c r="AH5" s="61"/>
      <c r="AI5" s="61"/>
      <c r="AJ5" s="61"/>
      <c r="AK5" s="61"/>
      <c r="AL5" s="61"/>
      <c r="AM5" s="61"/>
      <c r="AN5" s="61"/>
      <c r="AO5" s="61"/>
      <c r="AR5" s="62"/>
    </row>
    <row r="6" spans="1:44" ht="22" customHeight="1">
      <c r="A6" s="66" t="s">
        <v>133</v>
      </c>
      <c r="B6" s="133"/>
      <c r="C6" s="134"/>
      <c r="D6" s="134"/>
      <c r="E6" s="134"/>
      <c r="F6" s="134"/>
      <c r="G6" s="134"/>
      <c r="H6" s="135"/>
      <c r="S6" s="61"/>
      <c r="T6" s="61"/>
      <c r="U6" s="61"/>
      <c r="V6" s="61"/>
      <c r="W6" s="61"/>
      <c r="X6" s="64"/>
      <c r="Y6" s="61"/>
      <c r="Z6" s="61"/>
      <c r="AA6" s="61"/>
      <c r="AB6" s="61"/>
      <c r="AC6" s="61"/>
      <c r="AD6" s="61"/>
      <c r="AE6" s="61"/>
      <c r="AF6" s="61"/>
      <c r="AG6" s="61"/>
      <c r="AH6" s="61"/>
      <c r="AI6" s="61"/>
      <c r="AJ6" s="61"/>
      <c r="AK6" s="61"/>
      <c r="AL6" s="61"/>
      <c r="AM6" s="61"/>
      <c r="AN6" s="61"/>
      <c r="AO6" s="61"/>
      <c r="AR6" s="62"/>
    </row>
    <row r="7" spans="1:44" ht="22" customHeight="1">
      <c r="A7" s="66" t="s">
        <v>134</v>
      </c>
      <c r="B7" s="133"/>
      <c r="C7" s="134"/>
      <c r="D7" s="134"/>
      <c r="E7" s="134"/>
      <c r="F7" s="134"/>
      <c r="G7" s="134"/>
      <c r="H7" s="135"/>
      <c r="I7" s="59"/>
      <c r="J7" s="59"/>
      <c r="K7" s="59"/>
      <c r="L7" s="59"/>
      <c r="M7" s="59"/>
      <c r="N7" s="59"/>
      <c r="O7" s="59"/>
      <c r="P7" s="59"/>
      <c r="Q7" s="59"/>
      <c r="R7" s="59"/>
      <c r="X7" s="59"/>
      <c r="AC7" s="59"/>
      <c r="AL7" s="61"/>
      <c r="AM7" s="61"/>
      <c r="AN7" s="61"/>
      <c r="AO7" s="61"/>
      <c r="AR7" s="62" t="s">
        <v>18</v>
      </c>
    </row>
    <row r="8" spans="1:44" ht="22" customHeight="1">
      <c r="A8" s="66" t="s">
        <v>135</v>
      </c>
      <c r="B8" s="133"/>
      <c r="C8" s="134"/>
      <c r="D8" s="134"/>
      <c r="E8" s="134"/>
      <c r="F8" s="134"/>
      <c r="G8" s="134"/>
      <c r="H8" s="135"/>
      <c r="S8" s="61"/>
      <c r="T8" s="61"/>
      <c r="U8" s="61"/>
      <c r="V8" s="61"/>
      <c r="W8" s="61"/>
      <c r="X8" s="64"/>
      <c r="Y8" s="61"/>
      <c r="Z8" s="61"/>
      <c r="AA8" s="61"/>
      <c r="AB8" s="61"/>
      <c r="AC8" s="61"/>
      <c r="AD8" s="61"/>
      <c r="AE8" s="61"/>
      <c r="AF8" s="61"/>
      <c r="AG8" s="61"/>
      <c r="AH8" s="61"/>
      <c r="AI8" s="61"/>
      <c r="AJ8" s="61"/>
      <c r="AK8" s="61"/>
      <c r="AL8" s="61"/>
      <c r="AM8" s="61"/>
      <c r="AN8" s="61"/>
      <c r="AO8" s="61"/>
      <c r="AR8" s="62" t="s">
        <v>19</v>
      </c>
    </row>
    <row r="9" spans="1:44" ht="22" customHeight="1" thickBot="1">
      <c r="A9" s="67" t="s">
        <v>136</v>
      </c>
      <c r="B9" s="136"/>
      <c r="C9" s="137"/>
      <c r="D9" s="137"/>
      <c r="E9" s="137"/>
      <c r="F9" s="137"/>
      <c r="G9" s="137"/>
      <c r="H9" s="138"/>
      <c r="S9" s="61"/>
      <c r="T9" s="61"/>
      <c r="U9" s="61"/>
      <c r="V9" s="61"/>
      <c r="W9" s="61"/>
      <c r="X9" s="64"/>
      <c r="Y9" s="61"/>
      <c r="Z9" s="61"/>
      <c r="AA9" s="61"/>
      <c r="AB9" s="61"/>
      <c r="AC9" s="61"/>
      <c r="AD9" s="61"/>
      <c r="AE9" s="61"/>
      <c r="AF9" s="61"/>
      <c r="AG9" s="61"/>
      <c r="AH9" s="61"/>
      <c r="AI9" s="61"/>
      <c r="AJ9" s="61"/>
      <c r="AK9" s="61"/>
      <c r="AL9" s="61"/>
      <c r="AM9" s="61"/>
      <c r="AN9" s="61"/>
      <c r="AO9" s="61"/>
      <c r="AR9" s="62"/>
    </row>
    <row r="10" spans="1:44" ht="11.15" customHeight="1">
      <c r="A10" s="61"/>
      <c r="J10" s="61" t="s">
        <v>137</v>
      </c>
      <c r="S10" s="61"/>
      <c r="T10" s="61"/>
      <c r="U10" s="61"/>
      <c r="V10" s="61"/>
      <c r="W10" s="61"/>
      <c r="X10" s="64"/>
      <c r="Y10" s="61"/>
      <c r="Z10" s="61"/>
      <c r="AA10" s="61"/>
      <c r="AB10" s="61"/>
      <c r="AC10" s="61"/>
      <c r="AD10" s="61"/>
      <c r="AE10" s="61"/>
      <c r="AF10" s="61"/>
      <c r="AG10" s="61"/>
      <c r="AH10" s="61"/>
      <c r="AI10" s="61"/>
      <c r="AJ10" s="61"/>
      <c r="AK10" s="61"/>
      <c r="AL10" s="61"/>
      <c r="AM10" s="61"/>
      <c r="AN10" s="61"/>
      <c r="AO10" s="61"/>
      <c r="AR10" s="62"/>
    </row>
    <row r="11" spans="1:44" ht="11.15" customHeight="1">
      <c r="A11" s="61"/>
      <c r="J11" s="61" t="s">
        <v>137</v>
      </c>
      <c r="S11" s="61"/>
      <c r="T11" s="61"/>
      <c r="U11" s="61"/>
      <c r="V11" s="61"/>
      <c r="W11" s="61"/>
      <c r="X11" s="64"/>
      <c r="Y11" s="61"/>
      <c r="Z11" s="61"/>
      <c r="AA11" s="61"/>
      <c r="AB11" s="61"/>
      <c r="AC11" s="61"/>
      <c r="AD11" s="61"/>
      <c r="AE11" s="61"/>
      <c r="AF11" s="61"/>
      <c r="AG11" s="61"/>
      <c r="AH11" s="61"/>
      <c r="AI11" s="61"/>
      <c r="AJ11" s="61"/>
      <c r="AK11" s="61"/>
      <c r="AL11" s="61"/>
      <c r="AM11" s="61"/>
      <c r="AN11" s="61"/>
      <c r="AO11" s="61"/>
      <c r="AR11" s="62"/>
    </row>
    <row r="12" spans="1:44" ht="11.15" customHeight="1">
      <c r="AD12" s="60"/>
    </row>
    <row r="13" spans="1:44" ht="15" customHeight="1">
      <c r="A13" s="129" t="s">
        <v>13</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D13" s="60"/>
    </row>
    <row r="14" spans="1:44" ht="28.5" customHeight="1">
      <c r="A14" s="118" t="s">
        <v>153</v>
      </c>
      <c r="B14" s="119"/>
      <c r="C14" s="119"/>
      <c r="D14" s="119"/>
      <c r="E14" s="119"/>
      <c r="F14" s="119"/>
      <c r="G14" s="119"/>
      <c r="H14" s="119"/>
      <c r="I14" s="119"/>
      <c r="J14" s="119"/>
      <c r="K14" s="119"/>
      <c r="L14" s="119"/>
      <c r="M14" s="119"/>
      <c r="N14" s="119"/>
      <c r="O14" s="119"/>
      <c r="P14" s="119"/>
      <c r="Q14" s="119"/>
      <c r="R14" s="120"/>
      <c r="S14" s="121" t="s">
        <v>155</v>
      </c>
      <c r="T14" s="122"/>
      <c r="U14" s="122"/>
      <c r="V14" s="122"/>
      <c r="W14" s="122"/>
      <c r="X14" s="122"/>
      <c r="Y14" s="122"/>
      <c r="Z14" s="122"/>
      <c r="AA14" s="122"/>
      <c r="AB14" s="122"/>
      <c r="AC14" s="122"/>
      <c r="AD14" s="122"/>
      <c r="AE14" s="123"/>
      <c r="AF14" s="124" t="s">
        <v>164</v>
      </c>
      <c r="AG14" s="125"/>
    </row>
    <row r="15" spans="1:44" ht="20.149999999999999" customHeight="1">
      <c r="A15" s="126" t="s">
        <v>120</v>
      </c>
      <c r="B15" s="126" t="s">
        <v>176</v>
      </c>
      <c r="C15" s="107" t="s">
        <v>106</v>
      </c>
      <c r="D15" s="108" t="s">
        <v>182</v>
      </c>
      <c r="E15" s="109"/>
      <c r="F15" s="109"/>
      <c r="G15" s="109"/>
      <c r="H15" s="109"/>
      <c r="I15" s="109"/>
      <c r="J15" s="109"/>
      <c r="K15" s="109"/>
      <c r="L15" s="109"/>
      <c r="M15" s="109"/>
      <c r="N15" s="109"/>
      <c r="O15" s="109"/>
      <c r="P15" s="109"/>
      <c r="Q15" s="109"/>
      <c r="R15" s="110"/>
      <c r="S15" s="112" t="s">
        <v>107</v>
      </c>
      <c r="T15" s="112" t="s">
        <v>118</v>
      </c>
      <c r="U15" s="112" t="s">
        <v>119</v>
      </c>
      <c r="V15" s="112" t="s">
        <v>5</v>
      </c>
      <c r="W15" s="112" t="s">
        <v>180</v>
      </c>
      <c r="X15" s="112" t="s">
        <v>27</v>
      </c>
      <c r="Y15" s="113" t="s">
        <v>161</v>
      </c>
      <c r="Z15" s="114"/>
      <c r="AA15" s="115"/>
      <c r="AB15" s="98" t="s">
        <v>108</v>
      </c>
      <c r="AC15" s="99"/>
      <c r="AD15" s="100"/>
      <c r="AE15" s="116" t="s">
        <v>109</v>
      </c>
      <c r="AF15" s="127" t="s">
        <v>109</v>
      </c>
      <c r="AG15" s="127" t="s">
        <v>110</v>
      </c>
    </row>
    <row r="16" spans="1:44" ht="20.149999999999999" customHeight="1">
      <c r="A16" s="126"/>
      <c r="B16" s="126"/>
      <c r="C16" s="107"/>
      <c r="D16" s="108" t="s">
        <v>111</v>
      </c>
      <c r="E16" s="109"/>
      <c r="F16" s="109"/>
      <c r="G16" s="109"/>
      <c r="H16" s="110"/>
      <c r="I16" s="108" t="s">
        <v>112</v>
      </c>
      <c r="J16" s="109"/>
      <c r="K16" s="109"/>
      <c r="L16" s="109"/>
      <c r="M16" s="110"/>
      <c r="N16" s="108" t="s">
        <v>113</v>
      </c>
      <c r="O16" s="109"/>
      <c r="P16" s="109"/>
      <c r="Q16" s="109"/>
      <c r="R16" s="110"/>
      <c r="S16" s="112"/>
      <c r="T16" s="112"/>
      <c r="U16" s="112"/>
      <c r="V16" s="112"/>
      <c r="W16" s="112"/>
      <c r="X16" s="112"/>
      <c r="Y16" s="111" t="s">
        <v>165</v>
      </c>
      <c r="Z16" s="111" t="s">
        <v>160</v>
      </c>
      <c r="AA16" s="111" t="s">
        <v>170</v>
      </c>
      <c r="AB16" s="101"/>
      <c r="AC16" s="102"/>
      <c r="AD16" s="103"/>
      <c r="AE16" s="117"/>
      <c r="AF16" s="128"/>
      <c r="AG16" s="128"/>
    </row>
    <row r="17" spans="1:41" ht="15.5" customHeight="1">
      <c r="A17" s="126"/>
      <c r="B17" s="126"/>
      <c r="C17" s="107"/>
      <c r="D17" s="185" t="s">
        <v>186</v>
      </c>
      <c r="E17" s="185" t="s">
        <v>154</v>
      </c>
      <c r="F17" s="185" t="s">
        <v>114</v>
      </c>
      <c r="G17" s="185" t="s">
        <v>178</v>
      </c>
      <c r="H17" s="185" t="s">
        <v>187</v>
      </c>
      <c r="I17" s="185" t="s">
        <v>186</v>
      </c>
      <c r="J17" s="185" t="s">
        <v>154</v>
      </c>
      <c r="K17" s="185" t="s">
        <v>114</v>
      </c>
      <c r="L17" s="185" t="s">
        <v>178</v>
      </c>
      <c r="M17" s="185" t="s">
        <v>187</v>
      </c>
      <c r="N17" s="185" t="s">
        <v>186</v>
      </c>
      <c r="O17" s="185" t="s">
        <v>154</v>
      </c>
      <c r="P17" s="185" t="s">
        <v>114</v>
      </c>
      <c r="Q17" s="185" t="s">
        <v>178</v>
      </c>
      <c r="R17" s="185" t="s">
        <v>187</v>
      </c>
      <c r="S17" s="112"/>
      <c r="T17" s="112"/>
      <c r="U17" s="112"/>
      <c r="V17" s="112"/>
      <c r="W17" s="112"/>
      <c r="X17" s="112"/>
      <c r="Y17" s="111"/>
      <c r="Z17" s="111"/>
      <c r="AA17" s="111"/>
      <c r="AB17" s="101"/>
      <c r="AC17" s="102"/>
      <c r="AD17" s="103"/>
      <c r="AE17" s="117"/>
      <c r="AF17" s="128"/>
      <c r="AG17" s="128"/>
    </row>
    <row r="18" spans="1:41" ht="15.5" customHeight="1">
      <c r="A18" s="126"/>
      <c r="B18" s="126"/>
      <c r="C18" s="107"/>
      <c r="D18" s="187"/>
      <c r="E18" s="187"/>
      <c r="F18" s="187"/>
      <c r="G18" s="187"/>
      <c r="H18" s="187"/>
      <c r="I18" s="187"/>
      <c r="J18" s="187"/>
      <c r="K18" s="187"/>
      <c r="L18" s="187"/>
      <c r="M18" s="187"/>
      <c r="N18" s="187"/>
      <c r="O18" s="187"/>
      <c r="P18" s="187"/>
      <c r="Q18" s="187"/>
      <c r="R18" s="187"/>
      <c r="S18" s="112"/>
      <c r="T18" s="112"/>
      <c r="U18" s="112"/>
      <c r="V18" s="112"/>
      <c r="W18" s="112"/>
      <c r="X18" s="112"/>
      <c r="Y18" s="111"/>
      <c r="Z18" s="111"/>
      <c r="AA18" s="111"/>
      <c r="AB18" s="101"/>
      <c r="AC18" s="102"/>
      <c r="AD18" s="103"/>
      <c r="AE18" s="117"/>
      <c r="AF18" s="128"/>
      <c r="AG18" s="128"/>
    </row>
    <row r="19" spans="1:41" ht="15.5" customHeight="1">
      <c r="A19" s="126"/>
      <c r="B19" s="126"/>
      <c r="C19" s="107"/>
      <c r="D19" s="186" t="s">
        <v>188</v>
      </c>
      <c r="E19" s="186" t="s">
        <v>189</v>
      </c>
      <c r="F19" s="186" t="s">
        <v>189</v>
      </c>
      <c r="G19" s="186" t="s">
        <v>188</v>
      </c>
      <c r="H19" s="186" t="s">
        <v>188</v>
      </c>
      <c r="I19" s="186" t="s">
        <v>188</v>
      </c>
      <c r="J19" s="186" t="s">
        <v>189</v>
      </c>
      <c r="K19" s="186" t="s">
        <v>189</v>
      </c>
      <c r="L19" s="186" t="s">
        <v>188</v>
      </c>
      <c r="M19" s="186" t="s">
        <v>188</v>
      </c>
      <c r="N19" s="186" t="s">
        <v>188</v>
      </c>
      <c r="O19" s="186" t="s">
        <v>189</v>
      </c>
      <c r="P19" s="186" t="s">
        <v>189</v>
      </c>
      <c r="Q19" s="186" t="s">
        <v>188</v>
      </c>
      <c r="R19" s="186" t="s">
        <v>188</v>
      </c>
      <c r="S19" s="112"/>
      <c r="T19" s="112"/>
      <c r="U19" s="112"/>
      <c r="V19" s="112"/>
      <c r="W19" s="112"/>
      <c r="X19" s="112"/>
      <c r="Y19" s="83"/>
      <c r="Z19" s="84" t="s">
        <v>156</v>
      </c>
      <c r="AA19" s="84" t="s">
        <v>157</v>
      </c>
      <c r="AB19" s="104"/>
      <c r="AC19" s="105"/>
      <c r="AD19" s="106"/>
      <c r="AE19" s="85" t="s">
        <v>158</v>
      </c>
      <c r="AF19" s="86" t="s">
        <v>159</v>
      </c>
      <c r="AG19" s="86" t="s">
        <v>162</v>
      </c>
    </row>
    <row r="20" spans="1:41" ht="24" customHeight="1">
      <c r="A20" s="71" t="s">
        <v>127</v>
      </c>
      <c r="B20" s="72" t="s">
        <v>12</v>
      </c>
      <c r="C20" s="72" t="s">
        <v>66</v>
      </c>
      <c r="D20" s="73">
        <v>10</v>
      </c>
      <c r="E20" s="74">
        <v>780</v>
      </c>
      <c r="F20" s="74">
        <v>1000</v>
      </c>
      <c r="G20" s="73">
        <v>3</v>
      </c>
      <c r="H20" s="73">
        <v>2</v>
      </c>
      <c r="I20" s="73">
        <v>13</v>
      </c>
      <c r="J20" s="74">
        <v>720</v>
      </c>
      <c r="K20" s="74">
        <v>800</v>
      </c>
      <c r="L20" s="73">
        <v>2</v>
      </c>
      <c r="M20" s="73">
        <v>0</v>
      </c>
      <c r="N20" s="73"/>
      <c r="O20" s="72"/>
      <c r="P20" s="72"/>
      <c r="Q20" s="73"/>
      <c r="R20" s="73"/>
      <c r="S20" s="72" t="s">
        <v>190</v>
      </c>
      <c r="T20" s="72" t="s">
        <v>66</v>
      </c>
      <c r="U20" s="72" t="s">
        <v>96</v>
      </c>
      <c r="V20" s="72" t="s">
        <v>8</v>
      </c>
      <c r="W20" s="96" t="s">
        <v>171</v>
      </c>
      <c r="X20" s="71" t="s">
        <v>122</v>
      </c>
      <c r="Y20" s="71" t="s">
        <v>191</v>
      </c>
      <c r="Z20" s="80"/>
      <c r="AA20" s="80"/>
      <c r="AB20" s="77">
        <v>45383</v>
      </c>
      <c r="AC20" s="79" t="s">
        <v>9</v>
      </c>
      <c r="AD20" s="78">
        <v>45747</v>
      </c>
      <c r="AE20" s="81">
        <v>12</v>
      </c>
      <c r="AF20" s="69">
        <f>IFERROR(AI20,0)</f>
        <v>12</v>
      </c>
      <c r="AG20" s="70">
        <f>1250000*AF20</f>
        <v>15000000</v>
      </c>
      <c r="AI20" s="82">
        <f>IF(V20="常勤",AE20,Z20/AA20*AE20)</f>
        <v>12</v>
      </c>
      <c r="AJ20" s="59" t="s">
        <v>75</v>
      </c>
      <c r="AK20" s="59" t="s">
        <v>171</v>
      </c>
    </row>
    <row r="21" spans="1:41" ht="24" customHeight="1">
      <c r="A21" s="71" t="s">
        <v>127</v>
      </c>
      <c r="B21" s="72" t="s">
        <v>12</v>
      </c>
      <c r="C21" s="72" t="s">
        <v>66</v>
      </c>
      <c r="D21" s="73">
        <v>10</v>
      </c>
      <c r="E21" s="74">
        <v>780</v>
      </c>
      <c r="F21" s="74">
        <v>1000</v>
      </c>
      <c r="G21" s="73">
        <v>3</v>
      </c>
      <c r="H21" s="73">
        <v>2</v>
      </c>
      <c r="I21" s="73">
        <v>13</v>
      </c>
      <c r="J21" s="74">
        <v>720</v>
      </c>
      <c r="K21" s="74">
        <v>800</v>
      </c>
      <c r="L21" s="73">
        <v>2</v>
      </c>
      <c r="M21" s="73">
        <v>0</v>
      </c>
      <c r="N21" s="73"/>
      <c r="O21" s="72"/>
      <c r="P21" s="72"/>
      <c r="Q21" s="73"/>
      <c r="R21" s="73"/>
      <c r="S21" s="72" t="s">
        <v>192</v>
      </c>
      <c r="T21" s="72" t="s">
        <v>66</v>
      </c>
      <c r="U21" s="72" t="s">
        <v>95</v>
      </c>
      <c r="V21" s="72" t="s">
        <v>0</v>
      </c>
      <c r="W21" s="96" t="s">
        <v>172</v>
      </c>
      <c r="X21" s="71" t="s">
        <v>23</v>
      </c>
      <c r="Y21" s="71" t="s">
        <v>121</v>
      </c>
      <c r="Z21" s="80">
        <v>16</v>
      </c>
      <c r="AA21" s="80">
        <v>40</v>
      </c>
      <c r="AB21" s="77">
        <v>45748</v>
      </c>
      <c r="AC21" s="79" t="s">
        <v>9</v>
      </c>
      <c r="AD21" s="78">
        <v>45930</v>
      </c>
      <c r="AE21" s="81">
        <v>6</v>
      </c>
      <c r="AF21" s="69">
        <f t="shared" ref="AF21:AF27" si="0">IFERROR(AI21,0)</f>
        <v>2.4000000000000004</v>
      </c>
      <c r="AG21" s="70">
        <f t="shared" ref="AG21:AG27" si="1">1250000*AF21</f>
        <v>3000000.0000000005</v>
      </c>
      <c r="AI21" s="82">
        <f t="shared" ref="AI21:AI27" si="2">IF(V21="常勤",AE21,Z21/AA21*AE21)</f>
        <v>2.4000000000000004</v>
      </c>
      <c r="AJ21" s="59" t="s">
        <v>163</v>
      </c>
      <c r="AK21" s="59" t="s">
        <v>172</v>
      </c>
    </row>
    <row r="22" spans="1:41" ht="24" customHeight="1">
      <c r="A22" s="71" t="s">
        <v>127</v>
      </c>
      <c r="B22" s="72" t="s">
        <v>12</v>
      </c>
      <c r="C22" s="72" t="s">
        <v>66</v>
      </c>
      <c r="D22" s="73">
        <v>10</v>
      </c>
      <c r="E22" s="74">
        <v>780</v>
      </c>
      <c r="F22" s="74">
        <v>1000</v>
      </c>
      <c r="G22" s="73">
        <v>3</v>
      </c>
      <c r="H22" s="73">
        <v>2</v>
      </c>
      <c r="I22" s="73">
        <v>13</v>
      </c>
      <c r="J22" s="74">
        <v>720</v>
      </c>
      <c r="K22" s="74">
        <v>800</v>
      </c>
      <c r="L22" s="73">
        <v>2</v>
      </c>
      <c r="M22" s="73">
        <v>0</v>
      </c>
      <c r="N22" s="73"/>
      <c r="O22" s="72"/>
      <c r="P22" s="72"/>
      <c r="Q22" s="73"/>
      <c r="R22" s="73"/>
      <c r="S22" s="72" t="s">
        <v>193</v>
      </c>
      <c r="T22" s="72" t="s">
        <v>66</v>
      </c>
      <c r="U22" s="72" t="s">
        <v>96</v>
      </c>
      <c r="V22" s="72" t="s">
        <v>0</v>
      </c>
      <c r="W22" s="96" t="s">
        <v>172</v>
      </c>
      <c r="X22" s="71" t="s">
        <v>123</v>
      </c>
      <c r="Y22" s="71" t="s">
        <v>121</v>
      </c>
      <c r="Z22" s="80">
        <v>20</v>
      </c>
      <c r="AA22" s="80">
        <v>40</v>
      </c>
      <c r="AB22" s="77">
        <v>45931</v>
      </c>
      <c r="AC22" s="79" t="s">
        <v>9</v>
      </c>
      <c r="AD22" s="78">
        <v>46112</v>
      </c>
      <c r="AE22" s="81">
        <v>6</v>
      </c>
      <c r="AF22" s="69">
        <f t="shared" si="0"/>
        <v>3</v>
      </c>
      <c r="AG22" s="70">
        <f t="shared" si="1"/>
        <v>3750000</v>
      </c>
      <c r="AI22" s="82">
        <f t="shared" si="2"/>
        <v>3</v>
      </c>
      <c r="AJ22" s="59" t="s">
        <v>121</v>
      </c>
    </row>
    <row r="23" spans="1:41" ht="24" customHeight="1">
      <c r="A23" s="72" t="s">
        <v>128</v>
      </c>
      <c r="B23" s="72" t="s">
        <v>38</v>
      </c>
      <c r="C23" s="72" t="s">
        <v>115</v>
      </c>
      <c r="D23" s="73">
        <v>5</v>
      </c>
      <c r="E23" s="74">
        <v>500</v>
      </c>
      <c r="F23" s="74">
        <v>800</v>
      </c>
      <c r="G23" s="73">
        <v>2</v>
      </c>
      <c r="H23" s="73">
        <v>0</v>
      </c>
      <c r="I23" s="73">
        <v>7</v>
      </c>
      <c r="J23" s="74">
        <v>450</v>
      </c>
      <c r="K23" s="74">
        <v>720</v>
      </c>
      <c r="L23" s="73">
        <v>1</v>
      </c>
      <c r="M23" s="73">
        <v>0</v>
      </c>
      <c r="N23" s="73"/>
      <c r="O23" s="72"/>
      <c r="P23" s="72"/>
      <c r="Q23" s="73"/>
      <c r="R23" s="73"/>
      <c r="S23" s="72" t="s">
        <v>194</v>
      </c>
      <c r="T23" s="72" t="s">
        <v>126</v>
      </c>
      <c r="U23" s="72" t="s">
        <v>96</v>
      </c>
      <c r="V23" s="72" t="s">
        <v>0</v>
      </c>
      <c r="W23" s="96" t="s">
        <v>172</v>
      </c>
      <c r="X23" s="71" t="s">
        <v>124</v>
      </c>
      <c r="Y23" s="71" t="s">
        <v>121</v>
      </c>
      <c r="Z23" s="80">
        <v>8</v>
      </c>
      <c r="AA23" s="80">
        <v>40</v>
      </c>
      <c r="AB23" s="77">
        <v>45748</v>
      </c>
      <c r="AC23" s="79" t="s">
        <v>9</v>
      </c>
      <c r="AD23" s="78">
        <v>45930</v>
      </c>
      <c r="AE23" s="81">
        <v>6</v>
      </c>
      <c r="AF23" s="69">
        <f t="shared" si="0"/>
        <v>1.2000000000000002</v>
      </c>
      <c r="AG23" s="70">
        <f t="shared" si="1"/>
        <v>1500000.0000000002</v>
      </c>
      <c r="AI23" s="82">
        <f t="shared" si="2"/>
        <v>1.2000000000000002</v>
      </c>
    </row>
    <row r="24" spans="1:41" ht="24" customHeight="1">
      <c r="A24" s="72" t="s">
        <v>128</v>
      </c>
      <c r="B24" s="72" t="s">
        <v>38</v>
      </c>
      <c r="C24" s="72" t="s">
        <v>115</v>
      </c>
      <c r="D24" s="73">
        <v>5</v>
      </c>
      <c r="E24" s="74">
        <v>500</v>
      </c>
      <c r="F24" s="74">
        <v>800</v>
      </c>
      <c r="G24" s="73">
        <v>2</v>
      </c>
      <c r="H24" s="73">
        <v>0</v>
      </c>
      <c r="I24" s="73">
        <v>7</v>
      </c>
      <c r="J24" s="74">
        <v>450</v>
      </c>
      <c r="K24" s="74">
        <v>720</v>
      </c>
      <c r="L24" s="73">
        <v>1</v>
      </c>
      <c r="M24" s="73">
        <v>0</v>
      </c>
      <c r="N24" s="73"/>
      <c r="O24" s="72"/>
      <c r="P24" s="72"/>
      <c r="Q24" s="73"/>
      <c r="R24" s="73"/>
      <c r="S24" s="72" t="s">
        <v>195</v>
      </c>
      <c r="T24" s="72" t="s">
        <v>126</v>
      </c>
      <c r="U24" s="72" t="s">
        <v>96</v>
      </c>
      <c r="V24" s="72" t="s">
        <v>0</v>
      </c>
      <c r="W24" s="96" t="s">
        <v>171</v>
      </c>
      <c r="X24" s="71" t="s">
        <v>125</v>
      </c>
      <c r="Y24" s="71" t="s">
        <v>121</v>
      </c>
      <c r="Z24" s="80">
        <v>16</v>
      </c>
      <c r="AA24" s="80">
        <v>40</v>
      </c>
      <c r="AB24" s="77">
        <v>45383</v>
      </c>
      <c r="AC24" s="79" t="s">
        <v>9</v>
      </c>
      <c r="AD24" s="78">
        <v>45747</v>
      </c>
      <c r="AE24" s="81">
        <v>12</v>
      </c>
      <c r="AF24" s="69">
        <f t="shared" si="0"/>
        <v>4.8000000000000007</v>
      </c>
      <c r="AG24" s="70">
        <f t="shared" si="1"/>
        <v>6000000.0000000009</v>
      </c>
      <c r="AI24" s="82">
        <f t="shared" si="2"/>
        <v>4.8000000000000007</v>
      </c>
    </row>
    <row r="25" spans="1:41" ht="24" customHeight="1">
      <c r="A25" s="72" t="s">
        <v>129</v>
      </c>
      <c r="B25" s="72" t="s">
        <v>38</v>
      </c>
      <c r="C25" s="72" t="s">
        <v>116</v>
      </c>
      <c r="D25" s="73">
        <v>2</v>
      </c>
      <c r="E25" s="74">
        <v>600</v>
      </c>
      <c r="F25" s="74">
        <v>1200</v>
      </c>
      <c r="G25" s="73">
        <v>0</v>
      </c>
      <c r="H25" s="73">
        <v>1</v>
      </c>
      <c r="I25" s="73">
        <v>3</v>
      </c>
      <c r="J25" s="74">
        <v>600</v>
      </c>
      <c r="K25" s="74">
        <v>600</v>
      </c>
      <c r="L25" s="73">
        <v>0</v>
      </c>
      <c r="M25" s="73">
        <v>0</v>
      </c>
      <c r="N25" s="73"/>
      <c r="O25" s="72"/>
      <c r="P25" s="72"/>
      <c r="Q25" s="73"/>
      <c r="R25" s="73"/>
      <c r="S25" s="72" t="s">
        <v>190</v>
      </c>
      <c r="T25" s="72" t="s">
        <v>116</v>
      </c>
      <c r="U25" s="72" t="s">
        <v>95</v>
      </c>
      <c r="V25" s="72" t="s">
        <v>8</v>
      </c>
      <c r="W25" s="96" t="s">
        <v>171</v>
      </c>
      <c r="X25" s="71" t="s">
        <v>21</v>
      </c>
      <c r="Y25" s="71" t="s">
        <v>191</v>
      </c>
      <c r="Z25" s="80"/>
      <c r="AA25" s="80"/>
      <c r="AB25" s="77">
        <v>45748</v>
      </c>
      <c r="AC25" s="79" t="s">
        <v>9</v>
      </c>
      <c r="AD25" s="78">
        <v>46112</v>
      </c>
      <c r="AE25" s="81">
        <v>12</v>
      </c>
      <c r="AF25" s="69">
        <f t="shared" si="0"/>
        <v>12</v>
      </c>
      <c r="AG25" s="70">
        <f t="shared" si="1"/>
        <v>15000000</v>
      </c>
      <c r="AI25" s="82">
        <f t="shared" si="2"/>
        <v>12</v>
      </c>
    </row>
    <row r="26" spans="1:41" ht="24" customHeight="1">
      <c r="A26" s="94"/>
      <c r="B26" s="88"/>
      <c r="C26" s="88"/>
      <c r="D26" s="89"/>
      <c r="E26" s="90"/>
      <c r="F26" s="90"/>
      <c r="G26" s="89"/>
      <c r="H26" s="89"/>
      <c r="I26" s="89"/>
      <c r="J26" s="90"/>
      <c r="K26" s="90"/>
      <c r="L26" s="89"/>
      <c r="M26" s="89"/>
      <c r="N26" s="89"/>
      <c r="O26" s="88"/>
      <c r="P26" s="88"/>
      <c r="Q26" s="89"/>
      <c r="R26" s="89"/>
      <c r="S26" s="88"/>
      <c r="T26" s="88"/>
      <c r="U26" s="88"/>
      <c r="V26" s="88"/>
      <c r="W26" s="97"/>
      <c r="X26" s="87"/>
      <c r="Y26" s="91"/>
      <c r="Z26" s="95"/>
      <c r="AA26" s="95"/>
      <c r="AB26" s="91"/>
      <c r="AC26" s="68" t="s">
        <v>9</v>
      </c>
      <c r="AD26" s="92"/>
      <c r="AE26" s="93"/>
      <c r="AF26" s="69">
        <f t="shared" si="0"/>
        <v>0</v>
      </c>
      <c r="AG26" s="70">
        <f t="shared" si="1"/>
        <v>0</v>
      </c>
      <c r="AI26" s="82" t="e">
        <f t="shared" si="2"/>
        <v>#DIV/0!</v>
      </c>
    </row>
    <row r="27" spans="1:41" ht="24" customHeight="1">
      <c r="A27" s="94"/>
      <c r="B27" s="88"/>
      <c r="C27" s="88"/>
      <c r="D27" s="89"/>
      <c r="E27" s="90"/>
      <c r="F27" s="90"/>
      <c r="G27" s="89"/>
      <c r="H27" s="89"/>
      <c r="I27" s="89"/>
      <c r="J27" s="90"/>
      <c r="K27" s="90"/>
      <c r="L27" s="89"/>
      <c r="M27" s="89"/>
      <c r="N27" s="89"/>
      <c r="O27" s="88"/>
      <c r="P27" s="88"/>
      <c r="Q27" s="89"/>
      <c r="R27" s="89"/>
      <c r="S27" s="88"/>
      <c r="T27" s="88"/>
      <c r="U27" s="88"/>
      <c r="V27" s="88"/>
      <c r="W27" s="97"/>
      <c r="X27" s="87"/>
      <c r="Y27" s="91"/>
      <c r="Z27" s="95"/>
      <c r="AA27" s="95"/>
      <c r="AB27" s="91"/>
      <c r="AC27" s="68" t="s">
        <v>9</v>
      </c>
      <c r="AD27" s="92"/>
      <c r="AE27" s="93"/>
      <c r="AF27" s="69">
        <f t="shared" si="0"/>
        <v>0</v>
      </c>
      <c r="AG27" s="70">
        <f t="shared" si="1"/>
        <v>0</v>
      </c>
      <c r="AI27" s="82" t="e">
        <f t="shared" si="2"/>
        <v>#DIV/0!</v>
      </c>
    </row>
    <row r="28" spans="1:41" ht="23.15" customHeight="1">
      <c r="S28" s="61"/>
      <c r="T28" s="61"/>
      <c r="U28" s="61"/>
      <c r="V28" s="61"/>
      <c r="W28" s="61"/>
      <c r="X28" s="64"/>
      <c r="Y28" s="75"/>
      <c r="Z28" s="75"/>
      <c r="AA28" s="75"/>
      <c r="AB28" s="75"/>
      <c r="AC28" s="61"/>
      <c r="AD28" s="75"/>
      <c r="AE28" s="76"/>
      <c r="AF28" s="76"/>
      <c r="AG28" s="70">
        <f>SUM(AG20:AG27)</f>
        <v>44250000</v>
      </c>
    </row>
    <row r="29" spans="1:41" ht="22" customHeight="1">
      <c r="A29" s="59" t="s">
        <v>166</v>
      </c>
      <c r="B29" s="59"/>
      <c r="C29" s="59"/>
      <c r="D29" s="59"/>
      <c r="E29" s="59"/>
      <c r="F29" s="59"/>
      <c r="G29" s="59"/>
      <c r="H29" s="59"/>
      <c r="I29" s="59"/>
      <c r="J29" s="59"/>
      <c r="K29" s="59"/>
      <c r="L29" s="59"/>
      <c r="M29" s="59"/>
      <c r="N29" s="59"/>
      <c r="O29" s="59"/>
      <c r="P29" s="59"/>
      <c r="Q29" s="59"/>
      <c r="R29" s="59"/>
      <c r="X29" s="59"/>
      <c r="AC29" s="59"/>
    </row>
    <row r="30" spans="1:41" ht="22" customHeight="1">
      <c r="A30" s="59" t="s">
        <v>177</v>
      </c>
    </row>
    <row r="31" spans="1:41" ht="17.5" customHeight="1">
      <c r="A31" s="59" t="s">
        <v>167</v>
      </c>
      <c r="B31" s="60"/>
      <c r="C31" s="60"/>
      <c r="D31" s="60"/>
      <c r="E31" s="60"/>
      <c r="F31" s="60"/>
      <c r="G31" s="60"/>
      <c r="H31" s="60"/>
      <c r="I31" s="60"/>
      <c r="J31" s="60"/>
      <c r="K31" s="60"/>
      <c r="L31" s="60"/>
      <c r="M31" s="60"/>
      <c r="N31" s="60"/>
      <c r="O31" s="60"/>
      <c r="P31" s="60"/>
      <c r="Q31" s="60"/>
      <c r="R31" s="60"/>
      <c r="S31" s="60"/>
      <c r="T31" s="60"/>
      <c r="U31" s="60"/>
      <c r="V31" s="60"/>
      <c r="W31" s="60"/>
      <c r="Y31" s="60"/>
      <c r="Z31" s="60"/>
      <c r="AA31" s="60"/>
      <c r="AB31" s="60"/>
      <c r="AD31" s="60"/>
      <c r="AE31" s="60"/>
      <c r="AF31" s="60"/>
      <c r="AG31" s="60"/>
      <c r="AH31" s="60"/>
      <c r="AI31" s="60"/>
      <c r="AJ31" s="60"/>
      <c r="AK31" s="60"/>
      <c r="AL31" s="60"/>
      <c r="AM31" s="60"/>
      <c r="AN31" s="60"/>
      <c r="AO31" s="60"/>
    </row>
    <row r="32" spans="1:41" ht="17.5" customHeight="1">
      <c r="A32" s="59" t="s">
        <v>169</v>
      </c>
      <c r="B32" s="60"/>
      <c r="C32" s="60"/>
      <c r="D32" s="60"/>
      <c r="E32" s="60"/>
      <c r="F32" s="60"/>
      <c r="G32" s="60"/>
      <c r="H32" s="60"/>
      <c r="I32" s="60"/>
      <c r="J32" s="60"/>
      <c r="K32" s="60"/>
      <c r="L32" s="60"/>
      <c r="M32" s="60"/>
      <c r="N32" s="60"/>
      <c r="O32" s="60"/>
      <c r="P32" s="60"/>
      <c r="Q32" s="60"/>
      <c r="R32" s="60"/>
      <c r="S32" s="60"/>
      <c r="T32" s="60"/>
      <c r="U32" s="60"/>
      <c r="V32" s="60"/>
      <c r="W32" s="60"/>
      <c r="Y32" s="60"/>
      <c r="Z32" s="60"/>
      <c r="AA32" s="60"/>
      <c r="AB32" s="60"/>
      <c r="AD32" s="60"/>
      <c r="AE32" s="60"/>
      <c r="AF32" s="60"/>
      <c r="AG32" s="60"/>
      <c r="AH32" s="60"/>
      <c r="AI32" s="60"/>
      <c r="AJ32" s="60"/>
      <c r="AK32" s="60"/>
      <c r="AL32" s="60"/>
      <c r="AM32" s="60"/>
      <c r="AN32" s="60"/>
      <c r="AO32" s="60"/>
    </row>
    <row r="33" spans="1:41" ht="17.5" customHeight="1">
      <c r="A33" s="59" t="s">
        <v>168</v>
      </c>
      <c r="B33" s="60"/>
      <c r="C33" s="60"/>
      <c r="D33" s="60"/>
      <c r="E33" s="60"/>
      <c r="F33" s="60"/>
      <c r="G33" s="60"/>
      <c r="H33" s="60"/>
      <c r="I33" s="60"/>
      <c r="J33" s="60"/>
      <c r="K33" s="60"/>
      <c r="L33" s="60"/>
      <c r="M33" s="60"/>
      <c r="N33" s="60"/>
      <c r="O33" s="60"/>
      <c r="P33" s="60"/>
      <c r="Q33" s="60"/>
      <c r="R33" s="60"/>
      <c r="S33" s="60"/>
      <c r="T33" s="60"/>
      <c r="U33" s="60"/>
      <c r="V33" s="60"/>
      <c r="W33" s="60"/>
      <c r="Y33" s="60"/>
      <c r="Z33" s="60"/>
      <c r="AA33" s="60"/>
      <c r="AB33" s="60"/>
      <c r="AD33" s="60"/>
      <c r="AE33" s="60"/>
      <c r="AF33" s="60"/>
      <c r="AG33" s="60"/>
      <c r="AH33" s="60"/>
      <c r="AI33" s="60"/>
      <c r="AJ33" s="60"/>
      <c r="AK33" s="60"/>
      <c r="AL33" s="60"/>
      <c r="AM33" s="60"/>
      <c r="AN33" s="60"/>
      <c r="AO33" s="60"/>
    </row>
    <row r="34" spans="1:41" ht="2.5" customHeight="1">
      <c r="A34" s="60"/>
      <c r="B34" s="60"/>
      <c r="C34" s="60"/>
      <c r="D34" s="60"/>
      <c r="E34" s="60"/>
      <c r="F34" s="60"/>
      <c r="G34" s="60"/>
      <c r="H34" s="60"/>
      <c r="I34" s="60"/>
      <c r="J34" s="60"/>
      <c r="K34" s="60"/>
      <c r="L34" s="60"/>
      <c r="M34" s="60"/>
      <c r="N34" s="60"/>
      <c r="O34" s="60"/>
      <c r="P34" s="60"/>
      <c r="Q34" s="60"/>
      <c r="R34" s="60"/>
      <c r="S34" s="60"/>
      <c r="T34" s="60"/>
      <c r="U34" s="60"/>
      <c r="V34" s="60"/>
      <c r="W34" s="60"/>
      <c r="Y34" s="60"/>
      <c r="Z34" s="60"/>
      <c r="AA34" s="60"/>
      <c r="AB34" s="60"/>
      <c r="AD34" s="60"/>
      <c r="AE34" s="60"/>
      <c r="AF34" s="60"/>
      <c r="AG34" s="60"/>
      <c r="AH34" s="60"/>
      <c r="AI34" s="60"/>
      <c r="AJ34" s="60"/>
      <c r="AK34" s="60"/>
      <c r="AL34" s="60"/>
      <c r="AM34" s="60"/>
      <c r="AN34" s="60"/>
      <c r="AO34" s="60"/>
    </row>
    <row r="36" spans="1:41" ht="18" customHeight="1">
      <c r="A36" s="59" t="s">
        <v>184</v>
      </c>
    </row>
    <row r="37" spans="1:41" ht="18" customHeight="1">
      <c r="A37" s="59" t="s">
        <v>185</v>
      </c>
      <c r="B37" s="60"/>
      <c r="C37" s="60"/>
      <c r="D37" s="60"/>
      <c r="E37" s="60"/>
      <c r="F37" s="60"/>
      <c r="G37" s="60"/>
      <c r="H37" s="60"/>
      <c r="I37" s="60"/>
      <c r="J37" s="60"/>
      <c r="K37" s="60"/>
      <c r="L37" s="60"/>
      <c r="M37" s="60"/>
      <c r="N37" s="60"/>
      <c r="O37" s="60"/>
      <c r="P37" s="60"/>
      <c r="Q37" s="60"/>
      <c r="R37" s="60"/>
      <c r="S37" s="60"/>
      <c r="T37" s="60"/>
      <c r="U37" s="60"/>
      <c r="V37" s="60"/>
      <c r="W37" s="60"/>
      <c r="Y37" s="60"/>
      <c r="Z37" s="60"/>
      <c r="AA37" s="60"/>
      <c r="AB37" s="60"/>
      <c r="AD37" s="60"/>
      <c r="AE37" s="60"/>
      <c r="AF37" s="60"/>
      <c r="AG37" s="60"/>
      <c r="AH37" s="60"/>
      <c r="AI37" s="60"/>
      <c r="AJ37" s="60"/>
      <c r="AK37" s="60"/>
      <c r="AL37" s="60"/>
      <c r="AM37" s="60"/>
      <c r="AN37" s="60"/>
      <c r="AO37" s="60"/>
    </row>
    <row r="38" spans="1:41" ht="18" customHeight="1">
      <c r="A38" s="59" t="s">
        <v>183</v>
      </c>
      <c r="B38" s="60"/>
      <c r="C38" s="60"/>
      <c r="D38" s="60"/>
      <c r="E38" s="60"/>
      <c r="F38" s="60"/>
      <c r="G38" s="60"/>
      <c r="H38" s="60"/>
      <c r="I38" s="60"/>
      <c r="J38" s="60"/>
      <c r="K38" s="60"/>
      <c r="L38" s="60"/>
      <c r="M38" s="60"/>
      <c r="N38" s="60"/>
      <c r="O38" s="60"/>
      <c r="P38" s="60"/>
      <c r="Q38" s="60"/>
      <c r="R38" s="60"/>
      <c r="S38" s="60"/>
      <c r="T38" s="60"/>
      <c r="U38" s="60"/>
      <c r="V38" s="60"/>
      <c r="W38" s="60"/>
      <c r="Y38" s="60"/>
      <c r="Z38" s="60"/>
      <c r="AA38" s="60"/>
      <c r="AB38" s="60"/>
      <c r="AD38" s="60"/>
      <c r="AE38" s="60"/>
      <c r="AF38" s="60"/>
      <c r="AG38" s="60"/>
      <c r="AH38" s="60"/>
      <c r="AI38" s="60"/>
      <c r="AJ38" s="60"/>
      <c r="AK38" s="60"/>
      <c r="AL38" s="60"/>
      <c r="AM38" s="60"/>
      <c r="AN38" s="60"/>
      <c r="AO38" s="60"/>
    </row>
    <row r="40" spans="1:41" ht="22" customHeight="1">
      <c r="A40" s="59" t="s">
        <v>181</v>
      </c>
    </row>
    <row r="41" spans="1:41" ht="17.5" customHeight="1">
      <c r="A41" s="59" t="s">
        <v>173</v>
      </c>
      <c r="B41" s="60"/>
      <c r="C41" s="60"/>
      <c r="D41" s="60"/>
      <c r="E41" s="60"/>
      <c r="F41" s="60"/>
      <c r="G41" s="60"/>
      <c r="H41" s="60"/>
      <c r="I41" s="60"/>
      <c r="J41" s="60"/>
      <c r="K41" s="60"/>
      <c r="L41" s="60"/>
      <c r="M41" s="60"/>
      <c r="N41" s="60"/>
      <c r="O41" s="60"/>
      <c r="P41" s="60"/>
      <c r="Q41" s="60"/>
      <c r="R41" s="60"/>
      <c r="S41" s="60"/>
      <c r="T41" s="60"/>
      <c r="U41" s="60"/>
      <c r="V41" s="60"/>
      <c r="W41" s="60"/>
      <c r="Y41" s="60"/>
      <c r="Z41" s="60"/>
      <c r="AA41" s="60"/>
      <c r="AB41" s="60"/>
      <c r="AD41" s="60"/>
      <c r="AE41" s="60"/>
      <c r="AF41" s="60"/>
      <c r="AG41" s="60"/>
      <c r="AH41" s="60"/>
      <c r="AI41" s="60"/>
      <c r="AJ41" s="60"/>
      <c r="AK41" s="60"/>
      <c r="AL41" s="60"/>
      <c r="AM41" s="60"/>
      <c r="AN41" s="60"/>
      <c r="AO41" s="60"/>
    </row>
    <row r="42" spans="1:41" ht="17.5" customHeight="1">
      <c r="A42" s="59" t="s">
        <v>174</v>
      </c>
      <c r="B42" s="60"/>
      <c r="C42" s="60"/>
      <c r="D42" s="60"/>
      <c r="E42" s="60"/>
      <c r="F42" s="60"/>
      <c r="G42" s="60"/>
      <c r="H42" s="60"/>
      <c r="I42" s="60"/>
      <c r="J42" s="60"/>
      <c r="K42" s="60"/>
      <c r="L42" s="60"/>
      <c r="M42" s="60"/>
      <c r="N42" s="60"/>
      <c r="O42" s="60"/>
      <c r="P42" s="60"/>
      <c r="Q42" s="60"/>
      <c r="R42" s="60"/>
      <c r="S42" s="60"/>
      <c r="T42" s="60"/>
      <c r="U42" s="60"/>
      <c r="V42" s="60"/>
      <c r="W42" s="60"/>
      <c r="Y42" s="60"/>
      <c r="Z42" s="60"/>
      <c r="AA42" s="60"/>
      <c r="AB42" s="60"/>
      <c r="AD42" s="60"/>
      <c r="AE42" s="60"/>
      <c r="AF42" s="60"/>
      <c r="AG42" s="60"/>
      <c r="AH42" s="60"/>
      <c r="AI42" s="60"/>
      <c r="AJ42" s="60"/>
      <c r="AK42" s="60"/>
      <c r="AL42" s="60"/>
      <c r="AM42" s="60"/>
      <c r="AN42" s="60"/>
      <c r="AO42" s="60"/>
    </row>
    <row r="43" spans="1:41" ht="17.5" customHeight="1">
      <c r="A43" s="59" t="s">
        <v>175</v>
      </c>
      <c r="B43" s="60"/>
      <c r="C43" s="60"/>
      <c r="D43" s="60"/>
      <c r="E43" s="60"/>
      <c r="F43" s="60"/>
      <c r="G43" s="60"/>
      <c r="H43" s="60"/>
      <c r="I43" s="60"/>
      <c r="J43" s="60"/>
      <c r="K43" s="60"/>
      <c r="L43" s="60"/>
      <c r="M43" s="60"/>
      <c r="N43" s="60"/>
      <c r="O43" s="60"/>
      <c r="P43" s="60"/>
      <c r="Q43" s="60"/>
      <c r="R43" s="60"/>
      <c r="S43" s="60"/>
      <c r="T43" s="60"/>
      <c r="U43" s="60"/>
      <c r="V43" s="60"/>
      <c r="W43" s="60"/>
      <c r="Y43" s="60"/>
      <c r="Z43" s="60"/>
      <c r="AA43" s="60"/>
      <c r="AB43" s="60"/>
      <c r="AD43" s="60"/>
      <c r="AE43" s="60"/>
      <c r="AF43" s="60"/>
      <c r="AG43" s="60"/>
      <c r="AH43" s="60"/>
      <c r="AI43" s="60"/>
      <c r="AJ43" s="60"/>
      <c r="AK43" s="60"/>
      <c r="AL43" s="60"/>
      <c r="AM43" s="60"/>
      <c r="AN43" s="60"/>
      <c r="AO43" s="60"/>
    </row>
  </sheetData>
  <mergeCells count="45">
    <mergeCell ref="R17:R18"/>
    <mergeCell ref="L17:L18"/>
    <mergeCell ref="M17:M18"/>
    <mergeCell ref="N17:N18"/>
    <mergeCell ref="O17:O18"/>
    <mergeCell ref="P17:P18"/>
    <mergeCell ref="Q17:Q18"/>
    <mergeCell ref="F17:F18"/>
    <mergeCell ref="G17:G18"/>
    <mergeCell ref="H17:H18"/>
    <mergeCell ref="I17:I18"/>
    <mergeCell ref="J17:J18"/>
    <mergeCell ref="K17:K18"/>
    <mergeCell ref="AF15:AF18"/>
    <mergeCell ref="AG15:AG18"/>
    <mergeCell ref="D16:H16"/>
    <mergeCell ref="I16:M16"/>
    <mergeCell ref="N16:R16"/>
    <mergeCell ref="Y16:Y18"/>
    <mergeCell ref="Z16:Z18"/>
    <mergeCell ref="AA16:AA18"/>
    <mergeCell ref="D17:D18"/>
    <mergeCell ref="E17:E18"/>
    <mergeCell ref="V15:V19"/>
    <mergeCell ref="W15:W19"/>
    <mergeCell ref="X15:X19"/>
    <mergeCell ref="Y15:AA15"/>
    <mergeCell ref="AB15:AD19"/>
    <mergeCell ref="AE15:AE18"/>
    <mergeCell ref="A14:R14"/>
    <mergeCell ref="S14:AE14"/>
    <mergeCell ref="AF14:AG14"/>
    <mergeCell ref="A15:A19"/>
    <mergeCell ref="B15:B19"/>
    <mergeCell ref="C15:C19"/>
    <mergeCell ref="D15:R15"/>
    <mergeCell ref="S15:S19"/>
    <mergeCell ref="T15:T19"/>
    <mergeCell ref="U15:U19"/>
    <mergeCell ref="B5:H5"/>
    <mergeCell ref="B6:H6"/>
    <mergeCell ref="B7:H7"/>
    <mergeCell ref="B8:H8"/>
    <mergeCell ref="B9:H9"/>
    <mergeCell ref="A13:AB13"/>
  </mergeCells>
  <phoneticPr fontId="12"/>
  <dataValidations count="6">
    <dataValidation type="list" allowBlank="1" showInputMessage="1" showErrorMessage="1" sqref="Y20:Y27" xr:uid="{6CFFDD63-5BB7-4E48-A5E0-877E3BE52B72}">
      <formula1>$AJ$20:$AJ$22</formula1>
    </dataValidation>
    <dataValidation type="list" allowBlank="1" showInputMessage="1" showErrorMessage="1" sqref="B20:B28" xr:uid="{A4460F2B-2946-4336-B1C8-27EA96396601}">
      <formula1>"①,②,③"</formula1>
    </dataValidation>
    <dataValidation type="list" allowBlank="1" showInputMessage="1" showErrorMessage="1" sqref="V20:V28 W28" xr:uid="{61625B3F-EFF9-49DA-85A3-C563B5619137}">
      <formula1>"常勤,非常勤"</formula1>
    </dataValidation>
    <dataValidation showInputMessage="1" showErrorMessage="1" sqref="AI1:AJ2 AI12:AJ16 AI30:AJ65537" xr:uid="{CA42EEF0-C79D-41F1-8828-EE369B3FC3D8}"/>
    <dataValidation type="date" allowBlank="1" showInputMessage="1" showErrorMessage="1" sqref="Y28 Z26:AA28 AD20:AD28 AB20:AB28" xr:uid="{32AB3B6F-6B4B-4267-A621-CD55330FAB93}">
      <formula1>36526</formula1>
      <formula2>401769</formula2>
    </dataValidation>
    <dataValidation type="list" allowBlank="1" showInputMessage="1" showErrorMessage="1" sqref="W20:W27" xr:uid="{FF9D4C5F-CA78-447F-BC70-33613DCAF09E}">
      <formula1>$AK$20:$AK$21</formula1>
    </dataValidation>
  </dataValidations>
  <pageMargins left="0.7" right="0.7" top="0.75" bottom="0.75" header="0.3" footer="0.3"/>
  <pageSetup paperSize="9" scale="31" orientation="landscape" r:id="rId1"/>
  <colBreaks count="1" manualBreakCount="1">
    <brk id="33" max="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3FE29-071A-45AE-A699-E876F3A43871}">
  <dimension ref="A1:M25"/>
  <sheetViews>
    <sheetView view="pageBreakPreview" zoomScale="110" zoomScaleNormal="100" workbookViewId="0">
      <selection activeCell="E10" sqref="E10"/>
    </sheetView>
  </sheetViews>
  <sheetFormatPr defaultColWidth="8.90625" defaultRowHeight="14.5"/>
  <cols>
    <col min="1" max="1" width="28.453125" style="49" bestFit="1" customWidth="1"/>
    <col min="2" max="2" width="3.08984375" style="49" bestFit="1" customWidth="1"/>
    <col min="3" max="3" width="28.453125" style="49" bestFit="1" customWidth="1"/>
    <col min="4" max="4" width="3.08984375" style="49" bestFit="1" customWidth="1"/>
    <col min="5" max="5" width="15.36328125" style="49" bestFit="1" customWidth="1"/>
    <col min="6" max="6" width="3.08984375" style="49" bestFit="1" customWidth="1"/>
    <col min="7" max="7" width="6.453125" style="49" bestFit="1" customWidth="1"/>
    <col min="8" max="8" width="3.08984375" style="49" bestFit="1" customWidth="1"/>
    <col min="9" max="9" width="11.6328125" style="49" bestFit="1" customWidth="1"/>
    <col min="10" max="16384" width="8.90625" style="49"/>
  </cols>
  <sheetData>
    <row r="1" spans="1:11">
      <c r="A1" s="49" t="s">
        <v>130</v>
      </c>
    </row>
    <row r="2" spans="1:11">
      <c r="A2" s="49" t="s">
        <v>131</v>
      </c>
    </row>
    <row r="4" spans="1:11">
      <c r="A4" s="49" t="s">
        <v>138</v>
      </c>
      <c r="D4" s="50"/>
    </row>
    <row r="5" spans="1:11">
      <c r="A5" s="54" t="s">
        <v>139</v>
      </c>
      <c r="B5" s="140" t="s">
        <v>140</v>
      </c>
      <c r="C5" s="54" t="s">
        <v>141</v>
      </c>
      <c r="D5" s="142" t="s">
        <v>142</v>
      </c>
      <c r="E5" s="54" t="s">
        <v>143</v>
      </c>
      <c r="F5" s="142" t="s">
        <v>142</v>
      </c>
      <c r="G5" s="54" t="s">
        <v>144</v>
      </c>
      <c r="H5" s="140" t="s">
        <v>142</v>
      </c>
      <c r="I5" s="54" t="s">
        <v>145</v>
      </c>
      <c r="K5" s="139">
        <v>1</v>
      </c>
    </row>
    <row r="6" spans="1:11">
      <c r="A6" s="57">
        <v>0</v>
      </c>
      <c r="B6" s="140"/>
      <c r="C6" s="57">
        <v>0</v>
      </c>
      <c r="D6" s="142"/>
      <c r="E6" s="57">
        <v>0</v>
      </c>
      <c r="F6" s="142"/>
      <c r="G6" s="57">
        <v>0</v>
      </c>
      <c r="H6" s="140"/>
      <c r="I6" s="57">
        <v>0</v>
      </c>
      <c r="K6" s="140"/>
    </row>
    <row r="7" spans="1:11">
      <c r="A7" s="51"/>
      <c r="B7" s="51"/>
      <c r="C7" s="51"/>
      <c r="D7" s="51"/>
      <c r="E7" s="51"/>
      <c r="F7" s="51"/>
      <c r="G7" s="51"/>
      <c r="H7" s="51"/>
      <c r="I7" s="51"/>
      <c r="J7" s="52" t="s">
        <v>150</v>
      </c>
      <c r="K7" s="55" t="s">
        <v>142</v>
      </c>
    </row>
    <row r="8" spans="1:11" ht="29">
      <c r="A8" s="58" t="s">
        <v>146</v>
      </c>
      <c r="B8" s="52" t="s">
        <v>140</v>
      </c>
      <c r="C8" s="58" t="s">
        <v>147</v>
      </c>
      <c r="K8" s="56">
        <v>12</v>
      </c>
    </row>
    <row r="11" spans="1:11">
      <c r="A11" s="49" t="s">
        <v>149</v>
      </c>
    </row>
    <row r="12" spans="1:11">
      <c r="A12" s="53" t="e">
        <f>((A6+C6-E6-G6-I6)/(A9+C9))*1/12</f>
        <v>#DIV/0!</v>
      </c>
    </row>
    <row r="15" spans="1:11">
      <c r="A15" s="49" t="s">
        <v>151</v>
      </c>
      <c r="D15" s="50"/>
    </row>
    <row r="16" spans="1:11">
      <c r="A16" s="54" t="s">
        <v>139</v>
      </c>
      <c r="B16" s="140" t="s">
        <v>140</v>
      </c>
      <c r="C16" s="54" t="s">
        <v>141</v>
      </c>
      <c r="D16" s="142" t="s">
        <v>142</v>
      </c>
      <c r="E16" s="54" t="s">
        <v>143</v>
      </c>
      <c r="F16" s="142" t="s">
        <v>142</v>
      </c>
      <c r="G16" s="54" t="s">
        <v>144</v>
      </c>
      <c r="H16" s="140" t="s">
        <v>142</v>
      </c>
      <c r="I16" s="54" t="s">
        <v>145</v>
      </c>
      <c r="K16" s="139">
        <v>1</v>
      </c>
    </row>
    <row r="17" spans="1:13">
      <c r="A17" s="57">
        <v>0</v>
      </c>
      <c r="B17" s="140"/>
      <c r="C17" s="57">
        <v>0</v>
      </c>
      <c r="D17" s="142"/>
      <c r="E17" s="57">
        <v>0</v>
      </c>
      <c r="F17" s="142"/>
      <c r="G17" s="57">
        <v>0</v>
      </c>
      <c r="H17" s="140"/>
      <c r="I17" s="57">
        <v>0</v>
      </c>
      <c r="K17" s="140"/>
    </row>
    <row r="18" spans="1:13">
      <c r="A18" s="51"/>
      <c r="B18" s="51"/>
      <c r="C18" s="51"/>
      <c r="D18" s="51"/>
      <c r="E18" s="51"/>
      <c r="F18" s="51"/>
      <c r="G18" s="51"/>
      <c r="H18" s="51"/>
      <c r="I18" s="51"/>
      <c r="J18" s="52" t="s">
        <v>150</v>
      </c>
      <c r="K18" s="55" t="s">
        <v>142</v>
      </c>
    </row>
    <row r="19" spans="1:13" ht="29">
      <c r="A19" s="58" t="s">
        <v>146</v>
      </c>
      <c r="B19" s="52" t="s">
        <v>140</v>
      </c>
      <c r="C19" s="58" t="s">
        <v>147</v>
      </c>
      <c r="K19" s="56">
        <v>365</v>
      </c>
    </row>
    <row r="22" spans="1:13">
      <c r="A22" s="49" t="s">
        <v>149</v>
      </c>
    </row>
    <row r="23" spans="1:13">
      <c r="A23" s="53" t="e">
        <f>((A17+C17-E17-G17-I17)/(A20+C20))*1/365</f>
        <v>#DIV/0!</v>
      </c>
    </row>
    <row r="25" spans="1:13" ht="61.4" customHeight="1">
      <c r="A25" s="141" t="s">
        <v>148</v>
      </c>
      <c r="B25" s="141"/>
      <c r="C25" s="141"/>
      <c r="D25" s="141"/>
      <c r="E25" s="141"/>
      <c r="F25" s="141"/>
      <c r="G25" s="141"/>
      <c r="H25" s="141"/>
      <c r="I25" s="141"/>
      <c r="J25" s="141"/>
      <c r="K25" s="141"/>
      <c r="L25" s="141"/>
      <c r="M25" s="141"/>
    </row>
  </sheetData>
  <mergeCells count="11">
    <mergeCell ref="K16:K17"/>
    <mergeCell ref="A25:M25"/>
    <mergeCell ref="H5:H6"/>
    <mergeCell ref="F5:F6"/>
    <mergeCell ref="D5:D6"/>
    <mergeCell ref="B5:B6"/>
    <mergeCell ref="K5:K6"/>
    <mergeCell ref="B16:B17"/>
    <mergeCell ref="D16:D17"/>
    <mergeCell ref="F16:F17"/>
    <mergeCell ref="H16:H17"/>
  </mergeCells>
  <phoneticPr fontId="12"/>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8C3D-E12D-4F43-B264-9C352AC739D8}">
  <dimension ref="A1:X24"/>
  <sheetViews>
    <sheetView view="pageBreakPreview" zoomScale="96" zoomScaleNormal="107" zoomScaleSheetLayoutView="116" workbookViewId="0">
      <selection activeCell="A3" sqref="A3:W3"/>
    </sheetView>
  </sheetViews>
  <sheetFormatPr defaultColWidth="8.90625" defaultRowHeight="13"/>
  <cols>
    <col min="1" max="1" width="4.90625" style="33" customWidth="1"/>
    <col min="2" max="2" width="3.6328125" style="33" bestFit="1" customWidth="1"/>
    <col min="3" max="4" width="10.453125" style="33" bestFit="1" customWidth="1"/>
    <col min="5" max="5" width="4.453125" style="33" bestFit="1" customWidth="1"/>
    <col min="6" max="6" width="7.453125" style="33" bestFit="1" customWidth="1"/>
    <col min="7" max="7" width="2.90625" style="33" bestFit="1" customWidth="1"/>
    <col min="8" max="8" width="7.453125" style="33" bestFit="1" customWidth="1"/>
    <col min="9" max="9" width="12.08984375" style="33" bestFit="1" customWidth="1"/>
    <col min="10" max="10" width="7.453125" style="33" bestFit="1" customWidth="1"/>
    <col min="11" max="11" width="2.90625" style="33" bestFit="1" customWidth="1"/>
    <col min="12" max="12" width="7.453125" style="33" bestFit="1" customWidth="1"/>
    <col min="13" max="13" width="12.08984375" style="33" bestFit="1" customWidth="1"/>
    <col min="14" max="14" width="10.90625" style="33" bestFit="1" customWidth="1"/>
    <col min="15" max="15" width="13" style="33" bestFit="1" customWidth="1"/>
    <col min="16" max="16" width="12.08984375" style="33" bestFit="1" customWidth="1"/>
    <col min="17" max="17" width="6" style="33" bestFit="1" customWidth="1"/>
    <col min="18" max="18" width="11.36328125" style="33" bestFit="1" customWidth="1"/>
    <col min="19" max="19" width="18.90625" style="33" bestFit="1" customWidth="1"/>
    <col min="20" max="20" width="9.6328125" style="33" bestFit="1" customWidth="1"/>
    <col min="21" max="21" width="7.453125" style="33" bestFit="1" customWidth="1"/>
    <col min="22" max="22" width="10.6328125" style="33" bestFit="1" customWidth="1"/>
    <col min="23" max="24" width="17.08984375" style="33" bestFit="1" customWidth="1"/>
    <col min="25" max="16384" width="8.90625" style="33"/>
  </cols>
  <sheetData>
    <row r="1" spans="1:24">
      <c r="A1" s="33" t="s">
        <v>87</v>
      </c>
    </row>
    <row r="2" spans="1:24">
      <c r="A2" s="33" t="s">
        <v>105</v>
      </c>
    </row>
    <row r="4" spans="1:24">
      <c r="B4" s="30"/>
      <c r="C4" s="30"/>
      <c r="D4" s="30"/>
      <c r="E4" s="30"/>
      <c r="F4" s="146" t="s">
        <v>84</v>
      </c>
      <c r="G4" s="147"/>
      <c r="H4" s="147"/>
      <c r="I4" s="148"/>
      <c r="J4" s="146" t="s">
        <v>89</v>
      </c>
      <c r="K4" s="147"/>
      <c r="L4" s="147"/>
      <c r="M4" s="148"/>
      <c r="N4" s="30"/>
      <c r="O4" s="30"/>
      <c r="P4" s="30"/>
      <c r="Q4" s="30"/>
      <c r="R4" s="30"/>
      <c r="S4" s="30"/>
      <c r="T4" s="30"/>
      <c r="U4" s="30"/>
      <c r="V4" s="30"/>
      <c r="W4" s="30"/>
      <c r="X4" s="30"/>
    </row>
    <row r="5" spans="1:24">
      <c r="B5" s="30"/>
      <c r="C5" s="30"/>
      <c r="D5" s="30"/>
      <c r="E5" s="30"/>
      <c r="F5" s="143" t="s">
        <v>82</v>
      </c>
      <c r="G5" s="144"/>
      <c r="H5" s="145"/>
      <c r="I5" s="31"/>
      <c r="J5" s="143" t="s">
        <v>82</v>
      </c>
      <c r="K5" s="144"/>
      <c r="L5" s="145"/>
      <c r="M5" s="31"/>
      <c r="N5" s="30"/>
      <c r="O5" s="30"/>
      <c r="P5" s="30"/>
      <c r="Q5" s="30"/>
      <c r="R5" s="30"/>
      <c r="S5" s="30"/>
      <c r="T5" s="30"/>
      <c r="U5" s="30"/>
      <c r="V5" s="30"/>
      <c r="W5" s="32" t="s">
        <v>90</v>
      </c>
      <c r="X5" s="32" t="s">
        <v>89</v>
      </c>
    </row>
    <row r="6" spans="1:24">
      <c r="B6" s="32" t="s">
        <v>62</v>
      </c>
      <c r="C6" s="32" t="s">
        <v>60</v>
      </c>
      <c r="D6" s="32" t="s">
        <v>56</v>
      </c>
      <c r="E6" s="32" t="s">
        <v>86</v>
      </c>
      <c r="F6" s="32" t="s">
        <v>76</v>
      </c>
      <c r="G6" s="32" t="s">
        <v>78</v>
      </c>
      <c r="H6" s="32" t="s">
        <v>77</v>
      </c>
      <c r="I6" s="32" t="s">
        <v>79</v>
      </c>
      <c r="J6" s="32" t="s">
        <v>76</v>
      </c>
      <c r="K6" s="32" t="s">
        <v>78</v>
      </c>
      <c r="L6" s="32" t="s">
        <v>77</v>
      </c>
      <c r="M6" s="32" t="s">
        <v>79</v>
      </c>
      <c r="N6" s="32" t="s">
        <v>80</v>
      </c>
      <c r="O6" s="32" t="s">
        <v>81</v>
      </c>
      <c r="P6" s="32" t="s">
        <v>85</v>
      </c>
      <c r="Q6" s="32" t="s">
        <v>57</v>
      </c>
      <c r="R6" s="32" t="s">
        <v>97</v>
      </c>
      <c r="S6" s="32" t="s">
        <v>58</v>
      </c>
      <c r="T6" s="32" t="s">
        <v>59</v>
      </c>
      <c r="U6" s="32" t="s">
        <v>67</v>
      </c>
      <c r="V6" s="32" t="s">
        <v>71</v>
      </c>
      <c r="W6" s="32" t="s">
        <v>88</v>
      </c>
      <c r="X6" s="32" t="s">
        <v>88</v>
      </c>
    </row>
    <row r="7" spans="1:24">
      <c r="B7" s="34">
        <v>1</v>
      </c>
      <c r="C7" s="34" t="s">
        <v>61</v>
      </c>
      <c r="D7" s="34" t="s">
        <v>75</v>
      </c>
      <c r="E7" s="34" t="s">
        <v>75</v>
      </c>
      <c r="F7" s="35">
        <v>33329</v>
      </c>
      <c r="G7" s="34" t="s">
        <v>78</v>
      </c>
      <c r="H7" s="35">
        <v>46112</v>
      </c>
      <c r="I7" s="34" t="s">
        <v>75</v>
      </c>
      <c r="J7" s="35">
        <v>33329</v>
      </c>
      <c r="K7" s="34" t="s">
        <v>78</v>
      </c>
      <c r="L7" s="35">
        <v>46112</v>
      </c>
      <c r="M7" s="34" t="s">
        <v>75</v>
      </c>
      <c r="N7" s="36" t="s">
        <v>75</v>
      </c>
      <c r="O7" s="36" t="s">
        <v>75</v>
      </c>
      <c r="P7" s="36" t="s">
        <v>75</v>
      </c>
      <c r="Q7" s="34" t="s">
        <v>66</v>
      </c>
      <c r="R7" s="34" t="s">
        <v>96</v>
      </c>
      <c r="S7" s="34" t="s">
        <v>98</v>
      </c>
      <c r="T7" s="34" t="s">
        <v>69</v>
      </c>
      <c r="U7" s="34" t="s">
        <v>68</v>
      </c>
      <c r="V7" s="34" t="s">
        <v>72</v>
      </c>
      <c r="W7" s="40">
        <v>800</v>
      </c>
      <c r="X7" s="40">
        <v>600</v>
      </c>
    </row>
    <row r="8" spans="1:24">
      <c r="B8" s="34">
        <v>2</v>
      </c>
      <c r="C8" s="34" t="s">
        <v>61</v>
      </c>
      <c r="D8" s="34" t="s">
        <v>75</v>
      </c>
      <c r="E8" s="34" t="s">
        <v>75</v>
      </c>
      <c r="F8" s="35">
        <v>35886</v>
      </c>
      <c r="G8" s="34" t="s">
        <v>78</v>
      </c>
      <c r="H8" s="35">
        <v>46112</v>
      </c>
      <c r="I8" s="34" t="s">
        <v>75</v>
      </c>
      <c r="J8" s="35">
        <v>35886</v>
      </c>
      <c r="K8" s="34" t="s">
        <v>78</v>
      </c>
      <c r="L8" s="35">
        <v>46112</v>
      </c>
      <c r="M8" s="34" t="s">
        <v>75</v>
      </c>
      <c r="N8" s="36" t="s">
        <v>75</v>
      </c>
      <c r="O8" s="36" t="s">
        <v>75</v>
      </c>
      <c r="P8" s="36" t="s">
        <v>75</v>
      </c>
      <c r="Q8" s="34" t="s">
        <v>66</v>
      </c>
      <c r="R8" s="34" t="s">
        <v>96</v>
      </c>
      <c r="S8" s="34" t="s">
        <v>99</v>
      </c>
      <c r="T8" s="34" t="s">
        <v>69</v>
      </c>
      <c r="U8" s="34" t="s">
        <v>68</v>
      </c>
      <c r="V8" s="34" t="s">
        <v>72</v>
      </c>
      <c r="W8" s="40">
        <v>800</v>
      </c>
      <c r="X8" s="40">
        <v>600</v>
      </c>
    </row>
    <row r="9" spans="1:24">
      <c r="B9" s="34">
        <v>3</v>
      </c>
      <c r="C9" s="34" t="s">
        <v>61</v>
      </c>
      <c r="D9" s="34" t="s">
        <v>75</v>
      </c>
      <c r="E9" s="34" t="s">
        <v>75</v>
      </c>
      <c r="F9" s="35">
        <v>37347</v>
      </c>
      <c r="G9" s="34" t="s">
        <v>78</v>
      </c>
      <c r="H9" s="35">
        <v>46112</v>
      </c>
      <c r="I9" s="34" t="s">
        <v>75</v>
      </c>
      <c r="J9" s="35">
        <v>37347</v>
      </c>
      <c r="K9" s="34" t="s">
        <v>78</v>
      </c>
      <c r="L9" s="35">
        <v>46112</v>
      </c>
      <c r="M9" s="34" t="s">
        <v>75</v>
      </c>
      <c r="N9" s="36" t="s">
        <v>75</v>
      </c>
      <c r="O9" s="36" t="s">
        <v>75</v>
      </c>
      <c r="P9" s="36" t="s">
        <v>75</v>
      </c>
      <c r="Q9" s="34" t="s">
        <v>66</v>
      </c>
      <c r="R9" s="34" t="s">
        <v>96</v>
      </c>
      <c r="S9" s="34" t="s">
        <v>100</v>
      </c>
      <c r="T9" s="34" t="s">
        <v>69</v>
      </c>
      <c r="U9" s="34" t="s">
        <v>68</v>
      </c>
      <c r="V9" s="34" t="s">
        <v>72</v>
      </c>
      <c r="W9" s="40">
        <v>700</v>
      </c>
      <c r="X9" s="40">
        <v>600</v>
      </c>
    </row>
    <row r="10" spans="1:24">
      <c r="B10" s="34">
        <v>3</v>
      </c>
      <c r="C10" s="34" t="s">
        <v>61</v>
      </c>
      <c r="D10" s="34" t="s">
        <v>75</v>
      </c>
      <c r="E10" s="34" t="s">
        <v>75</v>
      </c>
      <c r="F10" s="35">
        <v>38473</v>
      </c>
      <c r="G10" s="34" t="s">
        <v>78</v>
      </c>
      <c r="H10" s="35">
        <v>45747</v>
      </c>
      <c r="I10" s="34" t="s">
        <v>75</v>
      </c>
      <c r="J10" s="35">
        <v>38473</v>
      </c>
      <c r="K10" s="34" t="s">
        <v>78</v>
      </c>
      <c r="L10" s="35">
        <v>45747</v>
      </c>
      <c r="M10" s="34" t="s">
        <v>75</v>
      </c>
      <c r="N10" s="36" t="s">
        <v>75</v>
      </c>
      <c r="O10" s="36" t="s">
        <v>75</v>
      </c>
      <c r="P10" s="36" t="s">
        <v>75</v>
      </c>
      <c r="Q10" s="34" t="s">
        <v>66</v>
      </c>
      <c r="R10" s="34" t="s">
        <v>96</v>
      </c>
      <c r="S10" s="34" t="s">
        <v>101</v>
      </c>
      <c r="T10" s="34" t="s">
        <v>69</v>
      </c>
      <c r="U10" s="34" t="s">
        <v>68</v>
      </c>
      <c r="V10" s="34" t="s">
        <v>72</v>
      </c>
      <c r="W10" s="40">
        <v>700</v>
      </c>
      <c r="X10" s="40" t="s">
        <v>75</v>
      </c>
    </row>
    <row r="11" spans="1:24">
      <c r="B11" s="34">
        <v>4</v>
      </c>
      <c r="C11" s="34" t="s">
        <v>63</v>
      </c>
      <c r="D11" s="34" t="s">
        <v>65</v>
      </c>
      <c r="E11" s="34"/>
      <c r="F11" s="35">
        <v>45748</v>
      </c>
      <c r="G11" s="34" t="s">
        <v>78</v>
      </c>
      <c r="H11" s="35">
        <v>46112</v>
      </c>
      <c r="I11" s="34">
        <v>12</v>
      </c>
      <c r="J11" s="35"/>
      <c r="K11" s="34" t="s">
        <v>78</v>
      </c>
      <c r="L11" s="35"/>
      <c r="M11" s="34"/>
      <c r="N11" s="37">
        <v>1250000</v>
      </c>
      <c r="O11" s="39">
        <f>I11*N11</f>
        <v>15000000</v>
      </c>
      <c r="P11" s="39">
        <f>M11*N11</f>
        <v>0</v>
      </c>
      <c r="Q11" s="34" t="s">
        <v>66</v>
      </c>
      <c r="R11" s="34" t="s">
        <v>96</v>
      </c>
      <c r="S11" s="34" t="s">
        <v>102</v>
      </c>
      <c r="T11" s="34" t="s">
        <v>69</v>
      </c>
      <c r="U11" s="34" t="s">
        <v>68</v>
      </c>
      <c r="V11" s="34" t="s">
        <v>72</v>
      </c>
      <c r="W11" s="40">
        <v>0</v>
      </c>
      <c r="X11" s="40">
        <v>600</v>
      </c>
    </row>
    <row r="12" spans="1:24">
      <c r="B12" s="34">
        <v>5</v>
      </c>
      <c r="C12" s="34" t="s">
        <v>64</v>
      </c>
      <c r="D12" s="34" t="s">
        <v>65</v>
      </c>
      <c r="E12" s="34"/>
      <c r="F12" s="35">
        <v>45536</v>
      </c>
      <c r="G12" s="34" t="s">
        <v>78</v>
      </c>
      <c r="H12" s="35">
        <v>46112</v>
      </c>
      <c r="I12" s="34">
        <v>48</v>
      </c>
      <c r="J12" s="35"/>
      <c r="K12" s="34" t="s">
        <v>78</v>
      </c>
      <c r="L12" s="35"/>
      <c r="M12" s="34"/>
      <c r="N12" s="37">
        <v>62500</v>
      </c>
      <c r="O12" s="39">
        <f>I12*N12</f>
        <v>3000000</v>
      </c>
      <c r="P12" s="39">
        <f>M12*N12</f>
        <v>0</v>
      </c>
      <c r="Q12" s="34" t="s">
        <v>66</v>
      </c>
      <c r="R12" s="34" t="s">
        <v>95</v>
      </c>
      <c r="S12" s="34" t="s">
        <v>83</v>
      </c>
      <c r="T12" s="34" t="s">
        <v>70</v>
      </c>
      <c r="U12" s="34" t="s">
        <v>73</v>
      </c>
      <c r="V12" s="34" t="s">
        <v>74</v>
      </c>
      <c r="W12" s="40">
        <v>0</v>
      </c>
      <c r="X12" s="40">
        <v>0</v>
      </c>
    </row>
    <row r="13" spans="1:24">
      <c r="B13" s="34"/>
      <c r="C13" s="34"/>
      <c r="D13" s="34"/>
      <c r="E13" s="34"/>
      <c r="F13" s="34"/>
      <c r="G13" s="34"/>
      <c r="H13" s="34"/>
      <c r="I13" s="34"/>
      <c r="J13" s="34"/>
      <c r="K13" s="34"/>
      <c r="L13" s="34"/>
      <c r="M13" s="34"/>
      <c r="N13" s="36"/>
      <c r="O13" s="36"/>
      <c r="P13" s="36"/>
      <c r="Q13" s="34"/>
      <c r="R13" s="34"/>
      <c r="S13" s="34"/>
      <c r="T13" s="34"/>
      <c r="U13" s="34"/>
      <c r="V13" s="34"/>
      <c r="W13" s="40"/>
      <c r="X13" s="40"/>
    </row>
    <row r="14" spans="1:24">
      <c r="B14" s="34"/>
      <c r="C14" s="34"/>
      <c r="D14" s="34"/>
      <c r="E14" s="34"/>
      <c r="F14" s="34"/>
      <c r="G14" s="34"/>
      <c r="H14" s="34"/>
      <c r="I14" s="34"/>
      <c r="J14" s="34"/>
      <c r="K14" s="34"/>
      <c r="L14" s="34"/>
      <c r="M14" s="34"/>
      <c r="N14" s="36"/>
      <c r="O14" s="36"/>
      <c r="P14" s="36"/>
      <c r="Q14" s="34"/>
      <c r="R14" s="34"/>
      <c r="S14" s="34"/>
      <c r="T14" s="34"/>
      <c r="U14" s="34"/>
      <c r="V14" s="34"/>
      <c r="W14" s="40"/>
      <c r="X14" s="40"/>
    </row>
    <row r="15" spans="1:24">
      <c r="B15" s="34"/>
      <c r="C15" s="34"/>
      <c r="D15" s="34"/>
      <c r="E15" s="34"/>
      <c r="F15" s="34"/>
      <c r="G15" s="34"/>
      <c r="H15" s="34"/>
      <c r="I15" s="34"/>
      <c r="J15" s="34"/>
      <c r="K15" s="34"/>
      <c r="L15" s="34"/>
      <c r="M15" s="34"/>
      <c r="N15" s="36"/>
      <c r="O15" s="36"/>
      <c r="P15" s="36"/>
      <c r="Q15" s="34"/>
      <c r="R15" s="34"/>
      <c r="S15" s="34"/>
      <c r="T15" s="34"/>
      <c r="U15" s="34"/>
      <c r="V15" s="34"/>
      <c r="W15" s="40"/>
      <c r="X15" s="40"/>
    </row>
    <row r="16" spans="1:24">
      <c r="B16" s="34"/>
      <c r="C16" s="34"/>
      <c r="D16" s="34"/>
      <c r="E16" s="34"/>
      <c r="F16" s="34"/>
      <c r="G16" s="34"/>
      <c r="H16" s="34"/>
      <c r="I16" s="34"/>
      <c r="J16" s="34"/>
      <c r="K16" s="34"/>
      <c r="L16" s="34"/>
      <c r="M16" s="34"/>
      <c r="N16" s="36"/>
      <c r="O16" s="36"/>
      <c r="P16" s="36"/>
      <c r="Q16" s="34"/>
      <c r="R16" s="34"/>
      <c r="S16" s="34"/>
      <c r="T16" s="34"/>
      <c r="U16" s="34"/>
      <c r="V16" s="34"/>
      <c r="W16" s="40"/>
      <c r="X16" s="40"/>
    </row>
    <row r="17" spans="2:24">
      <c r="B17" s="34"/>
      <c r="C17" s="34"/>
      <c r="D17" s="34"/>
      <c r="E17" s="34"/>
      <c r="F17" s="34"/>
      <c r="G17" s="34"/>
      <c r="H17" s="34"/>
      <c r="I17" s="34"/>
      <c r="J17" s="34"/>
      <c r="K17" s="34"/>
      <c r="L17" s="34"/>
      <c r="M17" s="34"/>
      <c r="N17" s="36"/>
      <c r="O17" s="36"/>
      <c r="P17" s="36"/>
      <c r="Q17" s="34"/>
      <c r="R17" s="34"/>
      <c r="S17" s="34"/>
      <c r="T17" s="34"/>
      <c r="U17" s="34"/>
      <c r="V17" s="34"/>
      <c r="W17" s="40"/>
      <c r="X17" s="40"/>
    </row>
    <row r="18" spans="2:24">
      <c r="B18" s="34"/>
      <c r="C18" s="34"/>
      <c r="D18" s="34"/>
      <c r="E18" s="34"/>
      <c r="F18" s="34"/>
      <c r="G18" s="34"/>
      <c r="H18" s="34"/>
      <c r="I18" s="34"/>
      <c r="J18" s="34"/>
      <c r="K18" s="34"/>
      <c r="L18" s="34"/>
      <c r="M18" s="34"/>
      <c r="N18" s="36"/>
      <c r="O18" s="36"/>
      <c r="P18" s="36"/>
      <c r="Q18" s="34"/>
      <c r="R18" s="34"/>
      <c r="S18" s="34"/>
      <c r="T18" s="34"/>
      <c r="U18" s="34"/>
      <c r="V18" s="34"/>
      <c r="W18" s="40"/>
      <c r="X18" s="40"/>
    </row>
    <row r="19" spans="2:24" ht="13.5" thickBot="1">
      <c r="B19" s="34"/>
      <c r="C19" s="34"/>
      <c r="D19" s="34"/>
      <c r="E19" s="34"/>
      <c r="F19" s="34"/>
      <c r="G19" s="34"/>
      <c r="H19" s="34"/>
      <c r="I19" s="34"/>
      <c r="J19" s="34"/>
      <c r="K19" s="34"/>
      <c r="L19" s="34"/>
      <c r="M19" s="34"/>
      <c r="N19" s="36"/>
      <c r="O19" s="41"/>
      <c r="P19" s="41"/>
      <c r="Q19" s="34"/>
      <c r="R19" s="34"/>
      <c r="S19" s="34"/>
      <c r="T19" s="34"/>
      <c r="U19" s="34"/>
      <c r="V19" s="34"/>
      <c r="W19" s="44"/>
      <c r="X19" s="44"/>
    </row>
    <row r="20" spans="2:24" ht="13.5" thickBot="1">
      <c r="N20" s="38"/>
      <c r="O20" s="43">
        <f>SUM(O7:O19)</f>
        <v>18000000</v>
      </c>
      <c r="P20" s="42">
        <f>SUM(P7:P19)</f>
        <v>0</v>
      </c>
      <c r="W20" s="46">
        <f>SUM(W7:W19)</f>
        <v>3000</v>
      </c>
      <c r="X20" s="45">
        <f>SUM(X7:X19)</f>
        <v>2400</v>
      </c>
    </row>
    <row r="21" spans="2:24">
      <c r="O21" s="33" t="s">
        <v>91</v>
      </c>
      <c r="P21" s="33" t="s">
        <v>92</v>
      </c>
      <c r="W21" s="33" t="s">
        <v>93</v>
      </c>
      <c r="X21" s="33" t="s">
        <v>94</v>
      </c>
    </row>
    <row r="22" spans="2:24" ht="13.5" thickBot="1"/>
    <row r="23" spans="2:24" ht="13.5" thickBot="1">
      <c r="W23" s="47">
        <f>AVERAGE(W7:W19)</f>
        <v>500</v>
      </c>
      <c r="X23" s="48">
        <f>AVERAGE(X7:X19)</f>
        <v>480</v>
      </c>
    </row>
    <row r="24" spans="2:24">
      <c r="W24" s="33" t="s">
        <v>103</v>
      </c>
      <c r="X24" s="33" t="s">
        <v>104</v>
      </c>
    </row>
  </sheetData>
  <mergeCells count="4">
    <mergeCell ref="J5:L5"/>
    <mergeCell ref="F5:H5"/>
    <mergeCell ref="F4:I4"/>
    <mergeCell ref="J4:M4"/>
  </mergeCells>
  <phoneticPr fontId="12"/>
  <pageMargins left="0.7" right="0.7" top="0.75" bottom="0.75" header="0.3" footer="0.3"/>
  <pageSetup paperSize="9" scale="4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9"/>
  <sheetViews>
    <sheetView view="pageBreakPreview" zoomScaleNormal="100" zoomScaleSheetLayoutView="100" workbookViewId="0">
      <selection activeCell="A3" sqref="A3:W3"/>
    </sheetView>
  </sheetViews>
  <sheetFormatPr defaultColWidth="9" defaultRowHeight="12"/>
  <cols>
    <col min="1" max="1" width="21.90625" style="1" customWidth="1"/>
    <col min="2" max="2" width="6.90625" style="1" customWidth="1"/>
    <col min="3" max="3" width="12.36328125" style="1" customWidth="1"/>
    <col min="4" max="5" width="6.36328125" style="1" customWidth="1"/>
    <col min="6" max="6" width="20" style="3" bestFit="1" customWidth="1"/>
    <col min="7" max="7" width="15.90625" style="1" customWidth="1"/>
    <col min="8" max="8" width="10.08984375" style="1" customWidth="1"/>
    <col min="9" max="9" width="7.6328125" style="1" bestFit="1" customWidth="1"/>
    <col min="10" max="10" width="6.08984375" style="1" customWidth="1"/>
    <col min="11" max="11" width="7.6328125" style="1" bestFit="1" customWidth="1"/>
    <col min="12" max="12" width="17.08984375" style="25" customWidth="1"/>
    <col min="13" max="14" width="13.08984375" style="1" customWidth="1"/>
    <col min="15" max="15" width="15.08984375" style="1" bestFit="1" customWidth="1"/>
    <col min="16" max="16" width="3.6328125" style="25" bestFit="1" customWidth="1"/>
    <col min="17" max="17" width="17.36328125" style="1" bestFit="1" customWidth="1"/>
    <col min="18" max="18" width="7.6328125" style="1" bestFit="1" customWidth="1"/>
    <col min="19" max="19" width="14" style="1" customWidth="1"/>
    <col min="20" max="20" width="18.453125" style="1" customWidth="1"/>
    <col min="21" max="22" width="14.90625" style="1" customWidth="1"/>
    <col min="23" max="23" width="20.08984375" style="1" customWidth="1"/>
    <col min="24" max="27" width="11.90625" style="1" customWidth="1"/>
    <col min="28" max="29" width="14.36328125" style="1" customWidth="1"/>
    <col min="30" max="16384" width="9" style="1"/>
  </cols>
  <sheetData>
    <row r="1" spans="1:30">
      <c r="A1" s="172" t="s">
        <v>55</v>
      </c>
      <c r="B1" s="172"/>
      <c r="C1" s="172"/>
      <c r="D1" s="172"/>
      <c r="E1" s="172"/>
      <c r="F1" s="172"/>
      <c r="G1" s="172"/>
      <c r="H1" s="172"/>
      <c r="I1" s="172"/>
      <c r="J1" s="172"/>
      <c r="K1" s="172"/>
      <c r="L1" s="172"/>
      <c r="M1" s="172"/>
      <c r="N1" s="172"/>
      <c r="O1" s="172"/>
    </row>
    <row r="2" spans="1:30">
      <c r="Q2" s="25"/>
    </row>
    <row r="3" spans="1:30">
      <c r="A3" s="173" t="s">
        <v>20</v>
      </c>
      <c r="B3" s="173"/>
      <c r="C3" s="173"/>
      <c r="D3" s="173"/>
      <c r="E3" s="173"/>
      <c r="F3" s="173"/>
      <c r="G3" s="173"/>
      <c r="H3" s="173"/>
      <c r="I3" s="173"/>
      <c r="J3" s="173"/>
      <c r="K3" s="173"/>
      <c r="L3" s="173"/>
      <c r="M3" s="173"/>
      <c r="N3" s="173"/>
      <c r="O3" s="173"/>
      <c r="P3" s="173"/>
      <c r="Q3" s="173"/>
      <c r="R3" s="173"/>
      <c r="S3" s="173"/>
      <c r="T3" s="173"/>
      <c r="U3" s="173"/>
      <c r="V3" s="173"/>
      <c r="W3" s="173"/>
      <c r="X3" s="3"/>
      <c r="Y3" s="3"/>
      <c r="Z3" s="3"/>
      <c r="AA3" s="3"/>
      <c r="AD3" s="2" t="s">
        <v>18</v>
      </c>
    </row>
    <row r="4" spans="1:30">
      <c r="A4" s="3"/>
      <c r="B4" s="3"/>
      <c r="C4" s="3"/>
      <c r="D4" s="3"/>
      <c r="E4" s="3"/>
      <c r="G4" s="3"/>
      <c r="H4" s="3"/>
      <c r="I4" s="3"/>
      <c r="J4" s="3"/>
      <c r="K4" s="3"/>
      <c r="L4" s="29"/>
      <c r="M4" s="3"/>
      <c r="N4" s="3"/>
      <c r="O4" s="3"/>
      <c r="P4" s="3"/>
      <c r="Q4" s="3"/>
      <c r="R4" s="3"/>
      <c r="S4" s="3"/>
      <c r="T4" s="3"/>
      <c r="U4" s="3"/>
      <c r="V4" s="3"/>
      <c r="W4" s="3"/>
      <c r="X4" s="3"/>
      <c r="Y4" s="3"/>
      <c r="Z4" s="3"/>
      <c r="AA4" s="3"/>
      <c r="AD4" s="2" t="s">
        <v>19</v>
      </c>
    </row>
    <row r="5" spans="1:30" ht="21.75" customHeight="1">
      <c r="T5" s="1" t="s">
        <v>1</v>
      </c>
      <c r="AD5" s="1" t="s">
        <v>50</v>
      </c>
    </row>
    <row r="6" spans="1:30" ht="27.65" customHeight="1">
      <c r="R6" s="13"/>
      <c r="S6" s="174" t="s">
        <v>2</v>
      </c>
      <c r="T6" s="174"/>
      <c r="U6" s="174"/>
    </row>
    <row r="7" spans="1:30">
      <c r="Q7" s="25"/>
    </row>
    <row r="8" spans="1:30" ht="15" customHeight="1" thickBot="1">
      <c r="A8" s="175" t="s">
        <v>13</v>
      </c>
      <c r="B8" s="175"/>
      <c r="C8" s="175"/>
      <c r="D8" s="175"/>
      <c r="E8" s="175"/>
      <c r="F8" s="175"/>
      <c r="G8" s="175"/>
      <c r="H8" s="175"/>
      <c r="I8" s="175"/>
      <c r="J8" s="175"/>
      <c r="K8" s="175"/>
      <c r="L8" s="175"/>
      <c r="M8" s="175"/>
      <c r="N8" s="175"/>
      <c r="O8" s="175"/>
      <c r="Q8" s="25"/>
    </row>
    <row r="9" spans="1:30" ht="12" customHeight="1">
      <c r="A9" s="156" t="s">
        <v>14</v>
      </c>
      <c r="B9" s="156" t="s">
        <v>17</v>
      </c>
      <c r="C9" s="156"/>
      <c r="D9" s="160" t="s">
        <v>4</v>
      </c>
      <c r="E9" s="161"/>
      <c r="F9" s="177" t="s">
        <v>54</v>
      </c>
      <c r="G9" s="156" t="s">
        <v>16</v>
      </c>
      <c r="H9" s="164" t="s">
        <v>22</v>
      </c>
      <c r="I9" s="164" t="s">
        <v>5</v>
      </c>
      <c r="J9" s="164" t="s">
        <v>48</v>
      </c>
      <c r="K9" s="164" t="s">
        <v>30</v>
      </c>
      <c r="L9" s="164" t="s">
        <v>27</v>
      </c>
      <c r="M9" s="164" t="s">
        <v>35</v>
      </c>
      <c r="N9" s="164" t="s">
        <v>36</v>
      </c>
      <c r="O9" s="156" t="s">
        <v>31</v>
      </c>
      <c r="P9" s="154"/>
      <c r="Q9" s="154"/>
      <c r="R9" s="158" t="s">
        <v>32</v>
      </c>
      <c r="S9" s="150" t="s">
        <v>33</v>
      </c>
      <c r="T9" s="182" t="s">
        <v>52</v>
      </c>
      <c r="U9" s="150" t="s">
        <v>34</v>
      </c>
    </row>
    <row r="10" spans="1:30" ht="18" customHeight="1">
      <c r="A10" s="154"/>
      <c r="B10" s="156"/>
      <c r="C10" s="156"/>
      <c r="D10" s="162"/>
      <c r="E10" s="163"/>
      <c r="F10" s="178"/>
      <c r="G10" s="154"/>
      <c r="H10" s="167"/>
      <c r="I10" s="165"/>
      <c r="J10" s="167"/>
      <c r="K10" s="167"/>
      <c r="L10" s="167"/>
      <c r="M10" s="167"/>
      <c r="N10" s="167"/>
      <c r="O10" s="154"/>
      <c r="P10" s="154"/>
      <c r="Q10" s="154"/>
      <c r="R10" s="158"/>
      <c r="S10" s="151"/>
      <c r="T10" s="183"/>
      <c r="U10" s="169"/>
    </row>
    <row r="11" spans="1:30" ht="48" customHeight="1" thickBot="1">
      <c r="A11" s="157"/>
      <c r="B11" s="176"/>
      <c r="C11" s="176"/>
      <c r="D11" s="24" t="s">
        <v>53</v>
      </c>
      <c r="E11" s="24" t="s">
        <v>53</v>
      </c>
      <c r="F11" s="179"/>
      <c r="G11" s="157"/>
      <c r="H11" s="168"/>
      <c r="I11" s="166"/>
      <c r="J11" s="168"/>
      <c r="K11" s="168"/>
      <c r="L11" s="168"/>
      <c r="M11" s="168"/>
      <c r="N11" s="168"/>
      <c r="O11" s="157"/>
      <c r="P11" s="157"/>
      <c r="Q11" s="157"/>
      <c r="R11" s="159"/>
      <c r="S11" s="152"/>
      <c r="T11" s="184"/>
      <c r="U11" s="170"/>
    </row>
    <row r="12" spans="1:30" ht="34.5" customHeight="1" thickTop="1">
      <c r="A12" s="21" t="s">
        <v>15</v>
      </c>
      <c r="B12" s="153" t="s">
        <v>12</v>
      </c>
      <c r="C12" s="155" t="s">
        <v>3</v>
      </c>
      <c r="D12" s="155">
        <v>1</v>
      </c>
      <c r="E12" s="155">
        <v>3</v>
      </c>
      <c r="F12" s="26" t="s">
        <v>29</v>
      </c>
      <c r="G12" s="4" t="s">
        <v>6</v>
      </c>
      <c r="H12" s="4" t="s">
        <v>46</v>
      </c>
      <c r="I12" s="4" t="s">
        <v>8</v>
      </c>
      <c r="J12" s="4"/>
      <c r="K12" s="4">
        <v>1</v>
      </c>
      <c r="L12" s="5" t="s">
        <v>21</v>
      </c>
      <c r="M12" s="5"/>
      <c r="N12" s="5"/>
      <c r="O12" s="6">
        <v>45474</v>
      </c>
      <c r="P12" s="4" t="s">
        <v>9</v>
      </c>
      <c r="Q12" s="6">
        <v>45565</v>
      </c>
      <c r="R12" s="27">
        <f t="shared" ref="R12:R33" si="0">(DATEDIF(O12,Q12,"M")+1)*K12</f>
        <v>3</v>
      </c>
      <c r="S12" s="7">
        <f>R12*1250000</f>
        <v>3750000</v>
      </c>
      <c r="T12" s="8" t="s">
        <v>24</v>
      </c>
      <c r="U12" s="9">
        <f>S12*1/3</f>
        <v>1250000</v>
      </c>
    </row>
    <row r="13" spans="1:30" ht="34.5" customHeight="1">
      <c r="A13" s="16" t="s">
        <v>26</v>
      </c>
      <c r="B13" s="154"/>
      <c r="C13" s="156"/>
      <c r="D13" s="156"/>
      <c r="E13" s="156"/>
      <c r="F13" s="22" t="s">
        <v>28</v>
      </c>
      <c r="G13" s="23" t="s">
        <v>10</v>
      </c>
      <c r="H13" s="23" t="s">
        <v>46</v>
      </c>
      <c r="I13" s="23" t="s">
        <v>0</v>
      </c>
      <c r="J13" s="23"/>
      <c r="K13" s="23">
        <v>0.4</v>
      </c>
      <c r="L13" s="22" t="s">
        <v>23</v>
      </c>
      <c r="M13" s="22" t="s">
        <v>43</v>
      </c>
      <c r="N13" s="22" t="s">
        <v>44</v>
      </c>
      <c r="O13" s="10">
        <v>45505</v>
      </c>
      <c r="P13" s="23" t="s">
        <v>9</v>
      </c>
      <c r="Q13" s="10">
        <v>45596</v>
      </c>
      <c r="R13" s="28">
        <f t="shared" si="0"/>
        <v>1.2000000000000002</v>
      </c>
      <c r="S13" s="11">
        <f>1250000*R13</f>
        <v>1500000.0000000002</v>
      </c>
      <c r="T13" s="8" t="s">
        <v>25</v>
      </c>
      <c r="U13" s="12">
        <f>S13*2/3</f>
        <v>1000000.0000000001</v>
      </c>
    </row>
    <row r="14" spans="1:30" ht="32.25" customHeight="1">
      <c r="A14" s="13" t="s">
        <v>37</v>
      </c>
      <c r="B14" s="23" t="s">
        <v>38</v>
      </c>
      <c r="C14" s="16" t="s">
        <v>39</v>
      </c>
      <c r="D14" s="23">
        <v>3</v>
      </c>
      <c r="E14" s="23">
        <v>4</v>
      </c>
      <c r="F14" s="23" t="s">
        <v>40</v>
      </c>
      <c r="G14" s="23" t="s">
        <v>41</v>
      </c>
      <c r="H14" s="23" t="s">
        <v>47</v>
      </c>
      <c r="I14" s="23" t="s">
        <v>0</v>
      </c>
      <c r="J14" s="23" t="s">
        <v>49</v>
      </c>
      <c r="K14" s="23">
        <v>0.25</v>
      </c>
      <c r="L14" s="22" t="s">
        <v>42</v>
      </c>
      <c r="M14" s="23" t="s">
        <v>45</v>
      </c>
      <c r="N14" s="23" t="s">
        <v>44</v>
      </c>
      <c r="O14" s="14">
        <v>45536</v>
      </c>
      <c r="P14" s="23" t="s">
        <v>9</v>
      </c>
      <c r="Q14" s="14">
        <v>45626</v>
      </c>
      <c r="R14" s="28">
        <f t="shared" si="0"/>
        <v>0.75</v>
      </c>
      <c r="S14" s="11">
        <f t="shared" ref="S14:S33" si="1">1250000*R14</f>
        <v>937500</v>
      </c>
      <c r="T14" s="8" t="s">
        <v>24</v>
      </c>
      <c r="U14" s="12">
        <f>ROUNDDOWN(S14*1/3,-3)</f>
        <v>312000</v>
      </c>
    </row>
    <row r="15" spans="1:30" ht="24" customHeight="1">
      <c r="A15" s="13"/>
      <c r="B15" s="13"/>
      <c r="C15" s="13"/>
      <c r="D15" s="13"/>
      <c r="E15" s="13"/>
      <c r="F15" s="23"/>
      <c r="G15" s="23"/>
      <c r="H15" s="23"/>
      <c r="I15" s="23"/>
      <c r="J15" s="23"/>
      <c r="K15" s="23"/>
      <c r="L15" s="22"/>
      <c r="M15" s="23"/>
      <c r="N15" s="23"/>
      <c r="O15" s="14"/>
      <c r="P15" s="23" t="s">
        <v>9</v>
      </c>
      <c r="Q15" s="14"/>
      <c r="R15" s="28">
        <f t="shared" si="0"/>
        <v>0</v>
      </c>
      <c r="S15" s="11">
        <f t="shared" si="1"/>
        <v>0</v>
      </c>
      <c r="T15" s="8"/>
      <c r="U15" s="15"/>
    </row>
    <row r="16" spans="1:30" ht="24" customHeight="1">
      <c r="A16" s="13"/>
      <c r="B16" s="13"/>
      <c r="C16" s="13"/>
      <c r="D16" s="13"/>
      <c r="E16" s="13"/>
      <c r="F16" s="23"/>
      <c r="G16" s="23"/>
      <c r="H16" s="23"/>
      <c r="I16" s="23"/>
      <c r="J16" s="23"/>
      <c r="K16" s="23"/>
      <c r="L16" s="22"/>
      <c r="M16" s="23"/>
      <c r="N16" s="23"/>
      <c r="O16" s="14"/>
      <c r="P16" s="23" t="s">
        <v>9</v>
      </c>
      <c r="Q16" s="14"/>
      <c r="R16" s="28">
        <f t="shared" si="0"/>
        <v>0</v>
      </c>
      <c r="S16" s="11">
        <f t="shared" si="1"/>
        <v>0</v>
      </c>
      <c r="T16" s="8"/>
      <c r="U16" s="15"/>
    </row>
    <row r="17" spans="1:21" ht="24" customHeight="1">
      <c r="A17" s="13"/>
      <c r="B17" s="13"/>
      <c r="C17" s="13"/>
      <c r="D17" s="13"/>
      <c r="E17" s="13"/>
      <c r="F17" s="23"/>
      <c r="G17" s="23"/>
      <c r="H17" s="23"/>
      <c r="I17" s="23"/>
      <c r="J17" s="23"/>
      <c r="K17" s="23"/>
      <c r="L17" s="22"/>
      <c r="M17" s="23"/>
      <c r="N17" s="23"/>
      <c r="O17" s="14"/>
      <c r="P17" s="23" t="s">
        <v>9</v>
      </c>
      <c r="Q17" s="14"/>
      <c r="R17" s="28">
        <f t="shared" si="0"/>
        <v>0</v>
      </c>
      <c r="S17" s="11">
        <f t="shared" si="1"/>
        <v>0</v>
      </c>
      <c r="T17" s="8"/>
      <c r="U17" s="15"/>
    </row>
    <row r="18" spans="1:21" ht="24" customHeight="1">
      <c r="A18" s="13"/>
      <c r="B18" s="13"/>
      <c r="C18" s="13"/>
      <c r="D18" s="13"/>
      <c r="E18" s="13"/>
      <c r="F18" s="23"/>
      <c r="G18" s="23"/>
      <c r="H18" s="23"/>
      <c r="I18" s="23"/>
      <c r="J18" s="23"/>
      <c r="K18" s="23"/>
      <c r="L18" s="22"/>
      <c r="M18" s="23"/>
      <c r="N18" s="23"/>
      <c r="O18" s="14"/>
      <c r="P18" s="23" t="s">
        <v>9</v>
      </c>
      <c r="Q18" s="14"/>
      <c r="R18" s="28">
        <f t="shared" si="0"/>
        <v>0</v>
      </c>
      <c r="S18" s="11">
        <f t="shared" si="1"/>
        <v>0</v>
      </c>
      <c r="T18" s="8"/>
      <c r="U18" s="15"/>
    </row>
    <row r="19" spans="1:21" ht="24" customHeight="1">
      <c r="A19" s="13"/>
      <c r="B19" s="13"/>
      <c r="C19" s="13"/>
      <c r="D19" s="13"/>
      <c r="E19" s="13"/>
      <c r="F19" s="23"/>
      <c r="G19" s="23"/>
      <c r="H19" s="23"/>
      <c r="I19" s="23"/>
      <c r="J19" s="23"/>
      <c r="K19" s="23"/>
      <c r="L19" s="22"/>
      <c r="M19" s="23"/>
      <c r="N19" s="23"/>
      <c r="O19" s="14"/>
      <c r="P19" s="23" t="s">
        <v>9</v>
      </c>
      <c r="Q19" s="14"/>
      <c r="R19" s="28">
        <f t="shared" si="0"/>
        <v>0</v>
      </c>
      <c r="S19" s="11">
        <f t="shared" si="1"/>
        <v>0</v>
      </c>
      <c r="T19" s="8"/>
      <c r="U19" s="15"/>
    </row>
    <row r="20" spans="1:21" ht="24" customHeight="1">
      <c r="A20" s="13"/>
      <c r="B20" s="13"/>
      <c r="C20" s="13"/>
      <c r="D20" s="13"/>
      <c r="E20" s="13"/>
      <c r="F20" s="23"/>
      <c r="G20" s="23"/>
      <c r="H20" s="23"/>
      <c r="I20" s="23"/>
      <c r="J20" s="23"/>
      <c r="K20" s="23"/>
      <c r="L20" s="22"/>
      <c r="M20" s="23"/>
      <c r="N20" s="23"/>
      <c r="O20" s="14"/>
      <c r="P20" s="23" t="s">
        <v>9</v>
      </c>
      <c r="Q20" s="14"/>
      <c r="R20" s="28">
        <f t="shared" si="0"/>
        <v>0</v>
      </c>
      <c r="S20" s="11">
        <f t="shared" si="1"/>
        <v>0</v>
      </c>
      <c r="T20" s="8"/>
      <c r="U20" s="15"/>
    </row>
    <row r="21" spans="1:21" ht="24" customHeight="1">
      <c r="A21" s="13"/>
      <c r="B21" s="13"/>
      <c r="C21" s="13"/>
      <c r="D21" s="13"/>
      <c r="E21" s="13"/>
      <c r="F21" s="23"/>
      <c r="G21" s="23"/>
      <c r="H21" s="23"/>
      <c r="I21" s="23"/>
      <c r="J21" s="23"/>
      <c r="K21" s="23"/>
      <c r="L21" s="22"/>
      <c r="M21" s="23"/>
      <c r="N21" s="23"/>
      <c r="O21" s="14"/>
      <c r="P21" s="23" t="s">
        <v>9</v>
      </c>
      <c r="Q21" s="14"/>
      <c r="R21" s="28">
        <f t="shared" si="0"/>
        <v>0</v>
      </c>
      <c r="S21" s="11">
        <f t="shared" si="1"/>
        <v>0</v>
      </c>
      <c r="T21" s="8"/>
      <c r="U21" s="15"/>
    </row>
    <row r="22" spans="1:21" ht="24" customHeight="1">
      <c r="A22" s="13"/>
      <c r="B22" s="13"/>
      <c r="C22" s="13"/>
      <c r="D22" s="13"/>
      <c r="E22" s="13"/>
      <c r="F22" s="23"/>
      <c r="G22" s="23"/>
      <c r="H22" s="23"/>
      <c r="I22" s="23"/>
      <c r="J22" s="23"/>
      <c r="K22" s="23"/>
      <c r="L22" s="22"/>
      <c r="M22" s="23"/>
      <c r="N22" s="23"/>
      <c r="O22" s="14"/>
      <c r="P22" s="23" t="s">
        <v>9</v>
      </c>
      <c r="Q22" s="14"/>
      <c r="R22" s="28">
        <f t="shared" si="0"/>
        <v>0</v>
      </c>
      <c r="S22" s="11">
        <f t="shared" si="1"/>
        <v>0</v>
      </c>
      <c r="T22" s="8"/>
      <c r="U22" s="15"/>
    </row>
    <row r="23" spans="1:21" ht="24" customHeight="1">
      <c r="A23" s="13"/>
      <c r="B23" s="13"/>
      <c r="C23" s="13"/>
      <c r="D23" s="13"/>
      <c r="E23" s="13"/>
      <c r="F23" s="23"/>
      <c r="G23" s="23"/>
      <c r="H23" s="23"/>
      <c r="I23" s="23"/>
      <c r="J23" s="23"/>
      <c r="K23" s="23"/>
      <c r="L23" s="22"/>
      <c r="M23" s="23"/>
      <c r="N23" s="23"/>
      <c r="O23" s="14"/>
      <c r="P23" s="23" t="s">
        <v>9</v>
      </c>
      <c r="Q23" s="14"/>
      <c r="R23" s="28">
        <f t="shared" si="0"/>
        <v>0</v>
      </c>
      <c r="S23" s="11">
        <f t="shared" si="1"/>
        <v>0</v>
      </c>
      <c r="T23" s="8"/>
      <c r="U23" s="15"/>
    </row>
    <row r="24" spans="1:21" ht="24" customHeight="1">
      <c r="A24" s="16"/>
      <c r="B24" s="13"/>
      <c r="C24" s="13"/>
      <c r="D24" s="13"/>
      <c r="E24" s="13"/>
      <c r="F24" s="23"/>
      <c r="G24" s="17"/>
      <c r="H24" s="17"/>
      <c r="I24" s="23"/>
      <c r="J24" s="23"/>
      <c r="K24" s="23"/>
      <c r="L24" s="22"/>
      <c r="M24" s="23"/>
      <c r="N24" s="23"/>
      <c r="O24" s="14"/>
      <c r="P24" s="23" t="s">
        <v>9</v>
      </c>
      <c r="Q24" s="14"/>
      <c r="R24" s="28">
        <f t="shared" si="0"/>
        <v>0</v>
      </c>
      <c r="S24" s="11">
        <f t="shared" si="1"/>
        <v>0</v>
      </c>
      <c r="T24" s="8"/>
      <c r="U24" s="15"/>
    </row>
    <row r="25" spans="1:21" ht="24" customHeight="1">
      <c r="A25" s="16"/>
      <c r="B25" s="13"/>
      <c r="C25" s="13"/>
      <c r="D25" s="13"/>
      <c r="E25" s="13"/>
      <c r="F25" s="23"/>
      <c r="G25" s="17"/>
      <c r="H25" s="17"/>
      <c r="I25" s="23"/>
      <c r="J25" s="23"/>
      <c r="K25" s="23"/>
      <c r="L25" s="22"/>
      <c r="M25" s="23"/>
      <c r="N25" s="23"/>
      <c r="O25" s="14"/>
      <c r="P25" s="23" t="s">
        <v>9</v>
      </c>
      <c r="Q25" s="14"/>
      <c r="R25" s="28">
        <f t="shared" si="0"/>
        <v>0</v>
      </c>
      <c r="S25" s="11">
        <f t="shared" si="1"/>
        <v>0</v>
      </c>
      <c r="T25" s="8"/>
      <c r="U25" s="15"/>
    </row>
    <row r="26" spans="1:21" ht="24" customHeight="1">
      <c r="A26" s="16"/>
      <c r="B26" s="13"/>
      <c r="C26" s="13"/>
      <c r="D26" s="13"/>
      <c r="E26" s="13"/>
      <c r="F26" s="23"/>
      <c r="G26" s="17"/>
      <c r="H26" s="17"/>
      <c r="I26" s="23"/>
      <c r="J26" s="23"/>
      <c r="K26" s="23"/>
      <c r="L26" s="22"/>
      <c r="M26" s="23"/>
      <c r="N26" s="23"/>
      <c r="O26" s="14"/>
      <c r="P26" s="23" t="s">
        <v>9</v>
      </c>
      <c r="Q26" s="14"/>
      <c r="R26" s="28">
        <f t="shared" si="0"/>
        <v>0</v>
      </c>
      <c r="S26" s="11">
        <f t="shared" si="1"/>
        <v>0</v>
      </c>
      <c r="T26" s="8"/>
      <c r="U26" s="15"/>
    </row>
    <row r="27" spans="1:21" ht="24" customHeight="1">
      <c r="A27" s="16"/>
      <c r="B27" s="13"/>
      <c r="C27" s="13"/>
      <c r="D27" s="13"/>
      <c r="E27" s="13"/>
      <c r="F27" s="23"/>
      <c r="G27" s="17"/>
      <c r="H27" s="17"/>
      <c r="I27" s="23"/>
      <c r="J27" s="23"/>
      <c r="K27" s="23"/>
      <c r="L27" s="22"/>
      <c r="M27" s="23"/>
      <c r="N27" s="23"/>
      <c r="O27" s="14"/>
      <c r="P27" s="23" t="s">
        <v>9</v>
      </c>
      <c r="Q27" s="14"/>
      <c r="R27" s="28">
        <f t="shared" si="0"/>
        <v>0</v>
      </c>
      <c r="S27" s="11">
        <f t="shared" si="1"/>
        <v>0</v>
      </c>
      <c r="T27" s="8"/>
      <c r="U27" s="15"/>
    </row>
    <row r="28" spans="1:21" ht="24" customHeight="1">
      <c r="A28" s="16"/>
      <c r="B28" s="13"/>
      <c r="C28" s="13"/>
      <c r="D28" s="13"/>
      <c r="E28" s="13"/>
      <c r="F28" s="23"/>
      <c r="G28" s="17"/>
      <c r="H28" s="17"/>
      <c r="I28" s="23"/>
      <c r="J28" s="23"/>
      <c r="K28" s="23"/>
      <c r="L28" s="22"/>
      <c r="M28" s="23"/>
      <c r="N28" s="23"/>
      <c r="O28" s="14"/>
      <c r="P28" s="23" t="s">
        <v>9</v>
      </c>
      <c r="Q28" s="14"/>
      <c r="R28" s="28">
        <f t="shared" si="0"/>
        <v>0</v>
      </c>
      <c r="S28" s="11">
        <f t="shared" si="1"/>
        <v>0</v>
      </c>
      <c r="T28" s="8"/>
      <c r="U28" s="15"/>
    </row>
    <row r="29" spans="1:21" ht="24" customHeight="1">
      <c r="A29" s="16"/>
      <c r="B29" s="13"/>
      <c r="C29" s="13"/>
      <c r="D29" s="13"/>
      <c r="E29" s="13"/>
      <c r="F29" s="23"/>
      <c r="G29" s="17"/>
      <c r="H29" s="17"/>
      <c r="I29" s="23"/>
      <c r="J29" s="23"/>
      <c r="K29" s="23"/>
      <c r="L29" s="22"/>
      <c r="M29" s="23"/>
      <c r="N29" s="23"/>
      <c r="O29" s="14"/>
      <c r="P29" s="23" t="s">
        <v>9</v>
      </c>
      <c r="Q29" s="14"/>
      <c r="R29" s="28">
        <f t="shared" si="0"/>
        <v>0</v>
      </c>
      <c r="S29" s="11">
        <f t="shared" si="1"/>
        <v>0</v>
      </c>
      <c r="T29" s="8"/>
      <c r="U29" s="15"/>
    </row>
    <row r="30" spans="1:21" ht="24" customHeight="1">
      <c r="A30" s="16"/>
      <c r="B30" s="13"/>
      <c r="C30" s="13"/>
      <c r="D30" s="13"/>
      <c r="E30" s="13"/>
      <c r="F30" s="23"/>
      <c r="G30" s="17"/>
      <c r="H30" s="17"/>
      <c r="I30" s="23"/>
      <c r="J30" s="23"/>
      <c r="K30" s="23"/>
      <c r="L30" s="22"/>
      <c r="M30" s="23"/>
      <c r="N30" s="23"/>
      <c r="O30" s="14"/>
      <c r="P30" s="23" t="s">
        <v>9</v>
      </c>
      <c r="Q30" s="14"/>
      <c r="R30" s="28">
        <f t="shared" si="0"/>
        <v>0</v>
      </c>
      <c r="S30" s="11">
        <f t="shared" si="1"/>
        <v>0</v>
      </c>
      <c r="T30" s="8"/>
      <c r="U30" s="15"/>
    </row>
    <row r="31" spans="1:21" ht="24" customHeight="1">
      <c r="A31" s="16"/>
      <c r="B31" s="13"/>
      <c r="C31" s="13"/>
      <c r="D31" s="13"/>
      <c r="E31" s="13"/>
      <c r="F31" s="23"/>
      <c r="G31" s="17"/>
      <c r="H31" s="17"/>
      <c r="I31" s="23"/>
      <c r="J31" s="23"/>
      <c r="K31" s="23"/>
      <c r="L31" s="22"/>
      <c r="M31" s="23"/>
      <c r="N31" s="23"/>
      <c r="O31" s="14"/>
      <c r="P31" s="23" t="s">
        <v>9</v>
      </c>
      <c r="Q31" s="14"/>
      <c r="R31" s="28">
        <f t="shared" si="0"/>
        <v>0</v>
      </c>
      <c r="S31" s="11">
        <f t="shared" si="1"/>
        <v>0</v>
      </c>
      <c r="T31" s="8"/>
      <c r="U31" s="15"/>
    </row>
    <row r="32" spans="1:21" ht="24" customHeight="1">
      <c r="A32" s="16"/>
      <c r="B32" s="13"/>
      <c r="C32" s="13"/>
      <c r="D32" s="13"/>
      <c r="E32" s="13"/>
      <c r="F32" s="23"/>
      <c r="G32" s="17"/>
      <c r="H32" s="17"/>
      <c r="I32" s="23"/>
      <c r="J32" s="23"/>
      <c r="K32" s="23"/>
      <c r="L32" s="22"/>
      <c r="M32" s="23"/>
      <c r="N32" s="23"/>
      <c r="O32" s="14"/>
      <c r="P32" s="23" t="s">
        <v>9</v>
      </c>
      <c r="Q32" s="14"/>
      <c r="R32" s="28">
        <f t="shared" si="0"/>
        <v>0</v>
      </c>
      <c r="S32" s="11">
        <f t="shared" si="1"/>
        <v>0</v>
      </c>
      <c r="T32" s="8"/>
      <c r="U32" s="15"/>
    </row>
    <row r="33" spans="1:27" ht="24" customHeight="1" thickBot="1">
      <c r="A33" s="16"/>
      <c r="B33" s="13"/>
      <c r="C33" s="13"/>
      <c r="D33" s="13"/>
      <c r="E33" s="13"/>
      <c r="F33" s="23"/>
      <c r="G33" s="17"/>
      <c r="H33" s="17"/>
      <c r="I33" s="23"/>
      <c r="J33" s="23"/>
      <c r="K33" s="23"/>
      <c r="L33" s="22"/>
      <c r="M33" s="23"/>
      <c r="N33" s="23"/>
      <c r="O33" s="14"/>
      <c r="P33" s="23" t="s">
        <v>9</v>
      </c>
      <c r="Q33" s="14"/>
      <c r="R33" s="28">
        <f t="shared" si="0"/>
        <v>0</v>
      </c>
      <c r="S33" s="18">
        <f t="shared" si="1"/>
        <v>0</v>
      </c>
      <c r="T33" s="8"/>
      <c r="U33" s="19"/>
    </row>
    <row r="34" spans="1:27" ht="23.25" customHeight="1" thickBot="1">
      <c r="A34" s="171" t="s">
        <v>7</v>
      </c>
      <c r="B34" s="171"/>
      <c r="C34" s="171"/>
      <c r="D34" s="171"/>
      <c r="E34" s="171"/>
      <c r="F34" s="171"/>
      <c r="G34" s="171"/>
      <c r="H34" s="171"/>
      <c r="I34" s="171"/>
      <c r="J34" s="171"/>
      <c r="K34" s="171"/>
      <c r="L34" s="171"/>
      <c r="M34" s="171"/>
      <c r="N34" s="171"/>
      <c r="O34" s="171"/>
      <c r="P34" s="171"/>
      <c r="Q34" s="171"/>
      <c r="R34" s="171"/>
      <c r="S34" s="180" t="s">
        <v>11</v>
      </c>
      <c r="T34" s="181"/>
      <c r="U34" s="20">
        <f>SUM(U12:U33)</f>
        <v>2562000</v>
      </c>
    </row>
    <row r="36" spans="1:27" ht="30.75" customHeight="1">
      <c r="A36" s="149" t="s">
        <v>51</v>
      </c>
      <c r="B36" s="149"/>
      <c r="C36" s="149"/>
      <c r="D36" s="149"/>
      <c r="E36" s="149"/>
      <c r="F36" s="149"/>
      <c r="G36" s="149"/>
      <c r="H36" s="149"/>
      <c r="I36" s="149"/>
      <c r="J36" s="149"/>
      <c r="K36" s="149"/>
      <c r="L36" s="149"/>
      <c r="M36" s="149"/>
      <c r="N36" s="149"/>
      <c r="O36" s="149"/>
      <c r="P36" s="149"/>
      <c r="Q36" s="149"/>
      <c r="R36" s="149"/>
      <c r="S36" s="149"/>
      <c r="T36" s="149"/>
      <c r="U36" s="149"/>
      <c r="V36" s="149"/>
      <c r="W36" s="149"/>
      <c r="X36" s="25"/>
      <c r="Y36" s="25"/>
      <c r="Z36" s="25"/>
      <c r="AA36" s="25"/>
    </row>
    <row r="37" spans="1:27" ht="30.75" customHeight="1">
      <c r="A37" s="149"/>
      <c r="B37" s="149"/>
      <c r="C37" s="149"/>
      <c r="D37" s="149"/>
      <c r="E37" s="149"/>
      <c r="F37" s="149"/>
      <c r="G37" s="149"/>
      <c r="H37" s="149"/>
      <c r="I37" s="149"/>
      <c r="J37" s="149"/>
      <c r="K37" s="149"/>
      <c r="L37" s="149"/>
      <c r="M37" s="149"/>
      <c r="N37" s="149"/>
      <c r="O37" s="149"/>
      <c r="P37" s="149"/>
      <c r="Q37" s="149"/>
      <c r="R37" s="149"/>
      <c r="S37" s="149"/>
      <c r="T37" s="149"/>
      <c r="U37" s="149"/>
      <c r="V37" s="149"/>
      <c r="W37" s="149"/>
      <c r="X37" s="25"/>
      <c r="Y37" s="25"/>
      <c r="Z37" s="25"/>
      <c r="AA37" s="25"/>
    </row>
    <row r="38" spans="1:27" ht="78" customHeight="1">
      <c r="A38" s="149"/>
      <c r="B38" s="149"/>
      <c r="C38" s="149"/>
      <c r="D38" s="149"/>
      <c r="E38" s="149"/>
      <c r="F38" s="149"/>
      <c r="G38" s="149"/>
      <c r="H38" s="149"/>
      <c r="I38" s="149"/>
      <c r="J38" s="149"/>
      <c r="K38" s="149"/>
      <c r="L38" s="149"/>
      <c r="M38" s="149"/>
      <c r="N38" s="149"/>
      <c r="O38" s="149"/>
      <c r="P38" s="149"/>
      <c r="Q38" s="149"/>
      <c r="R38" s="149"/>
      <c r="S38" s="149"/>
      <c r="T38" s="149"/>
      <c r="U38" s="149"/>
      <c r="V38" s="149"/>
      <c r="W38" s="149"/>
      <c r="X38" s="25"/>
      <c r="Y38" s="25"/>
      <c r="Z38" s="25"/>
      <c r="AA38" s="25"/>
    </row>
    <row r="39" spans="1:27" ht="2.5" customHeight="1">
      <c r="A39" s="149"/>
      <c r="B39" s="149"/>
      <c r="C39" s="149"/>
      <c r="D39" s="149"/>
      <c r="E39" s="149"/>
      <c r="F39" s="149"/>
      <c r="G39" s="149"/>
      <c r="H39" s="149"/>
      <c r="I39" s="149"/>
      <c r="J39" s="149"/>
      <c r="K39" s="149"/>
      <c r="L39" s="149"/>
      <c r="M39" s="149"/>
      <c r="N39" s="149"/>
      <c r="O39" s="149"/>
      <c r="P39" s="149"/>
      <c r="Q39" s="149"/>
      <c r="R39" s="149"/>
      <c r="S39" s="149"/>
      <c r="T39" s="149"/>
      <c r="U39" s="149"/>
      <c r="V39" s="149"/>
      <c r="W39" s="149"/>
      <c r="X39" s="25"/>
      <c r="Y39" s="25"/>
      <c r="Z39" s="25"/>
      <c r="AA39" s="25"/>
    </row>
  </sheetData>
  <mergeCells count="28">
    <mergeCell ref="A34:R34"/>
    <mergeCell ref="A1:O1"/>
    <mergeCell ref="A3:W3"/>
    <mergeCell ref="S6:U6"/>
    <mergeCell ref="A8:O8"/>
    <mergeCell ref="A9:A11"/>
    <mergeCell ref="B9:C11"/>
    <mergeCell ref="F9:F11"/>
    <mergeCell ref="H9:H11"/>
    <mergeCell ref="S34:T34"/>
    <mergeCell ref="T9:T11"/>
    <mergeCell ref="J9:J11"/>
    <mergeCell ref="A36:W39"/>
    <mergeCell ref="S9:S11"/>
    <mergeCell ref="B12:B13"/>
    <mergeCell ref="C12:C13"/>
    <mergeCell ref="E12:E13"/>
    <mergeCell ref="O9:Q11"/>
    <mergeCell ref="R9:R11"/>
    <mergeCell ref="D9:E10"/>
    <mergeCell ref="D12:D13"/>
    <mergeCell ref="G9:G11"/>
    <mergeCell ref="I9:I11"/>
    <mergeCell ref="K9:K11"/>
    <mergeCell ref="L9:L11"/>
    <mergeCell ref="U9:U11"/>
    <mergeCell ref="M9:M11"/>
    <mergeCell ref="N9:N11"/>
  </mergeCells>
  <phoneticPr fontId="11" type="Hiragana"/>
  <dataValidations count="7">
    <dataValidation showInputMessage="1" showErrorMessage="1" sqref="U5:V5 U35:V65534 U1:V2 U7:V8" xr:uid="{00000000-0002-0000-0000-000000000000}"/>
    <dataValidation type="list" allowBlank="1" showInputMessage="1" showErrorMessage="1" sqref="C12 C14:C33" xr:uid="{00000000-0002-0000-0000-000001000000}">
      <formula1>"特定機能病院,地域医療支援病院,救命救急センター,周産期母子医療センター,へき地医療拠点病院,地域がん拠点病院,疾病６事業で重要な医療,在宅医療において特に積極的な役割を担う医療機関"</formula1>
    </dataValidation>
    <dataValidation type="list" allowBlank="1" showInputMessage="1" showErrorMessage="1" sqref="I12:I33" xr:uid="{00000000-0002-0000-0000-000002000000}">
      <formula1>"常勤,非常勤"</formula1>
    </dataValidation>
    <dataValidation type="date" allowBlank="1" showInputMessage="1" showErrorMessage="1" sqref="Q14:Q33 O14:O33" xr:uid="{00000000-0002-0000-0000-000003000000}">
      <formula1>36526</formula1>
      <formula2>401769</formula2>
    </dataValidation>
    <dataValidation type="list" allowBlank="1" showInputMessage="1" showErrorMessage="1" sqref="B12:B33" xr:uid="{00000000-0002-0000-0000-000004000000}">
      <formula1>"①,②,③"</formula1>
    </dataValidation>
    <dataValidation type="list" allowBlank="1" showInputMessage="1" showErrorMessage="1" sqref="T12:T33" xr:uid="{00000000-0002-0000-0000-000005000000}">
      <formula1>$AD$3:$AD$4</formula1>
    </dataValidation>
    <dataValidation type="list" allowBlank="1" showInputMessage="1" showErrorMessage="1" sqref="J12:J33" xr:uid="{00000000-0002-0000-0000-000006000000}">
      <formula1>"○"</formula1>
    </dataValidation>
  </dataValidations>
  <printOptions horizontalCentered="1"/>
  <pageMargins left="0.39370078740157483" right="0.19685039370078741" top="0.55118110236220474" bottom="0.23622047244094491" header="0.31496062992125984" footer="0.19685039370078741"/>
  <pageSetup paperSize="9" scale="56" firstPageNumber="0" fitToHeight="0" orientation="landscape" useFirstPageNumber="1" r:id="rId1"/>
  <headerFooter alignWithMargins="0"/>
  <colBreaks count="1" manualBreakCount="1">
    <brk id="28" max="3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025">
              <controlPr defaultSize="0" autoPict="0">
                <anchor moveWithCells="1">
                  <from>
                    <xdr:col>17</xdr:col>
                    <xdr:colOff>165100</xdr:colOff>
                    <xdr:row>5</xdr:row>
                    <xdr:rowOff>69850</xdr:rowOff>
                  </from>
                  <to>
                    <xdr:col>17</xdr:col>
                    <xdr:colOff>565150</xdr:colOff>
                    <xdr:row>5</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別紙３</vt:lpstr>
      <vt:lpstr>別紙３ (記入例)</vt:lpstr>
      <vt:lpstr>別紙○（経常利益相当額計算表）</vt:lpstr>
      <vt:lpstr>別紙3（様式第1号関係）</vt:lpstr>
      <vt:lpstr>（参考）茨城県</vt:lpstr>
      <vt:lpstr>'（参考）茨城県'!Print_Area</vt:lpstr>
      <vt:lpstr>別紙３!Print_Area</vt:lpstr>
      <vt:lpstr>'別紙３ (記入例)'!Print_Area</vt:lpstr>
      <vt:lpstr>'別紙3（様式第1号関係）'!Print_Area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R02031120</dc:creator>
  <cp:lastModifiedBy>橋本 拓也（医療人材課）</cp:lastModifiedBy>
  <cp:lastPrinted>2025-06-16T23:47:41Z</cp:lastPrinted>
  <dcterms:created xsi:type="dcterms:W3CDTF">2022-03-24T09:14:10Z</dcterms:created>
  <dcterms:modified xsi:type="dcterms:W3CDTF">2025-06-16T23:48:02Z</dcterms:modified>
</cp:coreProperties>
</file>