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7年度\中小担当\22_事業者支援\22_05_CO2排出削減設備導入補助\22_05_040_設備補助　補助金\01_EMS分（５月募集）\01_募集要領\様式\"/>
    </mc:Choice>
  </mc:AlternateContent>
  <xr:revisionPtr revIDLastSave="0" documentId="13_ncr:1_{DAAA584C-972C-4CDD-A0D8-9AA29DA2CC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報告書" sheetId="1" r:id="rId1"/>
    <sheet name="換算シート" sheetId="2" r:id="rId2"/>
  </sheets>
  <definedNames>
    <definedName name="H14_LPG使用量">#REF!</definedName>
    <definedName name="H14_その他ガス">#REF!</definedName>
    <definedName name="H14_換算前">#REF!</definedName>
    <definedName name="H14_控除後使用量">#REF!</definedName>
    <definedName name="H14_算定外使用量">#REF!</definedName>
    <definedName name="H14_事業所内使用量">#REF!</definedName>
    <definedName name="H14_非エネ使用量">#REF!</definedName>
    <definedName name="H15_LPG使用量">#REF!</definedName>
    <definedName name="H15_その他ガス">#REF!</definedName>
    <definedName name="H15_換算前">#REF!</definedName>
    <definedName name="H15_控除後使用量">#REF!</definedName>
    <definedName name="H15_算定外使用量">#REF!</definedName>
    <definedName name="H15_事業所内使用量">#REF!</definedName>
    <definedName name="H15_非エネ使用量">#REF!</definedName>
    <definedName name="H16_LPG使用量">#REF!</definedName>
    <definedName name="H16_その他ガス">#REF!</definedName>
    <definedName name="H16_換算前">#REF!</definedName>
    <definedName name="H16_控除後使用量">#REF!</definedName>
    <definedName name="H16_算定外使用量">#REF!</definedName>
    <definedName name="H16_事業所内使用量">#REF!</definedName>
    <definedName name="H16_非エネ使用量">#REF!</definedName>
    <definedName name="H17_LPG使用量">#REF!</definedName>
    <definedName name="H17_その他ガス">#REF!</definedName>
    <definedName name="H17_換算前">#REF!</definedName>
    <definedName name="H17_控除後使用量">#REF!</definedName>
    <definedName name="H17_算定外使用量">#REF!</definedName>
    <definedName name="H17_事業所内使用量">#REF!</definedName>
    <definedName name="H17_非エネ使用量">#REF!</definedName>
    <definedName name="H18_LPG使用量">#REF!</definedName>
    <definedName name="H18_その他ガス">#REF!</definedName>
    <definedName name="H18_換算前">#REF!</definedName>
    <definedName name="H18_控除後使用量">#REF!</definedName>
    <definedName name="H18_算定外使用量">#REF!</definedName>
    <definedName name="H18_事業所内使用量">#REF!</definedName>
    <definedName name="H18_非エネ使用量">#REF!</definedName>
    <definedName name="H19_LPG使用量">#REF!</definedName>
    <definedName name="H19_その他ガス">#REF!</definedName>
    <definedName name="H19_換算前">#REF!</definedName>
    <definedName name="H19_控除後使用量">#REF!</definedName>
    <definedName name="H19_算定外使用量">#REF!</definedName>
    <definedName name="H19_事業所内使用量">#REF!</definedName>
    <definedName name="H19_非エネ使用量">#REF!</definedName>
    <definedName name="H20_LPG使用量">#REF!</definedName>
    <definedName name="H20_その他ガス">#REF!</definedName>
    <definedName name="H20_換算前">#REF!</definedName>
    <definedName name="H20_控除後使用量">#REF!</definedName>
    <definedName name="H20_算定外使用量">#REF!</definedName>
    <definedName name="H20_事業所内使用量">#REF!</definedName>
    <definedName name="H20_非エネ使用量">#REF!</definedName>
    <definedName name="H21_LPG使用量">#REF!</definedName>
    <definedName name="H21_その他ガス">#REF!</definedName>
    <definedName name="H21_換算前">#REF!</definedName>
    <definedName name="H21_控除後使用量">#REF!</definedName>
    <definedName name="H21_算定外使用量">#REF!</definedName>
    <definedName name="H21_事業所内使用量">#REF!</definedName>
    <definedName name="H21_非エネ使用量">#REF!</definedName>
    <definedName name="H22_LPG使用量">#REF!</definedName>
    <definedName name="H22_その他ガス">#REF!</definedName>
    <definedName name="H22_換算前">#REF!</definedName>
    <definedName name="H22_控除後使用量">#REF!</definedName>
    <definedName name="H22_算定外使用量">#REF!</definedName>
    <definedName name="H22_事業所内使用量">#REF!</definedName>
    <definedName name="H22_非エネ使用量">#REF!</definedName>
    <definedName name="H23_LPG使用量">#REF!</definedName>
    <definedName name="H23_その他ガス">#REF!</definedName>
    <definedName name="H23_換算前">#REF!</definedName>
    <definedName name="H23_控除後使用量">#REF!</definedName>
    <definedName name="H23_算定外使用量">#REF!</definedName>
    <definedName name="H23_事業所内使用量">#REF!</definedName>
    <definedName name="H23_非エネ使用量">#REF!</definedName>
    <definedName name="H24_LPG使用量">#REF!</definedName>
    <definedName name="H24_その他ガス">#REF!</definedName>
    <definedName name="H24_換算前">#REF!</definedName>
    <definedName name="H24_控除後使用量">#REF!</definedName>
    <definedName name="H24_算定外使用量">#REF!</definedName>
    <definedName name="H24_事業所内使用量">#REF!</definedName>
    <definedName name="H24_非エネ使用量">#REF!</definedName>
    <definedName name="H25_LPG使用量">#REF!</definedName>
    <definedName name="H25_その他ガス">#REF!</definedName>
    <definedName name="H25_換算前">#REF!</definedName>
    <definedName name="H25_控除後使用量">#REF!</definedName>
    <definedName name="H25_算定外使用量">#REF!</definedName>
    <definedName name="H25_事業所内使用量">#REF!</definedName>
    <definedName name="H25_非エネ使用量">#REF!</definedName>
    <definedName name="H26_LPG使用量">#REF!</definedName>
    <definedName name="H26_その他ガス">#REF!</definedName>
    <definedName name="H26_換算前">#REF!</definedName>
    <definedName name="H26_控除後使用量">#REF!</definedName>
    <definedName name="H26_算定外使用量">#REF!</definedName>
    <definedName name="H26_事業所内使用量">#REF!</definedName>
    <definedName name="H26_非エネ使用量">#REF!</definedName>
    <definedName name="LPG単位補正">#REF!</definedName>
    <definedName name="圧力補正">#REF!</definedName>
    <definedName name="換算後単位">#REF!</definedName>
    <definedName name="気化率">#REF!</definedName>
    <definedName name="区分番号">#REF!</definedName>
    <definedName name="実施時期">#REF!</definedName>
    <definedName name="対策名称">#REF!</definedName>
    <definedName name="大区分_">#REF!</definedName>
    <definedName name="単位換算">#REF!</definedName>
    <definedName name="単位補正">#REF!</definedName>
    <definedName name="単位補正係数">#REF!</definedName>
    <definedName name="中区分">#REF!</definedName>
    <definedName name="非エネ単位補正">#REF!</definedName>
    <definedName name="備考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W43" i="1"/>
  <c r="AC43" i="1"/>
  <c r="Q43" i="1"/>
  <c r="Q45" i="1"/>
  <c r="W45" i="1"/>
  <c r="AC45" i="1"/>
  <c r="AC47" i="1" l="1"/>
  <c r="W47" i="1"/>
  <c r="Q47" i="1"/>
  <c r="AC59" i="1"/>
  <c r="Q49" i="2"/>
  <c r="Q48" i="2"/>
  <c r="Q50" i="2" s="1"/>
  <c r="Q46" i="2"/>
  <c r="Q45" i="2"/>
  <c r="Q44" i="2"/>
  <c r="N44" i="2"/>
  <c r="L44" i="2"/>
  <c r="L47" i="2"/>
  <c r="N47" i="2" s="1"/>
  <c r="Q43" i="2"/>
  <c r="N43" i="2"/>
  <c r="L43" i="2"/>
  <c r="Q42" i="2"/>
  <c r="Q47" i="2" s="1"/>
  <c r="N42" i="2"/>
  <c r="L42" i="2"/>
  <c r="Q40" i="2"/>
  <c r="Q39" i="2"/>
  <c r="N39" i="2"/>
  <c r="L39" i="2"/>
  <c r="Q38" i="2"/>
  <c r="N38" i="2"/>
  <c r="L38" i="2"/>
  <c r="Q37" i="2"/>
  <c r="Q41" i="2" s="1"/>
  <c r="N37" i="2"/>
  <c r="L37" i="2"/>
  <c r="Q36" i="2"/>
  <c r="N36" i="2"/>
  <c r="L36" i="2"/>
  <c r="L41" i="2"/>
  <c r="N41" i="2"/>
  <c r="Q33" i="2"/>
  <c r="N33" i="2"/>
  <c r="L33" i="2"/>
  <c r="Q32" i="2"/>
  <c r="N32" i="2"/>
  <c r="L32" i="2"/>
  <c r="Q31" i="2"/>
  <c r="N31" i="2"/>
  <c r="L31" i="2"/>
  <c r="Q30" i="2"/>
  <c r="N30" i="2"/>
  <c r="L30" i="2"/>
  <c r="Q29" i="2"/>
  <c r="N29" i="2"/>
  <c r="L29" i="2"/>
  <c r="Q28" i="2"/>
  <c r="N28" i="2"/>
  <c r="L28" i="2"/>
  <c r="Q27" i="2"/>
  <c r="N27" i="2"/>
  <c r="L27" i="2"/>
  <c r="Q26" i="2"/>
  <c r="N26" i="2"/>
  <c r="L26" i="2"/>
  <c r="Q25" i="2"/>
  <c r="N25" i="2"/>
  <c r="L25" i="2"/>
  <c r="Q24" i="2"/>
  <c r="N24" i="2"/>
  <c r="L24" i="2"/>
  <c r="Q23" i="2"/>
  <c r="N23" i="2"/>
  <c r="L23" i="2"/>
  <c r="Q22" i="2"/>
  <c r="N22" i="2"/>
  <c r="L22" i="2"/>
  <c r="Q21" i="2"/>
  <c r="N21" i="2"/>
  <c r="L21" i="2"/>
  <c r="Q20" i="2"/>
  <c r="N20" i="2"/>
  <c r="L20" i="2"/>
  <c r="Q19" i="2"/>
  <c r="N19" i="2"/>
  <c r="L19" i="2"/>
  <c r="Q18" i="2"/>
  <c r="N18" i="2"/>
  <c r="L18" i="2"/>
  <c r="Q17" i="2"/>
  <c r="N17" i="2"/>
  <c r="L17" i="2"/>
  <c r="Q16" i="2"/>
  <c r="N16" i="2"/>
  <c r="L16" i="2"/>
  <c r="Q15" i="2"/>
  <c r="N15" i="2"/>
  <c r="L15" i="2"/>
  <c r="Q14" i="2"/>
  <c r="N14" i="2"/>
  <c r="L14" i="2"/>
  <c r="Q13" i="2"/>
  <c r="N13" i="2"/>
  <c r="L13" i="2"/>
  <c r="Q12" i="2"/>
  <c r="N12" i="2"/>
  <c r="L12" i="2"/>
  <c r="Q11" i="2"/>
  <c r="N11" i="2"/>
  <c r="L11" i="2"/>
  <c r="Q10" i="2"/>
  <c r="N10" i="2"/>
  <c r="L10" i="2"/>
  <c r="Q9" i="2"/>
  <c r="N9" i="2"/>
  <c r="L9" i="2"/>
  <c r="Q8" i="2"/>
  <c r="N8" i="2"/>
  <c r="L8" i="2"/>
  <c r="Q7" i="2"/>
  <c r="N7" i="2"/>
  <c r="L7" i="2"/>
  <c r="Q6" i="2"/>
  <c r="Q34" i="2" s="1"/>
  <c r="Q52" i="2" s="1"/>
  <c r="N6" i="2"/>
  <c r="L6" i="2"/>
  <c r="Q5" i="2"/>
  <c r="N5" i="2"/>
  <c r="L5" i="2"/>
  <c r="L34" i="2" s="1"/>
  <c r="N34" i="2" l="1"/>
  <c r="N52" i="2" s="1"/>
  <c r="L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H39" authorId="0" shapeId="0" xr:uid="{48A4B38B-0537-44B1-8C5A-672B45D10C29}">
      <text>
        <r>
          <rPr>
            <b/>
            <sz val="9"/>
            <color indexed="81"/>
            <rFont val="MS P ゴシック"/>
            <family val="3"/>
            <charset val="128"/>
          </rPr>
          <t>CO₂排出量に影響を及ぼす活動規模の指標を記入してください。
（例）
生 産 量：ｔ／年、メートル／年、箱／年 など
出 荷 額：万円／年、百万円／年 など
従業員数：人、千人 など
床 面 積：m2、千 m2 など</t>
        </r>
      </text>
    </comment>
  </commentList>
</comments>
</file>

<file path=xl/sharedStrings.xml><?xml version="1.0" encoding="utf-8"?>
<sst xmlns="http://schemas.openxmlformats.org/spreadsheetml/2006/main" count="264" uniqueCount="201">
  <si>
    <t>１　事業実施者</t>
    <rPh sb="2" eb="4">
      <t>ジギョウ</t>
    </rPh>
    <rPh sb="4" eb="6">
      <t>ジッシ</t>
    </rPh>
    <rPh sb="6" eb="7">
      <t>シャ</t>
    </rPh>
    <phoneticPr fontId="2"/>
  </si>
  <si>
    <t>事業実施者</t>
    <rPh sb="0" eb="2">
      <t>ジギョウ</t>
    </rPh>
    <rPh sb="2" eb="4">
      <t>ジッシ</t>
    </rPh>
    <rPh sb="4" eb="5">
      <t>シャ</t>
    </rPh>
    <phoneticPr fontId="2"/>
  </si>
  <si>
    <t>事業者</t>
    <rPh sb="0" eb="3">
      <t>ジギョウシャ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</si>
  <si>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</si>
  <si>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</si>
  <si>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実施場所</t>
    <rPh sb="0" eb="2">
      <t>ジッシ</t>
    </rPh>
    <rPh sb="2" eb="4">
      <t>バショ</t>
    </rPh>
    <phoneticPr fontId="2"/>
  </si>
  <si>
    <t>事業所名称</t>
    <rPh sb="0" eb="3">
      <t>ジギョウショ</t>
    </rPh>
    <rPh sb="3" eb="5">
      <t>メイショウ</t>
    </rPh>
    <phoneticPr fontId="2"/>
  </si>
  <si>
    <t>事業所所在地</t>
    <rPh sb="0" eb="3">
      <t>ジギョウショ</t>
    </rPh>
    <rPh sb="3" eb="6">
      <t>ショザイチ</t>
    </rPh>
    <phoneticPr fontId="2"/>
  </si>
  <si>
    <t>連絡先</t>
    <rPh sb="0" eb="3">
      <t>レンラクサキ</t>
    </rPh>
    <phoneticPr fontId="2"/>
  </si>
  <si>
    <t>所属名</t>
    <rPh sb="0" eb="2">
      <t>ショゾク</t>
    </rPh>
    <rPh sb="2" eb="3">
      <t>ナ</t>
    </rPh>
    <phoneticPr fontId="2"/>
  </si>
  <si>
    <t>電話</t>
    <rPh sb="0" eb="2">
      <t>デンワ</t>
    </rPh>
    <phoneticPr fontId="2"/>
  </si>
  <si>
    <t>職　名</t>
    <rPh sb="0" eb="1">
      <t>ショク</t>
    </rPh>
    <rPh sb="2" eb="3">
      <t>ナ</t>
    </rPh>
    <phoneticPr fontId="2"/>
  </si>
  <si>
    <t>ＦＡＸ</t>
    <phoneticPr fontId="2"/>
  </si>
  <si>
    <t>氏　名</t>
    <rPh sb="0" eb="1">
      <t>シ</t>
    </rPh>
    <rPh sb="2" eb="3">
      <t>ナ</t>
    </rPh>
    <phoneticPr fontId="2"/>
  </si>
  <si>
    <t>E-mail</t>
    <phoneticPr fontId="2"/>
  </si>
  <si>
    <t>２　補助概要</t>
    <rPh sb="2" eb="4">
      <t>ホジョ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</si>
  <si>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</si>
  <si>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</si>
  <si>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</si>
  <si>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</si>
  <si>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３　導入効果</t>
    <rPh sb="2" eb="4">
      <t>ドウニュウ</t>
    </rPh>
    <rPh sb="4" eb="6">
      <t>コウカ</t>
    </rPh>
    <phoneticPr fontId="2"/>
  </si>
  <si>
    <t>対象事業所全体</t>
    <rPh sb="0" eb="2">
      <t>タイショウ</t>
    </rPh>
    <rPh sb="2" eb="5">
      <t>ジギョウショ</t>
    </rPh>
    <rPh sb="5" eb="7">
      <t>ゼンタイ</t>
    </rPh>
    <phoneticPr fontId="2"/>
  </si>
  <si>
    <t>区分</t>
    <rPh sb="0" eb="2">
      <t>クブン</t>
    </rPh>
    <phoneticPr fontId="2"/>
  </si>
  <si>
    <t>エネルギー使用量
（原油換算値）</t>
    <rPh sb="5" eb="8">
      <t>シヨウリョウ</t>
    </rPh>
    <rPh sb="10" eb="12">
      <t>ゲンユ</t>
    </rPh>
    <rPh sb="12" eb="14">
      <t>カンサン</t>
    </rPh>
    <rPh sb="14" eb="15">
      <t>チ</t>
    </rPh>
    <phoneticPr fontId="2"/>
  </si>
  <si>
    <t>CO2排出量</t>
    <rPh sb="3" eb="5">
      <t>ハイシュツ</t>
    </rPh>
    <rPh sb="5" eb="6">
      <t>リョウ</t>
    </rPh>
    <phoneticPr fontId="2"/>
  </si>
  <si>
    <t>t-CO2/年</t>
    <rPh sb="6" eb="7">
      <t>ネン</t>
    </rPh>
    <phoneticPr fontId="2"/>
  </si>
  <si>
    <t>導入前</t>
    <rPh sb="0" eb="2">
      <t>ドウニュウ</t>
    </rPh>
    <rPh sb="2" eb="3">
      <t>マエ</t>
    </rPh>
    <phoneticPr fontId="2"/>
  </si>
  <si>
    <t>［埼玉県民間事業者CO2排出削減設備導入補助金］　簡易版「エネルギー使用量・CO2排出量換算シート」</t>
    <rPh sb="1" eb="4">
      <t>サイタマケン</t>
    </rPh>
    <rPh sb="4" eb="6">
      <t>ミンカン</t>
    </rPh>
    <rPh sb="6" eb="8">
      <t>ジギョウ</t>
    </rPh>
    <rPh sb="8" eb="9">
      <t>シャ</t>
    </rPh>
    <rPh sb="12" eb="14">
      <t>ハイシュツ</t>
    </rPh>
    <rPh sb="14" eb="16">
      <t>サクゲン</t>
    </rPh>
    <rPh sb="16" eb="18">
      <t>セツビ</t>
    </rPh>
    <rPh sb="18" eb="20">
      <t>ドウニュウ</t>
    </rPh>
    <rPh sb="20" eb="23">
      <t>ホジョキン</t>
    </rPh>
    <rPh sb="25" eb="27">
      <t>カンイ</t>
    </rPh>
    <rPh sb="27" eb="28">
      <t>バン</t>
    </rPh>
    <rPh sb="34" eb="36">
      <t>シヨウ</t>
    </rPh>
    <rPh sb="36" eb="37">
      <t>リョウ</t>
    </rPh>
    <rPh sb="41" eb="43">
      <t>ハイシュツ</t>
    </rPh>
    <rPh sb="43" eb="44">
      <t>リョウ</t>
    </rPh>
    <rPh sb="44" eb="46">
      <t>カンサン</t>
    </rPh>
    <phoneticPr fontId="2"/>
  </si>
  <si>
    <t>種類</t>
    <rPh sb="0" eb="2">
      <t>シュルイ</t>
    </rPh>
    <phoneticPr fontId="2"/>
  </si>
  <si>
    <t>使用量</t>
    <rPh sb="0" eb="3">
      <t>シヨウリョウ</t>
    </rPh>
    <phoneticPr fontId="2"/>
  </si>
  <si>
    <t>単位当たり発熱量</t>
    <rPh sb="0" eb="2">
      <t>タンイ</t>
    </rPh>
    <rPh sb="2" eb="3">
      <t>ア</t>
    </rPh>
    <rPh sb="5" eb="8">
      <t>ハツネツリョウ</t>
    </rPh>
    <phoneticPr fontId="2"/>
  </si>
  <si>
    <t>熱量</t>
    <phoneticPr fontId="2"/>
  </si>
  <si>
    <t>原油換算</t>
    <rPh sb="0" eb="2">
      <t>ゲンユ</t>
    </rPh>
    <rPh sb="2" eb="4">
      <t>カンサン</t>
    </rPh>
    <phoneticPr fontId="2"/>
  </si>
  <si>
    <t>原油換算使用量</t>
    <rPh sb="0" eb="2">
      <t>ゲンユ</t>
    </rPh>
    <rPh sb="2" eb="4">
      <t>カンサン</t>
    </rPh>
    <rPh sb="4" eb="7">
      <t>シヨウリョウ</t>
    </rPh>
    <phoneticPr fontId="2"/>
  </si>
  <si>
    <t>二酸化炭素
排出量</t>
    <phoneticPr fontId="2"/>
  </si>
  <si>
    <t>②</t>
    <phoneticPr fontId="2"/>
  </si>
  <si>
    <t>③=①×②</t>
    <phoneticPr fontId="2"/>
  </si>
  <si>
    <t>④</t>
    <phoneticPr fontId="2"/>
  </si>
  <si>
    <t>⑤=①×②×④</t>
    <phoneticPr fontId="2"/>
  </si>
  <si>
    <t>数値</t>
    <rPh sb="0" eb="2">
      <t>スウチ</t>
    </rPh>
    <phoneticPr fontId="2"/>
  </si>
  <si>
    <t>単位</t>
    <rPh sb="0" eb="2">
      <t>タンイ</t>
    </rPh>
    <phoneticPr fontId="2"/>
  </si>
  <si>
    <t>GJ</t>
    <phoneticPr fontId="2"/>
  </si>
  <si>
    <t>kL</t>
    <phoneticPr fontId="2"/>
  </si>
  <si>
    <r>
      <t>t-CO</t>
    </r>
    <r>
      <rPr>
        <vertAlign val="subscript"/>
        <sz val="11"/>
        <rFont val="ＭＳ Ｐ明朝"/>
        <family val="1"/>
        <charset val="128"/>
      </rPr>
      <t>2</t>
    </r>
    <phoneticPr fontId="2"/>
  </si>
  <si>
    <r>
      <t>エネルギー起源CO</t>
    </r>
    <r>
      <rPr>
        <vertAlign val="subscript"/>
        <sz val="11"/>
        <color indexed="8"/>
        <rFont val="ＭＳ Ｐ明朝"/>
        <family val="1"/>
        <charset val="128"/>
      </rPr>
      <t>2</t>
    </r>
    <rPh sb="5" eb="7">
      <t>キゲン</t>
    </rPh>
    <phoneticPr fontId="2"/>
  </si>
  <si>
    <t>燃料</t>
    <rPh sb="0" eb="2">
      <t>ネンリョウ</t>
    </rPh>
    <phoneticPr fontId="2"/>
  </si>
  <si>
    <t>原油（コンデンセートを除く）</t>
    <rPh sb="0" eb="2">
      <t>ゲンユ</t>
    </rPh>
    <rPh sb="11" eb="12">
      <t>ノゾ</t>
    </rPh>
    <phoneticPr fontId="2"/>
  </si>
  <si>
    <t>kL</t>
    <phoneticPr fontId="2"/>
  </si>
  <si>
    <t>GJ/kL</t>
    <phoneticPr fontId="2"/>
  </si>
  <si>
    <t>t-C/GJ</t>
  </si>
  <si>
    <t>原油のうちコンデンセート（ＮＧＬ）</t>
    <rPh sb="0" eb="2">
      <t>ゲンユ</t>
    </rPh>
    <phoneticPr fontId="2"/>
  </si>
  <si>
    <t>揮発油（ガソリン）</t>
    <rPh sb="0" eb="3">
      <t>キハツユ</t>
    </rPh>
    <phoneticPr fontId="2"/>
  </si>
  <si>
    <t>t-C/GJ</t>
    <phoneticPr fontId="2"/>
  </si>
  <si>
    <t>t-C/GJ</t>
    <phoneticPr fontId="2"/>
  </si>
  <si>
    <t>灯油</t>
    <rPh sb="0" eb="2">
      <t>トウユ</t>
    </rPh>
    <phoneticPr fontId="2"/>
  </si>
  <si>
    <t>軽油</t>
    <rPh sb="0" eb="2">
      <t>ケイユ</t>
    </rPh>
    <phoneticPr fontId="2"/>
  </si>
  <si>
    <t>Ａ重油</t>
    <rPh sb="1" eb="3">
      <t>ジュウユ</t>
    </rPh>
    <phoneticPr fontId="2"/>
  </si>
  <si>
    <t>GJ/kL</t>
    <phoneticPr fontId="2"/>
  </si>
  <si>
    <t>t-C/GJ</t>
    <phoneticPr fontId="2"/>
  </si>
  <si>
    <t>Ｂ・Ｃ重油</t>
    <rPh sb="3" eb="5">
      <t>ジュウユ</t>
    </rPh>
    <phoneticPr fontId="2"/>
  </si>
  <si>
    <t>t-C/GJ</t>
    <phoneticPr fontId="2"/>
  </si>
  <si>
    <t>石油アスファルト</t>
    <rPh sb="0" eb="2">
      <t>セキユ</t>
    </rPh>
    <phoneticPr fontId="2"/>
  </si>
  <si>
    <t>t</t>
    <phoneticPr fontId="2"/>
  </si>
  <si>
    <t>t</t>
    <phoneticPr fontId="2"/>
  </si>
  <si>
    <t>t-C/GJ</t>
    <phoneticPr fontId="2"/>
  </si>
  <si>
    <t>石油コークス</t>
    <rPh sb="0" eb="2">
      <t>セキユ</t>
    </rPh>
    <phoneticPr fontId="2"/>
  </si>
  <si>
    <t>GJ/t</t>
    <phoneticPr fontId="2"/>
  </si>
  <si>
    <t>t-C/GJ</t>
    <phoneticPr fontId="2"/>
  </si>
  <si>
    <t>石油ガス</t>
    <rPh sb="0" eb="2">
      <t>セキユ</t>
    </rPh>
    <phoneticPr fontId="2"/>
  </si>
  <si>
    <t>石油系炭化水素ガス</t>
    <rPh sb="0" eb="3">
      <t>セキユケイ</t>
    </rPh>
    <rPh sb="3" eb="5">
      <t>タンカ</t>
    </rPh>
    <rPh sb="5" eb="7">
      <t>スイソ</t>
    </rPh>
    <phoneticPr fontId="2"/>
  </si>
  <si>
    <r>
      <t>千Nｍ</t>
    </r>
    <r>
      <rPr>
        <vertAlign val="superscript"/>
        <sz val="8"/>
        <rFont val="ＭＳ Ｐ明朝"/>
        <family val="1"/>
        <charset val="128"/>
      </rPr>
      <t>3</t>
    </r>
    <rPh sb="0" eb="1">
      <t>セン</t>
    </rPh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</si>
  <si>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</si>
  <si>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t>可燃性天然ガス</t>
    <rPh sb="0" eb="3">
      <t>カネンセイ</t>
    </rPh>
    <rPh sb="3" eb="5">
      <t>テンネン</t>
    </rPh>
    <phoneticPr fontId="2"/>
  </si>
  <si>
    <t>液化天然ガス（LNG)</t>
    <rPh sb="0" eb="2">
      <t>エキカ</t>
    </rPh>
    <rPh sb="2" eb="4">
      <t>テンネン</t>
    </rPh>
    <phoneticPr fontId="2"/>
  </si>
  <si>
    <t>その他可燃性天然ガス</t>
    <rPh sb="2" eb="3">
      <t>タ</t>
    </rPh>
    <rPh sb="3" eb="6">
      <t>カネンセイ</t>
    </rPh>
    <rPh sb="6" eb="8">
      <t>テンネン</t>
    </rPh>
    <phoneticPr fontId="2"/>
  </si>
  <si>
    <t>石炭</t>
    <rPh sb="0" eb="2">
      <t>セキタン</t>
    </rPh>
    <phoneticPr fontId="2"/>
  </si>
  <si>
    <t>原料炭</t>
    <rPh sb="0" eb="2">
      <t>ゲンリョウ</t>
    </rPh>
    <rPh sb="2" eb="3">
      <t>タン</t>
    </rPh>
    <phoneticPr fontId="2"/>
  </si>
  <si>
    <t>一般炭</t>
    <rPh sb="0" eb="2">
      <t>イッパン</t>
    </rPh>
    <rPh sb="2" eb="3">
      <t>タン</t>
    </rPh>
    <phoneticPr fontId="2"/>
  </si>
  <si>
    <t>無煙炭</t>
    <rPh sb="0" eb="3">
      <t>ムエンタン</t>
    </rPh>
    <phoneticPr fontId="2"/>
  </si>
  <si>
    <t>石炭コークス</t>
    <rPh sb="0" eb="2">
      <t>セキタン</t>
    </rPh>
    <phoneticPr fontId="2"/>
  </si>
  <si>
    <t>コークス炉ガス</t>
    <rPh sb="4" eb="5">
      <t>ロ</t>
    </rPh>
    <phoneticPr fontId="2"/>
  </si>
  <si>
    <t>高炉ガス</t>
    <rPh sb="0" eb="2">
      <t>コウロ</t>
    </rPh>
    <phoneticPr fontId="2"/>
  </si>
  <si>
    <t>転炉ガス</t>
    <rPh sb="0" eb="2">
      <t>テンロ</t>
    </rPh>
    <phoneticPr fontId="2"/>
  </si>
  <si>
    <t>その他燃料</t>
    <rPh sb="2" eb="3">
      <t>タ</t>
    </rPh>
    <rPh sb="3" eb="5">
      <t>ネンリョウ</t>
    </rPh>
    <phoneticPr fontId="2"/>
  </si>
  <si>
    <r>
      <t>都市ガス</t>
    </r>
    <r>
      <rPr>
        <vertAlign val="superscript"/>
        <sz val="11"/>
        <rFont val="ＭＳ Ｐ明朝"/>
        <family val="1"/>
        <charset val="128"/>
      </rPr>
      <t>（※）</t>
    </r>
    <rPh sb="0" eb="2">
      <t>トシ</t>
    </rPh>
    <phoneticPr fontId="2"/>
  </si>
  <si>
    <r>
      <t>13A:43.12MJ/m</t>
    </r>
    <r>
      <rPr>
        <vertAlign val="superscript"/>
        <sz val="11"/>
        <rFont val="ＭＳ Ｐ明朝"/>
        <family val="1"/>
        <charset val="128"/>
      </rPr>
      <t>3</t>
    </r>
    <phoneticPr fontId="2"/>
  </si>
  <si>
    <r>
      <t>12A:41.86MJ/m</t>
    </r>
    <r>
      <rPr>
        <vertAlign val="superscript"/>
        <sz val="11"/>
        <rFont val="ＭＳ Ｐ明朝"/>
        <family val="1"/>
        <charset val="128"/>
      </rPr>
      <t>3</t>
    </r>
    <phoneticPr fontId="2"/>
  </si>
  <si>
    <t>小計</t>
    <phoneticPr fontId="2"/>
  </si>
  <si>
    <t>熱</t>
    <rPh sb="0" eb="1">
      <t>ネツ</t>
    </rPh>
    <phoneticPr fontId="2"/>
  </si>
  <si>
    <t>①</t>
  </si>
  <si>
    <t>⑥</t>
  </si>
  <si>
    <t>産業用蒸気</t>
    <rPh sb="0" eb="3">
      <t>サンギョウヨウ</t>
    </rPh>
    <rPh sb="3" eb="5">
      <t>ジョウキ</t>
    </rPh>
    <phoneticPr fontId="2"/>
  </si>
  <si>
    <t>産業用以外の蒸気</t>
    <rPh sb="0" eb="3">
      <t>サンギョウヨウ</t>
    </rPh>
    <rPh sb="3" eb="5">
      <t>イガイ</t>
    </rPh>
    <rPh sb="6" eb="8">
      <t>ジョウキ</t>
    </rPh>
    <phoneticPr fontId="2"/>
  </si>
  <si>
    <t>温水</t>
    <rPh sb="0" eb="2">
      <t>オンスイ</t>
    </rPh>
    <phoneticPr fontId="2"/>
  </si>
  <si>
    <t>冷水</t>
    <rPh sb="0" eb="2">
      <t>レイスイ</t>
    </rPh>
    <phoneticPr fontId="2"/>
  </si>
  <si>
    <t>再生可能エネルギーの環境価値を移転した熱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0">
      <t>ネツ</t>
    </rPh>
    <phoneticPr fontId="2"/>
  </si>
  <si>
    <t>電気</t>
    <rPh sb="0" eb="2">
      <t>デンキ</t>
    </rPh>
    <phoneticPr fontId="2"/>
  </si>
  <si>
    <t>一般電気
事業者</t>
    <rPh sb="0" eb="2">
      <t>イッパン</t>
    </rPh>
    <rPh sb="2" eb="4">
      <t>デンキ</t>
    </rPh>
    <rPh sb="5" eb="8">
      <t>ジギョウシャ</t>
    </rPh>
    <phoneticPr fontId="2"/>
  </si>
  <si>
    <t>昼間（8時～22時）</t>
    <rPh sb="0" eb="2">
      <t>ヒルマ</t>
    </rPh>
    <rPh sb="4" eb="5">
      <t>ジ</t>
    </rPh>
    <rPh sb="8" eb="9">
      <t>ジ</t>
    </rPh>
    <phoneticPr fontId="2"/>
  </si>
  <si>
    <t>千kWh</t>
    <rPh sb="0" eb="1">
      <t>セン</t>
    </rPh>
    <phoneticPr fontId="2"/>
  </si>
  <si>
    <t>GJ/千kWh</t>
    <rPh sb="3" eb="4">
      <t>セン</t>
    </rPh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</si>
  <si>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/千kWh</t>
    </r>
    <rPh sb="6" eb="7">
      <t>セン</t>
    </rPh>
    <phoneticPr fontId="2"/>
  </si>
  <si>
    <t>夜間（22時～翌8時）</t>
    <rPh sb="0" eb="2">
      <t>ヤカン</t>
    </rPh>
    <rPh sb="5" eb="6">
      <t>ジ</t>
    </rPh>
    <rPh sb="7" eb="8">
      <t>ヨク</t>
    </rPh>
    <rPh sb="9" eb="10">
      <t>ジ</t>
    </rPh>
    <phoneticPr fontId="2"/>
  </si>
  <si>
    <t>買電</t>
    <phoneticPr fontId="2"/>
  </si>
  <si>
    <t>再生可能エネルギーの環境価値を移転した電気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1">
      <t>デンキ</t>
    </rPh>
    <phoneticPr fontId="2"/>
  </si>
  <si>
    <t>再生可能エネルギーを自家消費した
電気</t>
    <rPh sb="0" eb="2">
      <t>サイセイ</t>
    </rPh>
    <rPh sb="2" eb="4">
      <t>カノウ</t>
    </rPh>
    <rPh sb="10" eb="12">
      <t>ジカ</t>
    </rPh>
    <rPh sb="12" eb="14">
      <t>ショウヒ</t>
    </rPh>
    <rPh sb="17" eb="19">
      <t>デンキ</t>
    </rPh>
    <phoneticPr fontId="2"/>
  </si>
  <si>
    <t>外部供給</t>
    <rPh sb="0" eb="2">
      <t>ガイブ</t>
    </rPh>
    <rPh sb="2" eb="4">
      <t>キョウキュウ</t>
    </rPh>
    <phoneticPr fontId="2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</si>
  <si>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2"/>
  </si>
  <si>
    <t>GJ</t>
    <phoneticPr fontId="2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</si>
  <si>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2"/>
  </si>
  <si>
    <t>コージェネレーションシステムの利用</t>
    <rPh sb="15" eb="17">
      <t>リヨウ</t>
    </rPh>
    <phoneticPr fontId="2"/>
  </si>
  <si>
    <t>合計</t>
    <rPh sb="0" eb="2">
      <t>ゴウケイ</t>
    </rPh>
    <phoneticPr fontId="2"/>
  </si>
  <si>
    <t>排出係数</t>
    <phoneticPr fontId="2"/>
  </si>
  <si>
    <t>①</t>
    <phoneticPr fontId="2"/>
  </si>
  <si>
    <t>⑥</t>
    <phoneticPr fontId="2"/>
  </si>
  <si>
    <t>⑦=①×②×⑥
×44/12</t>
    <phoneticPr fontId="2"/>
  </si>
  <si>
    <t>単位</t>
    <phoneticPr fontId="2"/>
  </si>
  <si>
    <t>kL/GJ</t>
    <phoneticPr fontId="2"/>
  </si>
  <si>
    <t>kL</t>
    <phoneticPr fontId="2"/>
  </si>
  <si>
    <t>kL</t>
    <phoneticPr fontId="2"/>
  </si>
  <si>
    <t>GJ/kL</t>
    <phoneticPr fontId="2"/>
  </si>
  <si>
    <t>kL</t>
    <phoneticPr fontId="2"/>
  </si>
  <si>
    <t>GJ/kL</t>
    <phoneticPr fontId="2"/>
  </si>
  <si>
    <t>t-C/GJ</t>
    <phoneticPr fontId="2"/>
  </si>
  <si>
    <t>ナフサ</t>
    <phoneticPr fontId="2"/>
  </si>
  <si>
    <t>kL</t>
    <phoneticPr fontId="2"/>
  </si>
  <si>
    <t>GJ/kL</t>
    <phoneticPr fontId="2"/>
  </si>
  <si>
    <t>t-C/GJ</t>
    <phoneticPr fontId="2"/>
  </si>
  <si>
    <t>GJ/kL</t>
    <phoneticPr fontId="2"/>
  </si>
  <si>
    <t>GJ/kL</t>
    <phoneticPr fontId="2"/>
  </si>
  <si>
    <t>t-C/GJ</t>
    <phoneticPr fontId="2"/>
  </si>
  <si>
    <t>t-C/GJ</t>
    <phoneticPr fontId="2"/>
  </si>
  <si>
    <t>t-C/GJ</t>
    <phoneticPr fontId="2"/>
  </si>
  <si>
    <t>t</t>
    <phoneticPr fontId="2"/>
  </si>
  <si>
    <t>GJ/t</t>
    <phoneticPr fontId="2"/>
  </si>
  <si>
    <t>t</t>
    <phoneticPr fontId="2"/>
  </si>
  <si>
    <t>GJ/t</t>
    <phoneticPr fontId="2"/>
  </si>
  <si>
    <t>液化石油ガス（ＬＰＧ）</t>
    <phoneticPr fontId="2"/>
  </si>
  <si>
    <t>GJ/t</t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</si>
  <si>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</si>
  <si>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t>t</t>
    <phoneticPr fontId="2"/>
  </si>
  <si>
    <t>GJ/t</t>
    <phoneticPr fontId="2"/>
  </si>
  <si>
    <t>t</t>
    <phoneticPr fontId="2"/>
  </si>
  <si>
    <t>GJ/t</t>
    <phoneticPr fontId="2"/>
  </si>
  <si>
    <t>コールタール</t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</si>
  <si>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</si>
  <si>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</si>
  <si>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</si>
  <si>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r>
      <t>13A:45MJ/m</t>
    </r>
    <r>
      <rPr>
        <vertAlign val="superscript"/>
        <sz val="11"/>
        <rFont val="ＭＳ Ｐ明朝"/>
        <family val="1"/>
        <charset val="128"/>
      </rPr>
      <t>3</t>
    </r>
    <phoneticPr fontId="2"/>
  </si>
  <si>
    <t>t-C/GJ</t>
    <phoneticPr fontId="2"/>
  </si>
  <si>
    <r>
      <t>13A:46.04MJ/m</t>
    </r>
    <r>
      <rPr>
        <vertAlign val="superscript"/>
        <sz val="11"/>
        <rFont val="ＭＳ Ｐ明朝"/>
        <family val="1"/>
        <charset val="128"/>
      </rPr>
      <t>3</t>
    </r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</si>
  <si>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</si>
  <si>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2"/>
  </si>
  <si>
    <r>
      <t>6A:29.30MJ/m</t>
    </r>
    <r>
      <rPr>
        <vertAlign val="superscript"/>
        <sz val="11"/>
        <rFont val="ＭＳ Ｐ明朝"/>
        <family val="1"/>
        <charset val="128"/>
      </rPr>
      <t>3</t>
    </r>
    <phoneticPr fontId="2"/>
  </si>
  <si>
    <t>小計</t>
    <phoneticPr fontId="2"/>
  </si>
  <si>
    <t>②</t>
    <phoneticPr fontId="2"/>
  </si>
  <si>
    <t>③=①×②</t>
    <phoneticPr fontId="2"/>
  </si>
  <si>
    <t>④</t>
    <phoneticPr fontId="2"/>
  </si>
  <si>
    <t>⑤=①×②×④</t>
    <phoneticPr fontId="2"/>
  </si>
  <si>
    <t>⑦=①×⑥</t>
    <phoneticPr fontId="2"/>
  </si>
  <si>
    <t>GJ</t>
    <phoneticPr fontId="2"/>
  </si>
  <si>
    <t>GJ/GJ</t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</si>
  <si>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2"/>
  </si>
  <si>
    <t>GJ/GJ</t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</si>
  <si>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2"/>
  </si>
  <si>
    <t>GJ</t>
    <phoneticPr fontId="2"/>
  </si>
  <si>
    <t>GJ/GJ</t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</si>
  <si>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2"/>
  </si>
  <si>
    <t>GJ/GJ</t>
    <phoneticPr fontId="2"/>
  </si>
  <si>
    <t>GJ</t>
    <phoneticPr fontId="2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</si>
  <si>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2"/>
  </si>
  <si>
    <t>小計</t>
    <phoneticPr fontId="2"/>
  </si>
  <si>
    <t>日本工業規格Ａ列４番</t>
    <phoneticPr fontId="2"/>
  </si>
  <si>
    <t>令和</t>
    <rPh sb="0" eb="2">
      <t>レイワ</t>
    </rPh>
    <phoneticPr fontId="2"/>
  </si>
  <si>
    <t>合　　　　　　計</t>
    <rPh sb="0" eb="1">
      <t>ゴウ</t>
    </rPh>
    <rPh sb="7" eb="8">
      <t>ケイ</t>
    </rPh>
    <phoneticPr fontId="2"/>
  </si>
  <si>
    <t>No.</t>
    <phoneticPr fontId="2"/>
  </si>
  <si>
    <t>年間CO2排出
削減量（t-CO2)</t>
    <rPh sb="0" eb="2">
      <t>ネンカン</t>
    </rPh>
    <rPh sb="5" eb="7">
      <t>ハイシュツ</t>
    </rPh>
    <rPh sb="8" eb="10">
      <t>サクゲン</t>
    </rPh>
    <rPh sb="10" eb="11">
      <t>リョウ</t>
    </rPh>
    <phoneticPr fontId="2"/>
  </si>
  <si>
    <t>kL/年</t>
    <rPh sb="3" eb="4">
      <t>ネン</t>
    </rPh>
    <phoneticPr fontId="2"/>
  </si>
  <si>
    <t>活動規模の指標</t>
    <rPh sb="0" eb="4">
      <t>カツドウキボ</t>
    </rPh>
    <rPh sb="5" eb="7">
      <t>シヒョウ</t>
    </rPh>
    <phoneticPr fontId="2"/>
  </si>
  <si>
    <t>CO2排出量前年比</t>
    <rPh sb="3" eb="5">
      <t>ハイシュツ</t>
    </rPh>
    <rPh sb="5" eb="6">
      <t>リョウ</t>
    </rPh>
    <rPh sb="6" eb="9">
      <t>ゼンネンヒ</t>
    </rPh>
    <phoneticPr fontId="2"/>
  </si>
  <si>
    <t>％</t>
    <phoneticPr fontId="2"/>
  </si>
  <si>
    <t>CO2排出量原単位</t>
    <rPh sb="3" eb="5">
      <t>ハイシュツ</t>
    </rPh>
    <rPh sb="5" eb="6">
      <t>リョウ</t>
    </rPh>
    <rPh sb="6" eb="9">
      <t>ゲンタンイ</t>
    </rPh>
    <phoneticPr fontId="2"/>
  </si>
  <si>
    <t>CO2排出量原単位前年比</t>
    <rPh sb="3" eb="5">
      <t>ハイシュツ</t>
    </rPh>
    <rPh sb="5" eb="6">
      <t>リョウ</t>
    </rPh>
    <rPh sb="6" eb="9">
      <t>ゲンタンイ</t>
    </rPh>
    <rPh sb="9" eb="12">
      <t>ゼンネンヒ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</si>
  <si>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１年目</t>
    </r>
    <rPh sb="0" eb="2">
      <t>ドウニュウ</t>
    </rPh>
    <rPh sb="2" eb="3">
      <t>ゴ</t>
    </rPh>
    <rPh sb="4" eb="6">
      <t>ネンメ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</si>
  <si>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２年目</t>
    </r>
    <r>
      <rPr>
        <sz val="11"/>
        <color indexed="8"/>
        <rFont val="ＭＳ Ｐゴシック"/>
        <family val="3"/>
        <charset val="128"/>
      </rPr>
      <t/>
    </r>
    <rPh sb="0" eb="2">
      <t>ドウニュウ</t>
    </rPh>
    <rPh sb="2" eb="3">
      <t>ゴ</t>
    </rPh>
    <rPh sb="4" eb="6">
      <t>ネンメ</t>
    </rPh>
    <phoneticPr fontId="2"/>
  </si>
  <si>
    <r>
      <rPr>
        <sz val="10"/>
        <color indexed="8"/>
        <rFont val="ＭＳ Ｐゴシック"/>
        <family val="3"/>
        <charset val="128"/>
      </rPr>
      <t>導入後</t>
    </r>
    <r>
      <rPr>
        <sz val="10"/>
        <color indexed="8"/>
        <rFont val="ＭＳ Ｐゴシック"/>
        <family val="3"/>
        <charset val="128"/>
      </rPr>
      <t>３年目</t>
    </r>
    <r>
      <rPr>
        <sz val="11"/>
        <color indexed="8"/>
        <rFont val="ＭＳ Ｐゴシック"/>
        <family val="3"/>
        <charset val="128"/>
      </rPr>
      <t/>
    </r>
    <rPh sb="0" eb="2">
      <t>ドウニュウ</t>
    </rPh>
    <rPh sb="2" eb="3">
      <t>ゴ</t>
    </rPh>
    <rPh sb="4" eb="6">
      <t>ネンメ</t>
    </rPh>
    <phoneticPr fontId="2"/>
  </si>
  <si>
    <t>－</t>
    <phoneticPr fontId="2"/>
  </si>
  <si>
    <t>稼働年月日</t>
    <phoneticPr fontId="2"/>
  </si>
  <si>
    <t>導入設備
（第５条第１号から第５号までの設備）</t>
    <rPh sb="0" eb="2">
      <t>ドウニュウ</t>
    </rPh>
    <rPh sb="2" eb="4">
      <t>セツビ</t>
    </rPh>
    <phoneticPr fontId="2"/>
  </si>
  <si>
    <t>導入設備
（第５条第６号の設備）</t>
    <rPh sb="0" eb="2">
      <t>ドウニュウ</t>
    </rPh>
    <rPh sb="2" eb="4">
      <t>セツビ</t>
    </rPh>
    <phoneticPr fontId="2"/>
  </si>
  <si>
    <t>補助金額</t>
    <rPh sb="0" eb="2">
      <t>ホジョ</t>
    </rPh>
    <rPh sb="2" eb="4">
      <t>キンガク</t>
    </rPh>
    <phoneticPr fontId="2"/>
  </si>
  <si>
    <t>様式第５号（第１０条関係）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</si>
  <si>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４　設備更新計画</t>
    <rPh sb="2" eb="4">
      <t>セツビ</t>
    </rPh>
    <rPh sb="4" eb="6">
      <t>コウシン</t>
    </rPh>
    <rPh sb="6" eb="8">
      <t>ケイカク</t>
    </rPh>
    <phoneticPr fontId="2"/>
  </si>
  <si>
    <t>更新予定設備</t>
    <rPh sb="0" eb="2">
      <t>コウシン</t>
    </rPh>
    <rPh sb="2" eb="4">
      <t>ヨテイ</t>
    </rPh>
    <rPh sb="4" eb="6">
      <t>セツビ</t>
    </rPh>
    <phoneticPr fontId="2"/>
  </si>
  <si>
    <t>更新予定年度</t>
    <rPh sb="0" eb="2">
      <t>コウシン</t>
    </rPh>
    <rPh sb="2" eb="4">
      <t>ヨテイ</t>
    </rPh>
    <rPh sb="4" eb="6">
      <t>ネンド</t>
    </rPh>
    <phoneticPr fontId="2"/>
  </si>
  <si>
    <t>更新実施年度</t>
    <rPh sb="0" eb="2">
      <t>コウシン</t>
    </rPh>
    <rPh sb="2" eb="4">
      <t>ジッシ</t>
    </rPh>
    <rPh sb="4" eb="6">
      <t>ネンド</t>
    </rPh>
    <phoneticPr fontId="2"/>
  </si>
  <si>
    <t>※　事業実施年度以降の計画を記入してください。</t>
    <rPh sb="2" eb="4">
      <t>ジギョウ</t>
    </rPh>
    <rPh sb="4" eb="6">
      <t>ジッシ</t>
    </rPh>
    <rPh sb="6" eb="8">
      <t>ネンド</t>
    </rPh>
    <rPh sb="8" eb="10">
      <t>イコウ</t>
    </rPh>
    <rPh sb="11" eb="13">
      <t>ケイカク</t>
    </rPh>
    <rPh sb="14" eb="16">
      <t>キニュウ</t>
    </rPh>
    <phoneticPr fontId="13"/>
  </si>
  <si>
    <t>排出削減設備導入補助金交付要綱第１０条第１項第２号に基づき、設備更新計画を次のとおり報告します。</t>
    <rPh sb="0" eb="4">
      <t>ハイシュツサクゲン</t>
    </rPh>
    <rPh sb="4" eb="6">
      <t>セツビ</t>
    </rPh>
    <rPh sb="6" eb="8">
      <t>ドウニュウ</t>
    </rPh>
    <rPh sb="30" eb="32">
      <t>セツビ</t>
    </rPh>
    <rPh sb="32" eb="34">
      <t>コウシン</t>
    </rPh>
    <rPh sb="34" eb="36">
      <t>ケイカク</t>
    </rPh>
    <phoneticPr fontId="2"/>
  </si>
  <si>
    <t>（第５条第１項第６号の設備の整備）</t>
    <rPh sb="4" eb="5">
      <t>ダイ</t>
    </rPh>
    <rPh sb="6" eb="7">
      <t>コウ</t>
    </rPh>
    <phoneticPr fontId="2"/>
  </si>
  <si>
    <t>埼玉県民間事業者スマートＣＯ２排出削減設備導入補助金　設備更新計画書</t>
    <rPh sb="0" eb="3">
      <t>サイタマケン</t>
    </rPh>
    <rPh sb="3" eb="5">
      <t>ミンカン</t>
    </rPh>
    <rPh sb="5" eb="8">
      <t>ジギョウシャ</t>
    </rPh>
    <rPh sb="15" eb="17">
      <t>ハイシュツ</t>
    </rPh>
    <rPh sb="17" eb="19">
      <t>サクゲン</t>
    </rPh>
    <rPh sb="19" eb="21">
      <t>セツビ</t>
    </rPh>
    <rPh sb="21" eb="23">
      <t>ドウニュウ</t>
    </rPh>
    <rPh sb="23" eb="26">
      <t>ホジョキンドウニュウコウカホウコクショ</t>
    </rPh>
    <rPh sb="27" eb="29">
      <t>セツビ</t>
    </rPh>
    <rPh sb="29" eb="31">
      <t>コウシン</t>
    </rPh>
    <rPh sb="31" eb="34">
      <t>ケイカクショ</t>
    </rPh>
    <phoneticPr fontId="2"/>
  </si>
  <si>
    <t>年度に補助金交付を受けて実施した事業について、埼玉県民間事業者スマートＣＯ２</t>
    <rPh sb="0" eb="2">
      <t>ネンド</t>
    </rPh>
    <rPh sb="3" eb="6">
      <t>ホジョキン</t>
    </rPh>
    <rPh sb="6" eb="8">
      <t>コウフ</t>
    </rPh>
    <rPh sb="9" eb="10">
      <t>ウ</t>
    </rPh>
    <rPh sb="12" eb="14">
      <t>ジッシ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</si>
</sst>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"/>
    <numFmt numFmtId="178" formatCode="0.000_);[Red]\(0.000\)"/>
    <numFmt numFmtId="179" formatCode="#,##0.0_ "/>
    <numFmt numFmtId="180" formatCode="#,##0;\-#,##0;#"/>
    <numFmt numFmtId="181" formatCode="0.0000_);[Red]\(0.0000\)"/>
    <numFmt numFmtId="182" formatCode="#,##0.000_);[Red]\(#,##0.000\)"/>
    <numFmt numFmtId="183" formatCode="#,##0.0000"/>
    <numFmt numFmtId="184" formatCode="#,##0.00_ "/>
    <numFmt numFmtId="185" formatCode="#,##0.000_ "/>
    <numFmt numFmtId="186" formatCode="#,##0.0;[Red]\-#,##0.0"/>
    <numFmt numFmtId="187" formatCode="#,##0.0;&quot;▲ &quot;#,##0.0"/>
  </numFmts>
  <fonts count="2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70">
    <xf numFmtId="0" fontId="0" fillId="0" borderId="0" xfId="0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14" fontId="4" fillId="2" borderId="0" xfId="0" applyNumberFormat="1" applyFont="1" applyFill="1">
      <alignment vertical="center"/>
    </xf>
    <xf numFmtId="177" fontId="4" fillId="2" borderId="3" xfId="0" applyNumberFormat="1" applyFont="1" applyFill="1" applyBorder="1" applyAlignment="1">
      <alignment vertical="center" shrinkToFit="1"/>
    </xf>
    <xf numFmtId="178" fontId="19" fillId="0" borderId="0" xfId="0" applyNumberFormat="1" applyFont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78" fontId="6" fillId="2" borderId="9" xfId="2" applyNumberFormat="1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4" fillId="2" borderId="13" xfId="0" applyFont="1" applyFill="1" applyBorder="1">
      <alignment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8" fontId="6" fillId="2" borderId="14" xfId="2" applyNumberFormat="1" applyFont="1" applyFill="1" applyBorder="1" applyAlignment="1">
      <alignment horizontal="right" vertical="center" wrapText="1"/>
    </xf>
    <xf numFmtId="0" fontId="6" fillId="2" borderId="18" xfId="2" applyFont="1" applyFill="1" applyBorder="1" applyAlignment="1">
      <alignment horizontal="center" vertical="center"/>
    </xf>
    <xf numFmtId="179" fontId="6" fillId="3" borderId="19" xfId="1" applyNumberFormat="1" applyFont="1" applyFill="1" applyBorder="1" applyAlignment="1" applyProtection="1">
      <alignment horizontal="center" vertical="center" shrinkToFit="1"/>
    </xf>
    <xf numFmtId="0" fontId="6" fillId="2" borderId="20" xfId="2" applyFont="1" applyFill="1" applyBorder="1" applyAlignment="1">
      <alignment horizontal="center" vertical="center" shrinkToFit="1"/>
    </xf>
    <xf numFmtId="0" fontId="6" fillId="2" borderId="21" xfId="2" applyFont="1" applyFill="1" applyBorder="1" applyAlignment="1">
      <alignment horizontal="center" vertical="center" shrinkToFit="1"/>
    </xf>
    <xf numFmtId="0" fontId="6" fillId="2" borderId="22" xfId="2" applyFont="1" applyFill="1" applyBorder="1" applyAlignment="1">
      <alignment horizontal="center" vertical="center" shrinkToFit="1"/>
    </xf>
    <xf numFmtId="180" fontId="6" fillId="2" borderId="23" xfId="2" applyNumberFormat="1" applyFont="1" applyFill="1" applyBorder="1" applyAlignment="1">
      <alignment horizontal="center" vertical="center" shrinkToFit="1"/>
    </xf>
    <xf numFmtId="176" fontId="6" fillId="2" borderId="24" xfId="2" applyNumberFormat="1" applyFont="1" applyFill="1" applyBorder="1" applyAlignment="1">
      <alignment horizontal="center" vertical="center" shrinkToFit="1"/>
    </xf>
    <xf numFmtId="181" fontId="6" fillId="2" borderId="21" xfId="2" applyNumberFormat="1" applyFont="1" applyFill="1" applyBorder="1" applyAlignment="1">
      <alignment horizontal="right" vertical="center" shrinkToFit="1"/>
    </xf>
    <xf numFmtId="0" fontId="9" fillId="2" borderId="22" xfId="2" applyFont="1" applyFill="1" applyBorder="1" applyAlignment="1">
      <alignment horizontal="center" vertical="center" shrinkToFit="1"/>
    </xf>
    <xf numFmtId="179" fontId="6" fillId="4" borderId="25" xfId="2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textRotation="255"/>
    </xf>
    <xf numFmtId="14" fontId="6" fillId="2" borderId="26" xfId="2" applyNumberFormat="1" applyFont="1" applyFill="1" applyBorder="1" applyAlignment="1">
      <alignment horizontal="center" vertical="center" textRotation="255" wrapTex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 shrinkToFit="1"/>
    </xf>
    <xf numFmtId="180" fontId="6" fillId="2" borderId="28" xfId="2" applyNumberFormat="1" applyFont="1" applyFill="1" applyBorder="1" applyAlignment="1">
      <alignment horizontal="center" vertical="center" shrinkToFit="1"/>
    </xf>
    <xf numFmtId="181" fontId="6" fillId="2" borderId="19" xfId="2" applyNumberFormat="1" applyFont="1" applyFill="1" applyBorder="1" applyAlignment="1">
      <alignment horizontal="right" vertical="center" shrinkToFit="1"/>
    </xf>
    <xf numFmtId="0" fontId="9" fillId="2" borderId="20" xfId="2" applyFont="1" applyFill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179" fontId="6" fillId="3" borderId="29" xfId="1" applyNumberFormat="1" applyFont="1" applyFill="1" applyBorder="1" applyAlignment="1" applyProtection="1">
      <alignment horizontal="center" vertical="center" shrinkToFit="1"/>
    </xf>
    <xf numFmtId="179" fontId="6" fillId="3" borderId="30" xfId="1" applyNumberFormat="1" applyFont="1" applyFill="1" applyBorder="1" applyAlignment="1" applyProtection="1">
      <alignment horizontal="center" vertical="center" shrinkToFit="1"/>
    </xf>
    <xf numFmtId="180" fontId="6" fillId="2" borderId="31" xfId="2" applyNumberFormat="1" applyFont="1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shrinkToFit="1"/>
    </xf>
    <xf numFmtId="0" fontId="6" fillId="2" borderId="32" xfId="2" applyFont="1" applyFill="1" applyBorder="1">
      <alignment vertical="center"/>
    </xf>
    <xf numFmtId="180" fontId="6" fillId="2" borderId="29" xfId="1" applyNumberFormat="1" applyFont="1" applyFill="1" applyBorder="1" applyAlignment="1" applyProtection="1">
      <alignment horizontal="center" vertical="center" shrinkToFit="1"/>
    </xf>
    <xf numFmtId="180" fontId="6" fillId="2" borderId="1" xfId="2" applyNumberFormat="1" applyFont="1" applyFill="1" applyBorder="1" applyAlignment="1">
      <alignment horizontal="center" vertical="center" shrinkToFit="1"/>
    </xf>
    <xf numFmtId="180" fontId="6" fillId="2" borderId="27" xfId="2" applyNumberFormat="1" applyFont="1" applyFill="1" applyBorder="1" applyAlignment="1">
      <alignment horizontal="center" vertical="center" shrinkToFit="1"/>
    </xf>
    <xf numFmtId="181" fontId="6" fillId="2" borderId="19" xfId="1" applyNumberFormat="1" applyFont="1" applyFill="1" applyBorder="1" applyAlignment="1" applyProtection="1">
      <alignment horizontal="right" vertical="center" shrinkToFit="1"/>
    </xf>
    <xf numFmtId="180" fontId="9" fillId="2" borderId="1" xfId="2" applyNumberFormat="1" applyFont="1" applyFill="1" applyBorder="1" applyAlignment="1">
      <alignment horizontal="center" vertical="center" shrinkToFit="1"/>
    </xf>
    <xf numFmtId="179" fontId="6" fillId="2" borderId="25" xfId="2" applyNumberFormat="1" applyFont="1" applyFill="1" applyBorder="1" applyAlignment="1">
      <alignment horizontal="center" vertical="center" shrinkToFit="1"/>
    </xf>
    <xf numFmtId="180" fontId="6" fillId="2" borderId="33" xfId="2" applyNumberFormat="1" applyFont="1" applyFill="1" applyBorder="1" applyAlignment="1">
      <alignment horizontal="center" vertical="center" shrinkToFit="1"/>
    </xf>
    <xf numFmtId="176" fontId="4" fillId="2" borderId="34" xfId="0" applyNumberFormat="1" applyFont="1" applyFill="1" applyBorder="1" applyAlignment="1">
      <alignment horizontal="center" vertical="center" shrinkToFit="1"/>
    </xf>
    <xf numFmtId="179" fontId="6" fillId="2" borderId="35" xfId="2" applyNumberFormat="1" applyFont="1" applyFill="1" applyBorder="1" applyAlignment="1">
      <alignment horizontal="center" vertical="center" shrinkToFit="1"/>
    </xf>
    <xf numFmtId="0" fontId="6" fillId="2" borderId="36" xfId="2" applyFont="1" applyFill="1" applyBorder="1" applyAlignment="1">
      <alignment horizontal="distributed" vertical="center" indent="1"/>
    </xf>
    <xf numFmtId="0" fontId="6" fillId="2" borderId="37" xfId="2" applyFont="1" applyFill="1" applyBorder="1" applyAlignment="1">
      <alignment horizontal="distributed" vertical="center" indent="1"/>
    </xf>
    <xf numFmtId="0" fontId="6" fillId="2" borderId="38" xfId="2" applyFont="1" applyFill="1" applyBorder="1" applyAlignment="1">
      <alignment horizontal="distributed" vertical="center" indent="1"/>
    </xf>
    <xf numFmtId="182" fontId="6" fillId="2" borderId="37" xfId="1" applyNumberFormat="1" applyFont="1" applyFill="1" applyBorder="1" applyAlignment="1" applyProtection="1">
      <alignment horizontal="center" vertical="center" shrinkToFit="1"/>
    </xf>
    <xf numFmtId="0" fontId="6" fillId="2" borderId="39" xfId="2" applyFont="1" applyFill="1" applyBorder="1" applyAlignment="1">
      <alignment horizontal="center" vertical="center" shrinkToFit="1"/>
    </xf>
    <xf numFmtId="0" fontId="6" fillId="2" borderId="36" xfId="2" applyFont="1" applyFill="1" applyBorder="1" applyAlignment="1">
      <alignment horizontal="center" vertical="center" shrinkToFit="1"/>
    </xf>
    <xf numFmtId="4" fontId="6" fillId="2" borderId="40" xfId="2" applyNumberFormat="1" applyFont="1" applyFill="1" applyBorder="1" applyAlignment="1">
      <alignment horizontal="center" vertical="center" shrinkToFit="1"/>
    </xf>
    <xf numFmtId="0" fontId="6" fillId="2" borderId="40" xfId="2" applyFont="1" applyFill="1" applyBorder="1" applyAlignment="1">
      <alignment horizontal="center" vertical="center" shrinkToFit="1"/>
    </xf>
    <xf numFmtId="180" fontId="4" fillId="2" borderId="40" xfId="0" applyNumberFormat="1" applyFont="1" applyFill="1" applyBorder="1" applyAlignment="1">
      <alignment horizontal="center" vertical="center" shrinkToFit="1"/>
    </xf>
    <xf numFmtId="178" fontId="6" fillId="2" borderId="37" xfId="2" applyNumberFormat="1" applyFont="1" applyFill="1" applyBorder="1" applyAlignment="1">
      <alignment horizontal="right" vertical="center" shrinkToFit="1"/>
    </xf>
    <xf numFmtId="179" fontId="6" fillId="2" borderId="38" xfId="2" applyNumberFormat="1" applyFont="1" applyFill="1" applyBorder="1" applyAlignment="1">
      <alignment horizontal="center" vertical="center" shrinkToFit="1"/>
    </xf>
    <xf numFmtId="178" fontId="6" fillId="2" borderId="19" xfId="2" applyNumberFormat="1" applyFont="1" applyFill="1" applyBorder="1" applyAlignment="1">
      <alignment horizontal="right" vertical="center" shrinkToFit="1"/>
    </xf>
    <xf numFmtId="0" fontId="6" fillId="2" borderId="4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180" fontId="6" fillId="2" borderId="42" xfId="2" applyNumberFormat="1" applyFont="1" applyFill="1" applyBorder="1" applyAlignment="1">
      <alignment horizontal="center" vertical="center" shrinkToFit="1"/>
    </xf>
    <xf numFmtId="180" fontId="6" fillId="2" borderId="43" xfId="2" applyNumberFormat="1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180" fontId="4" fillId="2" borderId="34" xfId="0" applyNumberFormat="1" applyFont="1" applyFill="1" applyBorder="1" applyAlignment="1">
      <alignment horizontal="center" vertical="center" shrinkToFit="1"/>
    </xf>
    <xf numFmtId="0" fontId="9" fillId="2" borderId="45" xfId="2" applyFont="1" applyFill="1" applyBorder="1" applyAlignment="1">
      <alignment horizontal="center" vertical="center" shrinkToFit="1"/>
    </xf>
    <xf numFmtId="180" fontId="6" fillId="2" borderId="41" xfId="2" applyNumberFormat="1" applyFont="1" applyFill="1" applyBorder="1" applyAlignment="1">
      <alignment horizontal="center" vertical="center" shrinkToFit="1"/>
    </xf>
    <xf numFmtId="180" fontId="6" fillId="2" borderId="24" xfId="2" applyNumberFormat="1" applyFont="1" applyFill="1" applyBorder="1" applyAlignment="1">
      <alignment horizontal="center" vertical="center" shrinkToFit="1"/>
    </xf>
    <xf numFmtId="184" fontId="6" fillId="4" borderId="46" xfId="2" applyNumberFormat="1" applyFont="1" applyFill="1" applyBorder="1" applyAlignment="1">
      <alignment horizontal="center" vertical="center" shrinkToFit="1"/>
    </xf>
    <xf numFmtId="184" fontId="6" fillId="2" borderId="41" xfId="2" applyNumberFormat="1" applyFont="1" applyFill="1" applyBorder="1" applyAlignment="1">
      <alignment horizontal="center" vertical="center" shrinkToFit="1"/>
    </xf>
    <xf numFmtId="179" fontId="6" fillId="4" borderId="46" xfId="2" applyNumberFormat="1" applyFont="1" applyFill="1" applyBorder="1" applyAlignment="1">
      <alignment horizontal="center" vertical="center" shrinkToFit="1"/>
    </xf>
    <xf numFmtId="180" fontId="6" fillId="2" borderId="47" xfId="2" applyNumberFormat="1" applyFont="1" applyFill="1" applyBorder="1" applyAlignment="1">
      <alignment horizontal="center" vertical="center" shrinkToFit="1"/>
    </xf>
    <xf numFmtId="185" fontId="6" fillId="2" borderId="19" xfId="2" applyNumberFormat="1" applyFont="1" applyFill="1" applyBorder="1" applyAlignment="1">
      <alignment horizontal="right" vertical="center" shrinkToFit="1"/>
    </xf>
    <xf numFmtId="0" fontId="6" fillId="2" borderId="48" xfId="2" applyFont="1" applyFill="1" applyBorder="1" applyAlignment="1">
      <alignment horizontal="center" vertical="center" shrinkToFit="1"/>
    </xf>
    <xf numFmtId="180" fontId="4" fillId="2" borderId="33" xfId="0" applyNumberFormat="1" applyFont="1" applyFill="1" applyBorder="1" applyAlignment="1">
      <alignment horizontal="center" vertical="center" shrinkToFit="1"/>
    </xf>
    <xf numFmtId="179" fontId="6" fillId="2" borderId="49" xfId="2" applyNumberFormat="1" applyFont="1" applyFill="1" applyBorder="1" applyAlignment="1">
      <alignment horizontal="center" vertical="center" shrinkToFit="1"/>
    </xf>
    <xf numFmtId="0" fontId="6" fillId="2" borderId="45" xfId="2" applyFont="1" applyFill="1" applyBorder="1" applyAlignment="1">
      <alignment horizontal="center" vertical="center" shrinkToFit="1"/>
    </xf>
    <xf numFmtId="180" fontId="6" fillId="2" borderId="50" xfId="2" applyNumberFormat="1" applyFont="1" applyFill="1" applyBorder="1" applyAlignment="1">
      <alignment horizontal="center" vertical="center" shrinkToFit="1"/>
    </xf>
    <xf numFmtId="0" fontId="6" fillId="2" borderId="47" xfId="2" applyFont="1" applyFill="1" applyBorder="1" applyAlignment="1">
      <alignment horizontal="center" vertical="center" shrinkToFit="1"/>
    </xf>
    <xf numFmtId="180" fontId="4" fillId="2" borderId="50" xfId="0" applyNumberFormat="1" applyFont="1" applyFill="1" applyBorder="1" applyAlignment="1">
      <alignment horizontal="center" vertical="center" shrinkToFit="1"/>
    </xf>
    <xf numFmtId="180" fontId="9" fillId="2" borderId="39" xfId="2" applyNumberFormat="1" applyFont="1" applyFill="1" applyBorder="1" applyAlignment="1">
      <alignment horizontal="center" vertical="center" shrinkToFit="1"/>
    </xf>
    <xf numFmtId="179" fontId="6" fillId="4" borderId="38" xfId="2" applyNumberFormat="1" applyFont="1" applyFill="1" applyBorder="1" applyAlignment="1">
      <alignment horizontal="center" vertical="center" shrinkToFit="1"/>
    </xf>
    <xf numFmtId="0" fontId="6" fillId="2" borderId="42" xfId="2" applyFont="1" applyFill="1" applyBorder="1" applyAlignment="1">
      <alignment horizontal="center" vertical="center" shrinkToFit="1"/>
    </xf>
    <xf numFmtId="180" fontId="19" fillId="0" borderId="42" xfId="0" applyNumberFormat="1" applyFont="1" applyBorder="1" applyAlignment="1">
      <alignment horizontal="center" vertical="center" shrinkToFit="1"/>
    </xf>
    <xf numFmtId="178" fontId="6" fillId="2" borderId="51" xfId="2" applyNumberFormat="1" applyFont="1" applyFill="1" applyBorder="1" applyAlignment="1">
      <alignment horizontal="right" vertical="center" shrinkToFit="1"/>
    </xf>
    <xf numFmtId="180" fontId="6" fillId="2" borderId="48" xfId="2" applyNumberFormat="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180" fontId="19" fillId="0" borderId="48" xfId="0" applyNumberFormat="1" applyFont="1" applyBorder="1" applyAlignment="1">
      <alignment vertical="center" shrinkToFit="1"/>
    </xf>
    <xf numFmtId="0" fontId="4" fillId="2" borderId="52" xfId="0" applyFont="1" applyFill="1" applyBorder="1" applyAlignment="1">
      <alignment vertical="center" textRotation="255"/>
    </xf>
    <xf numFmtId="180" fontId="6" fillId="2" borderId="53" xfId="2" applyNumberFormat="1" applyFont="1" applyFill="1" applyBorder="1" applyAlignment="1">
      <alignment horizontal="center" vertical="center" shrinkToFit="1"/>
    </xf>
    <xf numFmtId="3" fontId="6" fillId="2" borderId="54" xfId="2" applyNumberFormat="1" applyFont="1" applyFill="1" applyBorder="1" applyAlignment="1">
      <alignment horizontal="center" vertical="center" shrinkToFit="1"/>
    </xf>
    <xf numFmtId="180" fontId="6" fillId="2" borderId="54" xfId="2" applyNumberFormat="1" applyFont="1" applyFill="1" applyBorder="1" applyAlignment="1">
      <alignment horizontal="center" vertical="center" shrinkToFit="1"/>
    </xf>
    <xf numFmtId="179" fontId="6" fillId="2" borderId="55" xfId="2" applyNumberFormat="1" applyFont="1" applyFill="1" applyBorder="1" applyAlignment="1">
      <alignment horizontal="center" vertical="center" shrinkToFit="1"/>
    </xf>
    <xf numFmtId="0" fontId="4" fillId="2" borderId="56" xfId="0" applyFont="1" applyFill="1" applyBorder="1">
      <alignment vertical="center"/>
    </xf>
    <xf numFmtId="180" fontId="6" fillId="2" borderId="57" xfId="2" applyNumberFormat="1" applyFont="1" applyFill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176" fontId="6" fillId="2" borderId="59" xfId="2" applyNumberFormat="1" applyFont="1" applyFill="1" applyBorder="1" applyAlignment="1">
      <alignment horizontal="center" vertical="center" shrinkToFit="1"/>
    </xf>
    <xf numFmtId="179" fontId="6" fillId="2" borderId="59" xfId="2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186" fontId="15" fillId="5" borderId="27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51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1" fillId="0" borderId="60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right" vertical="center"/>
    </xf>
    <xf numFmtId="0" fontId="17" fillId="0" borderId="68" xfId="0" applyFont="1" applyBorder="1" applyAlignment="1">
      <alignment horizontal="right" vertical="center"/>
    </xf>
    <xf numFmtId="0" fontId="17" fillId="0" borderId="69" xfId="0" applyFont="1" applyBorder="1" applyAlignment="1">
      <alignment horizontal="right" vertical="center"/>
    </xf>
    <xf numFmtId="0" fontId="17" fillId="0" borderId="70" xfId="0" applyFont="1" applyBorder="1" applyAlignment="1">
      <alignment horizontal="right" vertical="center"/>
    </xf>
    <xf numFmtId="0" fontId="17" fillId="0" borderId="71" xfId="0" applyFont="1" applyBorder="1" applyAlignment="1">
      <alignment horizontal="right" vertical="center"/>
    </xf>
    <xf numFmtId="0" fontId="17" fillId="0" borderId="72" xfId="0" applyFont="1" applyBorder="1" applyAlignment="1">
      <alignment horizontal="right" vertical="center"/>
    </xf>
    <xf numFmtId="187" fontId="17" fillId="0" borderId="60" xfId="1" applyNumberFormat="1" applyFont="1" applyFill="1" applyBorder="1" applyAlignment="1" applyProtection="1">
      <alignment horizontal="right" vertical="center"/>
    </xf>
    <xf numFmtId="187" fontId="17" fillId="0" borderId="62" xfId="1" applyNumberFormat="1" applyFont="1" applyFill="1" applyBorder="1" applyAlignment="1" applyProtection="1">
      <alignment horizontal="right" vertical="center"/>
    </xf>
    <xf numFmtId="187" fontId="17" fillId="0" borderId="2" xfId="1" applyNumberFormat="1" applyFont="1" applyFill="1" applyBorder="1" applyAlignment="1" applyProtection="1">
      <alignment horizontal="right" vertical="center"/>
    </xf>
    <xf numFmtId="187" fontId="17" fillId="0" borderId="41" xfId="1" applyNumberFormat="1" applyFont="1" applyFill="1" applyBorder="1" applyAlignment="1" applyProtection="1">
      <alignment horizontal="right" vertical="center"/>
    </xf>
    <xf numFmtId="187" fontId="17" fillId="0" borderId="19" xfId="1" applyNumberFormat="1" applyFont="1" applyFill="1" applyBorder="1" applyAlignment="1" applyProtection="1">
      <alignment horizontal="right" vertical="center"/>
    </xf>
    <xf numFmtId="187" fontId="17" fillId="0" borderId="20" xfId="1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38" fontId="17" fillId="0" borderId="65" xfId="1" applyFont="1" applyFill="1" applyBorder="1" applyAlignment="1" applyProtection="1">
      <alignment horizontal="center" vertical="center"/>
      <protection locked="0"/>
    </xf>
    <xf numFmtId="38" fontId="17" fillId="0" borderId="62" xfId="1" applyFont="1" applyFill="1" applyBorder="1" applyAlignment="1" applyProtection="1">
      <alignment horizontal="center" vertical="center"/>
      <protection locked="0"/>
    </xf>
    <xf numFmtId="38" fontId="17" fillId="0" borderId="2" xfId="1" applyFont="1" applyFill="1" applyBorder="1" applyAlignment="1" applyProtection="1">
      <alignment horizontal="center" vertical="center"/>
      <protection locked="0"/>
    </xf>
    <xf numFmtId="38" fontId="17" fillId="0" borderId="66" xfId="1" applyFont="1" applyFill="1" applyBorder="1" applyAlignment="1" applyProtection="1">
      <alignment horizontal="center" vertical="center"/>
      <protection locked="0"/>
    </xf>
    <xf numFmtId="38" fontId="17" fillId="0" borderId="19" xfId="1" applyFont="1" applyFill="1" applyBorder="1" applyAlignment="1" applyProtection="1">
      <alignment horizontal="center" vertical="center"/>
      <protection locked="0"/>
    </xf>
    <xf numFmtId="38" fontId="17" fillId="0" borderId="20" xfId="1" applyFont="1" applyFill="1" applyBorder="1" applyAlignment="1" applyProtection="1">
      <alignment horizontal="center" vertical="center"/>
      <protection locked="0"/>
    </xf>
    <xf numFmtId="38" fontId="17" fillId="0" borderId="60" xfId="1" applyFont="1" applyFill="1" applyBorder="1" applyAlignment="1" applyProtection="1">
      <alignment horizontal="center" vertical="center"/>
      <protection locked="0"/>
    </xf>
    <xf numFmtId="38" fontId="17" fillId="0" borderId="41" xfId="1" applyFont="1" applyFill="1" applyBorder="1" applyAlignment="1" applyProtection="1">
      <alignment horizontal="center" vertical="center"/>
      <protection locked="0"/>
    </xf>
    <xf numFmtId="38" fontId="17" fillId="5" borderId="60" xfId="1" applyFont="1" applyFill="1" applyBorder="1" applyAlignment="1" applyProtection="1">
      <alignment horizontal="right" vertical="center"/>
      <protection locked="0"/>
    </xf>
    <xf numFmtId="38" fontId="17" fillId="5" borderId="62" xfId="1" applyFont="1" applyFill="1" applyBorder="1" applyAlignment="1" applyProtection="1">
      <alignment horizontal="right" vertical="center"/>
      <protection locked="0"/>
    </xf>
    <xf numFmtId="38" fontId="17" fillId="5" borderId="2" xfId="1" applyFont="1" applyFill="1" applyBorder="1" applyAlignment="1" applyProtection="1">
      <alignment horizontal="right" vertical="center"/>
      <protection locked="0"/>
    </xf>
    <xf numFmtId="38" fontId="17" fillId="5" borderId="41" xfId="1" applyFont="1" applyFill="1" applyBorder="1" applyAlignment="1" applyProtection="1">
      <alignment horizontal="right" vertical="center"/>
      <protection locked="0"/>
    </xf>
    <xf numFmtId="38" fontId="17" fillId="5" borderId="19" xfId="1" applyFont="1" applyFill="1" applyBorder="1" applyAlignment="1" applyProtection="1">
      <alignment horizontal="right" vertical="center"/>
      <protection locked="0"/>
    </xf>
    <xf numFmtId="38" fontId="17" fillId="5" borderId="20" xfId="1" applyFont="1" applyFill="1" applyBorder="1" applyAlignment="1" applyProtection="1">
      <alignment horizontal="right" vertical="center"/>
      <protection locked="0"/>
    </xf>
    <xf numFmtId="0" fontId="20" fillId="0" borderId="28" xfId="0" applyFont="1" applyBorder="1" applyAlignment="1">
      <alignment horizontal="center" vertical="center" wrapText="1"/>
    </xf>
    <xf numFmtId="38" fontId="17" fillId="5" borderId="60" xfId="1" applyFont="1" applyFill="1" applyBorder="1" applyAlignment="1" applyProtection="1">
      <alignment horizontal="center" vertical="center"/>
      <protection locked="0"/>
    </xf>
    <xf numFmtId="38" fontId="17" fillId="5" borderId="62" xfId="1" applyFont="1" applyFill="1" applyBorder="1" applyAlignment="1" applyProtection="1">
      <alignment horizontal="center" vertical="center"/>
      <protection locked="0"/>
    </xf>
    <xf numFmtId="38" fontId="17" fillId="5" borderId="2" xfId="1" applyFont="1" applyFill="1" applyBorder="1" applyAlignment="1" applyProtection="1">
      <alignment horizontal="center" vertical="center"/>
      <protection locked="0"/>
    </xf>
    <xf numFmtId="38" fontId="17" fillId="5" borderId="41" xfId="1" applyFont="1" applyFill="1" applyBorder="1" applyAlignment="1" applyProtection="1">
      <alignment horizontal="center" vertical="center"/>
      <protection locked="0"/>
    </xf>
    <xf numFmtId="38" fontId="17" fillId="5" borderId="19" xfId="1" applyFont="1" applyFill="1" applyBorder="1" applyAlignment="1" applyProtection="1">
      <alignment horizontal="center" vertical="center"/>
      <protection locked="0"/>
    </xf>
    <xf numFmtId="38" fontId="17" fillId="5" borderId="20" xfId="1" applyFont="1" applyFill="1" applyBorder="1" applyAlignment="1" applyProtection="1">
      <alignment horizontal="center" vertical="center"/>
      <protection locked="0"/>
    </xf>
    <xf numFmtId="38" fontId="17" fillId="5" borderId="65" xfId="1" applyFont="1" applyFill="1" applyBorder="1" applyAlignment="1" applyProtection="1">
      <alignment horizontal="center" vertical="center" wrapText="1"/>
      <protection locked="0"/>
    </xf>
    <xf numFmtId="38" fontId="17" fillId="5" borderId="62" xfId="1" applyFont="1" applyFill="1" applyBorder="1" applyAlignment="1" applyProtection="1">
      <alignment horizontal="center" vertical="center" wrapText="1"/>
      <protection locked="0"/>
    </xf>
    <xf numFmtId="38" fontId="17" fillId="5" borderId="2" xfId="1" applyFont="1" applyFill="1" applyBorder="1" applyAlignment="1" applyProtection="1">
      <alignment horizontal="center" vertical="center" wrapText="1"/>
      <protection locked="0"/>
    </xf>
    <xf numFmtId="38" fontId="17" fillId="5" borderId="66" xfId="1" applyFont="1" applyFill="1" applyBorder="1" applyAlignment="1" applyProtection="1">
      <alignment horizontal="center" vertical="center" wrapText="1"/>
      <protection locked="0"/>
    </xf>
    <xf numFmtId="38" fontId="17" fillId="5" borderId="19" xfId="1" applyFont="1" applyFill="1" applyBorder="1" applyAlignment="1" applyProtection="1">
      <alignment horizontal="center" vertical="center" wrapText="1"/>
      <protection locked="0"/>
    </xf>
    <xf numFmtId="38" fontId="17" fillId="5" borderId="20" xfId="1" applyFont="1" applyFill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186" fontId="15" fillId="5" borderId="27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51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1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88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89" xfId="1" applyNumberFormat="1" applyFont="1" applyFill="1" applyBorder="1" applyAlignment="1" applyProtection="1">
      <alignment horizontal="center" vertical="center" wrapText="1"/>
      <protection locked="0"/>
    </xf>
    <xf numFmtId="186" fontId="15" fillId="5" borderId="105" xfId="1" applyNumberFormat="1" applyFont="1" applyFill="1" applyBorder="1" applyAlignment="1" applyProtection="1">
      <alignment horizontal="center" vertical="center" wrapText="1"/>
      <protection locked="0"/>
    </xf>
    <xf numFmtId="186" fontId="15" fillId="0" borderId="41" xfId="1" applyNumberFormat="1" applyFont="1" applyBorder="1" applyAlignment="1">
      <alignment horizontal="right" vertical="center" wrapText="1"/>
    </xf>
    <xf numFmtId="186" fontId="15" fillId="0" borderId="19" xfId="1" applyNumberFormat="1" applyFont="1" applyBorder="1" applyAlignment="1">
      <alignment horizontal="right" vertical="center" wrapText="1"/>
    </xf>
    <xf numFmtId="186" fontId="15" fillId="0" borderId="20" xfId="1" applyNumberFormat="1" applyFont="1" applyBorder="1" applyAlignment="1">
      <alignment horizontal="right" vertical="center" wrapText="1"/>
    </xf>
    <xf numFmtId="0" fontId="0" fillId="0" borderId="33" xfId="0" applyBorder="1" applyAlignment="1">
      <alignment horizontal="center" vertical="center"/>
    </xf>
    <xf numFmtId="0" fontId="0" fillId="5" borderId="88" xfId="0" applyFill="1" applyBorder="1" applyAlignment="1" applyProtection="1">
      <alignment horizontal="center" vertical="center"/>
      <protection locked="0"/>
    </xf>
    <xf numFmtId="0" fontId="0" fillId="5" borderId="89" xfId="0" applyFill="1" applyBorder="1" applyAlignment="1" applyProtection="1">
      <alignment horizontal="center" vertical="center"/>
      <protection locked="0"/>
    </xf>
    <xf numFmtId="0" fontId="0" fillId="5" borderId="105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left" vertical="center" wrapText="1"/>
      <protection locked="0"/>
    </xf>
    <xf numFmtId="0" fontId="0" fillId="5" borderId="62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17" fillId="5" borderId="28" xfId="0" applyFont="1" applyFill="1" applyBorder="1" applyAlignment="1" applyProtection="1">
      <alignment horizontal="left" vertical="center"/>
      <protection locked="0"/>
    </xf>
    <xf numFmtId="0" fontId="17" fillId="0" borderId="28" xfId="0" applyFont="1" applyBorder="1" applyAlignment="1">
      <alignment horizontal="center" vertical="center" shrinkToFit="1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2" borderId="73" xfId="2" applyFont="1" applyFill="1" applyBorder="1" applyAlignment="1">
      <alignment horizontal="center" vertical="center" wrapText="1"/>
    </xf>
    <xf numFmtId="0" fontId="6" fillId="2" borderId="7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75" xfId="2" applyFont="1" applyFill="1" applyBorder="1" applyAlignment="1">
      <alignment horizontal="center" vertical="center" wrapText="1"/>
    </xf>
    <xf numFmtId="0" fontId="6" fillId="2" borderId="57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9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2" borderId="76" xfId="2" applyFont="1" applyFill="1" applyBorder="1" applyAlignment="1">
      <alignment horizontal="center" vertical="center"/>
    </xf>
    <xf numFmtId="0" fontId="6" fillId="0" borderId="77" xfId="2" applyFont="1" applyBorder="1" applyAlignment="1">
      <alignment horizontal="center" vertical="center" wrapText="1"/>
    </xf>
    <xf numFmtId="0" fontId="6" fillId="0" borderId="76" xfId="2" applyFont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255"/>
    </xf>
    <xf numFmtId="0" fontId="4" fillId="2" borderId="8" xfId="0" applyFont="1" applyFill="1" applyBorder="1" applyAlignment="1">
      <alignment vertical="center" textRotation="255"/>
    </xf>
    <xf numFmtId="14" fontId="6" fillId="2" borderId="7" xfId="2" applyNumberFormat="1" applyFont="1" applyFill="1" applyBorder="1" applyAlignment="1">
      <alignment horizontal="center" vertical="center" textRotation="255" wrapText="1"/>
    </xf>
    <xf numFmtId="14" fontId="6" fillId="2" borderId="26" xfId="2" applyNumberFormat="1" applyFont="1" applyFill="1" applyBorder="1" applyAlignment="1">
      <alignment horizontal="center" vertical="center" textRotation="255" wrapText="1"/>
    </xf>
    <xf numFmtId="0" fontId="6" fillId="2" borderId="21" xfId="2" applyFont="1" applyFill="1" applyBorder="1" applyAlignment="1">
      <alignment horizontal="distributed" vertical="center" indent="1"/>
    </xf>
    <xf numFmtId="0" fontId="6" fillId="2" borderId="79" xfId="2" applyFont="1" applyFill="1" applyBorder="1" applyAlignment="1">
      <alignment horizontal="distributed" vertical="center" indent="1"/>
    </xf>
    <xf numFmtId="0" fontId="6" fillId="2" borderId="80" xfId="2" applyFont="1" applyFill="1" applyBorder="1" applyAlignment="1">
      <alignment horizontal="distributed" vertical="center" inden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26" xfId="2" applyFont="1" applyFill="1" applyBorder="1" applyAlignment="1">
      <alignment horizontal="center" vertical="center" shrinkToFit="1"/>
    </xf>
    <xf numFmtId="0" fontId="6" fillId="2" borderId="28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distributed" vertical="center" indent="1"/>
    </xf>
    <xf numFmtId="0" fontId="6" fillId="2" borderId="51" xfId="2" applyFont="1" applyFill="1" applyBorder="1" applyAlignment="1">
      <alignment horizontal="distributed" vertical="center" indent="1"/>
    </xf>
    <xf numFmtId="0" fontId="6" fillId="2" borderId="25" xfId="2" applyFont="1" applyFill="1" applyBorder="1" applyAlignment="1">
      <alignment horizontal="distributed" vertical="center" indent="1"/>
    </xf>
    <xf numFmtId="0" fontId="6" fillId="6" borderId="27" xfId="2" applyFont="1" applyFill="1" applyBorder="1" applyAlignment="1">
      <alignment horizontal="distributed" vertical="center" indent="1"/>
    </xf>
    <xf numFmtId="0" fontId="6" fillId="6" borderId="51" xfId="2" applyFont="1" applyFill="1" applyBorder="1" applyAlignment="1">
      <alignment horizontal="distributed" vertical="center" indent="1"/>
    </xf>
    <xf numFmtId="0" fontId="6" fillId="6" borderId="25" xfId="2" applyFont="1" applyFill="1" applyBorder="1" applyAlignment="1">
      <alignment horizontal="distributed" vertical="center" indent="1"/>
    </xf>
    <xf numFmtId="0" fontId="6" fillId="2" borderId="31" xfId="2" applyFont="1" applyFill="1" applyBorder="1" applyAlignment="1">
      <alignment horizontal="distributed" vertical="center" indent="1"/>
    </xf>
    <xf numFmtId="0" fontId="6" fillId="2" borderId="24" xfId="2" applyFont="1" applyFill="1" applyBorder="1" applyAlignment="1">
      <alignment horizontal="distributed" vertical="center" indent="1"/>
    </xf>
    <xf numFmtId="0" fontId="6" fillId="0" borderId="27" xfId="2" applyFont="1" applyBorder="1" applyAlignment="1">
      <alignment horizontal="distributed" vertical="center" indent="1"/>
    </xf>
    <xf numFmtId="0" fontId="6" fillId="0" borderId="51" xfId="2" applyFont="1" applyBorder="1" applyAlignment="1">
      <alignment horizontal="distributed" vertical="center" indent="1"/>
    </xf>
    <xf numFmtId="0" fontId="6" fillId="2" borderId="31" xfId="2" applyFont="1" applyFill="1" applyBorder="1" applyAlignment="1">
      <alignment horizontal="distributed" vertical="center" wrapText="1" indent="1"/>
    </xf>
    <xf numFmtId="0" fontId="6" fillId="2" borderId="28" xfId="2" applyFont="1" applyFill="1" applyBorder="1" applyAlignment="1">
      <alignment horizontal="distributed" vertical="center" indent="1"/>
    </xf>
    <xf numFmtId="0" fontId="6" fillId="2" borderId="31" xfId="2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6" borderId="31" xfId="2" applyFont="1" applyFill="1" applyBorder="1" applyAlignment="1">
      <alignment horizontal="center" vertical="center"/>
    </xf>
    <xf numFmtId="0" fontId="6" fillId="6" borderId="26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177" fontId="4" fillId="2" borderId="27" xfId="0" applyNumberFormat="1" applyFont="1" applyFill="1" applyBorder="1" applyAlignment="1">
      <alignment horizontal="left" vertical="center" shrinkToFit="1"/>
    </xf>
    <xf numFmtId="177" fontId="4" fillId="2" borderId="25" xfId="0" applyNumberFormat="1" applyFont="1" applyFill="1" applyBorder="1" applyAlignment="1">
      <alignment horizontal="left" vertical="center" shrinkToFit="1"/>
    </xf>
    <xf numFmtId="183" fontId="6" fillId="2" borderId="81" xfId="2" applyNumberFormat="1" applyFont="1" applyFill="1" applyBorder="1" applyAlignment="1">
      <alignment horizontal="center" vertical="center" shrinkToFit="1"/>
    </xf>
    <xf numFmtId="183" fontId="6" fillId="2" borderId="82" xfId="2" applyNumberFormat="1" applyFont="1" applyFill="1" applyBorder="1" applyAlignment="1">
      <alignment horizontal="center" vertical="center" shrinkToFit="1"/>
    </xf>
    <xf numFmtId="0" fontId="6" fillId="2" borderId="60" xfId="2" applyFont="1" applyFill="1" applyBorder="1" applyAlignment="1">
      <alignment horizontal="distributed" vertical="center" indent="1"/>
    </xf>
    <xf numFmtId="0" fontId="6" fillId="2" borderId="62" xfId="2" applyFont="1" applyFill="1" applyBorder="1" applyAlignment="1">
      <alignment horizontal="distributed" vertical="center" indent="1"/>
    </xf>
    <xf numFmtId="0" fontId="6" fillId="2" borderId="83" xfId="2" applyFont="1" applyFill="1" applyBorder="1" applyAlignment="1">
      <alignment horizontal="distributed" vertical="center" indent="1"/>
    </xf>
    <xf numFmtId="182" fontId="6" fillId="2" borderId="84" xfId="1" applyNumberFormat="1" applyFont="1" applyFill="1" applyBorder="1" applyAlignment="1" applyProtection="1">
      <alignment horizontal="center" vertical="center" shrinkToFit="1"/>
    </xf>
    <xf numFmtId="182" fontId="6" fillId="2" borderId="82" xfId="1" applyNumberFormat="1" applyFont="1" applyFill="1" applyBorder="1" applyAlignment="1" applyProtection="1">
      <alignment horizontal="center" vertical="center" shrinkToFit="1"/>
    </xf>
    <xf numFmtId="0" fontId="6" fillId="2" borderId="81" xfId="2" applyFont="1" applyFill="1" applyBorder="1" applyAlignment="1">
      <alignment horizontal="center" vertical="center" shrinkToFit="1"/>
    </xf>
    <xf numFmtId="0" fontId="6" fillId="2" borderId="82" xfId="2" applyFont="1" applyFill="1" applyBorder="1" applyAlignment="1">
      <alignment horizontal="center" vertical="center" shrinkToFit="1"/>
    </xf>
    <xf numFmtId="0" fontId="4" fillId="2" borderId="85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34" xfId="0" applyFont="1" applyFill="1" applyBorder="1" applyAlignment="1">
      <alignment horizontal="center" vertical="center" textRotation="255" wrapText="1"/>
    </xf>
    <xf numFmtId="0" fontId="6" fillId="2" borderId="24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distributed" vertical="center" wrapText="1" indent="1"/>
    </xf>
    <xf numFmtId="0" fontId="6" fillId="2" borderId="51" xfId="2" applyFont="1" applyFill="1" applyBorder="1" applyAlignment="1">
      <alignment horizontal="distributed" vertical="center" wrapText="1" indent="1"/>
    </xf>
    <xf numFmtId="0" fontId="6" fillId="2" borderId="25" xfId="2" applyFont="1" applyFill="1" applyBorder="1" applyAlignment="1">
      <alignment horizontal="distributed" vertical="center" wrapText="1" indent="1"/>
    </xf>
    <xf numFmtId="0" fontId="4" fillId="2" borderId="27" xfId="0" applyFont="1" applyFill="1" applyBorder="1" applyAlignment="1">
      <alignment horizontal="distributed" vertical="center" wrapText="1" indent="1"/>
    </xf>
    <xf numFmtId="0" fontId="4" fillId="2" borderId="51" xfId="0" applyFont="1" applyFill="1" applyBorder="1" applyAlignment="1">
      <alignment horizontal="distributed" vertical="center" wrapText="1" indent="1"/>
    </xf>
    <xf numFmtId="0" fontId="4" fillId="2" borderId="25" xfId="0" applyFont="1" applyFill="1" applyBorder="1" applyAlignment="1">
      <alignment horizontal="distributed" vertical="center" wrapText="1" indent="1"/>
    </xf>
    <xf numFmtId="0" fontId="6" fillId="2" borderId="86" xfId="2" applyFont="1" applyFill="1" applyBorder="1" applyAlignment="1">
      <alignment horizontal="center" vertical="center" shrinkToFit="1"/>
    </xf>
    <xf numFmtId="0" fontId="6" fillId="2" borderId="87" xfId="2" applyFont="1" applyFill="1" applyBorder="1" applyAlignment="1">
      <alignment horizontal="center" vertical="center" shrinkToFit="1"/>
    </xf>
    <xf numFmtId="0" fontId="6" fillId="2" borderId="88" xfId="2" applyFont="1" applyFill="1" applyBorder="1" applyAlignment="1">
      <alignment horizontal="distributed" vertical="center" indent="1"/>
    </xf>
    <xf numFmtId="0" fontId="6" fillId="2" borderId="89" xfId="2" applyFont="1" applyFill="1" applyBorder="1" applyAlignment="1">
      <alignment horizontal="distributed" vertical="center" indent="1"/>
    </xf>
    <xf numFmtId="0" fontId="6" fillId="2" borderId="90" xfId="2" applyFont="1" applyFill="1" applyBorder="1" applyAlignment="1">
      <alignment horizontal="distributed" vertical="center" indent="1"/>
    </xf>
    <xf numFmtId="182" fontId="6" fillId="2" borderId="91" xfId="1" applyNumberFormat="1" applyFont="1" applyFill="1" applyBorder="1" applyAlignment="1" applyProtection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6" fillId="2" borderId="31" xfId="2" applyFont="1" applyFill="1" applyBorder="1" applyAlignment="1">
      <alignment horizontal="center" vertical="center" shrinkToFit="1"/>
    </xf>
    <xf numFmtId="0" fontId="4" fillId="6" borderId="27" xfId="0" applyFont="1" applyFill="1" applyBorder="1" applyAlignment="1">
      <alignment horizontal="distributed" vertical="center" indent="1"/>
    </xf>
    <xf numFmtId="0" fontId="4" fillId="6" borderId="51" xfId="0" applyFont="1" applyFill="1" applyBorder="1" applyAlignment="1">
      <alignment horizontal="distributed" vertical="center" indent="1"/>
    </xf>
    <xf numFmtId="0" fontId="4" fillId="6" borderId="25" xfId="0" applyFont="1" applyFill="1" applyBorder="1" applyAlignment="1">
      <alignment horizontal="distributed" vertical="center" indent="1"/>
    </xf>
    <xf numFmtId="0" fontId="4" fillId="2" borderId="88" xfId="0" applyFont="1" applyFill="1" applyBorder="1" applyAlignment="1">
      <alignment horizontal="distributed" vertical="center" indent="1"/>
    </xf>
    <xf numFmtId="0" fontId="4" fillId="2" borderId="89" xfId="0" applyFont="1" applyFill="1" applyBorder="1" applyAlignment="1">
      <alignment horizontal="distributed" vertical="center" indent="1"/>
    </xf>
    <xf numFmtId="0" fontId="4" fillId="2" borderId="90" xfId="0" applyFont="1" applyFill="1" applyBorder="1" applyAlignment="1">
      <alignment horizontal="distributed" vertical="center" indent="1"/>
    </xf>
    <xf numFmtId="0" fontId="19" fillId="0" borderId="85" xfId="0" applyFont="1" applyBorder="1" applyAlignment="1">
      <alignment vertical="center" textRotation="255"/>
    </xf>
    <xf numFmtId="0" fontId="19" fillId="0" borderId="26" xfId="0" applyFont="1" applyBorder="1" applyAlignment="1">
      <alignment vertical="center" textRotation="255"/>
    </xf>
    <xf numFmtId="0" fontId="19" fillId="0" borderId="34" xfId="0" applyFont="1" applyBorder="1" applyAlignment="1">
      <alignment vertical="center" textRotation="255"/>
    </xf>
    <xf numFmtId="0" fontId="6" fillId="2" borderId="85" xfId="2" applyFont="1" applyFill="1" applyBorder="1" applyAlignment="1">
      <alignment horizontal="distributed" vertical="center" wrapText="1" indent="1"/>
    </xf>
    <xf numFmtId="0" fontId="4" fillId="2" borderId="24" xfId="0" applyFont="1" applyFill="1" applyBorder="1" applyAlignment="1">
      <alignment horizontal="distributed" vertical="center" wrapText="1" indent="1"/>
    </xf>
    <xf numFmtId="0" fontId="6" fillId="2" borderId="36" xfId="2" applyFont="1" applyFill="1" applyBorder="1" applyAlignment="1">
      <alignment horizontal="distributed" vertical="center" indent="1"/>
    </xf>
    <xf numFmtId="0" fontId="6" fillId="2" borderId="38" xfId="2" applyFont="1" applyFill="1" applyBorder="1" applyAlignment="1">
      <alignment horizontal="distributed" vertical="center" indent="1"/>
    </xf>
    <xf numFmtId="0" fontId="4" fillId="2" borderId="26" xfId="0" applyFont="1" applyFill="1" applyBorder="1" applyAlignment="1">
      <alignment vertical="center" textRotation="255"/>
    </xf>
    <xf numFmtId="0" fontId="4" fillId="2" borderId="36" xfId="0" applyFont="1" applyFill="1" applyBorder="1" applyAlignment="1">
      <alignment horizontal="distributed" vertical="center" indent="1"/>
    </xf>
    <xf numFmtId="0" fontId="4" fillId="2" borderId="37" xfId="0" applyFont="1" applyFill="1" applyBorder="1" applyAlignment="1">
      <alignment horizontal="distributed" vertical="center" indent="1"/>
    </xf>
    <xf numFmtId="0" fontId="4" fillId="2" borderId="38" xfId="0" applyFont="1" applyFill="1" applyBorder="1" applyAlignment="1">
      <alignment horizontal="distributed" vertical="center" indent="1"/>
    </xf>
    <xf numFmtId="0" fontId="6" fillId="2" borderId="93" xfId="2" applyFont="1" applyFill="1" applyBorder="1" applyAlignment="1">
      <alignment horizontal="center" vertical="center" shrinkToFit="1"/>
    </xf>
    <xf numFmtId="0" fontId="6" fillId="2" borderId="94" xfId="2" applyFont="1" applyFill="1" applyBorder="1" applyAlignment="1">
      <alignment horizontal="center" vertical="center" shrinkToFit="1"/>
    </xf>
    <xf numFmtId="0" fontId="4" fillId="2" borderId="95" xfId="0" applyFont="1" applyFill="1" applyBorder="1" applyAlignment="1">
      <alignment horizontal="distributed" vertical="center" indent="1"/>
    </xf>
    <xf numFmtId="0" fontId="4" fillId="2" borderId="96" xfId="0" applyFont="1" applyFill="1" applyBorder="1" applyAlignment="1">
      <alignment horizontal="distributed" vertical="center" indent="1"/>
    </xf>
    <xf numFmtId="0" fontId="4" fillId="2" borderId="97" xfId="0" applyFont="1" applyFill="1" applyBorder="1" applyAlignment="1">
      <alignment horizontal="distributed" vertical="center" indent="1"/>
    </xf>
    <xf numFmtId="180" fontId="6" fillId="2" borderId="98" xfId="2" applyNumberFormat="1" applyFont="1" applyFill="1" applyBorder="1" applyAlignment="1">
      <alignment vertical="center" shrinkToFit="1"/>
    </xf>
    <xf numFmtId="180" fontId="19" fillId="0" borderId="99" xfId="0" applyNumberFormat="1" applyFont="1" applyBorder="1" applyAlignment="1">
      <alignment vertical="center" shrinkToFit="1"/>
    </xf>
    <xf numFmtId="180" fontId="4" fillId="2" borderId="100" xfId="0" applyNumberFormat="1" applyFont="1" applyFill="1" applyBorder="1" applyAlignment="1">
      <alignment horizontal="center" vertical="center" shrinkToFit="1"/>
    </xf>
    <xf numFmtId="180" fontId="4" fillId="2" borderId="99" xfId="0" applyNumberFormat="1" applyFont="1" applyFill="1" applyBorder="1" applyAlignment="1">
      <alignment horizontal="center" vertical="center" shrinkToFit="1"/>
    </xf>
    <xf numFmtId="180" fontId="6" fillId="2" borderId="100" xfId="2" applyNumberFormat="1" applyFont="1" applyFill="1" applyBorder="1" applyAlignment="1">
      <alignment horizontal="center" vertical="center" shrinkToFit="1"/>
    </xf>
    <xf numFmtId="180" fontId="6" fillId="2" borderId="99" xfId="2" applyNumberFormat="1" applyFont="1" applyFill="1" applyBorder="1" applyAlignment="1">
      <alignment horizontal="center" vertical="center" shrinkToFit="1"/>
    </xf>
    <xf numFmtId="180" fontId="6" fillId="2" borderId="81" xfId="2" applyNumberFormat="1" applyFont="1" applyFill="1" applyBorder="1" applyAlignment="1">
      <alignment horizontal="center" vertical="center" shrinkToFit="1"/>
    </xf>
    <xf numFmtId="180" fontId="19" fillId="0" borderId="82" xfId="0" applyNumberFormat="1" applyFont="1" applyBorder="1" applyAlignment="1">
      <alignment horizontal="center" vertical="center" shrinkToFit="1"/>
    </xf>
    <xf numFmtId="0" fontId="4" fillId="2" borderId="101" xfId="0" applyFont="1" applyFill="1" applyBorder="1" applyAlignment="1">
      <alignment horizontal="distributed" vertical="center" indent="1"/>
    </xf>
    <xf numFmtId="0" fontId="4" fillId="2" borderId="102" xfId="0" applyFont="1" applyFill="1" applyBorder="1" applyAlignment="1">
      <alignment horizontal="distributed" vertical="center" indent="1"/>
    </xf>
    <xf numFmtId="0" fontId="4" fillId="2" borderId="103" xfId="0" applyFont="1" applyFill="1" applyBorder="1" applyAlignment="1">
      <alignment horizontal="distributed" vertical="center" indent="1"/>
    </xf>
    <xf numFmtId="180" fontId="6" fillId="2" borderId="104" xfId="2" applyNumberFormat="1" applyFont="1" applyFill="1" applyBorder="1" applyAlignment="1">
      <alignment vertical="center" shrinkToFit="1"/>
    </xf>
    <xf numFmtId="180" fontId="19" fillId="0" borderId="92" xfId="0" applyNumberFormat="1" applyFont="1" applyBorder="1" applyAlignment="1">
      <alignment vertical="center" shrinkToFit="1"/>
    </xf>
    <xf numFmtId="180" fontId="6" fillId="2" borderId="53" xfId="2" applyNumberFormat="1" applyFont="1" applyFill="1" applyBorder="1" applyAlignment="1">
      <alignment horizontal="center" vertical="center" shrinkToFit="1"/>
    </xf>
    <xf numFmtId="180" fontId="6" fillId="2" borderId="92" xfId="2" applyNumberFormat="1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distributed" vertical="center" indent="1"/>
    </xf>
    <xf numFmtId="0" fontId="4" fillId="2" borderId="51" xfId="0" applyFont="1" applyFill="1" applyBorder="1" applyAlignment="1">
      <alignment horizontal="distributed" vertical="center" indent="1"/>
    </xf>
    <xf numFmtId="0" fontId="4" fillId="2" borderId="25" xfId="0" applyFont="1" applyFill="1" applyBorder="1" applyAlignment="1">
      <alignment horizontal="distributed" vertical="center" indent="1"/>
    </xf>
  </cellXfs>
  <cellStyles count="3">
    <cellStyle name="桁区切り" xfId="1" builtinId="6"/>
    <cellStyle name="標準" xfId="0" builtinId="0"/>
    <cellStyle name="標準_負荷チェックシート（水谷修正）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558165</xdr:colOff>
      <xdr:row>50</xdr:row>
      <xdr:rowOff>163830</xdr:rowOff>
    </xdr:from>
    <xdr:to>
      <xdr:col>14</xdr:col>
      <xdr:colOff>68543</xdr:colOff>
      <xdr:row>52</xdr:row>
      <xdr:rowOff>123829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B13EF662-6F8D-402C-9258-A75A4770E74D}"/>
            </a:ext>
          </a:extLst>
        </xdr:cNvPr>
        <xdr:cNvSpPr/>
      </xdr:nvSpPr>
      <xdr:spPr>
        <a:xfrm>
          <a:off x="9067800" y="17221200"/>
          <a:ext cx="1371600" cy="6762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196215</xdr:colOff>
      <xdr:row>54</xdr:row>
      <xdr:rowOff>0</xdr:rowOff>
    </xdr:from>
    <xdr:to>
      <xdr:col>12</xdr:col>
      <xdr:colOff>489413</xdr:colOff>
      <xdr:row>58</xdr:row>
      <xdr:rowOff>11411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9C765276-3D7A-4FE2-BAC3-7AA63058B8E2}"/>
            </a:ext>
          </a:extLst>
        </xdr:cNvPr>
        <xdr:cNvSpPr/>
      </xdr:nvSpPr>
      <xdr:spPr>
        <a:xfrm>
          <a:off x="5905500" y="18116550"/>
          <a:ext cx="3093508" cy="704850"/>
        </a:xfrm>
        <a:prstGeom prst="wedgeRectCallout">
          <a:avLst>
            <a:gd name="adj1" fmla="val 62799"/>
            <a:gd name="adj2" fmla="val -91554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（対象事業所全体の場合）この数値を「事業計画書１ページの該当欄に転記してください。</a:t>
          </a:r>
        </a:p>
      </xdr:txBody>
    </xdr:sp>
    <xdr:clientData/>
  </xdr:twoCellAnchor>
  <xdr:twoCellAnchor>
    <xdr:from>
      <xdr:col>3</xdr:col>
      <xdr:colOff>342900</xdr:colOff>
      <xdr:row>1</xdr:row>
      <xdr:rowOff>340995</xdr:rowOff>
    </xdr:from>
    <xdr:to>
      <xdr:col>6</xdr:col>
      <xdr:colOff>872541</xdr:colOff>
      <xdr:row>2</xdr:row>
      <xdr:rowOff>352466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DC9A9572-C94B-4B3C-B14E-247979041347}"/>
            </a:ext>
          </a:extLst>
        </xdr:cNvPr>
        <xdr:cNvSpPr/>
      </xdr:nvSpPr>
      <xdr:spPr>
        <a:xfrm>
          <a:off x="962025" y="628650"/>
          <a:ext cx="2914650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893445</xdr:colOff>
      <xdr:row>3</xdr:row>
      <xdr:rowOff>266700</xdr:rowOff>
    </xdr:from>
    <xdr:to>
      <xdr:col>8</xdr:col>
      <xdr:colOff>89930</xdr:colOff>
      <xdr:row>49</xdr:row>
      <xdr:rowOff>268606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BEF042E8-43EA-43C2-A359-EFAD3C546AD7}"/>
            </a:ext>
          </a:extLst>
        </xdr:cNvPr>
        <xdr:cNvSpPr/>
      </xdr:nvSpPr>
      <xdr:spPr>
        <a:xfrm>
          <a:off x="3905250" y="1628775"/>
          <a:ext cx="1371600" cy="1533525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510540</xdr:colOff>
      <xdr:row>50</xdr:row>
      <xdr:rowOff>230505</xdr:rowOff>
    </xdr:from>
    <xdr:to>
      <xdr:col>17</xdr:col>
      <xdr:colOff>106926</xdr:colOff>
      <xdr:row>53</xdr:row>
      <xdr:rowOff>11431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CAEC7F99-831D-48EE-BBF1-8095908199CF}"/>
            </a:ext>
          </a:extLst>
        </xdr:cNvPr>
        <xdr:cNvSpPr/>
      </xdr:nvSpPr>
      <xdr:spPr>
        <a:xfrm>
          <a:off x="11620500" y="17287875"/>
          <a:ext cx="1371600" cy="6762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617220</xdr:colOff>
      <xdr:row>52</xdr:row>
      <xdr:rowOff>158750</xdr:rowOff>
    </xdr:from>
    <xdr:to>
      <xdr:col>16</xdr:col>
      <xdr:colOff>789358</xdr:colOff>
      <xdr:row>60</xdr:row>
      <xdr:rowOff>91570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A3AA7BF1-C543-44DE-B0B9-65ABB7C0707C}"/>
            </a:ext>
          </a:extLst>
        </xdr:cNvPr>
        <xdr:cNvSpPr/>
      </xdr:nvSpPr>
      <xdr:spPr>
        <a:xfrm>
          <a:off x="9134475" y="17932400"/>
          <a:ext cx="3482975" cy="1312069"/>
        </a:xfrm>
        <a:prstGeom prst="wedgeRectCallout">
          <a:avLst>
            <a:gd name="adj1" fmla="val 35933"/>
            <a:gd name="adj2" fmla="val -7018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（導入前、導入後の対象設備の場合）この数値が</a:t>
          </a:r>
          <a:r>
            <a:rPr kumimoji="1" lang="en-US" altLang="ja-JP" sz="1100">
              <a:solidFill>
                <a:schemeClr val="tx1"/>
              </a:solidFill>
            </a:rPr>
            <a:t>CO2</a:t>
          </a:r>
          <a:r>
            <a:rPr kumimoji="1" lang="ja-JP" altLang="en-US" sz="1100">
              <a:solidFill>
                <a:schemeClr val="tx1"/>
              </a:solidFill>
            </a:rPr>
            <a:t>排出量となります。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①導入前の数値で入力したものを一度打ち出し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②導入後の数値を入力して打ち出し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③①から②を差し引いた数値が削減量となります。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view="pageBreakPreview" zoomScale="95" zoomScaleNormal="100" zoomScaleSheetLayoutView="95" workbookViewId="0">
      <selection activeCell="K47" sqref="K47:P48"/>
    </sheetView>
  </sheetViews>
  <sheetFormatPr defaultRowHeight="13.5"/>
  <cols>
    <col min="1" max="1" width="2.25" customWidth="1"/>
    <col min="2" max="63" width="2.625" customWidth="1"/>
  </cols>
  <sheetData>
    <row r="1" spans="1:34" ht="15" customHeight="1">
      <c r="A1" t="s">
        <v>191</v>
      </c>
    </row>
    <row r="2" spans="1:34" ht="15" customHeight="1">
      <c r="X2" s="244" t="s">
        <v>173</v>
      </c>
      <c r="Y2" s="244"/>
      <c r="Z2" s="247"/>
      <c r="AA2" s="247"/>
      <c r="AB2" t="s">
        <v>18</v>
      </c>
      <c r="AC2" s="247"/>
      <c r="AD2" s="247"/>
      <c r="AE2" t="s">
        <v>17</v>
      </c>
      <c r="AF2" s="247"/>
      <c r="AG2" s="247"/>
      <c r="AH2" t="s">
        <v>16</v>
      </c>
    </row>
    <row r="3" spans="1:34" ht="15" customHeight="1">
      <c r="Z3" s="2"/>
      <c r="AA3" s="2"/>
      <c r="AC3" s="2"/>
      <c r="AD3" s="2"/>
      <c r="AF3" s="2"/>
      <c r="AG3" s="2"/>
    </row>
    <row r="4" spans="1:34" ht="18" customHeight="1">
      <c r="A4" s="259" t="s">
        <v>199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</row>
    <row r="5" spans="1:34" ht="18" customHeight="1">
      <c r="A5" s="259" t="s">
        <v>198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B7" s="246" t="s">
        <v>173</v>
      </c>
      <c r="C7" s="246"/>
      <c r="D7" s="248"/>
      <c r="E7" s="248"/>
      <c r="F7" s="249" t="s">
        <v>200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</row>
    <row r="8" spans="1:34" ht="27" customHeight="1">
      <c r="A8" s="245" t="s">
        <v>197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</row>
    <row r="9" spans="1:34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t="s">
        <v>0</v>
      </c>
    </row>
    <row r="11" spans="1:34" ht="11.45" customHeight="1">
      <c r="A11" s="250" t="s">
        <v>1</v>
      </c>
      <c r="B11" s="251"/>
      <c r="C11" s="251"/>
      <c r="D11" s="252"/>
      <c r="E11" s="250" t="s">
        <v>2</v>
      </c>
      <c r="F11" s="251"/>
      <c r="G11" s="251"/>
      <c r="H11" s="252"/>
      <c r="I11" s="156" t="s">
        <v>3</v>
      </c>
      <c r="J11" s="156"/>
      <c r="K11" s="156"/>
      <c r="L11" s="235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7"/>
    </row>
    <row r="12" spans="1:34" ht="11.45" customHeight="1">
      <c r="A12" s="256"/>
      <c r="B12" s="257"/>
      <c r="C12" s="257"/>
      <c r="D12" s="258"/>
      <c r="E12" s="256"/>
      <c r="F12" s="257"/>
      <c r="G12" s="257"/>
      <c r="H12" s="258"/>
      <c r="I12" s="156"/>
      <c r="J12" s="156"/>
      <c r="K12" s="156"/>
      <c r="L12" s="238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40"/>
    </row>
    <row r="13" spans="1:34" ht="11.45" customHeight="1">
      <c r="A13" s="256"/>
      <c r="B13" s="257"/>
      <c r="C13" s="257"/>
      <c r="D13" s="258"/>
      <c r="E13" s="256"/>
      <c r="F13" s="257"/>
      <c r="G13" s="257"/>
      <c r="H13" s="258"/>
      <c r="I13" s="250" t="s">
        <v>4</v>
      </c>
      <c r="J13" s="251"/>
      <c r="K13" s="252"/>
      <c r="L13" s="235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7"/>
    </row>
    <row r="14" spans="1:34" ht="11.45" customHeight="1">
      <c r="A14" s="253"/>
      <c r="B14" s="254"/>
      <c r="C14" s="254"/>
      <c r="D14" s="255"/>
      <c r="E14" s="253"/>
      <c r="F14" s="254"/>
      <c r="G14" s="254"/>
      <c r="H14" s="255"/>
      <c r="I14" s="253"/>
      <c r="J14" s="254"/>
      <c r="K14" s="255"/>
      <c r="L14" s="238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40"/>
    </row>
    <row r="15" spans="1:34" ht="11.45" customHeight="1">
      <c r="A15" s="156" t="s">
        <v>5</v>
      </c>
      <c r="B15" s="156"/>
      <c r="C15" s="156"/>
      <c r="D15" s="156"/>
      <c r="E15" s="156" t="s">
        <v>6</v>
      </c>
      <c r="F15" s="156"/>
      <c r="G15" s="156"/>
      <c r="H15" s="156"/>
      <c r="I15" s="156"/>
      <c r="J15" s="156"/>
      <c r="K15" s="156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</row>
    <row r="16" spans="1:34" ht="11.45" customHeight="1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</row>
    <row r="17" spans="1:34" ht="11.45" customHeight="1">
      <c r="A17" s="156"/>
      <c r="B17" s="156"/>
      <c r="C17" s="156"/>
      <c r="D17" s="156"/>
      <c r="E17" s="156" t="s">
        <v>7</v>
      </c>
      <c r="F17" s="156"/>
      <c r="G17" s="156"/>
      <c r="H17" s="156"/>
      <c r="I17" s="156"/>
      <c r="J17" s="156"/>
      <c r="K17" s="156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</row>
    <row r="18" spans="1:34" ht="11.45" customHeight="1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</row>
    <row r="19" spans="1:34" ht="16.5" customHeight="1">
      <c r="A19" s="156" t="s">
        <v>8</v>
      </c>
      <c r="B19" s="156"/>
      <c r="C19" s="156"/>
      <c r="D19" s="156"/>
      <c r="E19" s="242" t="s">
        <v>9</v>
      </c>
      <c r="F19" s="242"/>
      <c r="G19" s="242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156" t="s">
        <v>10</v>
      </c>
      <c r="T19" s="156"/>
      <c r="U19" s="156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</row>
    <row r="20" spans="1:34" ht="16.5" customHeight="1">
      <c r="A20" s="156"/>
      <c r="B20" s="156"/>
      <c r="C20" s="156"/>
      <c r="D20" s="156"/>
      <c r="E20" s="156" t="s">
        <v>11</v>
      </c>
      <c r="F20" s="156"/>
      <c r="G20" s="156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156" t="s">
        <v>12</v>
      </c>
      <c r="T20" s="156"/>
      <c r="U20" s="156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</row>
    <row r="21" spans="1:34" ht="16.5" customHeight="1">
      <c r="A21" s="156"/>
      <c r="B21" s="156"/>
      <c r="C21" s="156"/>
      <c r="D21" s="156"/>
      <c r="E21" s="156" t="s">
        <v>13</v>
      </c>
      <c r="F21" s="156"/>
      <c r="G21" s="156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2" t="s">
        <v>14</v>
      </c>
      <c r="T21" s="242"/>
      <c r="U21" s="242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</row>
    <row r="23" spans="1:34">
      <c r="A23" t="s">
        <v>15</v>
      </c>
    </row>
    <row r="24" spans="1:34" ht="13.5" customHeight="1">
      <c r="A24" s="142" t="s">
        <v>188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4"/>
      <c r="M24" s="148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49"/>
    </row>
    <row r="25" spans="1:34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7"/>
      <c r="M25" s="150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51"/>
    </row>
    <row r="26" spans="1:34" ht="13.5" customHeight="1">
      <c r="A26" s="142" t="s">
        <v>187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52" t="s">
        <v>173</v>
      </c>
      <c r="N26" s="135"/>
      <c r="O26" s="133"/>
      <c r="P26" s="133"/>
      <c r="Q26" s="135" t="s">
        <v>18</v>
      </c>
      <c r="R26" s="135"/>
      <c r="S26" s="133"/>
      <c r="T26" s="133"/>
      <c r="U26" s="154" t="s">
        <v>17</v>
      </c>
      <c r="V26" s="154"/>
      <c r="W26" s="132"/>
      <c r="X26" s="130"/>
      <c r="Y26" s="140" t="s">
        <v>16</v>
      </c>
      <c r="Z26" s="141"/>
      <c r="AG26" s="122"/>
      <c r="AH26" s="122"/>
    </row>
    <row r="27" spans="1:34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53"/>
      <c r="N27" s="137"/>
      <c r="O27" s="134"/>
      <c r="P27" s="134"/>
      <c r="Q27" s="137"/>
      <c r="R27" s="137"/>
      <c r="S27" s="134"/>
      <c r="T27" s="134"/>
      <c r="U27" s="135"/>
      <c r="V27" s="135"/>
      <c r="W27" s="149"/>
      <c r="X27" s="148"/>
      <c r="Y27" s="136"/>
      <c r="Z27" s="155"/>
      <c r="AG27" s="122"/>
      <c r="AH27" s="122"/>
    </row>
    <row r="28" spans="1:34">
      <c r="A28" s="142" t="s">
        <v>189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4"/>
      <c r="M28" s="148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49"/>
    </row>
    <row r="29" spans="1:34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7"/>
      <c r="M29" s="150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51"/>
    </row>
    <row r="30" spans="1:34" ht="13.5" customHeight="1">
      <c r="A30" s="142" t="s">
        <v>187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4"/>
      <c r="M30" s="152" t="s">
        <v>173</v>
      </c>
      <c r="N30" s="135"/>
      <c r="O30" s="133"/>
      <c r="P30" s="133"/>
      <c r="Q30" s="135" t="s">
        <v>18</v>
      </c>
      <c r="R30" s="135"/>
      <c r="S30" s="133"/>
      <c r="T30" s="133"/>
      <c r="U30" s="135" t="s">
        <v>17</v>
      </c>
      <c r="V30" s="135"/>
      <c r="W30" s="133"/>
      <c r="X30" s="133"/>
      <c r="Y30" s="135" t="s">
        <v>16</v>
      </c>
      <c r="Z30" s="136"/>
      <c r="AG30" s="122"/>
      <c r="AH30" s="122"/>
    </row>
    <row r="31" spans="1:34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7"/>
      <c r="M31" s="153"/>
      <c r="N31" s="137"/>
      <c r="O31" s="134"/>
      <c r="P31" s="134"/>
      <c r="Q31" s="137"/>
      <c r="R31" s="137"/>
      <c r="S31" s="134"/>
      <c r="T31" s="134"/>
      <c r="U31" s="137"/>
      <c r="V31" s="137"/>
      <c r="W31" s="134"/>
      <c r="X31" s="134"/>
      <c r="Y31" s="137"/>
      <c r="Z31" s="138"/>
      <c r="AG31" s="122"/>
      <c r="AH31" s="122"/>
    </row>
    <row r="32" spans="1:34">
      <c r="A32" s="142" t="s">
        <v>190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4"/>
      <c r="M32" s="139"/>
      <c r="N32" s="139"/>
      <c r="O32" s="139"/>
      <c r="P32" s="139"/>
      <c r="Q32" s="139"/>
      <c r="R32" s="139"/>
      <c r="S32" s="139"/>
      <c r="T32" s="139"/>
      <c r="U32" s="130"/>
      <c r="V32" s="140" t="s">
        <v>19</v>
      </c>
      <c r="W32" s="141"/>
      <c r="X32" s="123"/>
      <c r="Y32" s="2"/>
      <c r="Z32" s="2"/>
      <c r="AG32" s="122"/>
      <c r="AH32" s="122"/>
    </row>
    <row r="33" spans="1:34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7"/>
      <c r="M33" s="139"/>
      <c r="N33" s="139"/>
      <c r="O33" s="139"/>
      <c r="P33" s="139"/>
      <c r="Q33" s="139"/>
      <c r="R33" s="139"/>
      <c r="S33" s="139"/>
      <c r="T33" s="139"/>
      <c r="U33" s="130"/>
      <c r="V33" s="140"/>
      <c r="W33" s="141"/>
      <c r="X33" s="123"/>
      <c r="Y33" s="2"/>
      <c r="Z33" s="2"/>
      <c r="AG33" s="122"/>
      <c r="AH33" s="122"/>
    </row>
    <row r="35" spans="1:34">
      <c r="A35" t="s">
        <v>20</v>
      </c>
    </row>
    <row r="36" spans="1:34">
      <c r="A36" s="156" t="s">
        <v>22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7" t="s">
        <v>26</v>
      </c>
      <c r="L36" s="158"/>
      <c r="M36" s="158"/>
      <c r="N36" s="158"/>
      <c r="O36" s="158"/>
      <c r="P36" s="159"/>
      <c r="Q36" s="160" t="s">
        <v>183</v>
      </c>
      <c r="R36" s="158"/>
      <c r="S36" s="158"/>
      <c r="T36" s="158"/>
      <c r="U36" s="158"/>
      <c r="V36" s="159"/>
      <c r="W36" s="160" t="s">
        <v>184</v>
      </c>
      <c r="X36" s="158"/>
      <c r="Y36" s="158"/>
      <c r="Z36" s="158"/>
      <c r="AA36" s="158"/>
      <c r="AB36" s="159"/>
      <c r="AC36" s="160" t="s">
        <v>185</v>
      </c>
      <c r="AD36" s="158"/>
      <c r="AE36" s="158"/>
      <c r="AF36" s="158"/>
      <c r="AG36" s="158"/>
      <c r="AH36" s="159"/>
    </row>
    <row r="37" spans="1:34" ht="10.5" customHeight="1">
      <c r="A37" s="218" t="s">
        <v>21</v>
      </c>
      <c r="B37" s="169"/>
      <c r="C37" s="161" t="s">
        <v>23</v>
      </c>
      <c r="D37" s="162"/>
      <c r="E37" s="162"/>
      <c r="F37" s="162"/>
      <c r="G37" s="163"/>
      <c r="H37" s="167" t="s">
        <v>177</v>
      </c>
      <c r="I37" s="168"/>
      <c r="J37" s="169"/>
      <c r="K37" s="199"/>
      <c r="L37" s="200"/>
      <c r="M37" s="200"/>
      <c r="N37" s="200"/>
      <c r="O37" s="200"/>
      <c r="P37" s="201"/>
      <c r="Q37" s="199"/>
      <c r="R37" s="200"/>
      <c r="S37" s="200"/>
      <c r="T37" s="200"/>
      <c r="U37" s="200"/>
      <c r="V37" s="201"/>
      <c r="W37" s="199"/>
      <c r="X37" s="200"/>
      <c r="Y37" s="200"/>
      <c r="Z37" s="200"/>
      <c r="AA37" s="200"/>
      <c r="AB37" s="201"/>
      <c r="AC37" s="199"/>
      <c r="AD37" s="200"/>
      <c r="AE37" s="200"/>
      <c r="AF37" s="200"/>
      <c r="AG37" s="200"/>
      <c r="AH37" s="201"/>
    </row>
    <row r="38" spans="1:34" ht="10.5" customHeight="1">
      <c r="A38" s="219"/>
      <c r="B38" s="220"/>
      <c r="C38" s="164"/>
      <c r="D38" s="165"/>
      <c r="E38" s="165"/>
      <c r="F38" s="165"/>
      <c r="G38" s="166"/>
      <c r="H38" s="170"/>
      <c r="I38" s="171"/>
      <c r="J38" s="172"/>
      <c r="K38" s="202"/>
      <c r="L38" s="203"/>
      <c r="M38" s="203"/>
      <c r="N38" s="203"/>
      <c r="O38" s="203"/>
      <c r="P38" s="204"/>
      <c r="Q38" s="202"/>
      <c r="R38" s="203"/>
      <c r="S38" s="203"/>
      <c r="T38" s="203"/>
      <c r="U38" s="203"/>
      <c r="V38" s="204"/>
      <c r="W38" s="202"/>
      <c r="X38" s="203"/>
      <c r="Y38" s="203"/>
      <c r="Z38" s="203"/>
      <c r="AA38" s="203"/>
      <c r="AB38" s="204"/>
      <c r="AC38" s="202"/>
      <c r="AD38" s="203"/>
      <c r="AE38" s="203"/>
      <c r="AF38" s="203"/>
      <c r="AG38" s="203"/>
      <c r="AH38" s="204"/>
    </row>
    <row r="39" spans="1:34" ht="10.5" customHeight="1">
      <c r="A39" s="219"/>
      <c r="B39" s="220"/>
      <c r="C39" s="161" t="s">
        <v>178</v>
      </c>
      <c r="D39" s="162"/>
      <c r="E39" s="162"/>
      <c r="F39" s="162"/>
      <c r="G39" s="163"/>
      <c r="H39" s="212"/>
      <c r="I39" s="213"/>
      <c r="J39" s="214"/>
      <c r="K39" s="206"/>
      <c r="L39" s="207"/>
      <c r="M39" s="207"/>
      <c r="N39" s="207"/>
      <c r="O39" s="207"/>
      <c r="P39" s="208"/>
      <c r="Q39" s="199"/>
      <c r="R39" s="200"/>
      <c r="S39" s="200"/>
      <c r="T39" s="200"/>
      <c r="U39" s="200"/>
      <c r="V39" s="201"/>
      <c r="W39" s="199"/>
      <c r="X39" s="200"/>
      <c r="Y39" s="200"/>
      <c r="Z39" s="200"/>
      <c r="AA39" s="200"/>
      <c r="AB39" s="201"/>
      <c r="AC39" s="199"/>
      <c r="AD39" s="200"/>
      <c r="AE39" s="200"/>
      <c r="AF39" s="200"/>
      <c r="AG39" s="200"/>
      <c r="AH39" s="201"/>
    </row>
    <row r="40" spans="1:34" ht="10.5" customHeight="1">
      <c r="A40" s="219"/>
      <c r="B40" s="220"/>
      <c r="C40" s="164"/>
      <c r="D40" s="165"/>
      <c r="E40" s="165"/>
      <c r="F40" s="165"/>
      <c r="G40" s="166"/>
      <c r="H40" s="215"/>
      <c r="I40" s="216"/>
      <c r="J40" s="217"/>
      <c r="K40" s="209"/>
      <c r="L40" s="210"/>
      <c r="M40" s="210"/>
      <c r="N40" s="210"/>
      <c r="O40" s="210"/>
      <c r="P40" s="211"/>
      <c r="Q40" s="202"/>
      <c r="R40" s="203"/>
      <c r="S40" s="203"/>
      <c r="T40" s="203"/>
      <c r="U40" s="203"/>
      <c r="V40" s="204"/>
      <c r="W40" s="202"/>
      <c r="X40" s="203"/>
      <c r="Y40" s="203"/>
      <c r="Z40" s="203"/>
      <c r="AA40" s="203"/>
      <c r="AB40" s="204"/>
      <c r="AC40" s="202"/>
      <c r="AD40" s="203"/>
      <c r="AE40" s="203"/>
      <c r="AF40" s="203"/>
      <c r="AG40" s="203"/>
      <c r="AH40" s="204"/>
    </row>
    <row r="41" spans="1:34" ht="10.5" customHeight="1">
      <c r="A41" s="219"/>
      <c r="B41" s="220"/>
      <c r="C41" s="185" t="s">
        <v>24</v>
      </c>
      <c r="D41" s="186"/>
      <c r="E41" s="186"/>
      <c r="F41" s="186"/>
      <c r="G41" s="187"/>
      <c r="H41" s="167" t="s">
        <v>25</v>
      </c>
      <c r="I41" s="168"/>
      <c r="J41" s="169"/>
      <c r="K41" s="206"/>
      <c r="L41" s="207"/>
      <c r="M41" s="207"/>
      <c r="N41" s="207"/>
      <c r="O41" s="207"/>
      <c r="P41" s="208"/>
      <c r="Q41" s="206"/>
      <c r="R41" s="207"/>
      <c r="S41" s="207"/>
      <c r="T41" s="207"/>
      <c r="U41" s="207"/>
      <c r="V41" s="208"/>
      <c r="W41" s="206"/>
      <c r="X41" s="207"/>
      <c r="Y41" s="207"/>
      <c r="Z41" s="207"/>
      <c r="AA41" s="207"/>
      <c r="AB41" s="208"/>
      <c r="AC41" s="206"/>
      <c r="AD41" s="207"/>
      <c r="AE41" s="207"/>
      <c r="AF41" s="207"/>
      <c r="AG41" s="207"/>
      <c r="AH41" s="208"/>
    </row>
    <row r="42" spans="1:34" ht="10.5" customHeight="1">
      <c r="A42" s="219"/>
      <c r="B42" s="220"/>
      <c r="C42" s="188"/>
      <c r="D42" s="189"/>
      <c r="E42" s="189"/>
      <c r="F42" s="189"/>
      <c r="G42" s="190"/>
      <c r="H42" s="170"/>
      <c r="I42" s="171"/>
      <c r="J42" s="172"/>
      <c r="K42" s="209"/>
      <c r="L42" s="210"/>
      <c r="M42" s="210"/>
      <c r="N42" s="210"/>
      <c r="O42" s="210"/>
      <c r="P42" s="211"/>
      <c r="Q42" s="209"/>
      <c r="R42" s="210"/>
      <c r="S42" s="210"/>
      <c r="T42" s="210"/>
      <c r="U42" s="210"/>
      <c r="V42" s="211"/>
      <c r="W42" s="209"/>
      <c r="X42" s="210"/>
      <c r="Y42" s="210"/>
      <c r="Z42" s="210"/>
      <c r="AA42" s="210"/>
      <c r="AB42" s="211"/>
      <c r="AC42" s="209"/>
      <c r="AD42" s="210"/>
      <c r="AE42" s="210"/>
      <c r="AF42" s="210"/>
      <c r="AG42" s="210"/>
      <c r="AH42" s="211"/>
    </row>
    <row r="43" spans="1:34" ht="10.5" customHeight="1">
      <c r="A43" s="219"/>
      <c r="B43" s="220"/>
      <c r="C43" s="185" t="s">
        <v>179</v>
      </c>
      <c r="D43" s="186"/>
      <c r="E43" s="186"/>
      <c r="F43" s="186"/>
      <c r="G43" s="187"/>
      <c r="H43" s="167" t="s">
        <v>180</v>
      </c>
      <c r="I43" s="168"/>
      <c r="J43" s="169"/>
      <c r="K43" s="173"/>
      <c r="L43" s="174"/>
      <c r="M43" s="174"/>
      <c r="N43" s="174"/>
      <c r="O43" s="174"/>
      <c r="P43" s="175"/>
      <c r="Q43" s="179" t="str">
        <f>IF(Q41="","",IFERROR((Q43-K41)/K41*100,""))</f>
        <v/>
      </c>
      <c r="R43" s="180"/>
      <c r="S43" s="180"/>
      <c r="T43" s="180"/>
      <c r="U43" s="180"/>
      <c r="V43" s="181"/>
      <c r="W43" s="179" t="str">
        <f t="shared" ref="W43" si="0">IF(W41="","",IFERROR((W43-Q41)/Q41*100,""))</f>
        <v/>
      </c>
      <c r="X43" s="180"/>
      <c r="Y43" s="180"/>
      <c r="Z43" s="180"/>
      <c r="AA43" s="180"/>
      <c r="AB43" s="181"/>
      <c r="AC43" s="179" t="str">
        <f t="shared" ref="AC43" si="1">IF(AC41="","",IFERROR((AC43-W41)/W41*100,""))</f>
        <v/>
      </c>
      <c r="AD43" s="180"/>
      <c r="AE43" s="180"/>
      <c r="AF43" s="180"/>
      <c r="AG43" s="180"/>
      <c r="AH43" s="181"/>
    </row>
    <row r="44" spans="1:34" ht="10.5" customHeight="1">
      <c r="A44" s="219"/>
      <c r="B44" s="220"/>
      <c r="C44" s="188"/>
      <c r="D44" s="189"/>
      <c r="E44" s="189"/>
      <c r="F44" s="189"/>
      <c r="G44" s="190"/>
      <c r="H44" s="170"/>
      <c r="I44" s="171"/>
      <c r="J44" s="172"/>
      <c r="K44" s="176"/>
      <c r="L44" s="177"/>
      <c r="M44" s="177"/>
      <c r="N44" s="177"/>
      <c r="O44" s="177"/>
      <c r="P44" s="178"/>
      <c r="Q44" s="182"/>
      <c r="R44" s="183"/>
      <c r="S44" s="183"/>
      <c r="T44" s="183"/>
      <c r="U44" s="183"/>
      <c r="V44" s="184"/>
      <c r="W44" s="182"/>
      <c r="X44" s="183"/>
      <c r="Y44" s="183"/>
      <c r="Z44" s="183"/>
      <c r="AA44" s="183"/>
      <c r="AB44" s="184"/>
      <c r="AC44" s="182"/>
      <c r="AD44" s="183"/>
      <c r="AE44" s="183"/>
      <c r="AF44" s="183"/>
      <c r="AG44" s="183"/>
      <c r="AH44" s="184"/>
    </row>
    <row r="45" spans="1:34" ht="10.5" customHeight="1">
      <c r="A45" s="219"/>
      <c r="B45" s="220"/>
      <c r="C45" s="185" t="s">
        <v>181</v>
      </c>
      <c r="D45" s="186"/>
      <c r="E45" s="186"/>
      <c r="F45" s="186"/>
      <c r="G45" s="187"/>
      <c r="H45" s="191" t="s">
        <v>186</v>
      </c>
      <c r="I45" s="192"/>
      <c r="J45" s="193"/>
      <c r="K45" s="197" t="str">
        <f>IFERROR(K41/K39,"")</f>
        <v/>
      </c>
      <c r="L45" s="192"/>
      <c r="M45" s="192"/>
      <c r="N45" s="192"/>
      <c r="O45" s="192"/>
      <c r="P45" s="193"/>
      <c r="Q45" s="197" t="str">
        <f t="shared" ref="Q45" si="2">IFERROR(Q41/Q39,"")</f>
        <v/>
      </c>
      <c r="R45" s="192"/>
      <c r="S45" s="192"/>
      <c r="T45" s="192"/>
      <c r="U45" s="192"/>
      <c r="V45" s="193"/>
      <c r="W45" s="197" t="str">
        <f t="shared" ref="W45" si="3">IFERROR(W41/W39,"")</f>
        <v/>
      </c>
      <c r="X45" s="192"/>
      <c r="Y45" s="192"/>
      <c r="Z45" s="192"/>
      <c r="AA45" s="192"/>
      <c r="AB45" s="193"/>
      <c r="AC45" s="197" t="str">
        <f t="shared" ref="AC45" si="4">IFERROR(AC41/AC39,"")</f>
        <v/>
      </c>
      <c r="AD45" s="192"/>
      <c r="AE45" s="192"/>
      <c r="AF45" s="192"/>
      <c r="AG45" s="192"/>
      <c r="AH45" s="193"/>
    </row>
    <row r="46" spans="1:34" ht="10.5" customHeight="1">
      <c r="A46" s="219"/>
      <c r="B46" s="220"/>
      <c r="C46" s="188"/>
      <c r="D46" s="189"/>
      <c r="E46" s="189"/>
      <c r="F46" s="189"/>
      <c r="G46" s="190"/>
      <c r="H46" s="194"/>
      <c r="I46" s="195"/>
      <c r="J46" s="196"/>
      <c r="K46" s="198"/>
      <c r="L46" s="195"/>
      <c r="M46" s="195"/>
      <c r="N46" s="195"/>
      <c r="O46" s="195"/>
      <c r="P46" s="196"/>
      <c r="Q46" s="198"/>
      <c r="R46" s="195"/>
      <c r="S46" s="195"/>
      <c r="T46" s="195"/>
      <c r="U46" s="195"/>
      <c r="V46" s="196"/>
      <c r="W46" s="198"/>
      <c r="X46" s="195"/>
      <c r="Y46" s="195"/>
      <c r="Z46" s="195"/>
      <c r="AA46" s="195"/>
      <c r="AB46" s="196"/>
      <c r="AC46" s="198"/>
      <c r="AD46" s="195"/>
      <c r="AE46" s="195"/>
      <c r="AF46" s="195"/>
      <c r="AG46" s="195"/>
      <c r="AH46" s="196"/>
    </row>
    <row r="47" spans="1:34" ht="10.5" customHeight="1">
      <c r="A47" s="219"/>
      <c r="B47" s="220"/>
      <c r="C47" s="161" t="s">
        <v>182</v>
      </c>
      <c r="D47" s="162"/>
      <c r="E47" s="162"/>
      <c r="F47" s="162"/>
      <c r="G47" s="163"/>
      <c r="H47" s="167" t="s">
        <v>180</v>
      </c>
      <c r="I47" s="168"/>
      <c r="J47" s="169"/>
      <c r="K47" s="173"/>
      <c r="L47" s="174"/>
      <c r="M47" s="174"/>
      <c r="N47" s="174"/>
      <c r="O47" s="174"/>
      <c r="P47" s="175"/>
      <c r="Q47" s="179" t="str">
        <f>IF(Q45="","",IFERROR((Q45-K45)/K45*100,""))</f>
        <v/>
      </c>
      <c r="R47" s="180"/>
      <c r="S47" s="180"/>
      <c r="T47" s="180"/>
      <c r="U47" s="180"/>
      <c r="V47" s="181"/>
      <c r="W47" s="179" t="str">
        <f>IF(W45="","",IFERROR((W45-Q45)/Q45*100,""))</f>
        <v/>
      </c>
      <c r="X47" s="180"/>
      <c r="Y47" s="180"/>
      <c r="Z47" s="180"/>
      <c r="AA47" s="180"/>
      <c r="AB47" s="181"/>
      <c r="AC47" s="179" t="str">
        <f>IF(AC45="","",IFERROR((AC45-W45)/W45*100,""))</f>
        <v/>
      </c>
      <c r="AD47" s="180"/>
      <c r="AE47" s="180"/>
      <c r="AF47" s="180"/>
      <c r="AG47" s="180"/>
      <c r="AH47" s="181"/>
    </row>
    <row r="48" spans="1:34" ht="10.5" customHeight="1">
      <c r="A48" s="221"/>
      <c r="B48" s="172"/>
      <c r="C48" s="164"/>
      <c r="D48" s="165"/>
      <c r="E48" s="165"/>
      <c r="F48" s="165"/>
      <c r="G48" s="166"/>
      <c r="H48" s="170"/>
      <c r="I48" s="171"/>
      <c r="J48" s="172"/>
      <c r="K48" s="176"/>
      <c r="L48" s="177"/>
      <c r="M48" s="177"/>
      <c r="N48" s="177"/>
      <c r="O48" s="177"/>
      <c r="P48" s="178"/>
      <c r="Q48" s="182"/>
      <c r="R48" s="183"/>
      <c r="S48" s="183"/>
      <c r="T48" s="183"/>
      <c r="U48" s="183"/>
      <c r="V48" s="184"/>
      <c r="W48" s="182"/>
      <c r="X48" s="183"/>
      <c r="Y48" s="183"/>
      <c r="Z48" s="183"/>
      <c r="AA48" s="183"/>
      <c r="AB48" s="184"/>
      <c r="AC48" s="182"/>
      <c r="AD48" s="183"/>
      <c r="AE48" s="183"/>
      <c r="AF48" s="183"/>
      <c r="AG48" s="183"/>
      <c r="AH48" s="184"/>
    </row>
    <row r="49" spans="1:34">
      <c r="B49" s="3"/>
    </row>
    <row r="50" spans="1:34">
      <c r="A50" t="s">
        <v>192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</row>
    <row r="51" spans="1:34" ht="26.25" customHeight="1">
      <c r="A51" s="141" t="s">
        <v>175</v>
      </c>
      <c r="B51" s="141"/>
      <c r="C51" s="141" t="s">
        <v>193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 t="s">
        <v>194</v>
      </c>
      <c r="R51" s="141"/>
      <c r="S51" s="141"/>
      <c r="T51" s="141"/>
      <c r="U51" s="141"/>
      <c r="V51" s="141"/>
      <c r="W51" s="141" t="s">
        <v>195</v>
      </c>
      <c r="X51" s="141"/>
      <c r="Y51" s="141"/>
      <c r="Z51" s="141"/>
      <c r="AA51" s="141"/>
      <c r="AB51" s="141"/>
      <c r="AC51" s="205" t="s">
        <v>176</v>
      </c>
      <c r="AD51" s="205"/>
      <c r="AE51" s="205"/>
      <c r="AF51" s="205"/>
      <c r="AG51" s="205"/>
      <c r="AH51" s="205"/>
    </row>
    <row r="52" spans="1:34" ht="17.45" customHeight="1">
      <c r="A52" s="141">
        <v>1</v>
      </c>
      <c r="B52" s="141"/>
      <c r="C52" s="130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2"/>
      <c r="Q52" s="130"/>
      <c r="R52" s="131"/>
      <c r="S52" s="131"/>
      <c r="T52" s="131"/>
      <c r="U52" s="131"/>
      <c r="V52" s="132"/>
      <c r="W52" s="130"/>
      <c r="X52" s="131"/>
      <c r="Y52" s="131"/>
      <c r="Z52" s="131"/>
      <c r="AA52" s="131"/>
      <c r="AB52" s="132"/>
      <c r="AC52" s="222"/>
      <c r="AD52" s="223"/>
      <c r="AE52" s="223"/>
      <c r="AF52" s="223"/>
      <c r="AG52" s="223"/>
      <c r="AH52" s="224"/>
    </row>
    <row r="53" spans="1:34" ht="17.45" customHeight="1">
      <c r="A53" s="141">
        <v>2</v>
      </c>
      <c r="B53" s="141"/>
      <c r="C53" s="130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2"/>
      <c r="Q53" s="130"/>
      <c r="R53" s="131"/>
      <c r="S53" s="131"/>
      <c r="T53" s="131"/>
      <c r="U53" s="131"/>
      <c r="V53" s="132"/>
      <c r="W53" s="130"/>
      <c r="X53" s="131"/>
      <c r="Y53" s="131"/>
      <c r="Z53" s="131"/>
      <c r="AA53" s="131"/>
      <c r="AB53" s="132"/>
      <c r="AC53" s="222"/>
      <c r="AD53" s="223"/>
      <c r="AE53" s="223"/>
      <c r="AF53" s="223"/>
      <c r="AG53" s="223"/>
      <c r="AH53" s="224"/>
    </row>
    <row r="54" spans="1:34" ht="17.45" customHeight="1">
      <c r="A54" s="141">
        <v>3</v>
      </c>
      <c r="B54" s="141"/>
      <c r="C54" s="130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2"/>
      <c r="Q54" s="130"/>
      <c r="R54" s="131"/>
      <c r="S54" s="131"/>
      <c r="T54" s="131"/>
      <c r="U54" s="131"/>
      <c r="V54" s="132"/>
      <c r="W54" s="130"/>
      <c r="X54" s="131"/>
      <c r="Y54" s="131"/>
      <c r="Z54" s="131"/>
      <c r="AA54" s="131"/>
      <c r="AB54" s="132"/>
      <c r="AC54" s="222"/>
      <c r="AD54" s="223"/>
      <c r="AE54" s="223"/>
      <c r="AF54" s="223"/>
      <c r="AG54" s="223"/>
      <c r="AH54" s="224"/>
    </row>
    <row r="55" spans="1:34" ht="17.45" customHeight="1">
      <c r="A55" s="141">
        <v>4</v>
      </c>
      <c r="B55" s="141"/>
      <c r="C55" s="124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5"/>
      <c r="Q55" s="124"/>
      <c r="R55" s="126"/>
      <c r="S55" s="126"/>
      <c r="T55" s="126"/>
      <c r="U55" s="126"/>
      <c r="V55" s="125"/>
      <c r="W55" s="124"/>
      <c r="X55" s="126"/>
      <c r="Y55" s="126"/>
      <c r="Z55" s="126"/>
      <c r="AA55" s="126"/>
      <c r="AB55" s="125"/>
      <c r="AC55" s="127"/>
      <c r="AD55" s="128"/>
      <c r="AE55" s="128"/>
      <c r="AF55" s="128"/>
      <c r="AG55" s="128"/>
      <c r="AH55" s="129"/>
    </row>
    <row r="56" spans="1:34" ht="17.45" customHeight="1">
      <c r="A56" s="141">
        <v>5</v>
      </c>
      <c r="B56" s="141"/>
      <c r="C56" s="130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2"/>
      <c r="Q56" s="130"/>
      <c r="R56" s="131"/>
      <c r="S56" s="131"/>
      <c r="T56" s="131"/>
      <c r="U56" s="131"/>
      <c r="V56" s="132"/>
      <c r="W56" s="130"/>
      <c r="X56" s="131"/>
      <c r="Y56" s="131"/>
      <c r="Z56" s="131"/>
      <c r="AA56" s="131"/>
      <c r="AB56" s="132"/>
      <c r="AC56" s="222"/>
      <c r="AD56" s="223"/>
      <c r="AE56" s="223"/>
      <c r="AF56" s="223"/>
      <c r="AG56" s="223"/>
      <c r="AH56" s="224"/>
    </row>
    <row r="57" spans="1:34" ht="17.45" customHeight="1">
      <c r="A57" s="141">
        <v>6</v>
      </c>
      <c r="B57" s="141"/>
      <c r="C57" s="130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2"/>
      <c r="Q57" s="130"/>
      <c r="R57" s="131"/>
      <c r="S57" s="131"/>
      <c r="T57" s="131"/>
      <c r="U57" s="131"/>
      <c r="V57" s="132"/>
      <c r="W57" s="130"/>
      <c r="X57" s="131"/>
      <c r="Y57" s="131"/>
      <c r="Z57" s="131"/>
      <c r="AA57" s="131"/>
      <c r="AB57" s="132"/>
      <c r="AC57" s="222"/>
      <c r="AD57" s="223"/>
      <c r="AE57" s="223"/>
      <c r="AF57" s="223"/>
      <c r="AG57" s="223"/>
      <c r="AH57" s="224"/>
    </row>
    <row r="58" spans="1:34" ht="17.45" customHeight="1" thickBot="1">
      <c r="A58" s="231">
        <v>7</v>
      </c>
      <c r="B58" s="231"/>
      <c r="C58" s="232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4"/>
      <c r="Q58" s="232"/>
      <c r="R58" s="233"/>
      <c r="S58" s="233"/>
      <c r="T58" s="233"/>
      <c r="U58" s="233"/>
      <c r="V58" s="234"/>
      <c r="W58" s="232"/>
      <c r="X58" s="233"/>
      <c r="Y58" s="233"/>
      <c r="Z58" s="233"/>
      <c r="AA58" s="233"/>
      <c r="AB58" s="234"/>
      <c r="AC58" s="225"/>
      <c r="AD58" s="226"/>
      <c r="AE58" s="226"/>
      <c r="AF58" s="226"/>
      <c r="AG58" s="226"/>
      <c r="AH58" s="227"/>
    </row>
    <row r="59" spans="1:34" ht="18" customHeight="1" thickTop="1">
      <c r="A59" s="153" t="s">
        <v>174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8"/>
      <c r="AC59" s="228">
        <f>SUM(AC52:AH58)</f>
        <v>0</v>
      </c>
      <c r="AD59" s="229"/>
      <c r="AE59" s="229"/>
      <c r="AF59" s="229"/>
      <c r="AG59" s="229"/>
      <c r="AH59" s="230"/>
    </row>
    <row r="60" spans="1:34">
      <c r="A60" s="121" t="s">
        <v>196</v>
      </c>
      <c r="B60" s="3"/>
    </row>
    <row r="61" spans="1:34" ht="8.25" customHeight="1"/>
  </sheetData>
  <sheetProtection selectLockedCells="1"/>
  <mergeCells count="137">
    <mergeCell ref="H21:R21"/>
    <mergeCell ref="S21:U21"/>
    <mergeCell ref="V21:AH21"/>
    <mergeCell ref="E17:K18"/>
    <mergeCell ref="L17:AH18"/>
    <mergeCell ref="X2:Y2"/>
    <mergeCell ref="A8:AH8"/>
    <mergeCell ref="B7:C7"/>
    <mergeCell ref="E21:G21"/>
    <mergeCell ref="Z2:AA2"/>
    <mergeCell ref="AC2:AD2"/>
    <mergeCell ref="L15:AH16"/>
    <mergeCell ref="D7:E7"/>
    <mergeCell ref="F7:AH7"/>
    <mergeCell ref="L13:AH14"/>
    <mergeCell ref="A19:D21"/>
    <mergeCell ref="I13:K14"/>
    <mergeCell ref="E11:H14"/>
    <mergeCell ref="A11:D14"/>
    <mergeCell ref="AF2:AG2"/>
    <mergeCell ref="S20:U20"/>
    <mergeCell ref="V20:AH20"/>
    <mergeCell ref="A5:AH5"/>
    <mergeCell ref="A4:AH4"/>
    <mergeCell ref="I11:K12"/>
    <mergeCell ref="L11:AH12"/>
    <mergeCell ref="A15:D18"/>
    <mergeCell ref="E15:K16"/>
    <mergeCell ref="H20:R20"/>
    <mergeCell ref="E19:G19"/>
    <mergeCell ref="H19:R19"/>
    <mergeCell ref="S19:U19"/>
    <mergeCell ref="V19:AH19"/>
    <mergeCell ref="E20:G20"/>
    <mergeCell ref="A52:B52"/>
    <mergeCell ref="AC52:AH52"/>
    <mergeCell ref="AC58:AH58"/>
    <mergeCell ref="A53:B53"/>
    <mergeCell ref="AC53:AH53"/>
    <mergeCell ref="A54:B54"/>
    <mergeCell ref="AC54:AH54"/>
    <mergeCell ref="A55:B55"/>
    <mergeCell ref="AC59:AH59"/>
    <mergeCell ref="A56:B56"/>
    <mergeCell ref="AC56:AH56"/>
    <mergeCell ref="A57:B57"/>
    <mergeCell ref="AC57:AH57"/>
    <mergeCell ref="A58:B58"/>
    <mergeCell ref="A59:AB59"/>
    <mergeCell ref="C57:P57"/>
    <mergeCell ref="Q57:V57"/>
    <mergeCell ref="W57:AB57"/>
    <mergeCell ref="C58:P58"/>
    <mergeCell ref="Q58:V58"/>
    <mergeCell ref="W58:AB58"/>
    <mergeCell ref="C54:P54"/>
    <mergeCell ref="Q54:V54"/>
    <mergeCell ref="W54:AB54"/>
    <mergeCell ref="H37:J38"/>
    <mergeCell ref="K37:P38"/>
    <mergeCell ref="Q37:V38"/>
    <mergeCell ref="W37:AB38"/>
    <mergeCell ref="AC37:AH38"/>
    <mergeCell ref="A51:B51"/>
    <mergeCell ref="AC51:AH51"/>
    <mergeCell ref="C41:G42"/>
    <mergeCell ref="H41:J42"/>
    <mergeCell ref="K41:P42"/>
    <mergeCell ref="Q41:V42"/>
    <mergeCell ref="W41:AB42"/>
    <mergeCell ref="AC41:AH42"/>
    <mergeCell ref="C39:G40"/>
    <mergeCell ref="H39:J40"/>
    <mergeCell ref="K39:P40"/>
    <mergeCell ref="Q39:V40"/>
    <mergeCell ref="W39:AB40"/>
    <mergeCell ref="AC39:AH40"/>
    <mergeCell ref="A37:B48"/>
    <mergeCell ref="W51:AB51"/>
    <mergeCell ref="Q51:V51"/>
    <mergeCell ref="C51:P51"/>
    <mergeCell ref="A36:J36"/>
    <mergeCell ref="K36:P36"/>
    <mergeCell ref="Q36:V36"/>
    <mergeCell ref="W36:AB36"/>
    <mergeCell ref="AC36:AH36"/>
    <mergeCell ref="C47:G48"/>
    <mergeCell ref="H47:J48"/>
    <mergeCell ref="K47:P48"/>
    <mergeCell ref="Q47:V48"/>
    <mergeCell ref="W47:AB48"/>
    <mergeCell ref="AC47:AH48"/>
    <mergeCell ref="C45:G46"/>
    <mergeCell ref="H45:J46"/>
    <mergeCell ref="K45:P46"/>
    <mergeCell ref="Q45:V46"/>
    <mergeCell ref="W45:AB46"/>
    <mergeCell ref="AC45:AH46"/>
    <mergeCell ref="C43:G44"/>
    <mergeCell ref="H43:J44"/>
    <mergeCell ref="K43:P44"/>
    <mergeCell ref="Q43:V44"/>
    <mergeCell ref="W43:AB44"/>
    <mergeCell ref="AC43:AH44"/>
    <mergeCell ref="C37:G38"/>
    <mergeCell ref="W30:X31"/>
    <mergeCell ref="Y30:Z31"/>
    <mergeCell ref="M32:U33"/>
    <mergeCell ref="V32:W33"/>
    <mergeCell ref="A32:L33"/>
    <mergeCell ref="A24:L25"/>
    <mergeCell ref="M24:AH25"/>
    <mergeCell ref="A28:L29"/>
    <mergeCell ref="M28:AH29"/>
    <mergeCell ref="M30:N31"/>
    <mergeCell ref="O30:P31"/>
    <mergeCell ref="Q30:R31"/>
    <mergeCell ref="S26:T27"/>
    <mergeCell ref="U26:V27"/>
    <mergeCell ref="W26:X27"/>
    <mergeCell ref="Y26:Z27"/>
    <mergeCell ref="A26:L27"/>
    <mergeCell ref="A30:L31"/>
    <mergeCell ref="S30:T31"/>
    <mergeCell ref="U30:V31"/>
    <mergeCell ref="M26:N27"/>
    <mergeCell ref="O26:P27"/>
    <mergeCell ref="Q26:R27"/>
    <mergeCell ref="C52:P52"/>
    <mergeCell ref="Q52:V52"/>
    <mergeCell ref="W52:AB52"/>
    <mergeCell ref="C53:P53"/>
    <mergeCell ref="Q53:V53"/>
    <mergeCell ref="W53:AB53"/>
    <mergeCell ref="C56:P56"/>
    <mergeCell ref="Q56:V56"/>
    <mergeCell ref="W56:AB56"/>
  </mergeCells>
  <phoneticPr fontId="2"/>
  <pageMargins left="0.9055118110236221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3"/>
  <sheetViews>
    <sheetView view="pageBreakPreview" zoomScale="60" zoomScaleNormal="70" workbookViewId="0">
      <selection activeCell="N6" sqref="N6"/>
    </sheetView>
  </sheetViews>
  <sheetFormatPr defaultColWidth="9" defaultRowHeight="13.5"/>
  <cols>
    <col min="1" max="1" width="1.625" style="5" customWidth="1"/>
    <col min="2" max="2" width="1.875" style="5" customWidth="1"/>
    <col min="3" max="3" width="4.125" style="5" customWidth="1"/>
    <col min="4" max="4" width="5.25" style="5" customWidth="1"/>
    <col min="5" max="5" width="12.25" style="5" customWidth="1"/>
    <col min="6" max="6" width="13" style="5" customWidth="1"/>
    <col min="7" max="7" width="15.125" style="5" customWidth="1"/>
    <col min="8" max="8" width="14.625" style="5" customWidth="1"/>
    <col min="9" max="9" width="6.75" style="5" customWidth="1"/>
    <col min="10" max="10" width="12.625" style="5" customWidth="1"/>
    <col min="11" max="11" width="8.25" style="5" customWidth="1"/>
    <col min="12" max="12" width="15.375" style="5" customWidth="1"/>
    <col min="13" max="13" width="9.5" style="13" customWidth="1"/>
    <col min="14" max="14" width="15.625" style="5" customWidth="1"/>
    <col min="15" max="15" width="9" style="11"/>
    <col min="16" max="16" width="9.125" style="5" customWidth="1"/>
    <col min="17" max="17" width="14.875" style="5" customWidth="1"/>
    <col min="18" max="16384" width="9" style="5"/>
  </cols>
  <sheetData>
    <row r="1" spans="2:17" ht="23.25" customHeight="1" thickBot="1">
      <c r="B1" s="6"/>
      <c r="C1" s="7" t="s">
        <v>27</v>
      </c>
      <c r="D1" s="8"/>
      <c r="E1" s="8"/>
      <c r="F1" s="8"/>
      <c r="G1" s="8"/>
      <c r="H1" s="9"/>
      <c r="I1" s="8"/>
      <c r="J1" s="10"/>
      <c r="K1" s="10"/>
      <c r="L1" s="10"/>
      <c r="M1" s="10"/>
      <c r="P1" s="12"/>
      <c r="Q1" s="12"/>
    </row>
    <row r="2" spans="2:17" s="13" customFormat="1" ht="54" customHeight="1">
      <c r="B2" s="14"/>
      <c r="C2" s="15"/>
      <c r="D2" s="260" t="s">
        <v>28</v>
      </c>
      <c r="E2" s="261"/>
      <c r="F2" s="261"/>
      <c r="G2" s="262"/>
      <c r="H2" s="269" t="s">
        <v>29</v>
      </c>
      <c r="I2" s="270"/>
      <c r="J2" s="271" t="s">
        <v>30</v>
      </c>
      <c r="K2" s="272"/>
      <c r="L2" s="17" t="s">
        <v>31</v>
      </c>
      <c r="M2" s="18" t="s">
        <v>32</v>
      </c>
      <c r="N2" s="19" t="s">
        <v>33</v>
      </c>
      <c r="O2" s="261" t="s">
        <v>112</v>
      </c>
      <c r="P2" s="273"/>
      <c r="Q2" s="16" t="s">
        <v>34</v>
      </c>
    </row>
    <row r="3" spans="2:17" s="13" customFormat="1" ht="30" customHeight="1">
      <c r="B3" s="14"/>
      <c r="C3" s="20"/>
      <c r="D3" s="263"/>
      <c r="E3" s="264"/>
      <c r="F3" s="264"/>
      <c r="G3" s="265"/>
      <c r="H3" s="21" t="s">
        <v>113</v>
      </c>
      <c r="I3" s="22"/>
      <c r="J3" s="23" t="s">
        <v>35</v>
      </c>
      <c r="K3" s="24"/>
      <c r="L3" s="21" t="s">
        <v>36</v>
      </c>
      <c r="M3" s="25" t="s">
        <v>37</v>
      </c>
      <c r="N3" s="25" t="s">
        <v>38</v>
      </c>
      <c r="O3" s="26" t="s">
        <v>114</v>
      </c>
      <c r="P3" s="24"/>
      <c r="Q3" s="27" t="s">
        <v>115</v>
      </c>
    </row>
    <row r="4" spans="2:17" ht="21.75" customHeight="1" thickBot="1">
      <c r="B4" s="6"/>
      <c r="C4" s="28"/>
      <c r="D4" s="266"/>
      <c r="E4" s="267"/>
      <c r="F4" s="267"/>
      <c r="G4" s="268"/>
      <c r="H4" s="29" t="s">
        <v>39</v>
      </c>
      <c r="I4" s="30" t="s">
        <v>116</v>
      </c>
      <c r="J4" s="31"/>
      <c r="K4" s="32" t="s">
        <v>40</v>
      </c>
      <c r="L4" s="33" t="s">
        <v>41</v>
      </c>
      <c r="M4" s="34" t="s">
        <v>117</v>
      </c>
      <c r="N4" s="34" t="s">
        <v>118</v>
      </c>
      <c r="O4" s="35"/>
      <c r="P4" s="32" t="s">
        <v>40</v>
      </c>
      <c r="Q4" s="36" t="s">
        <v>43</v>
      </c>
    </row>
    <row r="5" spans="2:17" ht="28.5" customHeight="1">
      <c r="B5" s="6"/>
      <c r="C5" s="274" t="s">
        <v>44</v>
      </c>
      <c r="D5" s="276" t="s">
        <v>45</v>
      </c>
      <c r="E5" s="278" t="s">
        <v>46</v>
      </c>
      <c r="F5" s="279"/>
      <c r="G5" s="280"/>
      <c r="H5" s="37"/>
      <c r="I5" s="38" t="s">
        <v>119</v>
      </c>
      <c r="J5" s="39">
        <v>38.200000000000003</v>
      </c>
      <c r="K5" s="40" t="s">
        <v>48</v>
      </c>
      <c r="L5" s="41">
        <f>H5*J5</f>
        <v>0</v>
      </c>
      <c r="M5" s="281">
        <v>2.58E-2</v>
      </c>
      <c r="N5" s="42">
        <f>H5*J5*M$5</f>
        <v>0</v>
      </c>
      <c r="O5" s="43">
        <v>1.8700000000000001E-2</v>
      </c>
      <c r="P5" s="44" t="s">
        <v>49</v>
      </c>
      <c r="Q5" s="45">
        <f t="shared" ref="Q5:Q31" si="0">H5*J5*O5*44/12</f>
        <v>0</v>
      </c>
    </row>
    <row r="6" spans="2:17" ht="28.5" customHeight="1">
      <c r="B6" s="6"/>
      <c r="C6" s="275"/>
      <c r="D6" s="277"/>
      <c r="E6" s="284" t="s">
        <v>50</v>
      </c>
      <c r="F6" s="285"/>
      <c r="G6" s="286"/>
      <c r="H6" s="37"/>
      <c r="I6" s="48" t="s">
        <v>119</v>
      </c>
      <c r="J6" s="49">
        <v>35.299999999999997</v>
      </c>
      <c r="K6" s="48" t="s">
        <v>120</v>
      </c>
      <c r="L6" s="50">
        <f t="shared" ref="L6:L39" si="1">H6*J6</f>
        <v>0</v>
      </c>
      <c r="M6" s="282"/>
      <c r="N6" s="42">
        <f t="shared" ref="N6:N39" si="2">H6*J6*M$5</f>
        <v>0</v>
      </c>
      <c r="O6" s="51">
        <v>1.84E-2</v>
      </c>
      <c r="P6" s="52" t="s">
        <v>49</v>
      </c>
      <c r="Q6" s="45">
        <f t="shared" si="0"/>
        <v>0</v>
      </c>
    </row>
    <row r="7" spans="2:17" ht="28.5" customHeight="1">
      <c r="B7" s="6"/>
      <c r="C7" s="275"/>
      <c r="D7" s="277"/>
      <c r="E7" s="284" t="s">
        <v>51</v>
      </c>
      <c r="F7" s="285"/>
      <c r="G7" s="286"/>
      <c r="H7" s="37"/>
      <c r="I7" s="48" t="s">
        <v>121</v>
      </c>
      <c r="J7" s="49">
        <v>34.6</v>
      </c>
      <c r="K7" s="48" t="s">
        <v>122</v>
      </c>
      <c r="L7" s="50">
        <f t="shared" si="1"/>
        <v>0</v>
      </c>
      <c r="M7" s="282"/>
      <c r="N7" s="42">
        <f t="shared" si="2"/>
        <v>0</v>
      </c>
      <c r="O7" s="51">
        <v>1.83E-2</v>
      </c>
      <c r="P7" s="53" t="s">
        <v>123</v>
      </c>
      <c r="Q7" s="45">
        <f t="shared" si="0"/>
        <v>0</v>
      </c>
    </row>
    <row r="8" spans="2:17" ht="28.5" customHeight="1">
      <c r="B8" s="6"/>
      <c r="C8" s="275"/>
      <c r="D8" s="277"/>
      <c r="E8" s="284" t="s">
        <v>124</v>
      </c>
      <c r="F8" s="285"/>
      <c r="G8" s="286"/>
      <c r="H8" s="37"/>
      <c r="I8" s="48" t="s">
        <v>125</v>
      </c>
      <c r="J8" s="49">
        <v>33.6</v>
      </c>
      <c r="K8" s="48" t="s">
        <v>126</v>
      </c>
      <c r="L8" s="50">
        <f t="shared" si="1"/>
        <v>0</v>
      </c>
      <c r="M8" s="282"/>
      <c r="N8" s="42">
        <f t="shared" si="2"/>
        <v>0</v>
      </c>
      <c r="O8" s="51">
        <v>1.8200000000000001E-2</v>
      </c>
      <c r="P8" s="53" t="s">
        <v>127</v>
      </c>
      <c r="Q8" s="45">
        <f t="shared" si="0"/>
        <v>0</v>
      </c>
    </row>
    <row r="9" spans="2:17" ht="28.5" customHeight="1">
      <c r="B9" s="6"/>
      <c r="C9" s="275"/>
      <c r="D9" s="277"/>
      <c r="E9" s="287" t="s">
        <v>54</v>
      </c>
      <c r="F9" s="288"/>
      <c r="G9" s="289"/>
      <c r="H9" s="37"/>
      <c r="I9" s="48" t="s">
        <v>118</v>
      </c>
      <c r="J9" s="49">
        <v>36.700000000000003</v>
      </c>
      <c r="K9" s="48" t="s">
        <v>128</v>
      </c>
      <c r="L9" s="50">
        <f t="shared" si="1"/>
        <v>0</v>
      </c>
      <c r="M9" s="282"/>
      <c r="N9" s="42">
        <f t="shared" si="2"/>
        <v>0</v>
      </c>
      <c r="O9" s="51">
        <v>1.8499999999999999E-2</v>
      </c>
      <c r="P9" s="53" t="s">
        <v>52</v>
      </c>
      <c r="Q9" s="45">
        <f t="shared" si="0"/>
        <v>0</v>
      </c>
    </row>
    <row r="10" spans="2:17" ht="28.5" customHeight="1">
      <c r="B10" s="6"/>
      <c r="C10" s="275"/>
      <c r="D10" s="277"/>
      <c r="E10" s="284" t="s">
        <v>55</v>
      </c>
      <c r="F10" s="285"/>
      <c r="G10" s="286"/>
      <c r="H10" s="37"/>
      <c r="I10" s="48" t="s">
        <v>125</v>
      </c>
      <c r="J10" s="49">
        <v>37.700000000000003</v>
      </c>
      <c r="K10" s="48" t="s">
        <v>129</v>
      </c>
      <c r="L10" s="50">
        <f t="shared" si="1"/>
        <v>0</v>
      </c>
      <c r="M10" s="282"/>
      <c r="N10" s="42">
        <f t="shared" si="2"/>
        <v>0</v>
      </c>
      <c r="O10" s="51">
        <v>1.8700000000000001E-2</v>
      </c>
      <c r="P10" s="53" t="s">
        <v>130</v>
      </c>
      <c r="Q10" s="45">
        <f t="shared" si="0"/>
        <v>0</v>
      </c>
    </row>
    <row r="11" spans="2:17" ht="28.5" customHeight="1">
      <c r="B11" s="6"/>
      <c r="C11" s="275"/>
      <c r="D11" s="277"/>
      <c r="E11" s="287" t="s">
        <v>56</v>
      </c>
      <c r="F11" s="288"/>
      <c r="G11" s="289"/>
      <c r="H11" s="37"/>
      <c r="I11" s="48" t="s">
        <v>42</v>
      </c>
      <c r="J11" s="49">
        <v>39.1</v>
      </c>
      <c r="K11" s="48" t="s">
        <v>57</v>
      </c>
      <c r="L11" s="50">
        <f t="shared" si="1"/>
        <v>0</v>
      </c>
      <c r="M11" s="282"/>
      <c r="N11" s="42">
        <f t="shared" si="2"/>
        <v>0</v>
      </c>
      <c r="O11" s="51">
        <v>1.89E-2</v>
      </c>
      <c r="P11" s="53" t="s">
        <v>131</v>
      </c>
      <c r="Q11" s="45">
        <f t="shared" si="0"/>
        <v>0</v>
      </c>
    </row>
    <row r="12" spans="2:17" ht="28.5" customHeight="1">
      <c r="B12" s="6"/>
      <c r="C12" s="275"/>
      <c r="D12" s="277"/>
      <c r="E12" s="287" t="s">
        <v>59</v>
      </c>
      <c r="F12" s="288"/>
      <c r="G12" s="289"/>
      <c r="H12" s="37"/>
      <c r="I12" s="48" t="s">
        <v>47</v>
      </c>
      <c r="J12" s="49">
        <v>41.9</v>
      </c>
      <c r="K12" s="48" t="s">
        <v>48</v>
      </c>
      <c r="L12" s="50">
        <f t="shared" si="1"/>
        <v>0</v>
      </c>
      <c r="M12" s="282"/>
      <c r="N12" s="42">
        <f t="shared" si="2"/>
        <v>0</v>
      </c>
      <c r="O12" s="51">
        <v>1.95E-2</v>
      </c>
      <c r="P12" s="53" t="s">
        <v>132</v>
      </c>
      <c r="Q12" s="45">
        <f t="shared" si="0"/>
        <v>0</v>
      </c>
    </row>
    <row r="13" spans="2:17" ht="28.5" customHeight="1">
      <c r="B13" s="6"/>
      <c r="C13" s="275"/>
      <c r="D13" s="277"/>
      <c r="E13" s="284" t="s">
        <v>61</v>
      </c>
      <c r="F13" s="285"/>
      <c r="G13" s="286"/>
      <c r="H13" s="37"/>
      <c r="I13" s="48" t="s">
        <v>133</v>
      </c>
      <c r="J13" s="49">
        <v>40.9</v>
      </c>
      <c r="K13" s="48" t="s">
        <v>134</v>
      </c>
      <c r="L13" s="50">
        <f t="shared" si="1"/>
        <v>0</v>
      </c>
      <c r="M13" s="282"/>
      <c r="N13" s="42">
        <f t="shared" si="2"/>
        <v>0</v>
      </c>
      <c r="O13" s="51">
        <v>2.0799999999999999E-2</v>
      </c>
      <c r="P13" s="53" t="s">
        <v>131</v>
      </c>
      <c r="Q13" s="45">
        <f t="shared" si="0"/>
        <v>0</v>
      </c>
    </row>
    <row r="14" spans="2:17" ht="28.5" customHeight="1">
      <c r="B14" s="6"/>
      <c r="C14" s="275"/>
      <c r="D14" s="277"/>
      <c r="E14" s="284" t="s">
        <v>65</v>
      </c>
      <c r="F14" s="285"/>
      <c r="G14" s="286"/>
      <c r="H14" s="37"/>
      <c r="I14" s="48" t="s">
        <v>135</v>
      </c>
      <c r="J14" s="49">
        <v>29.9</v>
      </c>
      <c r="K14" s="48" t="s">
        <v>136</v>
      </c>
      <c r="L14" s="50">
        <f t="shared" si="1"/>
        <v>0</v>
      </c>
      <c r="M14" s="282"/>
      <c r="N14" s="42">
        <f t="shared" si="2"/>
        <v>0</v>
      </c>
      <c r="O14" s="51">
        <v>2.5399999999999999E-2</v>
      </c>
      <c r="P14" s="53" t="s">
        <v>131</v>
      </c>
      <c r="Q14" s="45">
        <f t="shared" si="0"/>
        <v>0</v>
      </c>
    </row>
    <row r="15" spans="2:17" ht="28.5" customHeight="1">
      <c r="B15" s="6"/>
      <c r="C15" s="275"/>
      <c r="D15" s="277"/>
      <c r="E15" s="290" t="s">
        <v>68</v>
      </c>
      <c r="F15" s="287" t="s">
        <v>137</v>
      </c>
      <c r="G15" s="288"/>
      <c r="H15" s="54"/>
      <c r="I15" s="48" t="s">
        <v>63</v>
      </c>
      <c r="J15" s="49">
        <v>50.8</v>
      </c>
      <c r="K15" s="48" t="s">
        <v>138</v>
      </c>
      <c r="L15" s="50">
        <f t="shared" si="1"/>
        <v>0</v>
      </c>
      <c r="M15" s="282"/>
      <c r="N15" s="42">
        <f t="shared" si="2"/>
        <v>0</v>
      </c>
      <c r="O15" s="51">
        <v>1.61E-2</v>
      </c>
      <c r="P15" s="53" t="s">
        <v>53</v>
      </c>
      <c r="Q15" s="45">
        <f t="shared" si="0"/>
        <v>0</v>
      </c>
    </row>
    <row r="16" spans="2:17" ht="28.5" customHeight="1">
      <c r="B16" s="6"/>
      <c r="C16" s="275"/>
      <c r="D16" s="277"/>
      <c r="E16" s="291"/>
      <c r="F16" s="292" t="s">
        <v>69</v>
      </c>
      <c r="G16" s="293"/>
      <c r="H16" s="55"/>
      <c r="I16" s="53" t="s">
        <v>70</v>
      </c>
      <c r="J16" s="49">
        <v>44.9</v>
      </c>
      <c r="K16" s="53" t="s">
        <v>139</v>
      </c>
      <c r="L16" s="50">
        <f t="shared" si="1"/>
        <v>0</v>
      </c>
      <c r="M16" s="282"/>
      <c r="N16" s="42">
        <f t="shared" si="2"/>
        <v>0</v>
      </c>
      <c r="O16" s="51">
        <v>1.4200000000000001E-2</v>
      </c>
      <c r="P16" s="53" t="s">
        <v>60</v>
      </c>
      <c r="Q16" s="45">
        <f t="shared" si="0"/>
        <v>0</v>
      </c>
    </row>
    <row r="17" spans="2:17" ht="28.5" customHeight="1">
      <c r="B17" s="6"/>
      <c r="C17" s="275"/>
      <c r="D17" s="277"/>
      <c r="E17" s="294" t="s">
        <v>72</v>
      </c>
      <c r="F17" s="287" t="s">
        <v>73</v>
      </c>
      <c r="G17" s="288"/>
      <c r="H17" s="55"/>
      <c r="I17" s="48" t="s">
        <v>140</v>
      </c>
      <c r="J17" s="49">
        <v>54.6</v>
      </c>
      <c r="K17" s="48" t="s">
        <v>66</v>
      </c>
      <c r="L17" s="50">
        <f t="shared" si="1"/>
        <v>0</v>
      </c>
      <c r="M17" s="282"/>
      <c r="N17" s="42">
        <f t="shared" si="2"/>
        <v>0</v>
      </c>
      <c r="O17" s="51">
        <v>1.35E-2</v>
      </c>
      <c r="P17" s="53" t="s">
        <v>52</v>
      </c>
      <c r="Q17" s="45">
        <f t="shared" si="0"/>
        <v>0</v>
      </c>
    </row>
    <row r="18" spans="2:17" ht="28.5" customHeight="1">
      <c r="B18" s="6"/>
      <c r="C18" s="275"/>
      <c r="D18" s="277"/>
      <c r="E18" s="291"/>
      <c r="F18" s="292" t="s">
        <v>74</v>
      </c>
      <c r="G18" s="293"/>
      <c r="H18" s="55"/>
      <c r="I18" s="53" t="s">
        <v>70</v>
      </c>
      <c r="J18" s="49">
        <v>43.5</v>
      </c>
      <c r="K18" s="53" t="s">
        <v>71</v>
      </c>
      <c r="L18" s="50">
        <f t="shared" si="1"/>
        <v>0</v>
      </c>
      <c r="M18" s="282"/>
      <c r="N18" s="42">
        <f t="shared" si="2"/>
        <v>0</v>
      </c>
      <c r="O18" s="51">
        <v>1.3899999999999999E-2</v>
      </c>
      <c r="P18" s="53" t="s">
        <v>53</v>
      </c>
      <c r="Q18" s="45">
        <f t="shared" si="0"/>
        <v>0</v>
      </c>
    </row>
    <row r="19" spans="2:17" ht="28.5" customHeight="1">
      <c r="B19" s="6"/>
      <c r="C19" s="275"/>
      <c r="D19" s="277"/>
      <c r="E19" s="295" t="s">
        <v>75</v>
      </c>
      <c r="F19" s="295" t="s">
        <v>76</v>
      </c>
      <c r="G19" s="284"/>
      <c r="H19" s="54"/>
      <c r="I19" s="48" t="s">
        <v>62</v>
      </c>
      <c r="J19" s="49">
        <v>29</v>
      </c>
      <c r="K19" s="48" t="s">
        <v>66</v>
      </c>
      <c r="L19" s="50">
        <f t="shared" si="1"/>
        <v>0</v>
      </c>
      <c r="M19" s="282"/>
      <c r="N19" s="42">
        <f t="shared" si="2"/>
        <v>0</v>
      </c>
      <c r="O19" s="51">
        <v>2.4500000000000001E-2</v>
      </c>
      <c r="P19" s="53" t="s">
        <v>67</v>
      </c>
      <c r="Q19" s="45">
        <f t="shared" si="0"/>
        <v>0</v>
      </c>
    </row>
    <row r="20" spans="2:17" ht="28.5" customHeight="1">
      <c r="B20" s="6"/>
      <c r="C20" s="275"/>
      <c r="D20" s="277"/>
      <c r="E20" s="295"/>
      <c r="F20" s="295" t="s">
        <v>77</v>
      </c>
      <c r="G20" s="284"/>
      <c r="H20" s="54"/>
      <c r="I20" s="48" t="s">
        <v>133</v>
      </c>
      <c r="J20" s="49">
        <v>25.7</v>
      </c>
      <c r="K20" s="48" t="s">
        <v>141</v>
      </c>
      <c r="L20" s="56">
        <f t="shared" si="1"/>
        <v>0</v>
      </c>
      <c r="M20" s="282"/>
      <c r="N20" s="42">
        <f t="shared" si="2"/>
        <v>0</v>
      </c>
      <c r="O20" s="51">
        <v>2.47E-2</v>
      </c>
      <c r="P20" s="53" t="s">
        <v>67</v>
      </c>
      <c r="Q20" s="45">
        <f t="shared" si="0"/>
        <v>0</v>
      </c>
    </row>
    <row r="21" spans="2:17" ht="28.5" customHeight="1">
      <c r="B21" s="6"/>
      <c r="C21" s="275"/>
      <c r="D21" s="277"/>
      <c r="E21" s="295"/>
      <c r="F21" s="295" t="s">
        <v>78</v>
      </c>
      <c r="G21" s="284"/>
      <c r="H21" s="54"/>
      <c r="I21" s="48" t="s">
        <v>142</v>
      </c>
      <c r="J21" s="49">
        <v>26.9</v>
      </c>
      <c r="K21" s="48" t="s">
        <v>138</v>
      </c>
      <c r="L21" s="50">
        <f t="shared" si="1"/>
        <v>0</v>
      </c>
      <c r="M21" s="283"/>
      <c r="N21" s="42">
        <f t="shared" si="2"/>
        <v>0</v>
      </c>
      <c r="O21" s="51">
        <v>2.5499999999999998E-2</v>
      </c>
      <c r="P21" s="53" t="s">
        <v>60</v>
      </c>
      <c r="Q21" s="45">
        <f t="shared" si="0"/>
        <v>0</v>
      </c>
    </row>
    <row r="22" spans="2:17" ht="28.5" customHeight="1">
      <c r="B22" s="6"/>
      <c r="C22" s="275"/>
      <c r="D22" s="277"/>
      <c r="E22" s="295" t="s">
        <v>79</v>
      </c>
      <c r="F22" s="295"/>
      <c r="G22" s="284"/>
      <c r="H22" s="54"/>
      <c r="I22" s="48" t="s">
        <v>63</v>
      </c>
      <c r="J22" s="49">
        <v>29.4</v>
      </c>
      <c r="K22" s="48" t="s">
        <v>143</v>
      </c>
      <c r="L22" s="50">
        <f t="shared" si="1"/>
        <v>0</v>
      </c>
      <c r="M22" s="283"/>
      <c r="N22" s="42">
        <f t="shared" si="2"/>
        <v>0</v>
      </c>
      <c r="O22" s="51">
        <v>2.9399999999999999E-2</v>
      </c>
      <c r="P22" s="53" t="s">
        <v>67</v>
      </c>
      <c r="Q22" s="45">
        <f t="shared" si="0"/>
        <v>0</v>
      </c>
    </row>
    <row r="23" spans="2:17" ht="28.5" customHeight="1">
      <c r="B23" s="6"/>
      <c r="C23" s="275"/>
      <c r="D23" s="277"/>
      <c r="E23" s="295" t="s">
        <v>144</v>
      </c>
      <c r="F23" s="295"/>
      <c r="G23" s="284"/>
      <c r="H23" s="54"/>
      <c r="I23" s="48" t="s">
        <v>63</v>
      </c>
      <c r="J23" s="49">
        <v>37.299999999999997</v>
      </c>
      <c r="K23" s="48" t="s">
        <v>141</v>
      </c>
      <c r="L23" s="50">
        <f t="shared" si="1"/>
        <v>0</v>
      </c>
      <c r="M23" s="283"/>
      <c r="N23" s="42">
        <f t="shared" si="2"/>
        <v>0</v>
      </c>
      <c r="O23" s="51">
        <v>2.0899999999999998E-2</v>
      </c>
      <c r="P23" s="53" t="s">
        <v>67</v>
      </c>
      <c r="Q23" s="45">
        <f t="shared" si="0"/>
        <v>0</v>
      </c>
    </row>
    <row r="24" spans="2:17" ht="28.5" customHeight="1">
      <c r="B24" s="6"/>
      <c r="C24" s="275"/>
      <c r="D24" s="277"/>
      <c r="E24" s="284" t="s">
        <v>80</v>
      </c>
      <c r="F24" s="285"/>
      <c r="G24" s="285"/>
      <c r="H24" s="55"/>
      <c r="I24" s="57" t="s">
        <v>70</v>
      </c>
      <c r="J24" s="49">
        <v>21.1</v>
      </c>
      <c r="K24" s="53" t="s">
        <v>145</v>
      </c>
      <c r="L24" s="50">
        <f t="shared" si="1"/>
        <v>0</v>
      </c>
      <c r="M24" s="282"/>
      <c r="N24" s="42">
        <f t="shared" si="2"/>
        <v>0</v>
      </c>
      <c r="O24" s="51">
        <v>1.0999999999999999E-2</v>
      </c>
      <c r="P24" s="53" t="s">
        <v>53</v>
      </c>
      <c r="Q24" s="45">
        <f t="shared" si="0"/>
        <v>0</v>
      </c>
    </row>
    <row r="25" spans="2:17" ht="28.5" customHeight="1">
      <c r="B25" s="6"/>
      <c r="C25" s="275"/>
      <c r="D25" s="277"/>
      <c r="E25" s="284" t="s">
        <v>81</v>
      </c>
      <c r="F25" s="285"/>
      <c r="G25" s="285"/>
      <c r="H25" s="55"/>
      <c r="I25" s="53" t="s">
        <v>70</v>
      </c>
      <c r="J25" s="49">
        <v>3.41</v>
      </c>
      <c r="K25" s="53" t="s">
        <v>146</v>
      </c>
      <c r="L25" s="50">
        <f t="shared" si="1"/>
        <v>0</v>
      </c>
      <c r="M25" s="282"/>
      <c r="N25" s="42">
        <f t="shared" si="2"/>
        <v>0</v>
      </c>
      <c r="O25" s="51">
        <v>2.6599999999999999E-2</v>
      </c>
      <c r="P25" s="53" t="s">
        <v>60</v>
      </c>
      <c r="Q25" s="45">
        <f t="shared" si="0"/>
        <v>0</v>
      </c>
    </row>
    <row r="26" spans="2:17" ht="28.5" customHeight="1">
      <c r="B26" s="6"/>
      <c r="C26" s="275"/>
      <c r="D26" s="277"/>
      <c r="E26" s="284" t="s">
        <v>82</v>
      </c>
      <c r="F26" s="285"/>
      <c r="G26" s="286"/>
      <c r="H26" s="37"/>
      <c r="I26" s="57" t="s">
        <v>70</v>
      </c>
      <c r="J26" s="49">
        <v>8.41</v>
      </c>
      <c r="K26" s="53" t="s">
        <v>147</v>
      </c>
      <c r="L26" s="50">
        <f t="shared" si="1"/>
        <v>0</v>
      </c>
      <c r="M26" s="282"/>
      <c r="N26" s="42">
        <f t="shared" si="2"/>
        <v>0</v>
      </c>
      <c r="O26" s="51">
        <v>3.8399999999999997E-2</v>
      </c>
      <c r="P26" s="53" t="s">
        <v>64</v>
      </c>
      <c r="Q26" s="45">
        <f t="shared" si="0"/>
        <v>0</v>
      </c>
    </row>
    <row r="27" spans="2:17" ht="28.5" customHeight="1">
      <c r="B27" s="6"/>
      <c r="C27" s="275"/>
      <c r="D27" s="277"/>
      <c r="E27" s="296" t="s">
        <v>83</v>
      </c>
      <c r="F27" s="298" t="s">
        <v>84</v>
      </c>
      <c r="G27" s="58" t="s">
        <v>148</v>
      </c>
      <c r="H27" s="37"/>
      <c r="I27" s="57" t="s">
        <v>70</v>
      </c>
      <c r="J27" s="49">
        <v>45</v>
      </c>
      <c r="K27" s="53" t="s">
        <v>71</v>
      </c>
      <c r="L27" s="50">
        <f t="shared" si="1"/>
        <v>0</v>
      </c>
      <c r="M27" s="282"/>
      <c r="N27" s="42">
        <f t="shared" si="2"/>
        <v>0</v>
      </c>
      <c r="O27" s="51">
        <v>1.3599999999999999E-2</v>
      </c>
      <c r="P27" s="53" t="s">
        <v>149</v>
      </c>
      <c r="Q27" s="45">
        <f t="shared" si="0"/>
        <v>0</v>
      </c>
    </row>
    <row r="28" spans="2:17" ht="28.5" customHeight="1">
      <c r="B28" s="6"/>
      <c r="C28" s="275"/>
      <c r="D28" s="277"/>
      <c r="E28" s="297"/>
      <c r="F28" s="299"/>
      <c r="G28" s="58" t="s">
        <v>85</v>
      </c>
      <c r="H28" s="37"/>
      <c r="I28" s="57" t="s">
        <v>70</v>
      </c>
      <c r="J28" s="49">
        <v>43.12</v>
      </c>
      <c r="K28" s="53" t="s">
        <v>147</v>
      </c>
      <c r="L28" s="50">
        <f t="shared" si="1"/>
        <v>0</v>
      </c>
      <c r="M28" s="282"/>
      <c r="N28" s="42">
        <f t="shared" si="2"/>
        <v>0</v>
      </c>
      <c r="O28" s="51">
        <v>1.3599999999999999E-2</v>
      </c>
      <c r="P28" s="53" t="s">
        <v>67</v>
      </c>
      <c r="Q28" s="45">
        <f t="shared" si="0"/>
        <v>0</v>
      </c>
    </row>
    <row r="29" spans="2:17" ht="28.5" customHeight="1">
      <c r="B29" s="6"/>
      <c r="C29" s="275"/>
      <c r="D29" s="277"/>
      <c r="E29" s="297"/>
      <c r="F29" s="299"/>
      <c r="G29" s="58" t="s">
        <v>150</v>
      </c>
      <c r="H29" s="37"/>
      <c r="I29" s="57" t="s">
        <v>70</v>
      </c>
      <c r="J29" s="49">
        <v>46.04</v>
      </c>
      <c r="K29" s="53" t="s">
        <v>151</v>
      </c>
      <c r="L29" s="50">
        <f t="shared" si="1"/>
        <v>0</v>
      </c>
      <c r="M29" s="282"/>
      <c r="N29" s="42">
        <f t="shared" si="2"/>
        <v>0</v>
      </c>
      <c r="O29" s="51">
        <v>1.3599999999999999E-2</v>
      </c>
      <c r="P29" s="53" t="s">
        <v>58</v>
      </c>
      <c r="Q29" s="45">
        <f t="shared" si="0"/>
        <v>0</v>
      </c>
    </row>
    <row r="30" spans="2:17" ht="28.5" customHeight="1">
      <c r="B30" s="6"/>
      <c r="C30" s="275"/>
      <c r="D30" s="277"/>
      <c r="E30" s="297"/>
      <c r="F30" s="299"/>
      <c r="G30" s="58" t="s">
        <v>86</v>
      </c>
      <c r="H30" s="37"/>
      <c r="I30" s="57" t="s">
        <v>70</v>
      </c>
      <c r="J30" s="49">
        <v>41.86</v>
      </c>
      <c r="K30" s="53" t="s">
        <v>152</v>
      </c>
      <c r="L30" s="50">
        <f t="shared" si="1"/>
        <v>0</v>
      </c>
      <c r="M30" s="282"/>
      <c r="N30" s="42">
        <f t="shared" si="2"/>
        <v>0</v>
      </c>
      <c r="O30" s="51">
        <v>1.3599999999999999E-2</v>
      </c>
      <c r="P30" s="53" t="s">
        <v>67</v>
      </c>
      <c r="Q30" s="45">
        <f t="shared" si="0"/>
        <v>0</v>
      </c>
    </row>
    <row r="31" spans="2:17" ht="28.5" customHeight="1">
      <c r="B31" s="6"/>
      <c r="C31" s="275"/>
      <c r="D31" s="277"/>
      <c r="E31" s="297"/>
      <c r="F31" s="300"/>
      <c r="G31" s="58" t="s">
        <v>153</v>
      </c>
      <c r="H31" s="37"/>
      <c r="I31" s="57" t="s">
        <v>70</v>
      </c>
      <c r="J31" s="49">
        <v>29.3</v>
      </c>
      <c r="K31" s="53" t="s">
        <v>145</v>
      </c>
      <c r="L31" s="50">
        <f t="shared" si="1"/>
        <v>0</v>
      </c>
      <c r="M31" s="282"/>
      <c r="N31" s="42">
        <f t="shared" si="2"/>
        <v>0</v>
      </c>
      <c r="O31" s="51">
        <v>1.3599999999999999E-2</v>
      </c>
      <c r="P31" s="53" t="s">
        <v>67</v>
      </c>
      <c r="Q31" s="45">
        <f t="shared" si="0"/>
        <v>0</v>
      </c>
    </row>
    <row r="32" spans="2:17" ht="28.5" customHeight="1">
      <c r="B32" s="6"/>
      <c r="C32" s="275"/>
      <c r="D32" s="277"/>
      <c r="E32" s="297"/>
      <c r="F32" s="301"/>
      <c r="G32" s="302"/>
      <c r="H32" s="59"/>
      <c r="I32" s="60"/>
      <c r="J32" s="61"/>
      <c r="K32" s="60"/>
      <c r="L32" s="50">
        <f>IF(ISERROR(H32*J32),"",H32*J32)</f>
        <v>0</v>
      </c>
      <c r="M32" s="282"/>
      <c r="N32" s="42">
        <f>IF(ISERROR(H32*J32*M$5),"",H32*J32*M$5)</f>
        <v>0</v>
      </c>
      <c r="O32" s="62"/>
      <c r="P32" s="63"/>
      <c r="Q32" s="64">
        <f>IF(ISERROR(H32*J32*O32*44/12),"",H32*J32*O32*44/12)</f>
        <v>0</v>
      </c>
    </row>
    <row r="33" spans="2:17" ht="28.5" customHeight="1">
      <c r="B33" s="6"/>
      <c r="C33" s="275"/>
      <c r="D33" s="277"/>
      <c r="E33" s="297"/>
      <c r="F33" s="301"/>
      <c r="G33" s="302"/>
      <c r="H33" s="59"/>
      <c r="I33" s="60"/>
      <c r="J33" s="61"/>
      <c r="K33" s="60"/>
      <c r="L33" s="50">
        <f>IF(ISERROR(H33*J33),"",H33*J33)</f>
        <v>0</v>
      </c>
      <c r="M33" s="282"/>
      <c r="N33" s="42">
        <f>IF(ISERROR(H33*J33*M$5),"",H33*J33*M$5)</f>
        <v>0</v>
      </c>
      <c r="O33" s="62"/>
      <c r="P33" s="63"/>
      <c r="Q33" s="64">
        <f>IF(ISERROR(H33*J33*O33*44/12),"",H33*J33*O33*44/12)</f>
        <v>0</v>
      </c>
    </row>
    <row r="34" spans="2:17" ht="28.5" customHeight="1" thickBot="1">
      <c r="B34" s="6"/>
      <c r="C34" s="275"/>
      <c r="D34" s="47"/>
      <c r="E34" s="305" t="s">
        <v>154</v>
      </c>
      <c r="F34" s="306"/>
      <c r="G34" s="307"/>
      <c r="H34" s="308"/>
      <c r="I34" s="309"/>
      <c r="J34" s="310"/>
      <c r="K34" s="311"/>
      <c r="L34" s="65">
        <f>SUM(L5:L33)</f>
        <v>0</v>
      </c>
      <c r="M34" s="282"/>
      <c r="N34" s="66">
        <f>L34*M5</f>
        <v>0</v>
      </c>
      <c r="O34" s="303"/>
      <c r="P34" s="304"/>
      <c r="Q34" s="67">
        <f>SUM(Q5:Q33)</f>
        <v>0</v>
      </c>
    </row>
    <row r="35" spans="2:17" ht="16.5" customHeight="1" thickTop="1">
      <c r="B35" s="6"/>
      <c r="C35" s="275"/>
      <c r="D35" s="312" t="s">
        <v>88</v>
      </c>
      <c r="E35" s="68"/>
      <c r="F35" s="69"/>
      <c r="G35" s="70"/>
      <c r="H35" s="71" t="s">
        <v>89</v>
      </c>
      <c r="I35" s="72"/>
      <c r="J35" s="73" t="s">
        <v>155</v>
      </c>
      <c r="K35" s="72"/>
      <c r="L35" s="74" t="s">
        <v>156</v>
      </c>
      <c r="M35" s="75" t="s">
        <v>157</v>
      </c>
      <c r="N35" s="76" t="s">
        <v>158</v>
      </c>
      <c r="O35" s="77" t="s">
        <v>90</v>
      </c>
      <c r="P35" s="72"/>
      <c r="Q35" s="78" t="s">
        <v>159</v>
      </c>
    </row>
    <row r="36" spans="2:17" ht="28.5" customHeight="1">
      <c r="B36" s="6"/>
      <c r="C36" s="275"/>
      <c r="D36" s="313"/>
      <c r="E36" s="284" t="s">
        <v>91</v>
      </c>
      <c r="F36" s="285"/>
      <c r="G36" s="286"/>
      <c r="H36" s="37"/>
      <c r="I36" s="48" t="s">
        <v>160</v>
      </c>
      <c r="J36" s="49">
        <v>1.02</v>
      </c>
      <c r="K36" s="48" t="s">
        <v>161</v>
      </c>
      <c r="L36" s="50">
        <f t="shared" si="1"/>
        <v>0</v>
      </c>
      <c r="M36" s="282">
        <v>2.58E-2</v>
      </c>
      <c r="N36" s="42">
        <f t="shared" si="2"/>
        <v>0</v>
      </c>
      <c r="O36" s="79">
        <v>0.06</v>
      </c>
      <c r="P36" s="53" t="s">
        <v>162</v>
      </c>
      <c r="Q36" s="45">
        <f>H36*O36</f>
        <v>0</v>
      </c>
    </row>
    <row r="37" spans="2:17" ht="28.5" customHeight="1">
      <c r="B37" s="6"/>
      <c r="C37" s="275"/>
      <c r="D37" s="313"/>
      <c r="E37" s="316" t="s">
        <v>92</v>
      </c>
      <c r="F37" s="317"/>
      <c r="G37" s="318"/>
      <c r="H37" s="37"/>
      <c r="I37" s="48" t="s">
        <v>108</v>
      </c>
      <c r="J37" s="49">
        <v>1.36</v>
      </c>
      <c r="K37" s="48" t="s">
        <v>163</v>
      </c>
      <c r="L37" s="50">
        <f t="shared" si="1"/>
        <v>0</v>
      </c>
      <c r="M37" s="282"/>
      <c r="N37" s="42">
        <f t="shared" si="2"/>
        <v>0</v>
      </c>
      <c r="O37" s="79">
        <v>5.7000000000000002E-2</v>
      </c>
      <c r="P37" s="53" t="s">
        <v>164</v>
      </c>
      <c r="Q37" s="45">
        <f>H37*O37</f>
        <v>0</v>
      </c>
    </row>
    <row r="38" spans="2:17" ht="28.5" customHeight="1">
      <c r="B38" s="6"/>
      <c r="C38" s="275"/>
      <c r="D38" s="313"/>
      <c r="E38" s="284" t="s">
        <v>93</v>
      </c>
      <c r="F38" s="285"/>
      <c r="G38" s="286"/>
      <c r="H38" s="37"/>
      <c r="I38" s="48" t="s">
        <v>165</v>
      </c>
      <c r="J38" s="49">
        <v>1.36</v>
      </c>
      <c r="K38" s="48" t="s">
        <v>166</v>
      </c>
      <c r="L38" s="50">
        <f t="shared" si="1"/>
        <v>0</v>
      </c>
      <c r="M38" s="282"/>
      <c r="N38" s="42">
        <f t="shared" si="2"/>
        <v>0</v>
      </c>
      <c r="O38" s="79">
        <v>5.7000000000000002E-2</v>
      </c>
      <c r="P38" s="53" t="s">
        <v>167</v>
      </c>
      <c r="Q38" s="45">
        <f>H38*O38</f>
        <v>0</v>
      </c>
    </row>
    <row r="39" spans="2:17" ht="28.5" customHeight="1">
      <c r="B39" s="6"/>
      <c r="C39" s="275"/>
      <c r="D39" s="313"/>
      <c r="E39" s="284" t="s">
        <v>94</v>
      </c>
      <c r="F39" s="285"/>
      <c r="G39" s="286"/>
      <c r="H39" s="37"/>
      <c r="I39" s="48" t="s">
        <v>108</v>
      </c>
      <c r="J39" s="80">
        <v>1.36</v>
      </c>
      <c r="K39" s="48" t="s">
        <v>168</v>
      </c>
      <c r="L39" s="50">
        <f t="shared" si="1"/>
        <v>0</v>
      </c>
      <c r="M39" s="282"/>
      <c r="N39" s="42">
        <f t="shared" si="2"/>
        <v>0</v>
      </c>
      <c r="O39" s="79">
        <v>5.7000000000000002E-2</v>
      </c>
      <c r="P39" s="53" t="s">
        <v>167</v>
      </c>
      <c r="Q39" s="45">
        <f>H39*O39</f>
        <v>0</v>
      </c>
    </row>
    <row r="40" spans="2:17" ht="28.5" customHeight="1">
      <c r="B40" s="6"/>
      <c r="C40" s="275"/>
      <c r="D40" s="313"/>
      <c r="E40" s="319" t="s">
        <v>95</v>
      </c>
      <c r="F40" s="320"/>
      <c r="G40" s="321"/>
      <c r="H40" s="37"/>
      <c r="I40" s="81" t="s">
        <v>169</v>
      </c>
      <c r="J40" s="322"/>
      <c r="K40" s="323"/>
      <c r="L40" s="82"/>
      <c r="M40" s="315"/>
      <c r="N40" s="82"/>
      <c r="O40" s="79">
        <v>5.7000000000000002E-2</v>
      </c>
      <c r="P40" s="53" t="s">
        <v>170</v>
      </c>
      <c r="Q40" s="45">
        <f>H40*O40</f>
        <v>0</v>
      </c>
    </row>
    <row r="41" spans="2:17" ht="28.5" customHeight="1" thickBot="1">
      <c r="B41" s="6"/>
      <c r="C41" s="275"/>
      <c r="D41" s="314"/>
      <c r="E41" s="324" t="s">
        <v>171</v>
      </c>
      <c r="F41" s="325"/>
      <c r="G41" s="326"/>
      <c r="H41" s="327"/>
      <c r="I41" s="309"/>
      <c r="J41" s="310"/>
      <c r="K41" s="311"/>
      <c r="L41" s="83">
        <f>SUM(L36:L40)</f>
        <v>0</v>
      </c>
      <c r="M41" s="84"/>
      <c r="N41" s="85">
        <f>L41*M36</f>
        <v>0</v>
      </c>
      <c r="O41" s="303"/>
      <c r="P41" s="304"/>
      <c r="Q41" s="67">
        <f>SUM(Q36:Q40)</f>
        <v>0</v>
      </c>
    </row>
    <row r="42" spans="2:17" ht="28.5" hidden="1" customHeight="1">
      <c r="B42" s="6"/>
      <c r="C42" s="275"/>
      <c r="D42" s="336" t="s">
        <v>96</v>
      </c>
      <c r="E42" s="339" t="s">
        <v>97</v>
      </c>
      <c r="F42" s="341" t="s">
        <v>98</v>
      </c>
      <c r="G42" s="342"/>
      <c r="H42" s="37"/>
      <c r="I42" s="86" t="s">
        <v>99</v>
      </c>
      <c r="J42" s="80">
        <v>9.9700000000000006</v>
      </c>
      <c r="K42" s="52" t="s">
        <v>100</v>
      </c>
      <c r="L42" s="87">
        <f>H42*J42</f>
        <v>0</v>
      </c>
      <c r="M42" s="329">
        <v>2.58E-2</v>
      </c>
      <c r="N42" s="88">
        <f>H42*J42*M$42</f>
        <v>0</v>
      </c>
      <c r="O42" s="79">
        <v>0.495</v>
      </c>
      <c r="P42" s="53" t="s">
        <v>101</v>
      </c>
      <c r="Q42" s="89">
        <f>H42*O42</f>
        <v>0</v>
      </c>
    </row>
    <row r="43" spans="2:17" ht="28.5" hidden="1" customHeight="1">
      <c r="B43" s="6"/>
      <c r="C43" s="275"/>
      <c r="D43" s="337"/>
      <c r="E43" s="340"/>
      <c r="F43" s="284" t="s">
        <v>102</v>
      </c>
      <c r="G43" s="286"/>
      <c r="H43" s="37"/>
      <c r="I43" s="57" t="s">
        <v>99</v>
      </c>
      <c r="J43" s="80">
        <v>9.2799999999999994</v>
      </c>
      <c r="K43" s="53" t="s">
        <v>100</v>
      </c>
      <c r="L43" s="87">
        <f>H43*J43</f>
        <v>0</v>
      </c>
      <c r="M43" s="282"/>
      <c r="N43" s="88">
        <f>H43*J43*M$42</f>
        <v>0</v>
      </c>
      <c r="O43" s="79">
        <v>0.495</v>
      </c>
      <c r="P43" s="52" t="s">
        <v>101</v>
      </c>
      <c r="Q43" s="89">
        <f>H43*O43</f>
        <v>0</v>
      </c>
    </row>
    <row r="44" spans="2:17" ht="28.5" customHeight="1" thickTop="1">
      <c r="B44" s="6"/>
      <c r="C44" s="275"/>
      <c r="D44" s="337"/>
      <c r="E44" s="330" t="s">
        <v>103</v>
      </c>
      <c r="F44" s="331"/>
      <c r="G44" s="332"/>
      <c r="H44" s="37"/>
      <c r="I44" s="53" t="s">
        <v>99</v>
      </c>
      <c r="J44" s="80">
        <v>9.76</v>
      </c>
      <c r="K44" s="53" t="s">
        <v>100</v>
      </c>
      <c r="L44" s="90">
        <f>H44*J44</f>
        <v>0</v>
      </c>
      <c r="M44" s="282"/>
      <c r="N44" s="42">
        <f>H44*J44*M$5</f>
        <v>0</v>
      </c>
      <c r="O44" s="79">
        <v>0.495</v>
      </c>
      <c r="P44" s="52" t="s">
        <v>101</v>
      </c>
      <c r="Q44" s="91">
        <f>H44*O44</f>
        <v>0</v>
      </c>
    </row>
    <row r="45" spans="2:17" ht="28.5" hidden="1" customHeight="1">
      <c r="B45" s="6"/>
      <c r="C45" s="46"/>
      <c r="D45" s="337"/>
      <c r="E45" s="319" t="s">
        <v>104</v>
      </c>
      <c r="F45" s="320"/>
      <c r="G45" s="321"/>
      <c r="H45" s="37"/>
      <c r="I45" s="57" t="s">
        <v>99</v>
      </c>
      <c r="J45" s="322"/>
      <c r="K45" s="323"/>
      <c r="L45" s="82"/>
      <c r="M45" s="282"/>
      <c r="N45" s="82"/>
      <c r="O45" s="79">
        <v>0.495</v>
      </c>
      <c r="P45" s="52" t="s">
        <v>101</v>
      </c>
      <c r="Q45" s="91">
        <f>H45*O45</f>
        <v>0</v>
      </c>
    </row>
    <row r="46" spans="2:17" ht="28.5" customHeight="1">
      <c r="B46" s="6"/>
      <c r="C46" s="46"/>
      <c r="D46" s="337"/>
      <c r="E46" s="319" t="s">
        <v>105</v>
      </c>
      <c r="F46" s="320"/>
      <c r="G46" s="321"/>
      <c r="H46" s="37"/>
      <c r="I46" s="53" t="s">
        <v>99</v>
      </c>
      <c r="J46" s="322"/>
      <c r="K46" s="323"/>
      <c r="L46" s="82"/>
      <c r="M46" s="315"/>
      <c r="N46" s="92"/>
      <c r="O46" s="93">
        <v>-0.495</v>
      </c>
      <c r="P46" s="52" t="s">
        <v>101</v>
      </c>
      <c r="Q46" s="91">
        <f>-ABS(H46*O46*0.5)</f>
        <v>0</v>
      </c>
    </row>
    <row r="47" spans="2:17" ht="28.5" customHeight="1" thickBot="1">
      <c r="B47" s="6"/>
      <c r="C47" s="46"/>
      <c r="D47" s="338"/>
      <c r="E47" s="333" t="s">
        <v>87</v>
      </c>
      <c r="F47" s="334"/>
      <c r="G47" s="335"/>
      <c r="H47" s="327"/>
      <c r="I47" s="309"/>
      <c r="J47" s="310"/>
      <c r="K47" s="328"/>
      <c r="L47" s="83">
        <f>SUM(L42:L44)</f>
        <v>0</v>
      </c>
      <c r="M47" s="94"/>
      <c r="N47" s="95">
        <f>L47*M42</f>
        <v>0</v>
      </c>
      <c r="O47" s="310"/>
      <c r="P47" s="328"/>
      <c r="Q47" s="96">
        <f>SUM(Q42:Q46)</f>
        <v>0</v>
      </c>
    </row>
    <row r="48" spans="2:17" ht="28.5" customHeight="1" thickTop="1">
      <c r="B48" s="6"/>
      <c r="C48" s="46"/>
      <c r="D48" s="343" t="s">
        <v>106</v>
      </c>
      <c r="E48" s="344" t="s">
        <v>107</v>
      </c>
      <c r="F48" s="345"/>
      <c r="G48" s="346"/>
      <c r="H48" s="37"/>
      <c r="I48" s="97" t="s">
        <v>108</v>
      </c>
      <c r="J48" s="347"/>
      <c r="K48" s="348"/>
      <c r="L48" s="98"/>
      <c r="M48" s="99"/>
      <c r="N48" s="100"/>
      <c r="O48" s="77"/>
      <c r="P48" s="101"/>
      <c r="Q48" s="102">
        <f>IF(ISERROR(-ABS(H48*O48)),"",-ABS(H48*O48))</f>
        <v>0</v>
      </c>
    </row>
    <row r="49" spans="2:17" ht="28.5" customHeight="1">
      <c r="B49" s="6"/>
      <c r="C49" s="46"/>
      <c r="D49" s="343"/>
      <c r="E49" s="367" t="s">
        <v>109</v>
      </c>
      <c r="F49" s="368"/>
      <c r="G49" s="369"/>
      <c r="H49" s="37"/>
      <c r="I49" s="53" t="s">
        <v>99</v>
      </c>
      <c r="J49" s="322"/>
      <c r="K49" s="323"/>
      <c r="L49" s="82"/>
      <c r="M49" s="103"/>
      <c r="N49" s="104"/>
      <c r="O49" s="105"/>
      <c r="P49" s="63"/>
      <c r="Q49" s="45">
        <f>IF(ISERROR(-ABS(H49*O49)),"",-ABS(H49*O49))</f>
        <v>0</v>
      </c>
    </row>
    <row r="50" spans="2:17" ht="28.5" customHeight="1" thickBot="1">
      <c r="B50" s="6"/>
      <c r="C50" s="46"/>
      <c r="D50" s="343"/>
      <c r="E50" s="333" t="s">
        <v>87</v>
      </c>
      <c r="F50" s="334"/>
      <c r="G50" s="335"/>
      <c r="H50" s="327"/>
      <c r="I50" s="328"/>
      <c r="J50" s="310"/>
      <c r="K50" s="328"/>
      <c r="L50" s="106"/>
      <c r="M50" s="107"/>
      <c r="N50" s="108"/>
      <c r="O50" s="358"/>
      <c r="P50" s="359"/>
      <c r="Q50" s="96">
        <f>SUM(Q48:Q49)</f>
        <v>0</v>
      </c>
    </row>
    <row r="51" spans="2:17" ht="28.5" customHeight="1" thickTop="1" thickBot="1">
      <c r="B51" s="6"/>
      <c r="C51" s="109"/>
      <c r="D51" s="360" t="s">
        <v>110</v>
      </c>
      <c r="E51" s="361"/>
      <c r="F51" s="361"/>
      <c r="G51" s="362"/>
      <c r="H51" s="363"/>
      <c r="I51" s="364"/>
      <c r="J51" s="365"/>
      <c r="K51" s="366"/>
      <c r="L51" s="110"/>
      <c r="M51" s="111"/>
      <c r="N51" s="112"/>
      <c r="O51" s="365"/>
      <c r="P51" s="366"/>
      <c r="Q51" s="113"/>
    </row>
    <row r="52" spans="2:17" ht="28.5" customHeight="1" thickTop="1" thickBot="1">
      <c r="C52" s="114"/>
      <c r="D52" s="349" t="s">
        <v>111</v>
      </c>
      <c r="E52" s="350"/>
      <c r="F52" s="350"/>
      <c r="G52" s="351"/>
      <c r="H52" s="352"/>
      <c r="I52" s="353"/>
      <c r="J52" s="354"/>
      <c r="K52" s="355"/>
      <c r="L52" s="115">
        <f>SUM(L34,L41,L47)</f>
        <v>0</v>
      </c>
      <c r="M52" s="116">
        <v>2.58E-2</v>
      </c>
      <c r="N52" s="117">
        <f>+N34+N41+N47+N50+N51</f>
        <v>0</v>
      </c>
      <c r="O52" s="356"/>
      <c r="P52" s="357"/>
      <c r="Q52" s="118">
        <f>+Q34+Q41+Q47+Q50+Q51</f>
        <v>0</v>
      </c>
    </row>
    <row r="53" spans="2:17">
      <c r="Q53" s="119" t="s">
        <v>172</v>
      </c>
    </row>
  </sheetData>
  <mergeCells count="83">
    <mergeCell ref="O47:P47"/>
    <mergeCell ref="E48:G48"/>
    <mergeCell ref="J48:K48"/>
    <mergeCell ref="D52:G52"/>
    <mergeCell ref="H52:I52"/>
    <mergeCell ref="J52:K52"/>
    <mergeCell ref="O52:P52"/>
    <mergeCell ref="H50:I50"/>
    <mergeCell ref="J50:K50"/>
    <mergeCell ref="O50:P50"/>
    <mergeCell ref="D51:G51"/>
    <mergeCell ref="H51:I51"/>
    <mergeCell ref="J51:K51"/>
    <mergeCell ref="O51:P51"/>
    <mergeCell ref="E49:G49"/>
    <mergeCell ref="J49:K49"/>
    <mergeCell ref="E50:G50"/>
    <mergeCell ref="D42:D47"/>
    <mergeCell ref="E42:E43"/>
    <mergeCell ref="F42:G42"/>
    <mergeCell ref="D48:D50"/>
    <mergeCell ref="E47:G47"/>
    <mergeCell ref="H47:I47"/>
    <mergeCell ref="J47:K47"/>
    <mergeCell ref="M42:M46"/>
    <mergeCell ref="F43:G43"/>
    <mergeCell ref="E44:G44"/>
    <mergeCell ref="E45:G45"/>
    <mergeCell ref="J45:K45"/>
    <mergeCell ref="E46:G46"/>
    <mergeCell ref="J46:K46"/>
    <mergeCell ref="D35:D41"/>
    <mergeCell ref="E36:G36"/>
    <mergeCell ref="M36:M40"/>
    <mergeCell ref="E37:G37"/>
    <mergeCell ref="E38:G38"/>
    <mergeCell ref="E40:G40"/>
    <mergeCell ref="J40:K40"/>
    <mergeCell ref="E41:G41"/>
    <mergeCell ref="H41:I41"/>
    <mergeCell ref="J41:K41"/>
    <mergeCell ref="O41:P41"/>
    <mergeCell ref="E34:G34"/>
    <mergeCell ref="H34:I34"/>
    <mergeCell ref="J34:K34"/>
    <mergeCell ref="O34:P34"/>
    <mergeCell ref="E23:G23"/>
    <mergeCell ref="E39:G39"/>
    <mergeCell ref="E24:G24"/>
    <mergeCell ref="E25:G25"/>
    <mergeCell ref="E26:G26"/>
    <mergeCell ref="E27:E33"/>
    <mergeCell ref="F27:F31"/>
    <mergeCell ref="F32:G32"/>
    <mergeCell ref="F33:G33"/>
    <mergeCell ref="E19:E21"/>
    <mergeCell ref="F19:G19"/>
    <mergeCell ref="F20:G20"/>
    <mergeCell ref="F21:G21"/>
    <mergeCell ref="E22:G22"/>
    <mergeCell ref="E14:G14"/>
    <mergeCell ref="E15:E16"/>
    <mergeCell ref="F15:G15"/>
    <mergeCell ref="F16:G16"/>
    <mergeCell ref="E17:E18"/>
    <mergeCell ref="F17:G17"/>
    <mergeCell ref="F18:G18"/>
    <mergeCell ref="D2:G4"/>
    <mergeCell ref="H2:I2"/>
    <mergeCell ref="J2:K2"/>
    <mergeCell ref="O2:P2"/>
    <mergeCell ref="C5:C44"/>
    <mergeCell ref="D5:D33"/>
    <mergeCell ref="E5:G5"/>
    <mergeCell ref="M5:M34"/>
    <mergeCell ref="E6:G6"/>
    <mergeCell ref="E7:G7"/>
    <mergeCell ref="E8:G8"/>
    <mergeCell ref="E9:G9"/>
    <mergeCell ref="E10:G10"/>
    <mergeCell ref="E11:G11"/>
    <mergeCell ref="E12:G12"/>
    <mergeCell ref="E13:G13"/>
  </mergeCells>
  <phoneticPr fontId="2"/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換算シート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2024-07-16T02:25:39Z</cp:lastPrinted>
  <dcterms:created xsi:type="dcterms:W3CDTF">2013-02-25T01:32:43Z</dcterms:created>
  <dcterms:modified xsi:type="dcterms:W3CDTF">2025-04-16T06:47:59Z</dcterms:modified>
</cp:coreProperties>
</file>