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8B235398-6D9E-41E1-913A-A031C51C2B43}" xr6:coauthVersionLast="47" xr6:coauthVersionMax="47" xr10:uidLastSave="{00000000-0000-0000-0000-000000000000}"/>
  <workbookProtection workbookAlgorithmName="SHA-512" workbookHashValue="zJoXtgR0bRTQetrVsWSr8DM4QAyESrxMmk0EHVTqb7SQjcg4a+V8kLUwWRn7/0cMxSJSXMgfQkSiWsKC24VL6A==" workbookSaltValue="Fxo4/D/jnAE1+nrwhX/eUA==" workbookSpinCount="100000" lockStructure="1"/>
  <bookViews>
    <workbookView xWindow="-110" yWindow="-110" windowWidth="19420" windowHeight="1056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H10" i="5" s="1"/>
  <c r="D10" i="5"/>
  <c r="DR10" i="5" s="1"/>
  <c r="C10" i="5"/>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J6" i="5"/>
  <c r="CK11" i="5" s="1"/>
  <c r="CI6" i="5"/>
  <c r="CJ11" i="5" s="1"/>
  <c r="CH6" i="5"/>
  <c r="CI11" i="5" s="1"/>
  <c r="CG6" i="5"/>
  <c r="EH90" i="4" s="1"/>
  <c r="CF6" i="5"/>
  <c r="CE6" i="5"/>
  <c r="CA12" i="5" s="1"/>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L6" i="5"/>
  <c r="BM11" i="5" s="1"/>
  <c r="BK6" i="5"/>
  <c r="BJ6" i="5"/>
  <c r="BF12" i="5" s="1"/>
  <c r="BI6" i="5"/>
  <c r="BE12" i="5" s="1"/>
  <c r="BH6" i="5"/>
  <c r="BG6" i="5"/>
  <c r="BC12" i="5" s="1"/>
  <c r="BF6" i="5"/>
  <c r="BB12" i="5" s="1"/>
  <c r="BE6" i="5"/>
  <c r="BF11" i="5" s="1"/>
  <c r="BD6" i="5"/>
  <c r="BE11" i="5" s="1"/>
  <c r="BC6" i="5"/>
  <c r="PT32" i="4" s="1"/>
  <c r="BB6" i="5"/>
  <c r="BC11" i="5" s="1"/>
  <c r="BA6" i="5"/>
  <c r="BB11" i="5" s="1"/>
  <c r="AZ6" i="5"/>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DG90" i="4"/>
  <c r="CF90" i="4"/>
  <c r="BE90" i="4"/>
  <c r="C90" i="4"/>
  <c r="RA81" i="4"/>
  <c r="PZ81" i="4"/>
  <c r="MW81" i="4"/>
  <c r="KO81" i="4"/>
  <c r="JN81" i="4"/>
  <c r="IM81" i="4"/>
  <c r="GK81" i="4"/>
  <c r="EC81" i="4"/>
  <c r="CA81" i="4"/>
  <c r="AZ81" i="4"/>
  <c r="Y81" i="4"/>
  <c r="RA80" i="4"/>
  <c r="NX80" i="4"/>
  <c r="MW80" i="4"/>
  <c r="KO80" i="4"/>
  <c r="JN80" i="4"/>
  <c r="IM80" i="4"/>
  <c r="GK80" i="4"/>
  <c r="DB80" i="4"/>
  <c r="CA80" i="4"/>
  <c r="AZ80" i="4"/>
  <c r="RA79" i="4"/>
  <c r="OY79" i="4"/>
  <c r="NX79" i="4"/>
  <c r="MW79" i="4"/>
  <c r="JN79" i="4"/>
  <c r="IM79" i="4"/>
  <c r="HL79" i="4"/>
  <c r="EC79" i="4"/>
  <c r="DB79" i="4"/>
  <c r="CA79" i="4"/>
  <c r="Y79" i="4"/>
  <c r="RH56" i="4"/>
  <c r="OZ56" i="4"/>
  <c r="OF56" i="4"/>
  <c r="MN56" i="4"/>
  <c r="LT56" i="4"/>
  <c r="KZ56" i="4"/>
  <c r="KF56" i="4"/>
  <c r="JL56" i="4"/>
  <c r="GZ56" i="4"/>
  <c r="GF56" i="4"/>
  <c r="FL56" i="4"/>
  <c r="BL56" i="4"/>
  <c r="AR56" i="4"/>
  <c r="QN55" i="4"/>
  <c r="OZ55" i="4"/>
  <c r="MN55" i="4"/>
  <c r="KF55" i="4"/>
  <c r="JL55" i="4"/>
  <c r="GZ55" i="4"/>
  <c r="GF55" i="4"/>
  <c r="FL55" i="4"/>
  <c r="CF55" i="4"/>
  <c r="BL55" i="4"/>
  <c r="X55" i="4"/>
  <c r="RH54" i="4"/>
  <c r="QN54" i="4"/>
  <c r="PT54" i="4"/>
  <c r="OZ54" i="4"/>
  <c r="OF54" i="4"/>
  <c r="MN54" i="4"/>
  <c r="KZ54" i="4"/>
  <c r="KF54" i="4"/>
  <c r="JL54" i="4"/>
  <c r="GZ54" i="4"/>
  <c r="GF54" i="4"/>
  <c r="FL54" i="4"/>
  <c r="CZ54" i="4"/>
  <c r="CF54" i="4"/>
  <c r="BL54" i="4"/>
  <c r="X54" i="4"/>
  <c r="RH33" i="4"/>
  <c r="OZ33" i="4"/>
  <c r="OF33" i="4"/>
  <c r="MN33" i="4"/>
  <c r="LT33" i="4"/>
  <c r="KZ33" i="4"/>
  <c r="KF33" i="4"/>
  <c r="JL33" i="4"/>
  <c r="GZ33" i="4"/>
  <c r="GF33" i="4"/>
  <c r="FL33" i="4"/>
  <c r="BL33" i="4"/>
  <c r="AR33" i="4"/>
  <c r="OZ32" i="4"/>
  <c r="MN32" i="4"/>
  <c r="KF32" i="4"/>
  <c r="JL32" i="4"/>
  <c r="GZ32" i="4"/>
  <c r="GF32" i="4"/>
  <c r="FL32" i="4"/>
  <c r="CF32" i="4"/>
  <c r="BL32" i="4"/>
  <c r="X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BQ10" i="5" l="1"/>
  <c r="U10" i="5"/>
  <c r="BZ10" i="5"/>
  <c r="W10" i="5"/>
  <c r="CA10" i="5"/>
  <c r="Y10" i="5"/>
  <c r="CK10" i="5"/>
  <c r="AH10" i="5"/>
  <c r="DG10" i="5"/>
  <c r="AI10" i="5"/>
  <c r="DI10" i="5"/>
  <c r="AS10" i="5"/>
  <c r="DS10" i="5"/>
  <c r="BO10" i="5"/>
  <c r="EC10" i="5"/>
  <c r="AF12" i="5"/>
  <c r="ER33" i="4"/>
  <c r="CB12" i="5"/>
  <c r="HT56" i="4"/>
  <c r="AR55" i="4"/>
  <c r="BN11" i="5"/>
  <c r="EB10" i="5"/>
  <c r="CJ10" i="5"/>
  <c r="AR10" i="5"/>
  <c r="DQ10" i="5"/>
  <c r="BY10" i="5"/>
  <c r="AG10" i="5"/>
  <c r="DF10" i="5"/>
  <c r="BN10" i="5"/>
  <c r="V10" i="5"/>
  <c r="AZ79" i="4"/>
  <c r="AR54" i="4"/>
  <c r="AR31" i="4"/>
  <c r="AF11" i="5"/>
  <c r="AJ12" i="5"/>
  <c r="HT33" i="4"/>
  <c r="CU10" i="5"/>
  <c r="AJ11" i="5"/>
  <c r="BD12" i="5"/>
  <c r="PT33" i="4"/>
  <c r="BX12" i="5"/>
  <c r="ER56" i="4"/>
  <c r="KZ32" i="4"/>
  <c r="QN32" i="4"/>
  <c r="KZ55" i="4"/>
  <c r="LT55" i="4"/>
  <c r="CL11" i="5"/>
  <c r="RH32" i="4"/>
  <c r="CF33" i="4"/>
  <c r="QN33" i="4"/>
  <c r="RH55" i="4"/>
  <c r="CF56" i="4"/>
  <c r="QN56" i="4"/>
  <c r="OY80" i="4"/>
  <c r="HL81" i="4"/>
  <c r="CZ32" i="4"/>
  <c r="OF32" i="4"/>
  <c r="X33" i="4"/>
  <c r="CZ33" i="4"/>
  <c r="CZ55" i="4"/>
  <c r="OF55" i="4"/>
  <c r="X56" i="4"/>
  <c r="CZ56" i="4"/>
  <c r="Y80" i="4"/>
  <c r="EC80" i="4"/>
  <c r="PZ80" i="4"/>
  <c r="OY81" i="4"/>
  <c r="ER55" i="4"/>
  <c r="BX11" i="5"/>
  <c r="HT55" i="4"/>
  <c r="CB11" i="5"/>
  <c r="PT55" i="4"/>
  <c r="CV11" i="5"/>
  <c r="BC10" i="5"/>
  <c r="AT11" i="5"/>
  <c r="CV12" i="5"/>
  <c r="PT56" i="4"/>
  <c r="DH12" i="5"/>
  <c r="DB81" i="4"/>
  <c r="DQ11" i="5"/>
  <c r="HL80" i="4"/>
  <c r="EB12" i="5"/>
  <c r="NX81" i="4"/>
  <c r="CT10" i="5"/>
  <c r="BB10" i="5"/>
  <c r="EA10" i="5"/>
  <c r="CI10" i="5"/>
  <c r="AQ10" i="5"/>
  <c r="DP10" i="5"/>
  <c r="BX10" i="5"/>
  <c r="AF10" i="5"/>
  <c r="GK79" i="4"/>
  <c r="ER54" i="4"/>
  <c r="ER31" i="4"/>
  <c r="BM10" i="5"/>
  <c r="V11" i="5"/>
  <c r="BD11" i="5"/>
  <c r="HT31" i="4"/>
  <c r="LT31" i="4"/>
  <c r="HT54" i="4"/>
  <c r="LT54" i="4"/>
  <c r="KO79" i="4"/>
  <c r="PZ79" i="4"/>
  <c r="AJ10" i="5"/>
  <c r="AT10" i="5"/>
  <c r="BD10" i="5"/>
  <c r="CB10" i="5"/>
  <c r="CL10" i="5"/>
  <c r="CV10" i="5"/>
  <c r="DT10" i="5"/>
  <c r="ED10" i="5"/>
  <c r="AU10" i="5"/>
  <c r="BE10" i="5"/>
  <c r="CM10" i="5"/>
  <c r="CW10" i="5"/>
  <c r="EE10" i="5"/>
  <c r="X10" i="5"/>
  <c r="BF10" i="5"/>
  <c r="BP10" i="5"/>
</calcChain>
</file>

<file path=xl/sharedStrings.xml><?xml version="1.0" encoding="utf-8"?>
<sst xmlns="http://schemas.openxmlformats.org/spreadsheetml/2006/main" count="262" uniqueCount="106">
  <si>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</si>
  <si>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</si>
  <si>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</si>
  <si>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</si>
  <si>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</si>
  <si>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</si>
  <si>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</si>
  <si>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</si>
  <si>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</si>
  <si>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</si>
  <si>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</si>
  <si>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</si>
  <si>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</si>
  <si>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</si>
  <si>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</si>
  <si>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</si>
  <si>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</si>
  <si>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</si>
  <si>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</si>
  <si>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</si>
  <si>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</si>
  <si>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</si>
  <si>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</si>
  <si>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</si>
  <si>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</si>
  <si>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</si>
  <si>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</si>
  <si>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</si>
  <si>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</si>
  <si>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</si>
  <si>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</si>
  <si>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</si>
  <si>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</si>
  <si>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</si>
  <si>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</si>
  <si>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</si>
  <si>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</si>
  <si>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</si>
  <si>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</si>
  <si>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</si>
  <si>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</si>
  <si>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</si>
  <si>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</si>
  <si>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</si>
  <si>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</si>
  <si>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</si>
  <si>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</si>
  <si>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</si>
  <si>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</si>
  <si>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</si>
  <si>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</si>
  <si>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</si>
  <si>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</si>
  <si>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</si>
  <si>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</si>
  <si>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</si>
  <si>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</si>
  <si>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</si>
  <si>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</si>
  <si>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</si>
  <si>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</si>
  <si>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</si>
  <si>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</si>
  <si>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</si>
  <si>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</si>
  <si>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</si>
  <si>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</si>
  <si>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</si>
  <si>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</si>
  <si>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</si>
  <si>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</si>
  <si>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</si>
  <si>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</si>
  <si>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</si>
  <si>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</si>
  <si>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</si>
  <si>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</si>
  <si>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</si>
  <si>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</si>
  <si>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</si>
  <si>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</si>
  <si>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</si>
  <si>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</si>
  <si>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</si>
  <si>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</si>
  <si>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</si>
  <si>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</si>
  <si>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110001</t>
  </si>
  <si>
    <t>46</t>
  </si>
  <si>
    <t>02</t>
  </si>
  <si>
    <t>0</t>
  </si>
  <si>
    <t>000</t>
  </si>
  <si>
    <t>埼玉県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</si>
  <si>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</si>
  <si>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</si>
  <si>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</si>
  <si>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</si>
  <si>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</si>
  <si>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</si>
  <si>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</si>
  <si>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</si>
  <si>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</si>
  <si>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</si>
  <si>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「①有形固定資産減価償却率」は設備・施設の老朽化が進む中で経年化の度合いが高まっており、類似団体平均を上回っている。
「➁管路経年化率」は、本県の事業開始が比較的早かったことや、事業創設時に布設した管路がすでに法定耐用年数を経過していることから、高い水準となっている。
「③管路更新率」は低い水準で推移している。</t>
    <rPh sb="2" eb="12">
      <t>ユウケイコテイシサンゲンカショウキャク</t>
    </rPh>
    <rPh sb="12" eb="13">
      <t>リツ</t>
    </rPh>
    <rPh sb="15" eb="17">
      <t>セツビ</t>
    </rPh>
    <rPh sb="18" eb="20">
      <t>シセツ</t>
    </rPh>
    <rPh sb="21" eb="24">
      <t>ロウキュウカ</t>
    </rPh>
    <rPh sb="25" eb="26">
      <t>スス</t>
    </rPh>
    <rPh sb="27" eb="28">
      <t>ナカ</t>
    </rPh>
    <rPh sb="29" eb="32">
      <t>ケイネンカ</t>
    </rPh>
    <rPh sb="33" eb="35">
      <t>ドア</t>
    </rPh>
    <rPh sb="37" eb="38">
      <t>タカ</t>
    </rPh>
    <rPh sb="44" eb="50">
      <t>ルイジダンタイヘイキン</t>
    </rPh>
    <rPh sb="51" eb="53">
      <t>ウワマワ</t>
    </rPh>
    <rPh sb="61" eb="66">
      <t>カンロケイネンカ</t>
    </rPh>
    <rPh sb="66" eb="67">
      <t>リツマカナキュウスイゲンカレイワネンドヒカクシュウゼンヒジンケンヒトウイジカンリヒオオゾウカジョウショウシセツリヨウリツダイゲンショウケイコウスイイケイヤクリツキンネンヨコケイコウ</t>
    </rPh>
    <rPh sb="149" eb="151">
      <t>スイイ</t>
    </rPh>
    <phoneticPr fontId="5"/>
  </si>
  <si>
    <t>「①経常収支比率」は施設の老朽化に伴う維持管理費の増加等により、100％を下回った。
「➁累積欠損金比率」は昭和50年度以降、累積欠損を出さずに健全経営を維持している。
「③流動比率」は短期債務に対して十分な支払能力を有しているとされる、概ね200％の水準を大幅に超えており、財務状況は良好である。
「④企業債残高対給水収益比率」は企業債発行額を抑制するなど、毎年度減少している。
「⑤料金回収率」は100％を下回り、経営に必要な経費を料金収入で賄えていない。
「⑥給水原価」は維持管理費の増加により令和５年度は供給単価を上回った。
「⑦施設利用率」は40％台で推移している。なお、本県の料金制度は責任水量制を採用しているため、施設利用率が低いことが直ちに給水収益に影響を及ぼすものではない。
「⑧契約率」は、近年横ばい傾向にある。</t>
    <rPh sb="2" eb="6">
      <t>ケイジョウシュウシ</t>
    </rPh>
    <rPh sb="6" eb="8">
      <t>ヒリツ</t>
    </rPh>
    <rPh sb="10" eb="12">
      <t>シセツ</t>
    </rPh>
    <rPh sb="13" eb="16">
      <t>ロウキュウカ</t>
    </rPh>
    <rPh sb="17" eb="18">
      <t>トモナ</t>
    </rPh>
    <rPh sb="19" eb="24">
      <t>イジカンリヒ</t>
    </rPh>
    <rPh sb="25" eb="28">
      <t>ゾウカトウ</t>
    </rPh>
    <rPh sb="37" eb="39">
      <t>シタマワ</t>
    </rPh>
    <rPh sb="45" eb="52">
      <t>ルイセキケッソンキンヒリツ</t>
    </rPh>
    <rPh sb="54" eb="56">
      <t>ショウワ</t>
    </rPh>
    <rPh sb="58" eb="62">
      <t>ネンドイコウ</t>
    </rPh>
    <rPh sb="63" eb="67">
      <t>ルイセキケッソン</t>
    </rPh>
    <rPh sb="68" eb="69">
      <t>ダ</t>
    </rPh>
    <rPh sb="72" eb="76">
      <t>ケンゼンケイエイ</t>
    </rPh>
    <rPh sb="77" eb="79">
      <t>イジ</t>
    </rPh>
    <rPh sb="205" eb="207">
      <t>シタマワ</t>
    </rPh>
    <rPh sb="209" eb="211">
      <t>ケイエイ</t>
    </rPh>
    <rPh sb="212" eb="214">
      <t>ヒツヨウ</t>
    </rPh>
    <rPh sb="215" eb="217">
      <t>ケイヒ</t>
    </rPh>
    <rPh sb="223" eb="224">
      <t>マカナ</t>
    </rPh>
    <rPh sb="233" eb="237">
      <t>キュウスイゲンカ</t>
    </rPh>
    <rPh sb="239" eb="244">
      <t>イジカンリヒ</t>
    </rPh>
    <rPh sb="245" eb="247">
      <t>ゾウカ</t>
    </rPh>
    <rPh sb="250" eb="252">
      <t>レイワ</t>
    </rPh>
    <rPh sb="253" eb="255">
      <t>ネンド</t>
    </rPh>
    <rPh sb="256" eb="260">
      <t>キョウキュウタンカ</t>
    </rPh>
    <rPh sb="261" eb="263">
      <t>ウワマワ</t>
    </rPh>
    <rPh sb="269" eb="274">
      <t>シセツリヨウリツ</t>
    </rPh>
    <rPh sb="279" eb="280">
      <t>ダイ</t>
    </rPh>
    <rPh sb="281" eb="283">
      <t>スイイ</t>
    </rPh>
    <rPh sb="349" eb="352">
      <t>ケイヤクリツ</t>
    </rPh>
    <rPh sb="355" eb="357">
      <t>キンネン</t>
    </rPh>
    <rPh sb="357" eb="358">
      <t>ヨコ</t>
    </rPh>
    <rPh sb="360" eb="362">
      <t>ケイコウ</t>
    </rPh>
    <phoneticPr fontId="5"/>
  </si>
  <si>
    <t>　令和5年度は施設の老朽化に伴う修繕費の増加により24年ぶりの経常赤字となった。今後も物価高騰の影響などによる維持管理費用の増加が見込まれるため、各経営指標が悪化する恐れがある。
　また、節水や生産ラインの合理化、工場移転等に伴う事業所数の減少により、契約水量の減少が見込まれる一方、老朽化した施設や管路の更新費用が増加し、今後の経営状況はさらに厳しくなることが予想される。
　そのため、さらなる維持管理コストの縮減、長期的視点に立った施設の効率的・効果的なアセットマネジメント等による経営改善に取り組んでいくとともに、適切な料金とするため、料金改定を継続的に検討し、持続的な事業運営に努めていく。</t>
    <rPh sb="1" eb="3">
      <t>レイワ</t>
    </rPh>
    <rPh sb="4" eb="6">
      <t>ネンド</t>
    </rPh>
    <rPh sb="27" eb="28">
      <t>ネン</t>
    </rPh>
    <rPh sb="139" eb="141">
      <t>イッポウ</t>
    </rPh>
    <rPh sb="260" eb="262">
      <t>テキセツ</t>
    </rPh>
    <rPh sb="263" eb="265">
      <t>リョウキン</t>
    </rPh>
    <rPh sb="271" eb="275">
      <t>リョウキンカイテイ</t>
    </rPh>
    <rPh sb="276" eb="279">
      <t>ケイゾクテキ</t>
    </rPh>
    <rPh sb="280" eb="282">
      <t>ケントウ</t>
    </rPh>
    <rPh sb="284" eb="287">
      <t>ジゾクテキ</t>
    </rPh>
    <rPh sb="288" eb="292">
      <t>ジギョウウンエイ</t>
    </rPh>
    <rPh sb="293" eb="29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</si>
</sst>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69.2</c:v>
                </c:pt>
                <c:pt idx="1">
                  <c:v>67.77</c:v>
                </c:pt>
                <c:pt idx="2">
                  <c:v>68.86</c:v>
                </c:pt>
                <c:pt idx="3">
                  <c:v>69.09</c:v>
                </c:pt>
                <c:pt idx="4">
                  <c:v>70.03</c:v>
                </c:pt>
              </c:numCache>
            </c:numRef>
          </c:val>
          <c:extLst>
            <c:ext xmlns:c16="http://schemas.microsoft.com/office/drawing/2014/chart" uri="{C3380CC4-5D6E-409C-BE32-E72D297353CC}">
              <c16:uniqueId val="{00000000-7A1A-43A8-A6FD-8533C1EB2A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60.09</c:v>
                </c:pt>
                <c:pt idx="1">
                  <c:v>60.35</c:v>
                </c:pt>
                <c:pt idx="2">
                  <c:v>61.07</c:v>
                </c:pt>
                <c:pt idx="3">
                  <c:v>61.99</c:v>
                </c:pt>
                <c:pt idx="4">
                  <c:v>62.44</c:v>
                </c:pt>
              </c:numCache>
            </c:numRef>
          </c:val>
          <c:smooth val="0"/>
          <c:extLst>
            <c:ext xmlns:c16="http://schemas.microsoft.com/office/drawing/2014/chart" uri="{C3380CC4-5D6E-409C-BE32-E72D297353CC}">
              <c16:uniqueId val="{00000001-7A1A-43A8-A6FD-8533C1EB2A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78-458A-AD63-E9BF142869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16.670000000000002</c:v>
                </c:pt>
                <c:pt idx="1">
                  <c:v>9.4700000000000006</c:v>
                </c:pt>
                <c:pt idx="2">
                  <c:v>11.03</c:v>
                </c:pt>
                <c:pt idx="3">
                  <c:v>1.88</c:v>
                </c:pt>
                <c:pt idx="4">
                  <c:v>1.46</c:v>
                </c:pt>
              </c:numCache>
            </c:numRef>
          </c:val>
          <c:smooth val="0"/>
          <c:extLst>
            <c:ext xmlns:c16="http://schemas.microsoft.com/office/drawing/2014/chart" uri="{C3380CC4-5D6E-409C-BE32-E72D297353CC}">
              <c16:uniqueId val="{00000001-2E78-458A-AD63-E9BF142869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114.87</c:v>
                </c:pt>
                <c:pt idx="1">
                  <c:v>101.24</c:v>
                </c:pt>
                <c:pt idx="2">
                  <c:v>101.72</c:v>
                </c:pt>
                <c:pt idx="3">
                  <c:v>107.3</c:v>
                </c:pt>
                <c:pt idx="4">
                  <c:v>90.59</c:v>
                </c:pt>
              </c:numCache>
            </c:numRef>
          </c:val>
          <c:extLst>
            <c:ext xmlns:c16="http://schemas.microsoft.com/office/drawing/2014/chart" uri="{C3380CC4-5D6E-409C-BE32-E72D297353CC}">
              <c16:uniqueId val="{00000000-8658-4A9C-87D5-47A7361074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119.89</c:v>
                </c:pt>
                <c:pt idx="1">
                  <c:v>119.93</c:v>
                </c:pt>
                <c:pt idx="2">
                  <c:v>118.4</c:v>
                </c:pt>
                <c:pt idx="3">
                  <c:v>113.04</c:v>
                </c:pt>
                <c:pt idx="4">
                  <c:v>115.02</c:v>
                </c:pt>
              </c:numCache>
            </c:numRef>
          </c:val>
          <c:smooth val="0"/>
          <c:extLst>
            <c:ext xmlns:c16="http://schemas.microsoft.com/office/drawing/2014/chart" uri="{C3380CC4-5D6E-409C-BE32-E72D297353CC}">
              <c16:uniqueId val="{00000001-8658-4A9C-87D5-47A7361074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88.68</c:v>
                </c:pt>
                <c:pt idx="1">
                  <c:v>89.44</c:v>
                </c:pt>
                <c:pt idx="2">
                  <c:v>93.12</c:v>
                </c:pt>
                <c:pt idx="3">
                  <c:v>93.08</c:v>
                </c:pt>
                <c:pt idx="4">
                  <c:v>93.03</c:v>
                </c:pt>
              </c:numCache>
            </c:numRef>
          </c:val>
          <c:extLst>
            <c:ext xmlns:c16="http://schemas.microsoft.com/office/drawing/2014/chart" uri="{C3380CC4-5D6E-409C-BE32-E72D297353CC}">
              <c16:uniqueId val="{00000000-AAAF-4151-AC8A-59B6F3601A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50.93</c:v>
                </c:pt>
                <c:pt idx="1">
                  <c:v>52.07</c:v>
                </c:pt>
                <c:pt idx="2">
                  <c:v>50.36</c:v>
                </c:pt>
                <c:pt idx="3">
                  <c:v>51.48</c:v>
                </c:pt>
                <c:pt idx="4">
                  <c:v>52.79</c:v>
                </c:pt>
              </c:numCache>
            </c:numRef>
          </c:val>
          <c:smooth val="0"/>
          <c:extLst>
            <c:ext xmlns:c16="http://schemas.microsoft.com/office/drawing/2014/chart" uri="{C3380CC4-5D6E-409C-BE32-E72D297353CC}">
              <c16:uniqueId val="{00000001-AAAF-4151-AC8A-59B6F3601A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0.01</c:v>
                </c:pt>
                <c:pt idx="2">
                  <c:v>0.08</c:v>
                </c:pt>
                <c:pt idx="3">
                  <c:v>0.1</c:v>
                </c:pt>
                <c:pt idx="4">
                  <c:v>0.04</c:v>
                </c:pt>
              </c:numCache>
            </c:numRef>
          </c:val>
          <c:extLst>
            <c:ext xmlns:c16="http://schemas.microsoft.com/office/drawing/2014/chart" uri="{C3380CC4-5D6E-409C-BE32-E72D297353CC}">
              <c16:uniqueId val="{00000000-C971-4A1D-9516-D1D63BE8EF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0.22</c:v>
                </c:pt>
                <c:pt idx="1">
                  <c:v>0.5</c:v>
                </c:pt>
                <c:pt idx="2">
                  <c:v>0.2</c:v>
                </c:pt>
                <c:pt idx="3">
                  <c:v>0.24</c:v>
                </c:pt>
                <c:pt idx="4">
                  <c:v>0.31</c:v>
                </c:pt>
              </c:numCache>
            </c:numRef>
          </c:val>
          <c:smooth val="0"/>
          <c:extLst>
            <c:ext xmlns:c16="http://schemas.microsoft.com/office/drawing/2014/chart" uri="{C3380CC4-5D6E-409C-BE32-E72D297353CC}">
              <c16:uniqueId val="{00000001-C971-4A1D-9516-D1D63BE8EF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3910.88</c:v>
                </c:pt>
                <c:pt idx="1">
                  <c:v>6361.01</c:v>
                </c:pt>
                <c:pt idx="2">
                  <c:v>4272.76</c:v>
                </c:pt>
                <c:pt idx="3">
                  <c:v>3892.28</c:v>
                </c:pt>
                <c:pt idx="4">
                  <c:v>2901.71</c:v>
                </c:pt>
              </c:numCache>
            </c:numRef>
          </c:val>
          <c:extLst>
            <c:ext xmlns:c16="http://schemas.microsoft.com/office/drawing/2014/chart" uri="{C3380CC4-5D6E-409C-BE32-E72D297353CC}">
              <c16:uniqueId val="{00000000-F7EA-460B-8F96-5452408416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368.36</c:v>
                </c:pt>
                <c:pt idx="1">
                  <c:v>380.84</c:v>
                </c:pt>
                <c:pt idx="2">
                  <c:v>424.64</c:v>
                </c:pt>
                <c:pt idx="3">
                  <c:v>427.23</c:v>
                </c:pt>
                <c:pt idx="4">
                  <c:v>454.07</c:v>
                </c:pt>
              </c:numCache>
            </c:numRef>
          </c:val>
          <c:smooth val="0"/>
          <c:extLst>
            <c:ext xmlns:c16="http://schemas.microsoft.com/office/drawing/2014/chart" uri="{C3380CC4-5D6E-409C-BE32-E72D297353CC}">
              <c16:uniqueId val="{00000001-F7EA-460B-8F96-54524084162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23.93</c:v>
                </c:pt>
                <c:pt idx="1">
                  <c:v>17.37</c:v>
                </c:pt>
                <c:pt idx="2">
                  <c:v>11.29</c:v>
                </c:pt>
                <c:pt idx="3">
                  <c:v>6.22</c:v>
                </c:pt>
                <c:pt idx="4">
                  <c:v>3.95</c:v>
                </c:pt>
              </c:numCache>
            </c:numRef>
          </c:val>
          <c:extLst>
            <c:ext xmlns:c16="http://schemas.microsoft.com/office/drawing/2014/chart" uri="{C3380CC4-5D6E-409C-BE32-E72D297353CC}">
              <c16:uniqueId val="{00000000-33D9-4C59-8F93-68BEE1D9E3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227.51</c:v>
                </c:pt>
                <c:pt idx="1">
                  <c:v>225.72</c:v>
                </c:pt>
                <c:pt idx="2">
                  <c:v>217.8</c:v>
                </c:pt>
                <c:pt idx="3">
                  <c:v>216.05</c:v>
                </c:pt>
                <c:pt idx="4">
                  <c:v>213.13</c:v>
                </c:pt>
              </c:numCache>
            </c:numRef>
          </c:val>
          <c:smooth val="0"/>
          <c:extLst>
            <c:ext xmlns:c16="http://schemas.microsoft.com/office/drawing/2014/chart" uri="{C3380CC4-5D6E-409C-BE32-E72D297353CC}">
              <c16:uniqueId val="{00000001-33D9-4C59-8F93-68BEE1D9E3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115.94</c:v>
                </c:pt>
                <c:pt idx="1">
                  <c:v>101</c:v>
                </c:pt>
                <c:pt idx="2">
                  <c:v>101.88</c:v>
                </c:pt>
                <c:pt idx="3">
                  <c:v>107.51</c:v>
                </c:pt>
                <c:pt idx="4">
                  <c:v>89.64</c:v>
                </c:pt>
              </c:numCache>
            </c:numRef>
          </c:val>
          <c:extLst>
            <c:ext xmlns:c16="http://schemas.microsoft.com/office/drawing/2014/chart" uri="{C3380CC4-5D6E-409C-BE32-E72D297353CC}">
              <c16:uniqueId val="{00000000-8304-4E13-83C9-1F039654E1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117.69</c:v>
                </c:pt>
                <c:pt idx="1">
                  <c:v>116.75</c:v>
                </c:pt>
                <c:pt idx="2">
                  <c:v>115.48</c:v>
                </c:pt>
                <c:pt idx="3">
                  <c:v>109.91</c:v>
                </c:pt>
                <c:pt idx="4">
                  <c:v>111.83</c:v>
                </c:pt>
              </c:numCache>
            </c:numRef>
          </c:val>
          <c:smooth val="0"/>
          <c:extLst>
            <c:ext xmlns:c16="http://schemas.microsoft.com/office/drawing/2014/chart" uri="{C3380CC4-5D6E-409C-BE32-E72D297353CC}">
              <c16:uniqueId val="{00000001-8304-4E13-83C9-1F039654E1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20.29</c:v>
                </c:pt>
                <c:pt idx="1">
                  <c:v>23.19</c:v>
                </c:pt>
                <c:pt idx="2">
                  <c:v>22.92</c:v>
                </c:pt>
                <c:pt idx="3">
                  <c:v>21.66</c:v>
                </c:pt>
                <c:pt idx="4">
                  <c:v>25.96</c:v>
                </c:pt>
              </c:numCache>
            </c:numRef>
          </c:val>
          <c:extLst>
            <c:ext xmlns:c16="http://schemas.microsoft.com/office/drawing/2014/chart" uri="{C3380CC4-5D6E-409C-BE32-E72D297353CC}">
              <c16:uniqueId val="{00000000-76E2-43C9-A8FE-568F9F124D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17.07</c:v>
                </c:pt>
                <c:pt idx="1">
                  <c:v>17.22</c:v>
                </c:pt>
                <c:pt idx="2">
                  <c:v>17.440000000000001</c:v>
                </c:pt>
                <c:pt idx="3">
                  <c:v>18.62</c:v>
                </c:pt>
                <c:pt idx="4">
                  <c:v>18.36</c:v>
                </c:pt>
              </c:numCache>
            </c:numRef>
          </c:val>
          <c:smooth val="0"/>
          <c:extLst>
            <c:ext xmlns:c16="http://schemas.microsoft.com/office/drawing/2014/chart" uri="{C3380CC4-5D6E-409C-BE32-E72D297353CC}">
              <c16:uniqueId val="{00000001-76E2-43C9-A8FE-568F9F124D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45.17</c:v>
                </c:pt>
                <c:pt idx="1">
                  <c:v>43.81</c:v>
                </c:pt>
                <c:pt idx="2">
                  <c:v>43.28</c:v>
                </c:pt>
                <c:pt idx="3">
                  <c:v>41.39</c:v>
                </c:pt>
                <c:pt idx="4">
                  <c:v>40.83</c:v>
                </c:pt>
              </c:numCache>
            </c:numRef>
          </c:val>
          <c:extLst>
            <c:ext xmlns:c16="http://schemas.microsoft.com/office/drawing/2014/chart" uri="{C3380CC4-5D6E-409C-BE32-E72D297353CC}">
              <c16:uniqueId val="{00000000-C4DB-40F3-80F5-0969E0A3F3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57.96</c:v>
                </c:pt>
                <c:pt idx="1">
                  <c:v>56</c:v>
                </c:pt>
                <c:pt idx="2">
                  <c:v>56.81</c:v>
                </c:pt>
                <c:pt idx="3">
                  <c:v>55.65</c:v>
                </c:pt>
                <c:pt idx="4">
                  <c:v>54.73</c:v>
                </c:pt>
              </c:numCache>
            </c:numRef>
          </c:val>
          <c:smooth val="0"/>
          <c:extLst>
            <c:ext xmlns:c16="http://schemas.microsoft.com/office/drawing/2014/chart" uri="{C3380CC4-5D6E-409C-BE32-E72D297353CC}">
              <c16:uniqueId val="{00000001-C4DB-40F3-80F5-0969E0A3F3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72.48</c:v>
                </c:pt>
                <c:pt idx="1">
                  <c:v>72.05</c:v>
                </c:pt>
                <c:pt idx="2">
                  <c:v>72.03</c:v>
                </c:pt>
                <c:pt idx="3">
                  <c:v>72.19</c:v>
                </c:pt>
                <c:pt idx="4">
                  <c:v>72.180000000000007</c:v>
                </c:pt>
              </c:numCache>
            </c:numRef>
          </c:val>
          <c:extLst>
            <c:ext xmlns:c16="http://schemas.microsoft.com/office/drawing/2014/chart" uri="{C3380CC4-5D6E-409C-BE32-E72D297353CC}">
              <c16:uniqueId val="{00000000-7192-4873-AA0D-20CF7FE675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80.540000000000006</c:v>
                </c:pt>
                <c:pt idx="1">
                  <c:v>80.08</c:v>
                </c:pt>
                <c:pt idx="2">
                  <c:v>79.69</c:v>
                </c:pt>
                <c:pt idx="3">
                  <c:v>78.66</c:v>
                </c:pt>
                <c:pt idx="4">
                  <c:v>80.2</c:v>
                </c:pt>
              </c:numCache>
            </c:numRef>
          </c:val>
          <c:smooth val="0"/>
          <c:extLst>
            <c:ext xmlns:c16="http://schemas.microsoft.com/office/drawing/2014/chart" uri="{C3380CC4-5D6E-409C-BE32-E72D297353CC}">
              <c16:uniqueId val="{00000001-7192-4873-AA0D-20CF7FE675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B2" sqref="B2:TA4"/>
    </sheetView>
  </sheetViews>
  <sheetFormatPr defaultColWidth="2.6328125" defaultRowHeight="13"/>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埼玉県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253000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103290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97.4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149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182627</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114.87</v>
      </c>
      <c r="Y32" s="121"/>
      <c r="Z32" s="121"/>
      <c r="AA32" s="121"/>
      <c r="AB32" s="121"/>
      <c r="AC32" s="121"/>
      <c r="AD32" s="121"/>
      <c r="AE32" s="121"/>
      <c r="AF32" s="121"/>
      <c r="AG32" s="121"/>
      <c r="AH32" s="121"/>
      <c r="AI32" s="121"/>
      <c r="AJ32" s="121"/>
      <c r="AK32" s="121"/>
      <c r="AL32" s="121"/>
      <c r="AM32" s="121"/>
      <c r="AN32" s="121"/>
      <c r="AO32" s="121"/>
      <c r="AP32" s="121"/>
      <c r="AQ32" s="122"/>
      <c r="AR32" s="120">
        <f>データ!U6</f>
        <v>101.24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101.72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107.3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90.59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3910.88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6361.01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4272.76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3892.28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2901.71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23.93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17.37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11.29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6.22</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3.95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119.89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119.93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118.4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113.04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115.02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16.670000000000002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9.4700000000000006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11.03</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1.88</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1.46</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368.36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380.84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424.64</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427.23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454.07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227.51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225.72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217.8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216.05</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213.13</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103</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115.94</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101.88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107.51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89.64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20.29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23.19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22.92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21.66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25.96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45.17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43.81</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43.28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41.39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40.83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72.48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72.05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72.03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72.19</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72.180000000000007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117.69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116.75</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115.48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109.91</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111.83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17.07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17.22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17.440000000000001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18.62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18.36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57.96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56.81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55.65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54.73</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80.540000000000006</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80.08</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79.69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78.66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80.2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R01</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R02</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R03</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R04</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R05</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R01</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R02</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R03</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R04</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R05</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R01</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R02</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R03</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R04</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R05</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69.2</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67.77</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68.86</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69.09</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70.03</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88.68</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89.44</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93.12</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93.08</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93.03</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0.01</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0.08</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0.1</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0.04</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60.09</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60.35</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61.07</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61.99</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62.44</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50.93</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52.07</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50.36</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51.48</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52.79</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0.22</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0.5</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0.2</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0.24</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0.31</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2" t="str">
        <f>データ!AD6</f>
        <v>【114.39】</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【23.61】</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【494.95】</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【229.84】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【110.13】</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【19.72】</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【52.61】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【77.52】</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【61.16】</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【49.95】</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【0.32】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WOrpX+7Lhsejp5cLcQFScQSq5w+qvfBPRmBOUMkd4ntOcfPYXn4RB0MwdQ0edJpEnuNl1IbWlGZnhIYkDvfoww==" saltValue="WByZQWmKSrmj7GHkWgKO1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cols>
    <col min="1" max="1" width="22.7265625" bestFit="1" customWidth="1"/>
    <col min="2" max="7" width="11.90625" customWidth="1"/>
    <col min="8" max="8" width="16.26953125" bestFit="1" customWidth="1"/>
    <col min="9" max="140" width="11.9062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c r="A6" s="28" t="s">
        <v>85</v>
      </c>
      <c r="B6" s="33"/>
      <c r="C6" s="33"/>
      <c r="D6" s="33"/>
      <c r="E6" s="33"/>
      <c r="F6" s="33"/>
      <c r="G6" s="33"/>
      <c r="H6" s="33"/>
      <c r="I6" s="33"/>
      <c r="J6" s="33"/>
      <c r="K6" s="33"/>
      <c r="L6" s="33"/>
      <c r="M6" s="33"/>
      <c r="N6" s="33"/>
      <c r="O6" s="33"/>
      <c r="P6" s="33"/>
      <c r="Q6" s="34"/>
      <c r="R6" s="33"/>
      <c r="S6" s="33"/>
      <c r="T6" s="35">
        <f t="shared" ref="T6:CE6" si="3">T7</f>
        <v>114.87</v>
      </c>
      <c r="U6" s="35">
        <f>U7</f>
        <v>101.24</v>
      </c>
      <c r="V6" s="35">
        <f>V7</f>
        <v>101.72</v>
      </c>
      <c r="W6" s="35">
        <f>W7</f>
        <v>107.3</v>
      </c>
      <c r="X6" s="35">
        <f t="shared" si="3"/>
        <v>90.59</v>
      </c>
      <c r="Y6" s="35">
        <f t="shared" si="3"/>
        <v>119.89</v>
      </c>
      <c r="Z6" s="35">
        <f t="shared" si="3"/>
        <v>119.93</v>
      </c>
      <c r="AA6" s="35">
        <f t="shared" si="3"/>
        <v>118.4</v>
      </c>
      <c r="AB6" s="35">
        <f t="shared" si="3"/>
        <v>113.04</v>
      </c>
      <c r="AC6" s="35">
        <f t="shared" si="3"/>
        <v>115.02</v>
      </c>
      <c r="AD6" s="33" t="str">
        <f>IF(AD7="-","【-】","【"&amp;SUBSTITUTE(TEXT(AD7,"#,##0.00"),"-","△")&amp;"】")</f>
        <v>【114.39】</v>
      </c>
      <c r="AE6" s="35">
        <f t="shared" si="3"/>
        <v>0</v>
      </c>
      <c r="AF6" s="35">
        <f>AF7</f>
        <v>0</v>
      </c>
      <c r="AG6" s="35">
        <f>AG7</f>
        <v>0</v>
      </c>
      <c r="AH6" s="35">
        <f>AH7</f>
        <v>0</v>
      </c>
      <c r="AI6" s="35">
        <f t="shared" si="3"/>
        <v>0</v>
      </c>
      <c r="AJ6" s="35">
        <f t="shared" si="3"/>
        <v>16.670000000000002</v>
      </c>
      <c r="AK6" s="35">
        <f t="shared" si="3"/>
        <v>9.4700000000000006</v>
      </c>
      <c r="AL6" s="35">
        <f t="shared" si="3"/>
        <v>11.03</v>
      </c>
      <c r="AM6" s="35">
        <f t="shared" si="3"/>
        <v>1.88</v>
      </c>
      <c r="AN6" s="35">
        <f t="shared" si="3"/>
        <v>1.46</v>
      </c>
      <c r="AO6" s="33" t="str">
        <f>IF(AO7="-","【-】","【"&amp;SUBSTITUTE(TEXT(AO7,"#,##0.00"),"-","△")&amp;"】")</f>
        <v>【23.61】</v>
      </c>
      <c r="AP6" s="35">
        <f t="shared" si="3"/>
        <v>3910.88</v>
      </c>
      <c r="AQ6" s="35">
        <f>AQ7</f>
        <v>6361.01</v>
      </c>
      <c r="AR6" s="35">
        <f>AR7</f>
        <v>4272.76</v>
      </c>
      <c r="AS6" s="35">
        <f>AS7</f>
        <v>3892.28</v>
      </c>
      <c r="AT6" s="35">
        <f t="shared" si="3"/>
        <v>2901.71</v>
      </c>
      <c r="AU6" s="35">
        <f t="shared" si="3"/>
        <v>368.36</v>
      </c>
      <c r="AV6" s="35">
        <f t="shared" si="3"/>
        <v>380.84</v>
      </c>
      <c r="AW6" s="35">
        <f t="shared" si="3"/>
        <v>424.64</v>
      </c>
      <c r="AX6" s="35">
        <f t="shared" si="3"/>
        <v>427.23</v>
      </c>
      <c r="AY6" s="35">
        <f t="shared" si="3"/>
        <v>454.07</v>
      </c>
      <c r="AZ6" s="33" t="str">
        <f>IF(AZ7="-","【-】","【"&amp;SUBSTITUTE(TEXT(AZ7,"#,##0.00"),"-","△")&amp;"】")</f>
        <v>【494.95】</v>
      </c>
      <c r="BA6" s="35">
        <f t="shared" si="3"/>
        <v>23.93</v>
      </c>
      <c r="BB6" s="35">
        <f>BB7</f>
        <v>17.37</v>
      </c>
      <c r="BC6" s="35">
        <f>BC7</f>
        <v>11.29</v>
      </c>
      <c r="BD6" s="35">
        <f>BD7</f>
        <v>6.22</v>
      </c>
      <c r="BE6" s="35">
        <f t="shared" si="3"/>
        <v>3.95</v>
      </c>
      <c r="BF6" s="35">
        <f t="shared" si="3"/>
        <v>227.51</v>
      </c>
      <c r="BG6" s="35">
        <f t="shared" si="3"/>
        <v>225.72</v>
      </c>
      <c r="BH6" s="35">
        <f t="shared" si="3"/>
        <v>217.8</v>
      </c>
      <c r="BI6" s="35">
        <f t="shared" si="3"/>
        <v>216.05</v>
      </c>
      <c r="BJ6" s="35">
        <f t="shared" si="3"/>
        <v>213.13</v>
      </c>
      <c r="BK6" s="33" t="str">
        <f>IF(BK7="-","【-】","【"&amp;SUBSTITUTE(TEXT(BK7,"#,##0.00"),"-","△")&amp;"】")</f>
        <v>【229.84】</v>
      </c>
      <c r="BL6" s="35">
        <f t="shared" si="3"/>
        <v>115.94</v>
      </c>
      <c r="BM6" s="35">
        <f>BM7</f>
        <v>101</v>
      </c>
      <c r="BN6" s="35">
        <f>BN7</f>
        <v>101.88</v>
      </c>
      <c r="BO6" s="35">
        <f>BO7</f>
        <v>107.51</v>
      </c>
      <c r="BP6" s="35">
        <f t="shared" si="3"/>
        <v>89.64</v>
      </c>
      <c r="BQ6" s="35">
        <f t="shared" si="3"/>
        <v>117.69</v>
      </c>
      <c r="BR6" s="35">
        <f t="shared" si="3"/>
        <v>116.75</v>
      </c>
      <c r="BS6" s="35">
        <f t="shared" si="3"/>
        <v>115.48</v>
      </c>
      <c r="BT6" s="35">
        <f t="shared" si="3"/>
        <v>109.91</v>
      </c>
      <c r="BU6" s="35">
        <f t="shared" si="3"/>
        <v>111.83</v>
      </c>
      <c r="BV6" s="33" t="str">
        <f>IF(BV7="-","【-】","【"&amp;SUBSTITUTE(TEXT(BV7,"#,##0.00"),"-","△")&amp;"】")</f>
        <v>【110.13】</v>
      </c>
      <c r="BW6" s="35">
        <f t="shared" si="3"/>
        <v>20.29</v>
      </c>
      <c r="BX6" s="35">
        <f>BX7</f>
        <v>23.19</v>
      </c>
      <c r="BY6" s="35">
        <f>BY7</f>
        <v>22.92</v>
      </c>
      <c r="BZ6" s="35">
        <f>BZ7</f>
        <v>21.66</v>
      </c>
      <c r="CA6" s="35">
        <f t="shared" si="3"/>
        <v>25.96</v>
      </c>
      <c r="CB6" s="35">
        <f t="shared" si="3"/>
        <v>17.07</v>
      </c>
      <c r="CC6" s="35">
        <f t="shared" si="3"/>
        <v>17.22</v>
      </c>
      <c r="CD6" s="35">
        <f t="shared" si="3"/>
        <v>17.440000000000001</v>
      </c>
      <c r="CE6" s="35">
        <f t="shared" si="3"/>
        <v>18.62</v>
      </c>
      <c r="CF6" s="35">
        <f t="shared" ref="CF6" si="4">CF7</f>
        <v>18.36</v>
      </c>
      <c r="CG6" s="33" t="str">
        <f>IF(CG7="-","【-】","【"&amp;SUBSTITUTE(TEXT(CG7,"#,##0.00"),"-","△")&amp;"】")</f>
        <v>【19.72】</v>
      </c>
      <c r="CH6" s="35">
        <f t="shared" ref="CH6:CQ6" si="5">CH7</f>
        <v>45.17</v>
      </c>
      <c r="CI6" s="35">
        <f>CI7</f>
        <v>43.81</v>
      </c>
      <c r="CJ6" s="35">
        <f>CJ7</f>
        <v>43.28</v>
      </c>
      <c r="CK6" s="35">
        <f>CK7</f>
        <v>41.39</v>
      </c>
      <c r="CL6" s="35">
        <f t="shared" si="5"/>
        <v>40.83</v>
      </c>
      <c r="CM6" s="35">
        <f t="shared" si="5"/>
        <v>57.96</v>
      </c>
      <c r="CN6" s="35">
        <f t="shared" si="5"/>
        <v>56</v>
      </c>
      <c r="CO6" s="35">
        <f t="shared" si="5"/>
        <v>56.81</v>
      </c>
      <c r="CP6" s="35">
        <f t="shared" si="5"/>
        <v>55.65</v>
      </c>
      <c r="CQ6" s="35">
        <f t="shared" si="5"/>
        <v>54.73</v>
      </c>
      <c r="CR6" s="33" t="str">
        <f>IF(CR7="-","【-】","【"&amp;SUBSTITUTE(TEXT(CR7,"#,##0.00"),"-","△")&amp;"】")</f>
        <v>【52.61】</v>
      </c>
      <c r="CS6" s="35">
        <f t="shared" ref="CS6:DB6" si="6">CS7</f>
        <v>72.48</v>
      </c>
      <c r="CT6" s="35">
        <f>CT7</f>
        <v>72.05</v>
      </c>
      <c r="CU6" s="35">
        <f>CU7</f>
        <v>72.03</v>
      </c>
      <c r="CV6" s="35">
        <f>CV7</f>
        <v>72.19</v>
      </c>
      <c r="CW6" s="35">
        <f t="shared" si="6"/>
        <v>72.180000000000007</v>
      </c>
      <c r="CX6" s="35">
        <f t="shared" si="6"/>
        <v>80.540000000000006</v>
      </c>
      <c r="CY6" s="35">
        <f t="shared" si="6"/>
        <v>80.08</v>
      </c>
      <c r="CZ6" s="35">
        <f t="shared" si="6"/>
        <v>79.69</v>
      </c>
      <c r="DA6" s="35">
        <f t="shared" si="6"/>
        <v>78.66</v>
      </c>
      <c r="DB6" s="35">
        <f t="shared" si="6"/>
        <v>80.2</v>
      </c>
      <c r="DC6" s="33" t="str">
        <f>IF(DC7="-","【-】","【"&amp;SUBSTITUTE(TEXT(DC7,"#,##0.00"),"-","△")&amp;"】")</f>
        <v>【77.52】</v>
      </c>
      <c r="DD6" s="35">
        <f t="shared" ref="DD6:DM6" si="7">DD7</f>
        <v>69.2</v>
      </c>
      <c r="DE6" s="35">
        <f>DE7</f>
        <v>67.77</v>
      </c>
      <c r="DF6" s="35">
        <f>DF7</f>
        <v>68.86</v>
      </c>
      <c r="DG6" s="35">
        <f>DG7</f>
        <v>69.09</v>
      </c>
      <c r="DH6" s="35">
        <f t="shared" si="7"/>
        <v>70.03</v>
      </c>
      <c r="DI6" s="35">
        <f t="shared" si="7"/>
        <v>60.09</v>
      </c>
      <c r="DJ6" s="35">
        <f t="shared" si="7"/>
        <v>60.35</v>
      </c>
      <c r="DK6" s="35">
        <f t="shared" si="7"/>
        <v>61.07</v>
      </c>
      <c r="DL6" s="35">
        <f t="shared" si="7"/>
        <v>61.99</v>
      </c>
      <c r="DM6" s="35">
        <f t="shared" si="7"/>
        <v>62.44</v>
      </c>
      <c r="DN6" s="33" t="str">
        <f>IF(DN7="-","【-】","【"&amp;SUBSTITUTE(TEXT(DN7,"#,##0.00"),"-","△")&amp;"】")</f>
        <v>【61.16】</v>
      </c>
      <c r="DO6" s="35">
        <f t="shared" ref="DO6:DX6" si="8">DO7</f>
        <v>88.68</v>
      </c>
      <c r="DP6" s="35">
        <f>DP7</f>
        <v>89.44</v>
      </c>
      <c r="DQ6" s="35">
        <f>DQ7</f>
        <v>93.12</v>
      </c>
      <c r="DR6" s="35">
        <f>DR7</f>
        <v>93.08</v>
      </c>
      <c r="DS6" s="35">
        <f t="shared" si="8"/>
        <v>93.03</v>
      </c>
      <c r="DT6" s="35">
        <f t="shared" si="8"/>
        <v>50.93</v>
      </c>
      <c r="DU6" s="35">
        <f t="shared" si="8"/>
        <v>52.07</v>
      </c>
      <c r="DV6" s="35">
        <f t="shared" si="8"/>
        <v>50.36</v>
      </c>
      <c r="DW6" s="35">
        <f t="shared" si="8"/>
        <v>51.48</v>
      </c>
      <c r="DX6" s="35">
        <f t="shared" si="8"/>
        <v>52.79</v>
      </c>
      <c r="DY6" s="33" t="str">
        <f>IF(DY7="-","【-】","【"&amp;SUBSTITUTE(TEXT(DY7,"#,##0.00"),"-","△")&amp;"】")</f>
        <v>【49.95】</v>
      </c>
      <c r="DZ6" s="35">
        <f t="shared" ref="DZ6:EI6" si="9">DZ7</f>
        <v>0</v>
      </c>
      <c r="EA6" s="35">
        <f>EA7</f>
        <v>0.01</v>
      </c>
      <c r="EB6" s="35">
        <f>EB7</f>
        <v>0.08</v>
      </c>
      <c r="EC6" s="35">
        <f>EC7</f>
        <v>0.1</v>
      </c>
      <c r="ED6" s="35">
        <f t="shared" si="9"/>
        <v>0.04</v>
      </c>
      <c r="EE6" s="35">
        <f t="shared" si="9"/>
        <v>0.22</v>
      </c>
      <c r="EF6" s="35">
        <f t="shared" si="9"/>
        <v>0.5</v>
      </c>
      <c r="EG6" s="35">
        <f t="shared" si="9"/>
        <v>0.2</v>
      </c>
      <c r="EH6" s="35">
        <f t="shared" si="9"/>
        <v>0.24</v>
      </c>
      <c r="EI6" s="35">
        <f t="shared" si="9"/>
        <v>0.31</v>
      </c>
      <c r="EJ6" s="33" t="str">
        <f>IF(EJ7="-","【-】","【"&amp;SUBSTITUTE(TEXT(EJ7,"#,##0.00"),"-","△")&amp;"】")</f>
        <v>【0.32】</v>
      </c>
    </row>
    <row r="7" spans="1:140" s="36" customFormat="1">
      <c r="A7"/>
      <c r="B7" s="37" t="s">
        <v>86</v>
      </c>
      <c r="C7" s="37" t="s">
        <v>87</v>
      </c>
      <c r="D7" s="37" t="s">
        <v>88</v>
      </c>
      <c r="E7" s="37" t="s">
        <v>89</v>
      </c>
      <c r="F7" s="37" t="s">
        <v>90</v>
      </c>
      <c r="G7" s="37" t="s">
        <v>91</v>
      </c>
      <c r="H7" s="37" t="s">
        <v>92</v>
      </c>
      <c r="I7" s="37" t="s">
        <v>93</v>
      </c>
      <c r="J7" s="37" t="s">
        <v>94</v>
      </c>
      <c r="K7" s="38">
        <v>253000</v>
      </c>
      <c r="L7" s="37" t="s">
        <v>95</v>
      </c>
      <c r="M7" s="38">
        <v>1</v>
      </c>
      <c r="N7" s="38">
        <v>103290</v>
      </c>
      <c r="O7" s="39" t="s">
        <v>96</v>
      </c>
      <c r="P7" s="39">
        <v>97.4</v>
      </c>
      <c r="Q7" s="38">
        <v>149</v>
      </c>
      <c r="R7" s="38">
        <v>182627</v>
      </c>
      <c r="S7" s="37" t="s">
        <v>97</v>
      </c>
      <c r="T7" s="40">
        <v>114.87</v>
      </c>
      <c r="U7" s="40">
        <v>101.24</v>
      </c>
      <c r="V7" s="40">
        <v>101.72</v>
      </c>
      <c r="W7" s="40">
        <v>107.3</v>
      </c>
      <c r="X7" s="40">
        <v>90.59</v>
      </c>
      <c r="Y7" s="40">
        <v>119.89</v>
      </c>
      <c r="Z7" s="40">
        <v>119.93</v>
      </c>
      <c r="AA7" s="40">
        <v>118.4</v>
      </c>
      <c r="AB7" s="40">
        <v>113.04</v>
      </c>
      <c r="AC7" s="41">
        <v>115.02</v>
      </c>
      <c r="AD7" s="40">
        <v>114.39</v>
      </c>
      <c r="AE7" s="40">
        <v>0</v>
      </c>
      <c r="AF7" s="40">
        <v>0</v>
      </c>
      <c r="AG7" s="40">
        <v>0</v>
      </c>
      <c r="AH7" s="40">
        <v>0</v>
      </c>
      <c r="AI7" s="40">
        <v>0</v>
      </c>
      <c r="AJ7" s="40">
        <v>16.670000000000002</v>
      </c>
      <c r="AK7" s="40">
        <v>9.4700000000000006</v>
      </c>
      <c r="AL7" s="40">
        <v>11.03</v>
      </c>
      <c r="AM7" s="40">
        <v>1.88</v>
      </c>
      <c r="AN7" s="40">
        <v>1.46</v>
      </c>
      <c r="AO7" s="40">
        <v>23.61</v>
      </c>
      <c r="AP7" s="40">
        <v>3910.88</v>
      </c>
      <c r="AQ7" s="40">
        <v>6361.01</v>
      </c>
      <c r="AR7" s="40">
        <v>4272.76</v>
      </c>
      <c r="AS7" s="40">
        <v>3892.28</v>
      </c>
      <c r="AT7" s="40">
        <v>2901.71</v>
      </c>
      <c r="AU7" s="40">
        <v>368.36</v>
      </c>
      <c r="AV7" s="40">
        <v>380.84</v>
      </c>
      <c r="AW7" s="40">
        <v>424.64</v>
      </c>
      <c r="AX7" s="40">
        <v>427.23</v>
      </c>
      <c r="AY7" s="40">
        <v>454.07</v>
      </c>
      <c r="AZ7" s="40">
        <v>494.95</v>
      </c>
      <c r="BA7" s="40">
        <v>23.93</v>
      </c>
      <c r="BB7" s="40">
        <v>17.37</v>
      </c>
      <c r="BC7" s="40">
        <v>11.29</v>
      </c>
      <c r="BD7" s="40">
        <v>6.22</v>
      </c>
      <c r="BE7" s="40">
        <v>3.95</v>
      </c>
      <c r="BF7" s="40">
        <v>227.51</v>
      </c>
      <c r="BG7" s="40">
        <v>225.72</v>
      </c>
      <c r="BH7" s="40">
        <v>217.8</v>
      </c>
      <c r="BI7" s="40">
        <v>216.05</v>
      </c>
      <c r="BJ7" s="40">
        <v>213.13</v>
      </c>
      <c r="BK7" s="40">
        <v>229.84</v>
      </c>
      <c r="BL7" s="40">
        <v>115.94</v>
      </c>
      <c r="BM7" s="40">
        <v>101</v>
      </c>
      <c r="BN7" s="40">
        <v>101.88</v>
      </c>
      <c r="BO7" s="40">
        <v>107.51</v>
      </c>
      <c r="BP7" s="40">
        <v>89.64</v>
      </c>
      <c r="BQ7" s="40">
        <v>117.69</v>
      </c>
      <c r="BR7" s="40">
        <v>116.75</v>
      </c>
      <c r="BS7" s="40">
        <v>115.48</v>
      </c>
      <c r="BT7" s="40">
        <v>109.91</v>
      </c>
      <c r="BU7" s="40">
        <v>111.83</v>
      </c>
      <c r="BV7" s="40">
        <v>110.13</v>
      </c>
      <c r="BW7" s="40">
        <v>20.29</v>
      </c>
      <c r="BX7" s="40">
        <v>23.19</v>
      </c>
      <c r="BY7" s="40">
        <v>22.92</v>
      </c>
      <c r="BZ7" s="40">
        <v>21.66</v>
      </c>
      <c r="CA7" s="40">
        <v>25.96</v>
      </c>
      <c r="CB7" s="40">
        <v>17.07</v>
      </c>
      <c r="CC7" s="40">
        <v>17.22</v>
      </c>
      <c r="CD7" s="40">
        <v>17.440000000000001</v>
      </c>
      <c r="CE7" s="40">
        <v>18.62</v>
      </c>
      <c r="CF7" s="40">
        <v>18.36</v>
      </c>
      <c r="CG7" s="40">
        <v>19.72</v>
      </c>
      <c r="CH7" s="40">
        <v>45.17</v>
      </c>
      <c r="CI7" s="40">
        <v>43.81</v>
      </c>
      <c r="CJ7" s="40">
        <v>43.28</v>
      </c>
      <c r="CK7" s="40">
        <v>41.39</v>
      </c>
      <c r="CL7" s="40">
        <v>40.83</v>
      </c>
      <c r="CM7" s="40">
        <v>57.96</v>
      </c>
      <c r="CN7" s="40">
        <v>56</v>
      </c>
      <c r="CO7" s="40">
        <v>56.81</v>
      </c>
      <c r="CP7" s="40">
        <v>55.65</v>
      </c>
      <c r="CQ7" s="40">
        <v>54.73</v>
      </c>
      <c r="CR7" s="40">
        <v>52.61</v>
      </c>
      <c r="CS7" s="40">
        <v>72.48</v>
      </c>
      <c r="CT7" s="40">
        <v>72.05</v>
      </c>
      <c r="CU7" s="40">
        <v>72.03</v>
      </c>
      <c r="CV7" s="40">
        <v>72.19</v>
      </c>
      <c r="CW7" s="40">
        <v>72.180000000000007</v>
      </c>
      <c r="CX7" s="40">
        <v>80.540000000000006</v>
      </c>
      <c r="CY7" s="40">
        <v>80.08</v>
      </c>
      <c r="CZ7" s="40">
        <v>79.69</v>
      </c>
      <c r="DA7" s="40">
        <v>78.66</v>
      </c>
      <c r="DB7" s="40">
        <v>80.2</v>
      </c>
      <c r="DC7" s="40">
        <v>77.52</v>
      </c>
      <c r="DD7" s="40">
        <v>69.2</v>
      </c>
      <c r="DE7" s="40">
        <v>67.77</v>
      </c>
      <c r="DF7" s="40">
        <v>68.86</v>
      </c>
      <c r="DG7" s="40">
        <v>69.09</v>
      </c>
      <c r="DH7" s="40">
        <v>70.03</v>
      </c>
      <c r="DI7" s="40">
        <v>60.09</v>
      </c>
      <c r="DJ7" s="40">
        <v>60.35</v>
      </c>
      <c r="DK7" s="40">
        <v>61.07</v>
      </c>
      <c r="DL7" s="40">
        <v>61.99</v>
      </c>
      <c r="DM7" s="40">
        <v>62.44</v>
      </c>
      <c r="DN7" s="40">
        <v>61.16</v>
      </c>
      <c r="DO7" s="40">
        <v>88.68</v>
      </c>
      <c r="DP7" s="40">
        <v>89.44</v>
      </c>
      <c r="DQ7" s="40">
        <v>93.12</v>
      </c>
      <c r="DR7" s="40">
        <v>93.08</v>
      </c>
      <c r="DS7" s="40">
        <v>93.03</v>
      </c>
      <c r="DT7" s="40">
        <v>50.93</v>
      </c>
      <c r="DU7" s="40">
        <v>52.07</v>
      </c>
      <c r="DV7" s="40">
        <v>50.36</v>
      </c>
      <c r="DW7" s="40">
        <v>51.48</v>
      </c>
      <c r="DX7" s="40">
        <v>52.79</v>
      </c>
      <c r="DY7" s="40">
        <v>49.95</v>
      </c>
      <c r="DZ7" s="40">
        <v>0</v>
      </c>
      <c r="EA7" s="40">
        <v>0.01</v>
      </c>
      <c r="EB7" s="40">
        <v>0.08</v>
      </c>
      <c r="EC7" s="40">
        <v>0.1</v>
      </c>
      <c r="ED7" s="40">
        <v>0.04</v>
      </c>
      <c r="EE7" s="40">
        <v>0.22</v>
      </c>
      <c r="EF7" s="40">
        <v>0.5</v>
      </c>
      <c r="EG7" s="40">
        <v>0.2</v>
      </c>
      <c r="EH7" s="40">
        <v>0.24</v>
      </c>
      <c r="EI7" s="40">
        <v>0.31</v>
      </c>
      <c r="EJ7" s="40">
        <v>0.32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c r="T11" s="47" t="s">
        <v>23</v>
      </c>
      <c r="U11" s="48">
        <f>IF(T6="-",NA(),T6)</f>
        <v>114.87</v>
      </c>
      <c r="V11" s="48">
        <f>IF(U6="-",NA(),U6)</f>
        <v>101.24</v>
      </c>
      <c r="W11" s="48">
        <f>IF(V6="-",NA(),V6)</f>
        <v>101.72</v>
      </c>
      <c r="X11" s="48">
        <f>IF(W6="-",NA(),W6)</f>
        <v>107.3</v>
      </c>
      <c r="Y11" s="48">
        <f>IF(X6="-",NA(),X6)</f>
        <v>90.59</v>
      </c>
      <c r="AE11" s="47" t="s">
        <v>23</v>
      </c>
      <c r="AF11" s="48">
        <f>IF(AE6="-",NA(),AE6)</f>
        <v>0</v>
      </c>
      <c r="AG11" s="48">
        <f>IF(AF6="-",NA(),AF6)</f>
        <v>0</v>
      </c>
      <c r="AH11" s="48">
        <f>IF(AG6="-",NA(),AG6)</f>
        <v>0</v>
      </c>
      <c r="AI11" s="48">
        <f>IF(AH6="-",NA(),AH6)</f>
        <v>0</v>
      </c>
      <c r="AJ11" s="48">
        <f>IF(AI6="-",NA(),AI6)</f>
        <v>0</v>
      </c>
      <c r="AP11" s="47" t="s">
        <v>23</v>
      </c>
      <c r="AQ11" s="48">
        <f>IF(AP6="-",NA(),AP6)</f>
        <v>3910.88</v>
      </c>
      <c r="AR11" s="48">
        <f>IF(AQ6="-",NA(),AQ6)</f>
        <v>6361.01</v>
      </c>
      <c r="AS11" s="48">
        <f>IF(AR6="-",NA(),AR6)</f>
        <v>4272.76</v>
      </c>
      <c r="AT11" s="48">
        <f>IF(AS6="-",NA(),AS6)</f>
        <v>3892.28</v>
      </c>
      <c r="AU11" s="48">
        <f>IF(AT6="-",NA(),AT6)</f>
        <v>2901.71</v>
      </c>
      <c r="BA11" s="47" t="s">
        <v>23</v>
      </c>
      <c r="BB11" s="48">
        <f>IF(BA6="-",NA(),BA6)</f>
        <v>23.93</v>
      </c>
      <c r="BC11" s="48">
        <f>IF(BB6="-",NA(),BB6)</f>
        <v>17.37</v>
      </c>
      <c r="BD11" s="48">
        <f>IF(BC6="-",NA(),BC6)</f>
        <v>11.29</v>
      </c>
      <c r="BE11" s="48">
        <f>IF(BD6="-",NA(),BD6)</f>
        <v>6.22</v>
      </c>
      <c r="BF11" s="48">
        <f>IF(BE6="-",NA(),BE6)</f>
        <v>3.95</v>
      </c>
      <c r="BL11" s="47" t="s">
        <v>23</v>
      </c>
      <c r="BM11" s="48">
        <f>IF(BL6="-",NA(),BL6)</f>
        <v>115.94</v>
      </c>
      <c r="BN11" s="48">
        <f>IF(BM6="-",NA(),BM6)</f>
        <v>101</v>
      </c>
      <c r="BO11" s="48">
        <f>IF(BN6="-",NA(),BN6)</f>
        <v>101.88</v>
      </c>
      <c r="BP11" s="48">
        <f>IF(BO6="-",NA(),BO6)</f>
        <v>107.51</v>
      </c>
      <c r="BQ11" s="48">
        <f>IF(BP6="-",NA(),BP6)</f>
        <v>89.64</v>
      </c>
      <c r="BW11" s="47" t="s">
        <v>23</v>
      </c>
      <c r="BX11" s="48">
        <f>IF(BW6="-",NA(),BW6)</f>
        <v>20.29</v>
      </c>
      <c r="BY11" s="48">
        <f>IF(BX6="-",NA(),BX6)</f>
        <v>23.19</v>
      </c>
      <c r="BZ11" s="48">
        <f>IF(BY6="-",NA(),BY6)</f>
        <v>22.92</v>
      </c>
      <c r="CA11" s="48">
        <f>IF(BZ6="-",NA(),BZ6)</f>
        <v>21.66</v>
      </c>
      <c r="CB11" s="48">
        <f>IF(CA6="-",NA(),CA6)</f>
        <v>25.96</v>
      </c>
      <c r="CH11" s="47" t="s">
        <v>23</v>
      </c>
      <c r="CI11" s="48">
        <f>IF(CH6="-",NA(),CH6)</f>
        <v>45.17</v>
      </c>
      <c r="CJ11" s="48">
        <f>IF(CI6="-",NA(),CI6)</f>
        <v>43.81</v>
      </c>
      <c r="CK11" s="48">
        <f>IF(CJ6="-",NA(),CJ6)</f>
        <v>43.28</v>
      </c>
      <c r="CL11" s="48">
        <f>IF(CK6="-",NA(),CK6)</f>
        <v>41.39</v>
      </c>
      <c r="CM11" s="48">
        <f>IF(CL6="-",NA(),CL6)</f>
        <v>40.83</v>
      </c>
      <c r="CS11" s="47" t="s">
        <v>23</v>
      </c>
      <c r="CT11" s="48">
        <f>IF(CS6="-",NA(),CS6)</f>
        <v>72.48</v>
      </c>
      <c r="CU11" s="48">
        <f>IF(CT6="-",NA(),CT6)</f>
        <v>72.05</v>
      </c>
      <c r="CV11" s="48">
        <f>IF(CU6="-",NA(),CU6)</f>
        <v>72.03</v>
      </c>
      <c r="CW11" s="48">
        <f>IF(CV6="-",NA(),CV6)</f>
        <v>72.19</v>
      </c>
      <c r="CX11" s="48">
        <f>IF(CW6="-",NA(),CW6)</f>
        <v>72.180000000000007</v>
      </c>
      <c r="DD11" s="47" t="s">
        <v>23</v>
      </c>
      <c r="DE11" s="48">
        <f>IF(DD6="-",NA(),DD6)</f>
        <v>69.2</v>
      </c>
      <c r="DF11" s="48">
        <f>IF(DE6="-",NA(),DE6)</f>
        <v>67.77</v>
      </c>
      <c r="DG11" s="48">
        <f>IF(DF6="-",NA(),DF6)</f>
        <v>68.86</v>
      </c>
      <c r="DH11" s="48">
        <f>IF(DG6="-",NA(),DG6)</f>
        <v>69.09</v>
      </c>
      <c r="DI11" s="48">
        <f>IF(DH6="-",NA(),DH6)</f>
        <v>70.03</v>
      </c>
      <c r="DO11" s="47" t="s">
        <v>23</v>
      </c>
      <c r="DP11" s="48">
        <f>IF(DO6="-",NA(),DO6)</f>
        <v>88.68</v>
      </c>
      <c r="DQ11" s="48">
        <f>IF(DP6="-",NA(),DP6)</f>
        <v>89.44</v>
      </c>
      <c r="DR11" s="48">
        <f>IF(DQ6="-",NA(),DQ6)</f>
        <v>93.12</v>
      </c>
      <c r="DS11" s="48">
        <f>IF(DR6="-",NA(),DR6)</f>
        <v>93.08</v>
      </c>
      <c r="DT11" s="48">
        <f>IF(DS6="-",NA(),DS6)</f>
        <v>93.03</v>
      </c>
      <c r="DZ11" s="47" t="s">
        <v>23</v>
      </c>
      <c r="EA11" s="48">
        <f>IF(DZ6="-",NA(),DZ6)</f>
        <v>0</v>
      </c>
      <c r="EB11" s="48">
        <f>IF(EA6="-",NA(),EA6)</f>
        <v>0.01</v>
      </c>
      <c r="EC11" s="48">
        <f>IF(EB6="-",NA(),EB6)</f>
        <v>0.08</v>
      </c>
      <c r="ED11" s="48">
        <f>IF(EC6="-",NA(),EC6)</f>
        <v>0.1</v>
      </c>
      <c r="EE11" s="48">
        <f>IF(ED6="-",NA(),ED6)</f>
        <v>0.04</v>
      </c>
    </row>
    <row r="12" spans="1:140">
      <c r="T12" s="47" t="s">
        <v>24</v>
      </c>
      <c r="U12" s="48">
        <f>IF(Y6="-",NA(),Y6)</f>
        <v>119.89</v>
      </c>
      <c r="V12" s="48">
        <f>IF(Z6="-",NA(),Z6)</f>
        <v>119.93</v>
      </c>
      <c r="W12" s="48">
        <f>IF(AA6="-",NA(),AA6)</f>
        <v>118.4</v>
      </c>
      <c r="X12" s="48">
        <f>IF(AB6="-",NA(),AB6)</f>
        <v>113.04</v>
      </c>
      <c r="Y12" s="48">
        <f>IF(AC6="-",NA(),AC6)</f>
        <v>115.02</v>
      </c>
      <c r="AE12" s="47" t="s">
        <v>24</v>
      </c>
      <c r="AF12" s="48">
        <f>IF(AJ6="-",NA(),AJ6)</f>
        <v>16.670000000000002</v>
      </c>
      <c r="AG12" s="48">
        <f t="shared" ref="AG12:AJ12" si="10">IF(AK6="-",NA(),AK6)</f>
        <v>9.4700000000000006</v>
      </c>
      <c r="AH12" s="48">
        <f t="shared" si="10"/>
        <v>11.03</v>
      </c>
      <c r="AI12" s="48">
        <f t="shared" si="10"/>
        <v>1.88</v>
      </c>
      <c r="AJ12" s="48">
        <f t="shared" si="10"/>
        <v>1.46</v>
      </c>
      <c r="AP12" s="47" t="s">
        <v>24</v>
      </c>
      <c r="AQ12" s="48">
        <f>IF(AU6="-",NA(),AU6)</f>
        <v>368.36</v>
      </c>
      <c r="AR12" s="48">
        <f t="shared" ref="AR12:AU12" si="11">IF(AV6="-",NA(),AV6)</f>
        <v>380.84</v>
      </c>
      <c r="AS12" s="48">
        <f t="shared" si="11"/>
        <v>424.64</v>
      </c>
      <c r="AT12" s="48">
        <f t="shared" si="11"/>
        <v>427.23</v>
      </c>
      <c r="AU12" s="48">
        <f t="shared" si="11"/>
        <v>454.07</v>
      </c>
      <c r="BA12" s="47" t="s">
        <v>24</v>
      </c>
      <c r="BB12" s="48">
        <f>IF(BF6="-",NA(),BF6)</f>
        <v>227.51</v>
      </c>
      <c r="BC12" s="48">
        <f t="shared" ref="BC12:BF12" si="12">IF(BG6="-",NA(),BG6)</f>
        <v>225.72</v>
      </c>
      <c r="BD12" s="48">
        <f t="shared" si="12"/>
        <v>217.8</v>
      </c>
      <c r="BE12" s="48">
        <f t="shared" si="12"/>
        <v>216.05</v>
      </c>
      <c r="BF12" s="48">
        <f t="shared" si="12"/>
        <v>213.13</v>
      </c>
      <c r="BL12" s="47" t="s">
        <v>24</v>
      </c>
      <c r="BM12" s="48">
        <f>IF(BQ6="-",NA(),BQ6)</f>
        <v>117.69</v>
      </c>
      <c r="BN12" s="48">
        <f t="shared" ref="BN12:BQ12" si="13">IF(BR6="-",NA(),BR6)</f>
        <v>116.75</v>
      </c>
      <c r="BO12" s="48">
        <f t="shared" si="13"/>
        <v>115.48</v>
      </c>
      <c r="BP12" s="48">
        <f t="shared" si="13"/>
        <v>109.91</v>
      </c>
      <c r="BQ12" s="48">
        <f t="shared" si="13"/>
        <v>111.83</v>
      </c>
      <c r="BW12" s="47" t="s">
        <v>24</v>
      </c>
      <c r="BX12" s="48">
        <f>IF(CB6="-",NA(),CB6)</f>
        <v>17.07</v>
      </c>
      <c r="BY12" s="48">
        <f t="shared" ref="BY12:CB12" si="14">IF(CC6="-",NA(),CC6)</f>
        <v>17.22</v>
      </c>
      <c r="BZ12" s="48">
        <f t="shared" si="14"/>
        <v>17.440000000000001</v>
      </c>
      <c r="CA12" s="48">
        <f t="shared" si="14"/>
        <v>18.62</v>
      </c>
      <c r="CB12" s="48">
        <f t="shared" si="14"/>
        <v>18.36</v>
      </c>
      <c r="CH12" s="47" t="s">
        <v>24</v>
      </c>
      <c r="CI12" s="48">
        <f>IF(CM6="-",NA(),CM6)</f>
        <v>57.96</v>
      </c>
      <c r="CJ12" s="48">
        <f t="shared" ref="CJ12:CM12" si="15">IF(CN6="-",NA(),CN6)</f>
        <v>56</v>
      </c>
      <c r="CK12" s="48">
        <f t="shared" si="15"/>
        <v>56.81</v>
      </c>
      <c r="CL12" s="48">
        <f t="shared" si="15"/>
        <v>55.65</v>
      </c>
      <c r="CM12" s="48">
        <f t="shared" si="15"/>
        <v>54.73</v>
      </c>
      <c r="CS12" s="47" t="s">
        <v>24</v>
      </c>
      <c r="CT12" s="48">
        <f>IF(CX6="-",NA(),CX6)</f>
        <v>80.540000000000006</v>
      </c>
      <c r="CU12" s="48">
        <f t="shared" ref="CU12:CX12" si="16">IF(CY6="-",NA(),CY6)</f>
        <v>80.08</v>
      </c>
      <c r="CV12" s="48">
        <f t="shared" si="16"/>
        <v>79.69</v>
      </c>
      <c r="CW12" s="48">
        <f t="shared" si="16"/>
        <v>78.66</v>
      </c>
      <c r="CX12" s="48">
        <f t="shared" si="16"/>
        <v>80.2</v>
      </c>
      <c r="DD12" s="47" t="s">
        <v>24</v>
      </c>
      <c r="DE12" s="48">
        <f>IF(DI6="-",NA(),DI6)</f>
        <v>60.09</v>
      </c>
      <c r="DF12" s="48">
        <f t="shared" ref="DF12:DI12" si="17">IF(DJ6="-",NA(),DJ6)</f>
        <v>60.35</v>
      </c>
      <c r="DG12" s="48">
        <f t="shared" si="17"/>
        <v>61.07</v>
      </c>
      <c r="DH12" s="48">
        <f t="shared" si="17"/>
        <v>61.99</v>
      </c>
      <c r="DI12" s="48">
        <f t="shared" si="17"/>
        <v>62.44</v>
      </c>
      <c r="DO12" s="47" t="s">
        <v>24</v>
      </c>
      <c r="DP12" s="48">
        <f>IF(DT6="-",NA(),DT6)</f>
        <v>50.93</v>
      </c>
      <c r="DQ12" s="48">
        <f t="shared" ref="DQ12:DT12" si="18">IF(DU6="-",NA(),DU6)</f>
        <v>52.07</v>
      </c>
      <c r="DR12" s="48">
        <f t="shared" si="18"/>
        <v>50.36</v>
      </c>
      <c r="DS12" s="48">
        <f t="shared" si="18"/>
        <v>51.48</v>
      </c>
      <c r="DT12" s="48">
        <f t="shared" si="18"/>
        <v>52.79</v>
      </c>
      <c r="DZ12" s="47" t="s">
        <v>24</v>
      </c>
      <c r="EA12" s="48">
        <f>IF(EE6="-",NA(),EE6)</f>
        <v>0.22</v>
      </c>
      <c r="EB12" s="48">
        <f t="shared" ref="EB12:EE12" si="19">IF(EF6="-",NA(),EF6)</f>
        <v>0.5</v>
      </c>
      <c r="EC12" s="48">
        <f t="shared" si="19"/>
        <v>0.2</v>
      </c>
      <c r="ED12" s="48">
        <f t="shared" si="19"/>
        <v>0.24</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9C396-9EE4-4A44-A425-F175E34AFB21}">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0502EAB8-CEAA-4297-B52A-C870465D3F18}">
  <ds:schemaRefs>
    <ds:schemaRef ds:uri="http://schemas.microsoft.com/sharepoint/v3/contenttype/forms"/>
  </ds:schemaRefs>
</ds:datastoreItem>
</file>

<file path=customXml/itemProps3.xml><?xml version="1.0" encoding="utf-8"?>
<ds:datastoreItem xmlns:ds="http://schemas.openxmlformats.org/officeDocument/2006/customXml" ds:itemID="{8689CB0E-EB28-4E05-B4E8-496AC9ADB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2025-02-13T05:41:37Z</dcterms:created>
  <dcterms:modified xsi:type="dcterms:W3CDTF">2025-03-11T01:22:39Z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