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30_叙勲・褒章\01_R8春叙勲・褒章\01_施設あて照会\様式\叙勲（R7秋から）\"/>
    </mc:Choice>
  </mc:AlternateContent>
  <xr:revisionPtr revIDLastSave="0" documentId="13_ncr:1_{8D0E65A8-A0DB-4641-9D4D-16BC88ED3A73}" xr6:coauthVersionLast="47" xr6:coauthVersionMax="47" xr10:uidLastSave="{00000000-0000-0000-0000-000000000000}"/>
  <bookViews>
    <workbookView xWindow="-120" yWindow="-120" windowWidth="27645" windowHeight="16440" tabRatio="653" xr2:uid="{F23C5745-C7DD-4650-994F-33622B430FF9}"/>
  </bookViews>
  <sheets>
    <sheet name="様式２" sheetId="7" r:id="rId1"/>
    <sheet name="様式３" sheetId="8" r:id="rId2"/>
    <sheet name="計算シート①" sheetId="9" r:id="rId3"/>
    <sheet name="計算シート②" sheetId="10" r:id="rId4"/>
    <sheet name="記載要領" sheetId="12" r:id="rId5"/>
    <sheet name="様式２（例）" sheetId="2" r:id="rId6"/>
    <sheet name="様式３（例）" sheetId="5" r:id="rId7"/>
    <sheet name="計算シート①（例）" sheetId="6" r:id="rId8"/>
    <sheet name="計算シート②（例）" sheetId="4" r:id="rId9"/>
  </sheets>
  <definedNames>
    <definedName name="_xlnm.Print_Area" localSheetId="4">記載要領!$A$1:$Q$27</definedName>
    <definedName name="_xlnm.Print_Area" localSheetId="2">計算シート①!$A$1:$AC$28</definedName>
    <definedName name="_xlnm.Print_Area" localSheetId="7">'計算シート①（例）'!$A$1:$AC$28</definedName>
    <definedName name="_xlnm.Print_Area" localSheetId="3">計算シート②!$A$1:$AC$68</definedName>
    <definedName name="_xlnm.Print_Area" localSheetId="8">'計算シート②（例）'!$A$1:$AC$68</definedName>
    <definedName name="_xlnm.Print_Area" localSheetId="0">様式２!$A$1:$S$35</definedName>
    <definedName name="_xlnm.Print_Area" localSheetId="5">'様式２（例）'!$A$1:$S$35</definedName>
    <definedName name="_xlnm.Print_Area" localSheetId="1">様式３!$A$1:$N$31</definedName>
    <definedName name="_xlnm.Print_Area" localSheetId="6">'様式３（例）'!$A$1:$N$31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8"/>
  <c r="AD2" i="10" l="1"/>
  <c r="AD2" i="4"/>
  <c r="F1" i="8" l="1"/>
  <c r="D4" i="8"/>
  <c r="A4" i="8"/>
  <c r="C2" i="9"/>
  <c r="C3" i="9"/>
  <c r="AD3" i="9" s="1"/>
  <c r="H3" i="9" s="1"/>
  <c r="E9" i="7" s="1"/>
  <c r="BU69" i="10"/>
  <c r="BP69" i="10"/>
  <c r="BO69" i="10"/>
  <c r="BQ69" i="10" s="1"/>
  <c r="BH69" i="10"/>
  <c r="BF69" i="10"/>
  <c r="CA69" i="10" s="1"/>
  <c r="BK69" i="10" s="1"/>
  <c r="BU67" i="10"/>
  <c r="BP67" i="10"/>
  <c r="BO67" i="10"/>
  <c r="BQ67" i="10" s="1"/>
  <c r="BH67" i="10"/>
  <c r="BI67" i="10" s="1"/>
  <c r="BF67" i="10"/>
  <c r="BW67" i="10" s="1"/>
  <c r="AD67" i="10"/>
  <c r="X67" i="10"/>
  <c r="W67" i="10"/>
  <c r="V67" i="10"/>
  <c r="T67" i="10"/>
  <c r="S67" i="10"/>
  <c r="R67" i="10"/>
  <c r="Q67" i="10"/>
  <c r="P67" i="10"/>
  <c r="O67" i="10"/>
  <c r="BU65" i="10"/>
  <c r="BP65" i="10"/>
  <c r="BQ65" i="10" s="1"/>
  <c r="BS65" i="10" s="1"/>
  <c r="BT65" i="10" s="1"/>
  <c r="BO65" i="10"/>
  <c r="BI65" i="10"/>
  <c r="BH65" i="10"/>
  <c r="BF65" i="10"/>
  <c r="BW65" i="10" s="1"/>
  <c r="AD65" i="10"/>
  <c r="X65" i="10"/>
  <c r="W65" i="10"/>
  <c r="V65" i="10"/>
  <c r="T65" i="10"/>
  <c r="S65" i="10"/>
  <c r="R65" i="10"/>
  <c r="Q65" i="10"/>
  <c r="P65" i="10"/>
  <c r="O65" i="10"/>
  <c r="BU63" i="10"/>
  <c r="BP63" i="10"/>
  <c r="BO63" i="10"/>
  <c r="BH63" i="10"/>
  <c r="BI63" i="10" s="1"/>
  <c r="BF63" i="10"/>
  <c r="BV63" i="10" s="1"/>
  <c r="AD63" i="10"/>
  <c r="X63" i="10"/>
  <c r="W63" i="10"/>
  <c r="V63" i="10"/>
  <c r="T63" i="10"/>
  <c r="S63" i="10"/>
  <c r="R63" i="10"/>
  <c r="Q63" i="10"/>
  <c r="P63" i="10"/>
  <c r="O63" i="10"/>
  <c r="BU61" i="10"/>
  <c r="BP61" i="10"/>
  <c r="BO61" i="10"/>
  <c r="BH61" i="10"/>
  <c r="BF61" i="10"/>
  <c r="BW61" i="10" s="1"/>
  <c r="AD61" i="10"/>
  <c r="X61" i="10"/>
  <c r="W61" i="10"/>
  <c r="V61" i="10"/>
  <c r="T61" i="10"/>
  <c r="S61" i="10"/>
  <c r="R61" i="10"/>
  <c r="Q61" i="10"/>
  <c r="P61" i="10"/>
  <c r="O61" i="10"/>
  <c r="BU59" i="10"/>
  <c r="BP59" i="10"/>
  <c r="BO59" i="10"/>
  <c r="BQ59" i="10" s="1"/>
  <c r="BI59" i="10"/>
  <c r="BH59" i="10"/>
  <c r="BF59" i="10"/>
  <c r="BV59" i="10" s="1"/>
  <c r="AD59" i="10"/>
  <c r="X59" i="10"/>
  <c r="W59" i="10"/>
  <c r="V59" i="10"/>
  <c r="T59" i="10"/>
  <c r="S59" i="10"/>
  <c r="R59" i="10"/>
  <c r="Q59" i="10"/>
  <c r="P59" i="10"/>
  <c r="O59" i="10"/>
  <c r="BU57" i="10"/>
  <c r="BP57" i="10"/>
  <c r="BQ57" i="10" s="1"/>
  <c r="BS57" i="10" s="1"/>
  <c r="BT57" i="10" s="1"/>
  <c r="BO57" i="10"/>
  <c r="BI57" i="10"/>
  <c r="BH57" i="10"/>
  <c r="BF57" i="10"/>
  <c r="AD57" i="10"/>
  <c r="X57" i="10"/>
  <c r="W57" i="10"/>
  <c r="V57" i="10"/>
  <c r="T57" i="10"/>
  <c r="S57" i="10"/>
  <c r="R57" i="10"/>
  <c r="Q57" i="10"/>
  <c r="P57" i="10"/>
  <c r="O57" i="10"/>
  <c r="BU55" i="10"/>
  <c r="BP55" i="10"/>
  <c r="BO55" i="10"/>
  <c r="BQ55" i="10" s="1"/>
  <c r="BH55" i="10"/>
  <c r="BF55" i="10"/>
  <c r="BW55" i="10" s="1"/>
  <c r="AD55" i="10"/>
  <c r="X55" i="10"/>
  <c r="W55" i="10"/>
  <c r="V55" i="10"/>
  <c r="T55" i="10"/>
  <c r="S55" i="10"/>
  <c r="R55" i="10"/>
  <c r="Q55" i="10"/>
  <c r="P55" i="10"/>
  <c r="O55" i="10"/>
  <c r="BU53" i="10"/>
  <c r="BP53" i="10"/>
  <c r="BO53" i="10"/>
  <c r="BI53" i="10"/>
  <c r="BH53" i="10"/>
  <c r="BF53" i="10"/>
  <c r="AD53" i="10"/>
  <c r="X53" i="10"/>
  <c r="W53" i="10"/>
  <c r="V53" i="10"/>
  <c r="T53" i="10"/>
  <c r="S53" i="10"/>
  <c r="R53" i="10"/>
  <c r="Q53" i="10"/>
  <c r="P53" i="10"/>
  <c r="O53" i="10"/>
  <c r="BU51" i="10"/>
  <c r="BP51" i="10"/>
  <c r="BO51" i="10"/>
  <c r="BH51" i="10"/>
  <c r="BF51" i="10"/>
  <c r="BV51" i="10" s="1"/>
  <c r="AD51" i="10"/>
  <c r="X51" i="10"/>
  <c r="W51" i="10"/>
  <c r="V51" i="10"/>
  <c r="T51" i="10"/>
  <c r="S51" i="10"/>
  <c r="R51" i="10"/>
  <c r="Q51" i="10"/>
  <c r="P51" i="10"/>
  <c r="O51" i="10"/>
  <c r="BU49" i="10"/>
  <c r="BP49" i="10"/>
  <c r="BO49" i="10"/>
  <c r="BQ49" i="10" s="1"/>
  <c r="BI49" i="10"/>
  <c r="BH49" i="10"/>
  <c r="BF49" i="10"/>
  <c r="CA49" i="10" s="1"/>
  <c r="BK49" i="10" s="1"/>
  <c r="BL49" i="10" s="1"/>
  <c r="AD49" i="10"/>
  <c r="X49" i="10"/>
  <c r="W49" i="10"/>
  <c r="V49" i="10"/>
  <c r="T49" i="10"/>
  <c r="S49" i="10"/>
  <c r="R49" i="10"/>
  <c r="Q49" i="10"/>
  <c r="P49" i="10"/>
  <c r="O49" i="10"/>
  <c r="BU47" i="10"/>
  <c r="BP47" i="10"/>
  <c r="BO47" i="10"/>
  <c r="BH47" i="10"/>
  <c r="BI47" i="10" s="1"/>
  <c r="BF47" i="10"/>
  <c r="BW47" i="10" s="1"/>
  <c r="AD47" i="10"/>
  <c r="X47" i="10"/>
  <c r="W47" i="10"/>
  <c r="V47" i="10"/>
  <c r="T47" i="10"/>
  <c r="S47" i="10"/>
  <c r="R47" i="10"/>
  <c r="Q47" i="10"/>
  <c r="P47" i="10"/>
  <c r="O47" i="10"/>
  <c r="BU45" i="10"/>
  <c r="BP45" i="10"/>
  <c r="BO45" i="10"/>
  <c r="BH45" i="10"/>
  <c r="BF45" i="10"/>
  <c r="CA45" i="10" s="1"/>
  <c r="BK45" i="10" s="1"/>
  <c r="BL45" i="10" s="1"/>
  <c r="AP45" i="10" s="1"/>
  <c r="AD45" i="10"/>
  <c r="X45" i="10"/>
  <c r="W45" i="10"/>
  <c r="V45" i="10"/>
  <c r="T45" i="10"/>
  <c r="S45" i="10"/>
  <c r="R45" i="10"/>
  <c r="Q45" i="10"/>
  <c r="P45" i="10"/>
  <c r="O45" i="10"/>
  <c r="BU43" i="10"/>
  <c r="BP43" i="10"/>
  <c r="BO43" i="10"/>
  <c r="BQ43" i="10" s="1"/>
  <c r="BH43" i="10"/>
  <c r="BI43" i="10" s="1"/>
  <c r="BF43" i="10"/>
  <c r="BV43" i="10" s="1"/>
  <c r="AD43" i="10"/>
  <c r="X43" i="10"/>
  <c r="W43" i="10"/>
  <c r="V43" i="10"/>
  <c r="T43" i="10"/>
  <c r="S43" i="10"/>
  <c r="R43" i="10"/>
  <c r="Q43" i="10"/>
  <c r="P43" i="10"/>
  <c r="O43" i="10"/>
  <c r="J42" i="10"/>
  <c r="U42" i="10" s="1"/>
  <c r="V41" i="10" s="1"/>
  <c r="AD41" i="10"/>
  <c r="J41" i="10"/>
  <c r="BP41" i="10" s="1"/>
  <c r="B41" i="10"/>
  <c r="J40" i="10"/>
  <c r="U40" i="10" s="1"/>
  <c r="BU39" i="10"/>
  <c r="BP39" i="10"/>
  <c r="BI39" i="10"/>
  <c r="AD39" i="10"/>
  <c r="U39" i="10"/>
  <c r="Q39" i="10"/>
  <c r="O34" i="7" s="1"/>
  <c r="P39" i="10"/>
  <c r="N34" i="7" s="1"/>
  <c r="O39" i="10"/>
  <c r="M34" i="7" s="1"/>
  <c r="J39" i="10"/>
  <c r="BH39" i="10" s="1"/>
  <c r="B39" i="10"/>
  <c r="J38" i="10"/>
  <c r="AD37" i="10"/>
  <c r="J37" i="10"/>
  <c r="BH37" i="10" s="1"/>
  <c r="BI37" i="10" s="1"/>
  <c r="B37" i="10"/>
  <c r="J36" i="10"/>
  <c r="U36" i="10" s="1"/>
  <c r="R35" i="10" s="1"/>
  <c r="BH35" i="10"/>
  <c r="AD35" i="10"/>
  <c r="J35" i="10"/>
  <c r="BU35" i="10" s="1"/>
  <c r="B35" i="10"/>
  <c r="J34" i="10"/>
  <c r="U34" i="10" s="1"/>
  <c r="BP33" i="10"/>
  <c r="AD33" i="10"/>
  <c r="P33" i="10"/>
  <c r="N31" i="7" s="1"/>
  <c r="J33" i="10"/>
  <c r="BO33" i="10" s="1"/>
  <c r="B33" i="10"/>
  <c r="J32" i="10"/>
  <c r="BO31" i="10"/>
  <c r="BH31" i="10"/>
  <c r="BI31" i="10" s="1"/>
  <c r="AD31" i="10"/>
  <c r="U31" i="10"/>
  <c r="Q31" i="10"/>
  <c r="O31" i="10"/>
  <c r="M30" i="7" s="1"/>
  <c r="J31" i="10"/>
  <c r="BU31" i="10" s="1"/>
  <c r="B31" i="10"/>
  <c r="J30" i="10"/>
  <c r="BF29" i="10" s="1"/>
  <c r="BU29" i="10"/>
  <c r="AD29" i="10"/>
  <c r="P29" i="10"/>
  <c r="N29" i="7" s="1"/>
  <c r="J29" i="10"/>
  <c r="O29" i="10" s="1"/>
  <c r="M29" i="7" s="1"/>
  <c r="B29" i="10"/>
  <c r="J28" i="10"/>
  <c r="U28" i="10" s="1"/>
  <c r="AD27" i="10"/>
  <c r="J27" i="10"/>
  <c r="BU27" i="10" s="1"/>
  <c r="B27" i="10"/>
  <c r="J26" i="10"/>
  <c r="AD25" i="10"/>
  <c r="J25" i="10"/>
  <c r="BP25" i="10" s="1"/>
  <c r="B25" i="10"/>
  <c r="J24" i="10"/>
  <c r="U24" i="10" s="1"/>
  <c r="AD23" i="10"/>
  <c r="J23" i="10"/>
  <c r="BP23" i="10" s="1"/>
  <c r="B23" i="10"/>
  <c r="J22" i="10"/>
  <c r="BF21" i="10" s="1"/>
  <c r="BV21" i="10" s="1"/>
  <c r="BU21" i="10"/>
  <c r="AD21" i="10"/>
  <c r="J21" i="10"/>
  <c r="U21" i="10" s="1"/>
  <c r="B21" i="10"/>
  <c r="J20" i="10"/>
  <c r="U20" i="10" s="1"/>
  <c r="BF19" i="10"/>
  <c r="AD19" i="10"/>
  <c r="J19" i="10"/>
  <c r="BH19" i="10" s="1"/>
  <c r="B19" i="10"/>
  <c r="J18" i="10"/>
  <c r="U18" i="10" s="1"/>
  <c r="R17" i="10" s="1"/>
  <c r="BP17" i="10"/>
  <c r="AD17" i="10"/>
  <c r="S17" i="10"/>
  <c r="J17" i="10"/>
  <c r="BO17" i="10" s="1"/>
  <c r="B17" i="10"/>
  <c r="J16" i="10"/>
  <c r="BF15" i="10" s="1"/>
  <c r="BO15" i="10"/>
  <c r="AD15" i="10"/>
  <c r="J15" i="10"/>
  <c r="B15" i="10"/>
  <c r="J14" i="10"/>
  <c r="BF13" i="10" s="1"/>
  <c r="BV13" i="10" s="1"/>
  <c r="BH13" i="10"/>
  <c r="BI13" i="10" s="1"/>
  <c r="AD13" i="10"/>
  <c r="J13" i="10"/>
  <c r="BU13" i="10" s="1"/>
  <c r="B13" i="10"/>
  <c r="J12" i="10"/>
  <c r="BF11" i="10" s="1"/>
  <c r="BW11" i="10" s="1"/>
  <c r="AD11" i="10"/>
  <c r="J11" i="10"/>
  <c r="BH11" i="10" s="1"/>
  <c r="B11" i="10"/>
  <c r="J10" i="10"/>
  <c r="U10" i="10" s="1"/>
  <c r="BO9" i="10"/>
  <c r="BH9" i="10"/>
  <c r="AD9" i="10"/>
  <c r="J9" i="10"/>
  <c r="U9" i="10" s="1"/>
  <c r="B9" i="10"/>
  <c r="J8" i="10"/>
  <c r="BF7" i="10" s="1"/>
  <c r="CA7" i="10" s="1"/>
  <c r="BK7" i="10" s="1"/>
  <c r="BL7" i="10" s="1"/>
  <c r="AD7" i="10"/>
  <c r="J7" i="10"/>
  <c r="BH7" i="10" s="1"/>
  <c r="B7" i="10"/>
  <c r="J6" i="10"/>
  <c r="U6" i="10" s="1"/>
  <c r="BF5" i="10"/>
  <c r="BW5" i="10" s="1"/>
  <c r="BX5" i="10" s="1"/>
  <c r="BY5" i="10" s="1"/>
  <c r="AD5" i="10"/>
  <c r="J5" i="10"/>
  <c r="BH5" i="10" s="1"/>
  <c r="B5" i="10"/>
  <c r="C3" i="10"/>
  <c r="C2" i="10"/>
  <c r="BU27" i="9"/>
  <c r="BP27" i="9"/>
  <c r="BO27" i="9"/>
  <c r="BH27" i="9"/>
  <c r="BF27" i="9"/>
  <c r="BW27" i="9" s="1"/>
  <c r="BF25" i="9"/>
  <c r="AD25" i="9"/>
  <c r="AA25" i="9"/>
  <c r="X25" i="9"/>
  <c r="W25" i="9"/>
  <c r="V25" i="9"/>
  <c r="T25" i="9"/>
  <c r="S25" i="9"/>
  <c r="R25" i="9"/>
  <c r="BU25" i="9"/>
  <c r="J24" i="9"/>
  <c r="BF23" i="9" s="1"/>
  <c r="AD23" i="9"/>
  <c r="J23" i="9"/>
  <c r="BO23" i="9" s="1"/>
  <c r="B23" i="9"/>
  <c r="J22" i="9"/>
  <c r="BF21" i="9" s="1"/>
  <c r="CA21" i="9" s="1"/>
  <c r="BK21" i="9" s="1"/>
  <c r="BL21" i="9" s="1"/>
  <c r="BU21" i="9"/>
  <c r="BP21" i="9"/>
  <c r="AD21" i="9"/>
  <c r="Q21" i="9"/>
  <c r="P21" i="9"/>
  <c r="J21" i="9"/>
  <c r="BH21" i="9" s="1"/>
  <c r="B21" i="9"/>
  <c r="J20" i="9"/>
  <c r="BF19" i="9" s="1"/>
  <c r="BV19" i="9" s="1"/>
  <c r="BU19" i="9"/>
  <c r="BH19" i="9"/>
  <c r="BI19" i="9" s="1"/>
  <c r="AD19" i="9"/>
  <c r="P19" i="9"/>
  <c r="O19" i="9"/>
  <c r="J19" i="9"/>
  <c r="BP19" i="9" s="1"/>
  <c r="B19" i="9"/>
  <c r="U20" i="9" s="1"/>
  <c r="U18" i="9"/>
  <c r="R17" i="9" s="1"/>
  <c r="J18" i="9"/>
  <c r="BF17" i="9"/>
  <c r="CA17" i="9" s="1"/>
  <c r="BK17" i="9" s="1"/>
  <c r="BL17" i="9" s="1"/>
  <c r="AD17" i="9"/>
  <c r="U17" i="9"/>
  <c r="J17" i="9"/>
  <c r="B17" i="9"/>
  <c r="J16" i="9"/>
  <c r="BF15" i="9"/>
  <c r="BW15" i="9" s="1"/>
  <c r="BX15" i="9" s="1"/>
  <c r="BY15" i="9" s="1"/>
  <c r="BZ15" i="9" s="1"/>
  <c r="AD15" i="9"/>
  <c r="J15" i="9"/>
  <c r="Q15" i="9" s="1"/>
  <c r="B15" i="9"/>
  <c r="J14" i="9"/>
  <c r="BF13" i="9" s="1"/>
  <c r="CA13" i="9" s="1"/>
  <c r="BK13" i="9" s="1"/>
  <c r="AJ13" i="9" s="1"/>
  <c r="AD13" i="9"/>
  <c r="P13" i="9"/>
  <c r="O13" i="9"/>
  <c r="J13" i="9"/>
  <c r="BH13" i="9" s="1"/>
  <c r="B13" i="9"/>
  <c r="U13" i="9" s="1"/>
  <c r="U12" i="9"/>
  <c r="J12" i="9"/>
  <c r="BF11" i="9" s="1"/>
  <c r="BW11" i="9" s="1"/>
  <c r="AD11" i="9"/>
  <c r="J11" i="9"/>
  <c r="BP11" i="9" s="1"/>
  <c r="B11" i="9"/>
  <c r="U11" i="9" s="1"/>
  <c r="J10" i="9"/>
  <c r="BF9" i="9" s="1"/>
  <c r="CA9" i="9" s="1"/>
  <c r="AD9" i="9"/>
  <c r="J9" i="9"/>
  <c r="BH9" i="9" s="1"/>
  <c r="B9" i="9"/>
  <c r="U10" i="9" s="1"/>
  <c r="J8" i="9"/>
  <c r="BF7" i="9" s="1"/>
  <c r="BV7" i="9" s="1"/>
  <c r="AD7" i="9"/>
  <c r="J7" i="9"/>
  <c r="B7" i="9"/>
  <c r="U8" i="9" s="1"/>
  <c r="J6" i="9"/>
  <c r="BF5" i="9" s="1"/>
  <c r="CA5" i="9" s="1"/>
  <c r="BU5" i="9"/>
  <c r="BO5" i="9"/>
  <c r="BQ5" i="9" s="1"/>
  <c r="AD5" i="9"/>
  <c r="J5" i="9"/>
  <c r="BP5" i="9" s="1"/>
  <c r="B5" i="9"/>
  <c r="O30" i="7"/>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B41" i="4"/>
  <c r="B39" i="4"/>
  <c r="B37" i="4"/>
  <c r="B35" i="4"/>
  <c r="B33" i="4"/>
  <c r="B31" i="4"/>
  <c r="B29" i="4"/>
  <c r="B27" i="4"/>
  <c r="B25" i="4"/>
  <c r="B23" i="4"/>
  <c r="B21" i="4"/>
  <c r="B19" i="4"/>
  <c r="B17" i="4"/>
  <c r="B15" i="4"/>
  <c r="B13" i="4"/>
  <c r="B11" i="4"/>
  <c r="B9" i="4"/>
  <c r="B7" i="4"/>
  <c r="B5" i="4"/>
  <c r="J24" i="6"/>
  <c r="J23" i="6"/>
  <c r="J22" i="6"/>
  <c r="J21" i="6"/>
  <c r="J20" i="6"/>
  <c r="J19" i="6"/>
  <c r="J18" i="6"/>
  <c r="J17" i="6"/>
  <c r="J16" i="6"/>
  <c r="J15" i="6"/>
  <c r="J14" i="6"/>
  <c r="J13" i="6"/>
  <c r="J12" i="6"/>
  <c r="J11" i="6"/>
  <c r="J10" i="6"/>
  <c r="J9" i="6"/>
  <c r="J8" i="6"/>
  <c r="J7" i="6"/>
  <c r="J6" i="6"/>
  <c r="J5" i="6"/>
  <c r="X19" i="9" l="1"/>
  <c r="O14" i="7" s="1"/>
  <c r="W19" i="9"/>
  <c r="N14" i="7" s="1"/>
  <c r="BR55" i="10"/>
  <c r="BS55" i="10"/>
  <c r="BT55" i="10" s="1"/>
  <c r="W39" i="10"/>
  <c r="T39" i="10"/>
  <c r="R39" i="10"/>
  <c r="X39" i="10"/>
  <c r="V39" i="10"/>
  <c r="BQ31" i="10"/>
  <c r="Q35" i="10"/>
  <c r="O32" i="7" s="1"/>
  <c r="P37" i="10"/>
  <c r="N33" i="7" s="1"/>
  <c r="S17" i="9"/>
  <c r="BU19" i="10"/>
  <c r="BP31" i="10"/>
  <c r="T35" i="10"/>
  <c r="Q41" i="10"/>
  <c r="O35" i="7" s="1"/>
  <c r="BO13" i="9"/>
  <c r="T17" i="9"/>
  <c r="Q19" i="9"/>
  <c r="O21" i="9"/>
  <c r="BP23" i="9"/>
  <c r="BQ23" i="9" s="1"/>
  <c r="U30" i="10"/>
  <c r="U35" i="10"/>
  <c r="BP37" i="10"/>
  <c r="T41" i="10"/>
  <c r="BP13" i="9"/>
  <c r="U19" i="9"/>
  <c r="BO23" i="10"/>
  <c r="BU37" i="10"/>
  <c r="U41" i="10"/>
  <c r="BU13" i="9"/>
  <c r="V17" i="9"/>
  <c r="M13" i="7" s="1"/>
  <c r="BQ33" i="10"/>
  <c r="BF35" i="10"/>
  <c r="BV35" i="10" s="1"/>
  <c r="BF39" i="10"/>
  <c r="BW39" i="10" s="1"/>
  <c r="BX39" i="10" s="1"/>
  <c r="BY39" i="10" s="1"/>
  <c r="BZ39" i="10" s="1"/>
  <c r="BQ63" i="10"/>
  <c r="BO21" i="9"/>
  <c r="P31" i="10"/>
  <c r="N30" i="7" s="1"/>
  <c r="BO35" i="10"/>
  <c r="BQ35" i="10" s="1"/>
  <c r="BS35" i="10" s="1"/>
  <c r="BT35" i="10" s="1"/>
  <c r="BO39" i="10"/>
  <c r="BF41" i="10"/>
  <c r="BV41" i="10" s="1"/>
  <c r="BQ47" i="10"/>
  <c r="BS47" i="10" s="1"/>
  <c r="BT47" i="10" s="1"/>
  <c r="BQ53" i="10"/>
  <c r="BR57" i="10"/>
  <c r="BH21" i="10"/>
  <c r="BP35" i="10"/>
  <c r="BQ39" i="10"/>
  <c r="BS39" i="10" s="1"/>
  <c r="BT39" i="10" s="1"/>
  <c r="BH41" i="10"/>
  <c r="W17" i="9"/>
  <c r="N13" i="7" s="1"/>
  <c r="BO21" i="10"/>
  <c r="BO41" i="10"/>
  <c r="BQ41" i="10" s="1"/>
  <c r="Q13" i="9"/>
  <c r="U22" i="10"/>
  <c r="P35" i="10"/>
  <c r="N32" i="7" s="1"/>
  <c r="O37" i="10"/>
  <c r="M33" i="7" s="1"/>
  <c r="AB13" i="9"/>
  <c r="AA13" i="9" s="1"/>
  <c r="AB21" i="9"/>
  <c r="AA21" i="9" s="1"/>
  <c r="BW21" i="9"/>
  <c r="BX21" i="9" s="1"/>
  <c r="BY21" i="9" s="1"/>
  <c r="BZ21" i="9" s="1"/>
  <c r="BW21" i="10"/>
  <c r="BX21" i="10" s="1"/>
  <c r="BY21" i="10" s="1"/>
  <c r="BZ21" i="10" s="1"/>
  <c r="CA51" i="10"/>
  <c r="BK51" i="10" s="1"/>
  <c r="BL51" i="10" s="1"/>
  <c r="AP51" i="10" s="1"/>
  <c r="AB55" i="10"/>
  <c r="AA55" i="10" s="1"/>
  <c r="CA61" i="10"/>
  <c r="BK61" i="10" s="1"/>
  <c r="BL61" i="10" s="1"/>
  <c r="AP61" i="10" s="1"/>
  <c r="BW63" i="10"/>
  <c r="BX63" i="10" s="1"/>
  <c r="BY63" i="10" s="1"/>
  <c r="BZ63" i="10" s="1"/>
  <c r="CA65" i="10"/>
  <c r="BK65" i="10" s="1"/>
  <c r="AV65" i="10" s="1"/>
  <c r="CA55" i="10"/>
  <c r="BK55" i="10" s="1"/>
  <c r="BL55" i="10" s="1"/>
  <c r="AR55" i="10" s="1"/>
  <c r="BW69" i="10"/>
  <c r="BW45" i="10"/>
  <c r="BW51" i="10"/>
  <c r="BX51" i="10" s="1"/>
  <c r="BY51" i="10" s="1"/>
  <c r="BZ51" i="10" s="1"/>
  <c r="AB61" i="10"/>
  <c r="AA61" i="10" s="1"/>
  <c r="AL21" i="9"/>
  <c r="AI21" i="9" s="1"/>
  <c r="N21" i="9" s="1"/>
  <c r="BL13" i="9"/>
  <c r="AR13" i="9" s="1"/>
  <c r="AQ13" i="9" s="1"/>
  <c r="BV21" i="9"/>
  <c r="BV27" i="9"/>
  <c r="BX27" i="9" s="1"/>
  <c r="BY27" i="9" s="1"/>
  <c r="BZ27" i="9" s="1"/>
  <c r="AJ65" i="10"/>
  <c r="AB43" i="10"/>
  <c r="AA43" i="10" s="1"/>
  <c r="BW43" i="10"/>
  <c r="BX43" i="10" s="1"/>
  <c r="BY43" i="10" s="1"/>
  <c r="BZ43" i="10" s="1"/>
  <c r="AB65" i="10"/>
  <c r="AA65" i="10" s="1"/>
  <c r="CA67" i="10"/>
  <c r="BK67" i="10" s="1"/>
  <c r="BL67" i="10" s="1"/>
  <c r="AP67" i="10" s="1"/>
  <c r="BD49" i="10"/>
  <c r="BA49" i="10" s="1"/>
  <c r="BW13" i="10"/>
  <c r="BX13" i="10" s="1"/>
  <c r="BY13" i="10" s="1"/>
  <c r="BZ13" i="10" s="1"/>
  <c r="CA43" i="10"/>
  <c r="BK43" i="10" s="1"/>
  <c r="AV43" i="10" s="1"/>
  <c r="AB51" i="10"/>
  <c r="AA51" i="10" s="1"/>
  <c r="AB67" i="10"/>
  <c r="AA67" i="10" s="1"/>
  <c r="AB39" i="10"/>
  <c r="AA39" i="10" s="1"/>
  <c r="AB45" i="10"/>
  <c r="AA45" i="10" s="1"/>
  <c r="BV45" i="10"/>
  <c r="BX45" i="10" s="1"/>
  <c r="BY45" i="10" s="1"/>
  <c r="BZ45" i="10" s="1"/>
  <c r="AB57" i="10"/>
  <c r="AA57" i="10" s="1"/>
  <c r="AB59" i="10"/>
  <c r="AA59" i="10" s="1"/>
  <c r="BW59" i="10"/>
  <c r="BX59" i="10" s="1"/>
  <c r="BY59" i="10" s="1"/>
  <c r="BZ59" i="10" s="1"/>
  <c r="CA59" i="10"/>
  <c r="BK59" i="10" s="1"/>
  <c r="AJ59" i="10" s="1"/>
  <c r="BV49" i="10"/>
  <c r="AB31" i="10"/>
  <c r="AA31" i="10" s="1"/>
  <c r="BW41" i="10"/>
  <c r="BX41" i="10" s="1"/>
  <c r="BY41" i="10" s="1"/>
  <c r="BZ41" i="10" s="1"/>
  <c r="AB49" i="10"/>
  <c r="AA49" i="10" s="1"/>
  <c r="BV61" i="10"/>
  <c r="BX61" i="10" s="1"/>
  <c r="BY61" i="10" s="1"/>
  <c r="BZ61" i="10" s="1"/>
  <c r="AD3" i="10"/>
  <c r="H3" i="10" s="1"/>
  <c r="AB47" i="10"/>
  <c r="AA47" i="10" s="1"/>
  <c r="BV55" i="10"/>
  <c r="BX55" i="10" s="1"/>
  <c r="BY55" i="10" s="1"/>
  <c r="BZ55" i="10" s="1"/>
  <c r="BV65" i="10"/>
  <c r="BX65" i="10" s="1"/>
  <c r="BY65" i="10" s="1"/>
  <c r="BZ65" i="10" s="1"/>
  <c r="BV69" i="10"/>
  <c r="CA15" i="10"/>
  <c r="BK15" i="10" s="1"/>
  <c r="BL15" i="10" s="1"/>
  <c r="BW15" i="10"/>
  <c r="BX15" i="10" s="1"/>
  <c r="BY15" i="10" s="1"/>
  <c r="BZ15" i="10" s="1"/>
  <c r="BV15" i="10"/>
  <c r="BV7" i="10"/>
  <c r="BP9" i="10"/>
  <c r="BQ9" i="10" s="1"/>
  <c r="U12" i="10"/>
  <c r="CA13" i="10"/>
  <c r="BK13" i="10" s="1"/>
  <c r="BL13" i="10" s="1"/>
  <c r="AP13" i="10" s="1"/>
  <c r="BP21" i="10"/>
  <c r="BQ21" i="10" s="1"/>
  <c r="BF23" i="10"/>
  <c r="BV23" i="10" s="1"/>
  <c r="U27" i="10"/>
  <c r="BV5" i="10"/>
  <c r="O13" i="10"/>
  <c r="BO13" i="10"/>
  <c r="U16" i="10"/>
  <c r="BU5" i="10"/>
  <c r="CA5" i="10"/>
  <c r="BK5" i="10" s="1"/>
  <c r="BL5" i="10" s="1"/>
  <c r="AP5" i="10" s="1"/>
  <c r="P13" i="10"/>
  <c r="N21" i="7" s="1"/>
  <c r="BP13" i="10"/>
  <c r="BH27" i="10"/>
  <c r="U14" i="10"/>
  <c r="S13" i="10" s="1"/>
  <c r="Q13" i="10"/>
  <c r="O21" i="7" s="1"/>
  <c r="BQ17" i="10"/>
  <c r="BS17" i="10" s="1"/>
  <c r="BT17" i="10" s="1"/>
  <c r="BO27" i="10"/>
  <c r="U13" i="10"/>
  <c r="BP27" i="10"/>
  <c r="BQ27" i="10" s="1"/>
  <c r="U9" i="9"/>
  <c r="BH11" i="9"/>
  <c r="BI11" i="9" s="1"/>
  <c r="BU11" i="9"/>
  <c r="BR17" i="10"/>
  <c r="BI19" i="10"/>
  <c r="AL7" i="10"/>
  <c r="BI5" i="10"/>
  <c r="BZ5" i="10"/>
  <c r="BW7" i="10"/>
  <c r="BX7" i="10" s="1"/>
  <c r="BY7" i="10" s="1"/>
  <c r="BZ7" i="10" s="1"/>
  <c r="BO5" i="10"/>
  <c r="U7" i="10"/>
  <c r="AP7" i="10"/>
  <c r="BU15" i="10"/>
  <c r="BI21" i="10"/>
  <c r="CA21" i="10"/>
  <c r="BK21" i="10" s="1"/>
  <c r="AJ21" i="10" s="1"/>
  <c r="BI11" i="10"/>
  <c r="BP5" i="10"/>
  <c r="BO7" i="10"/>
  <c r="CA11" i="10"/>
  <c r="Q17" i="10"/>
  <c r="O23" i="7" s="1"/>
  <c r="AR7" i="10"/>
  <c r="BP7" i="10"/>
  <c r="BQ23" i="10"/>
  <c r="W33" i="10"/>
  <c r="V33" i="10"/>
  <c r="T33" i="10"/>
  <c r="S33" i="10"/>
  <c r="X33" i="10"/>
  <c r="R33" i="10"/>
  <c r="P7" i="10"/>
  <c r="N18" i="7" s="1"/>
  <c r="U8" i="10"/>
  <c r="BF9" i="10"/>
  <c r="BP11" i="10"/>
  <c r="BO11" i="10"/>
  <c r="U11" i="10"/>
  <c r="BI7" i="10"/>
  <c r="O7" i="10"/>
  <c r="AJ7" i="10"/>
  <c r="U5" i="10"/>
  <c r="Q7" i="10"/>
  <c r="O18" i="7" s="1"/>
  <c r="T13" i="10"/>
  <c r="U17" i="10"/>
  <c r="BH17" i="10"/>
  <c r="BW19" i="10"/>
  <c r="BX19" i="10" s="1"/>
  <c r="BY19" i="10" s="1"/>
  <c r="BZ19" i="10" s="1"/>
  <c r="BV19" i="10"/>
  <c r="BU23" i="10"/>
  <c r="U23" i="10"/>
  <c r="BH23" i="10"/>
  <c r="BS33" i="10"/>
  <c r="BT33" i="10" s="1"/>
  <c r="BR33" i="10"/>
  <c r="BU7" i="10"/>
  <c r="BU9" i="10"/>
  <c r="BI9" i="10"/>
  <c r="BU11" i="10"/>
  <c r="X17" i="10"/>
  <c r="W17" i="10"/>
  <c r="V17" i="10"/>
  <c r="T17" i="10"/>
  <c r="U19" i="10"/>
  <c r="CA19" i="10"/>
  <c r="BK19" i="10" s="1"/>
  <c r="BL19" i="10" s="1"/>
  <c r="AR19" i="10" s="1"/>
  <c r="BF25" i="10"/>
  <c r="U26" i="10"/>
  <c r="BS31" i="10"/>
  <c r="BT31" i="10" s="1"/>
  <c r="BR31" i="10"/>
  <c r="BW35" i="10"/>
  <c r="BX35" i="10" s="1"/>
  <c r="BY35" i="10" s="1"/>
  <c r="BZ35" i="10" s="1"/>
  <c r="BV11" i="10"/>
  <c r="BX11" i="10" s="1"/>
  <c r="BY11" i="10" s="1"/>
  <c r="BZ11" i="10" s="1"/>
  <c r="BH15" i="10"/>
  <c r="U15" i="10"/>
  <c r="BP15" i="10"/>
  <c r="BQ15" i="10" s="1"/>
  <c r="P17" i="10"/>
  <c r="N23" i="7" s="1"/>
  <c r="BU17" i="10"/>
  <c r="O17" i="10"/>
  <c r="BP19" i="10"/>
  <c r="BO19" i="10"/>
  <c r="AL69" i="10"/>
  <c r="BL69" i="10"/>
  <c r="AP69" i="10" s="1"/>
  <c r="BF17" i="10"/>
  <c r="CA29" i="10"/>
  <c r="BK29" i="10" s="1"/>
  <c r="BL29" i="10" s="1"/>
  <c r="BW29" i="10"/>
  <c r="BX29" i="10" s="1"/>
  <c r="BY29" i="10" s="1"/>
  <c r="BZ29" i="10" s="1"/>
  <c r="BV29" i="10"/>
  <c r="BR35" i="10"/>
  <c r="U32" i="10"/>
  <c r="BF31" i="10"/>
  <c r="BF37" i="10"/>
  <c r="U38" i="10"/>
  <c r="BS67" i="10"/>
  <c r="BT67" i="10" s="1"/>
  <c r="BR67" i="10"/>
  <c r="BO25" i="10"/>
  <c r="BQ25" i="10" s="1"/>
  <c r="BH25" i="10"/>
  <c r="U25" i="10"/>
  <c r="BU25" i="10"/>
  <c r="BF27" i="10"/>
  <c r="BH29" i="10"/>
  <c r="U29" i="10"/>
  <c r="BO29" i="10"/>
  <c r="Q29" i="10"/>
  <c r="O29" i="7" s="1"/>
  <c r="BP29" i="10"/>
  <c r="S35" i="10"/>
  <c r="X35" i="10"/>
  <c r="W35" i="10"/>
  <c r="V35" i="10"/>
  <c r="BS43" i="10"/>
  <c r="BT43" i="10" s="1"/>
  <c r="BR43" i="10"/>
  <c r="BC49" i="10"/>
  <c r="BQ45" i="10"/>
  <c r="BS49" i="10"/>
  <c r="BT49" i="10" s="1"/>
  <c r="BR49" i="10"/>
  <c r="BW57" i="10"/>
  <c r="BV57" i="10"/>
  <c r="CA57" i="10"/>
  <c r="BK57" i="10" s="1"/>
  <c r="AL57" i="10" s="1"/>
  <c r="AB63" i="10"/>
  <c r="AA63" i="10" s="1"/>
  <c r="BS63" i="10"/>
  <c r="BT63" i="10" s="1"/>
  <c r="BR63" i="10"/>
  <c r="BF33" i="10"/>
  <c r="BI35" i="10"/>
  <c r="CA41" i="10"/>
  <c r="BK41" i="10" s="1"/>
  <c r="AJ41" i="10" s="1"/>
  <c r="AL55" i="10"/>
  <c r="BI55" i="10"/>
  <c r="AJ67" i="10"/>
  <c r="BS69" i="10"/>
  <c r="BT69" i="10" s="1"/>
  <c r="BR69" i="10"/>
  <c r="U33" i="10"/>
  <c r="BH33" i="10"/>
  <c r="O35" i="10"/>
  <c r="Q37" i="10"/>
  <c r="BO37" i="10"/>
  <c r="BQ37" i="10" s="1"/>
  <c r="S39" i="10"/>
  <c r="BI41" i="10"/>
  <c r="S41" i="10"/>
  <c r="R41" i="10"/>
  <c r="X41" i="10"/>
  <c r="W41" i="10"/>
  <c r="BR47" i="10"/>
  <c r="AJ49" i="10"/>
  <c r="AL49" i="10"/>
  <c r="CA53" i="10"/>
  <c r="BK53" i="10" s="1"/>
  <c r="AJ53" i="10" s="1"/>
  <c r="BV53" i="10"/>
  <c r="BW53" i="10"/>
  <c r="AP55" i="10"/>
  <c r="BQ61" i="10"/>
  <c r="O33" i="10"/>
  <c r="BU33" i="10"/>
  <c r="AX49" i="10"/>
  <c r="BB49" i="10"/>
  <c r="BI51" i="10"/>
  <c r="BV47" i="10"/>
  <c r="BX47" i="10" s="1"/>
  <c r="BY47" i="10" s="1"/>
  <c r="BZ47" i="10" s="1"/>
  <c r="CA47" i="10"/>
  <c r="BK47" i="10" s="1"/>
  <c r="AR49" i="10"/>
  <c r="AP49" i="10"/>
  <c r="BS59" i="10"/>
  <c r="BT59" i="10" s="1"/>
  <c r="BR59" i="10"/>
  <c r="AX67" i="10"/>
  <c r="AV67" i="10"/>
  <c r="Q33" i="10"/>
  <c r="O31" i="7" s="1"/>
  <c r="U37" i="10"/>
  <c r="AL45" i="10"/>
  <c r="AR45" i="10"/>
  <c r="AJ45" i="10"/>
  <c r="BI45" i="10"/>
  <c r="AV49" i="10"/>
  <c r="AR51" i="10"/>
  <c r="BQ51" i="10"/>
  <c r="AB53" i="10"/>
  <c r="AA53" i="10" s="1"/>
  <c r="O41" i="10"/>
  <c r="BU41" i="10"/>
  <c r="BW49" i="10"/>
  <c r="BV67" i="10"/>
  <c r="BX67" i="10" s="1"/>
  <c r="BY67" i="10" s="1"/>
  <c r="BZ67" i="10" s="1"/>
  <c r="P41" i="10"/>
  <c r="N35" i="7" s="1"/>
  <c r="BI61" i="10"/>
  <c r="CA63" i="10"/>
  <c r="BK63" i="10" s="1"/>
  <c r="AV63" i="10" s="1"/>
  <c r="BR65" i="10"/>
  <c r="BI69" i="10"/>
  <c r="AJ69" i="10"/>
  <c r="BR5" i="9"/>
  <c r="BS5" i="9"/>
  <c r="BT5" i="9" s="1"/>
  <c r="BP17" i="9"/>
  <c r="BO17" i="9"/>
  <c r="Q17" i="9"/>
  <c r="P17" i="9"/>
  <c r="BU17" i="9"/>
  <c r="O17" i="9"/>
  <c r="U24" i="9"/>
  <c r="U23" i="9"/>
  <c r="U5" i="9"/>
  <c r="BH5" i="9"/>
  <c r="BV5" i="9"/>
  <c r="BU7" i="9"/>
  <c r="U7" i="9"/>
  <c r="BQ21" i="9"/>
  <c r="BW5" i="9"/>
  <c r="BX5" i="9" s="1"/>
  <c r="BY5" i="9" s="1"/>
  <c r="BZ5" i="9" s="1"/>
  <c r="BP9" i="9"/>
  <c r="BO9" i="9"/>
  <c r="BU9" i="9"/>
  <c r="BI9" i="9"/>
  <c r="BV11" i="9"/>
  <c r="BX11" i="9" s="1"/>
  <c r="BY11" i="9" s="1"/>
  <c r="BZ11" i="9" s="1"/>
  <c r="BV13" i="9"/>
  <c r="P15" i="9"/>
  <c r="BU15" i="9"/>
  <c r="O15" i="9"/>
  <c r="BH15" i="9"/>
  <c r="CA25" i="9"/>
  <c r="BW25" i="9"/>
  <c r="BW7" i="9"/>
  <c r="BX7" i="9" s="1"/>
  <c r="BY7" i="9" s="1"/>
  <c r="BZ7" i="9" s="1"/>
  <c r="CA11" i="9"/>
  <c r="BK11" i="9" s="1"/>
  <c r="AL11" i="9" s="1"/>
  <c r="AL13" i="9"/>
  <c r="BW13" i="9"/>
  <c r="BX13" i="9" s="1"/>
  <c r="BY13" i="9" s="1"/>
  <c r="BZ13" i="9" s="1"/>
  <c r="AB19" i="9"/>
  <c r="AA19" i="9" s="1"/>
  <c r="CA19" i="9"/>
  <c r="BK19" i="9" s="1"/>
  <c r="BW19" i="9"/>
  <c r="BX19" i="9" s="1"/>
  <c r="BY19" i="9" s="1"/>
  <c r="BZ19" i="9" s="1"/>
  <c r="BQ27" i="9"/>
  <c r="T19" i="9"/>
  <c r="S19" i="9"/>
  <c r="R19" i="9"/>
  <c r="BW9" i="9"/>
  <c r="BX9" i="9" s="1"/>
  <c r="BY9" i="9" s="1"/>
  <c r="BZ9" i="9" s="1"/>
  <c r="BV9" i="9"/>
  <c r="BH7" i="9"/>
  <c r="BV15" i="9"/>
  <c r="CA15" i="9"/>
  <c r="BK15" i="9" s="1"/>
  <c r="BL15" i="9" s="1"/>
  <c r="U22" i="9"/>
  <c r="U21" i="9"/>
  <c r="BW23" i="9"/>
  <c r="BX23" i="9" s="1"/>
  <c r="BY23" i="9" s="1"/>
  <c r="BZ23" i="9" s="1"/>
  <c r="BV23" i="9"/>
  <c r="CA23" i="9"/>
  <c r="BK23" i="9" s="1"/>
  <c r="BL23" i="9" s="1"/>
  <c r="BO7" i="9"/>
  <c r="U14" i="9"/>
  <c r="BO15" i="9"/>
  <c r="BW17" i="9"/>
  <c r="BX17" i="9" s="1"/>
  <c r="BY17" i="9" s="1"/>
  <c r="BZ17" i="9" s="1"/>
  <c r="BV17" i="9"/>
  <c r="AR21" i="9"/>
  <c r="AJ21" i="9"/>
  <c r="BI21" i="9"/>
  <c r="AP21" i="9"/>
  <c r="U6" i="9"/>
  <c r="BP7" i="9"/>
  <c r="CA7" i="9"/>
  <c r="BK7" i="9" s="1"/>
  <c r="BL7" i="9" s="1"/>
  <c r="BI13" i="9"/>
  <c r="BQ13" i="9"/>
  <c r="U16" i="9"/>
  <c r="U15" i="9"/>
  <c r="BP15" i="9"/>
  <c r="BH17" i="9"/>
  <c r="V19" i="9"/>
  <c r="M14" i="7" s="1"/>
  <c r="BV25" i="9"/>
  <c r="BO11" i="9"/>
  <c r="BQ11" i="9" s="1"/>
  <c r="BO19" i="9"/>
  <c r="BQ19" i="9" s="1"/>
  <c r="BH23" i="9"/>
  <c r="BO25" i="9"/>
  <c r="X17" i="9"/>
  <c r="O13" i="7" s="1"/>
  <c r="BP25" i="9"/>
  <c r="O23" i="9"/>
  <c r="BU23" i="9"/>
  <c r="CA27" i="9"/>
  <c r="BK27" i="9" s="1"/>
  <c r="BL27" i="9" s="1"/>
  <c r="AP27" i="9" s="1"/>
  <c r="P23" i="9"/>
  <c r="BI27" i="9"/>
  <c r="Q23" i="9"/>
  <c r="BH25" i="9"/>
  <c r="BL43" i="10" l="1"/>
  <c r="AR43" i="10" s="1"/>
  <c r="AX43" i="10"/>
  <c r="AJ43" i="10"/>
  <c r="CA39" i="10"/>
  <c r="BK39" i="10" s="1"/>
  <c r="AX39" i="10" s="1"/>
  <c r="BV39" i="10"/>
  <c r="AJ55" i="10"/>
  <c r="BD13" i="10"/>
  <c r="AP13" i="9"/>
  <c r="AX57" i="10"/>
  <c r="CA35" i="10"/>
  <c r="BK35" i="10" s="1"/>
  <c r="BL35" i="10" s="1"/>
  <c r="AP35" i="10" s="1"/>
  <c r="BS23" i="9"/>
  <c r="BT23" i="9" s="1"/>
  <c r="BR23" i="9"/>
  <c r="BQ15" i="9"/>
  <c r="T29" i="10"/>
  <c r="W29" i="10"/>
  <c r="R29" i="10"/>
  <c r="V29" i="10"/>
  <c r="S29" i="10"/>
  <c r="X29" i="10"/>
  <c r="BR39" i="10"/>
  <c r="V13" i="10"/>
  <c r="BS53" i="10"/>
  <c r="BT53" i="10" s="1"/>
  <c r="BR53" i="10"/>
  <c r="BQ13" i="10"/>
  <c r="BQ29" i="10"/>
  <c r="X13" i="10"/>
  <c r="BR41" i="10"/>
  <c r="BS41" i="10"/>
  <c r="BT41" i="10" s="1"/>
  <c r="BQ7" i="10"/>
  <c r="AJ61" i="10"/>
  <c r="AL67" i="10"/>
  <c r="BX49" i="10"/>
  <c r="BY49" i="10" s="1"/>
  <c r="BZ49" i="10" s="1"/>
  <c r="BB67" i="10"/>
  <c r="BD67" i="10"/>
  <c r="BC67" i="10" s="1"/>
  <c r="AR67" i="10"/>
  <c r="AQ67" i="10" s="1"/>
  <c r="AL61" i="10"/>
  <c r="AK61" i="10" s="1"/>
  <c r="AL43" i="10"/>
  <c r="AX65" i="10"/>
  <c r="AR61" i="10"/>
  <c r="AO61" i="10" s="1"/>
  <c r="AL51" i="10"/>
  <c r="BX69" i="10"/>
  <c r="BY69" i="10" s="1"/>
  <c r="BZ69" i="10" s="1"/>
  <c r="AL65" i="10"/>
  <c r="AJ51" i="10"/>
  <c r="BL65" i="10"/>
  <c r="BL59" i="10"/>
  <c r="BB59" i="10" s="1"/>
  <c r="AX53" i="10"/>
  <c r="AW53" i="10" s="1"/>
  <c r="AR27" i="9"/>
  <c r="AQ27" i="9" s="1"/>
  <c r="AB17" i="9"/>
  <c r="AA17" i="9" s="1"/>
  <c r="AO13" i="9"/>
  <c r="AB23" i="9"/>
  <c r="AA23" i="9" s="1"/>
  <c r="AJ27" i="9"/>
  <c r="AK21" i="9"/>
  <c r="AB35" i="10"/>
  <c r="AA35" i="10" s="1"/>
  <c r="M32" i="7"/>
  <c r="AL59" i="10"/>
  <c r="AI59" i="10" s="1"/>
  <c r="N59" i="10" s="1"/>
  <c r="AV13" i="10"/>
  <c r="AR13" i="10"/>
  <c r="AO13" i="10" s="1"/>
  <c r="AX59" i="10"/>
  <c r="AW59" i="10" s="1"/>
  <c r="AB41" i="10"/>
  <c r="AA41" i="10" s="1"/>
  <c r="M35" i="7"/>
  <c r="AB33" i="10"/>
  <c r="AA33" i="10" s="1"/>
  <c r="M31" i="7"/>
  <c r="AV59" i="10"/>
  <c r="AV53" i="10"/>
  <c r="AR69" i="10"/>
  <c r="AO69" i="10" s="1"/>
  <c r="AV39" i="10"/>
  <c r="BW23" i="10"/>
  <c r="BX23" i="10" s="1"/>
  <c r="BY23" i="10" s="1"/>
  <c r="BZ23" i="10" s="1"/>
  <c r="BB13" i="10"/>
  <c r="AJ13" i="10"/>
  <c r="CA23" i="10"/>
  <c r="BK23" i="10" s="1"/>
  <c r="BL23" i="10" s="1"/>
  <c r="AR23" i="10" s="1"/>
  <c r="AI65" i="10"/>
  <c r="N65" i="10" s="1"/>
  <c r="AK65" i="10"/>
  <c r="AB29" i="10"/>
  <c r="AA29" i="10" s="1"/>
  <c r="BX53" i="10"/>
  <c r="BY53" i="10" s="1"/>
  <c r="BZ53" i="10" s="1"/>
  <c r="AB37" i="10"/>
  <c r="AA37" i="10" s="1"/>
  <c r="O33" i="7"/>
  <c r="AL13" i="10"/>
  <c r="AK13" i="10" s="1"/>
  <c r="AG13" i="10" s="1"/>
  <c r="L13" i="10" s="1"/>
  <c r="BR21" i="10"/>
  <c r="BS21" i="10"/>
  <c r="BT21" i="10" s="1"/>
  <c r="BR9" i="10"/>
  <c r="BS9" i="10"/>
  <c r="BT9" i="10" s="1"/>
  <c r="AI13" i="10"/>
  <c r="N13" i="10" s="1"/>
  <c r="AB7" i="10"/>
  <c r="AA7" i="10" s="1"/>
  <c r="M18" i="7"/>
  <c r="R13" i="10"/>
  <c r="W13" i="10"/>
  <c r="BR13" i="10"/>
  <c r="BS13" i="10"/>
  <c r="BT13" i="10" s="1"/>
  <c r="AB17" i="10"/>
  <c r="AA17" i="10" s="1"/>
  <c r="M23" i="7"/>
  <c r="BQ5" i="10"/>
  <c r="BS5" i="10" s="1"/>
  <c r="BT5" i="10" s="1"/>
  <c r="AX13" i="10"/>
  <c r="AB13" i="10"/>
  <c r="AA13" i="10" s="1"/>
  <c r="M21" i="7"/>
  <c r="AX11" i="9"/>
  <c r="AW11" i="9" s="1"/>
  <c r="AV11" i="9"/>
  <c r="BQ7" i="9"/>
  <c r="AQ19" i="10"/>
  <c r="AO19" i="10"/>
  <c r="AW39" i="10"/>
  <c r="AU39" i="10"/>
  <c r="AK57" i="10"/>
  <c r="AI57" i="10"/>
  <c r="N57" i="10" s="1"/>
  <c r="AO43" i="10"/>
  <c r="AQ43" i="10"/>
  <c r="BS15" i="10"/>
  <c r="BT15" i="10" s="1"/>
  <c r="BR15" i="10"/>
  <c r="AZ49" i="10"/>
  <c r="AY49" i="10"/>
  <c r="BS29" i="10"/>
  <c r="BT29" i="10" s="1"/>
  <c r="BR29" i="10"/>
  <c r="BV9" i="10"/>
  <c r="BW9" i="10"/>
  <c r="BX9" i="10" s="1"/>
  <c r="BY9" i="10" s="1"/>
  <c r="BZ9" i="10" s="1"/>
  <c r="CA9" i="10"/>
  <c r="BB61" i="10"/>
  <c r="AX61" i="10"/>
  <c r="BD61" i="10"/>
  <c r="AV61" i="10"/>
  <c r="AW67" i="10"/>
  <c r="AU67" i="10"/>
  <c r="W31" i="10"/>
  <c r="T31" i="10"/>
  <c r="S31" i="10"/>
  <c r="R31" i="10"/>
  <c r="X31" i="10"/>
  <c r="V31" i="10"/>
  <c r="AW43" i="10"/>
  <c r="AU43" i="10"/>
  <c r="AW49" i="10"/>
  <c r="AU49" i="10"/>
  <c r="AP29" i="10"/>
  <c r="AL29" i="10"/>
  <c r="AJ29" i="10"/>
  <c r="AR29" i="10"/>
  <c r="BI29" i="10"/>
  <c r="AX63" i="10"/>
  <c r="BA13" i="10"/>
  <c r="BC13" i="10"/>
  <c r="BI17" i="10"/>
  <c r="R7" i="10"/>
  <c r="S7" i="10"/>
  <c r="X7" i="10"/>
  <c r="W7" i="10"/>
  <c r="V7" i="10"/>
  <c r="T7" i="10"/>
  <c r="AX5" i="10"/>
  <c r="AV5" i="10"/>
  <c r="BD5" i="10"/>
  <c r="BB5" i="10"/>
  <c r="AK7" i="10"/>
  <c r="AI7" i="10"/>
  <c r="N7" i="10" s="1"/>
  <c r="AP43" i="10"/>
  <c r="BD43" i="10"/>
  <c r="BB43" i="10"/>
  <c r="BL47" i="10"/>
  <c r="AL47" i="10"/>
  <c r="AJ47" i="10"/>
  <c r="BD51" i="10"/>
  <c r="AV51" i="10"/>
  <c r="BB51" i="10"/>
  <c r="AX51" i="10"/>
  <c r="BI33" i="10"/>
  <c r="CA31" i="10"/>
  <c r="BK31" i="10" s="1"/>
  <c r="BW31" i="10"/>
  <c r="BX31" i="10" s="1"/>
  <c r="BY31" i="10" s="1"/>
  <c r="BZ31" i="10" s="1"/>
  <c r="BV31" i="10"/>
  <c r="AW57" i="10"/>
  <c r="AU57" i="10"/>
  <c r="AI45" i="10"/>
  <c r="N45" i="10" s="1"/>
  <c r="AK45" i="10"/>
  <c r="AV47" i="10"/>
  <c r="BS37" i="10"/>
  <c r="BT37" i="10" s="1"/>
  <c r="BR37" i="10"/>
  <c r="BB55" i="10"/>
  <c r="AX55" i="10"/>
  <c r="AV55" i="10"/>
  <c r="BD55" i="10"/>
  <c r="BD35" i="10"/>
  <c r="AV35" i="10"/>
  <c r="BX57" i="10"/>
  <c r="BY57" i="10" s="1"/>
  <c r="BZ57" i="10" s="1"/>
  <c r="BW27" i="10"/>
  <c r="BX27" i="10" s="1"/>
  <c r="BY27" i="10" s="1"/>
  <c r="BZ27" i="10" s="1"/>
  <c r="CA27" i="10"/>
  <c r="BK27" i="10" s="1"/>
  <c r="BV27" i="10"/>
  <c r="AK43" i="10"/>
  <c r="AI43" i="10"/>
  <c r="N43" i="10" s="1"/>
  <c r="BS27" i="10"/>
  <c r="BT27" i="10" s="1"/>
  <c r="BR27" i="10"/>
  <c r="BI27" i="10" s="1"/>
  <c r="AL35" i="10"/>
  <c r="BI23" i="10"/>
  <c r="BK11" i="10"/>
  <c r="AV11" i="10" s="1"/>
  <c r="AI67" i="10"/>
  <c r="N67" i="10" s="1"/>
  <c r="AK67" i="10"/>
  <c r="AX47" i="10"/>
  <c r="AO55" i="10"/>
  <c r="AQ55" i="10"/>
  <c r="BR23" i="10"/>
  <c r="BS23" i="10"/>
  <c r="BT23" i="10" s="1"/>
  <c r="AP19" i="10"/>
  <c r="BB69" i="10"/>
  <c r="AX69" i="10"/>
  <c r="BD69" i="10"/>
  <c r="AV69" i="10"/>
  <c r="BB45" i="10"/>
  <c r="BD45" i="10"/>
  <c r="AV45" i="10"/>
  <c r="AX45" i="10"/>
  <c r="BL53" i="10"/>
  <c r="AL53" i="10"/>
  <c r="AV41" i="10"/>
  <c r="AX41" i="10"/>
  <c r="AJ35" i="10"/>
  <c r="AI55" i="10"/>
  <c r="N55" i="10" s="1"/>
  <c r="AK55" i="10"/>
  <c r="BR45" i="10"/>
  <c r="BS45" i="10"/>
  <c r="BT45" i="10" s="1"/>
  <c r="BI25" i="10"/>
  <c r="T37" i="10"/>
  <c r="S37" i="10"/>
  <c r="R37" i="10"/>
  <c r="X37" i="10"/>
  <c r="W37" i="10"/>
  <c r="V37" i="10"/>
  <c r="AK69" i="10"/>
  <c r="AI69" i="10"/>
  <c r="BQ19" i="10"/>
  <c r="BI15" i="10"/>
  <c r="AP15" i="10"/>
  <c r="AR15" i="10"/>
  <c r="AL15" i="10"/>
  <c r="AJ15" i="10"/>
  <c r="BQ11" i="10"/>
  <c r="BL21" i="10"/>
  <c r="BD21" i="10" s="1"/>
  <c r="AL21" i="10"/>
  <c r="AL5" i="10"/>
  <c r="BW33" i="10"/>
  <c r="BX33" i="10" s="1"/>
  <c r="BY33" i="10" s="1"/>
  <c r="BZ33" i="10" s="1"/>
  <c r="CA33" i="10"/>
  <c r="BK33" i="10" s="1"/>
  <c r="BL33" i="10" s="1"/>
  <c r="AP33" i="10" s="1"/>
  <c r="BV33" i="10"/>
  <c r="BV17" i="10"/>
  <c r="CA17" i="10"/>
  <c r="BK17" i="10" s="1"/>
  <c r="BL17" i="10" s="1"/>
  <c r="AP17" i="10" s="1"/>
  <c r="BW17" i="10"/>
  <c r="BX17" i="10" s="1"/>
  <c r="BY17" i="10" s="1"/>
  <c r="BZ17" i="10" s="1"/>
  <c r="AJ19" i="10"/>
  <c r="AO49" i="10"/>
  <c r="AQ49" i="10"/>
  <c r="AI51" i="10"/>
  <c r="N51" i="10" s="1"/>
  <c r="AK51" i="10"/>
  <c r="AK49" i="10"/>
  <c r="AI49" i="10"/>
  <c r="N49" i="10" s="1"/>
  <c r="AJ39" i="10"/>
  <c r="BL39" i="10"/>
  <c r="AL39" i="10"/>
  <c r="BL41" i="10"/>
  <c r="BB41" i="10" s="1"/>
  <c r="AL41" i="10"/>
  <c r="BS25" i="10"/>
  <c r="BT25" i="10" s="1"/>
  <c r="BR25" i="10"/>
  <c r="CA37" i="10"/>
  <c r="BK37" i="10" s="1"/>
  <c r="BW37" i="10"/>
  <c r="BX37" i="10" s="1"/>
  <c r="BY37" i="10" s="1"/>
  <c r="BZ37" i="10" s="1"/>
  <c r="BV37" i="10"/>
  <c r="AQ7" i="10"/>
  <c r="AO7" i="10"/>
  <c r="BS7" i="10"/>
  <c r="BT7" i="10" s="1"/>
  <c r="BR7" i="10"/>
  <c r="AV21" i="10"/>
  <c r="AX21" i="10"/>
  <c r="AR5" i="10"/>
  <c r="BB19" i="10"/>
  <c r="AV19" i="10"/>
  <c r="BD19" i="10"/>
  <c r="AX19" i="10"/>
  <c r="AQ61" i="10"/>
  <c r="BL63" i="10"/>
  <c r="AJ63" i="10"/>
  <c r="AL63" i="10"/>
  <c r="BR51" i="10"/>
  <c r="BS51" i="10"/>
  <c r="BT51" i="10" s="1"/>
  <c r="BS61" i="10"/>
  <c r="BT61" i="10" s="1"/>
  <c r="BR61" i="10"/>
  <c r="AK59" i="10"/>
  <c r="AL19" i="10"/>
  <c r="AQ45" i="10"/>
  <c r="AO45" i="10"/>
  <c r="AQ51" i="10"/>
  <c r="AO51" i="10"/>
  <c r="AV57" i="10"/>
  <c r="BL57" i="10"/>
  <c r="AJ57" i="10"/>
  <c r="BW25" i="10"/>
  <c r="BX25" i="10" s="1"/>
  <c r="BY25" i="10" s="1"/>
  <c r="BZ25" i="10" s="1"/>
  <c r="CA25" i="10"/>
  <c r="BV25" i="10"/>
  <c r="AX7" i="10"/>
  <c r="BD7" i="10"/>
  <c r="BB7" i="10"/>
  <c r="AV7" i="10"/>
  <c r="AJ5" i="10"/>
  <c r="BS7" i="9"/>
  <c r="BT7" i="9" s="1"/>
  <c r="BR7" i="9"/>
  <c r="BI7" i="9" s="1"/>
  <c r="W21" i="9"/>
  <c r="N15" i="7" s="1"/>
  <c r="V21" i="9"/>
  <c r="M15" i="7" s="1"/>
  <c r="T21" i="9"/>
  <c r="S21" i="9"/>
  <c r="X21" i="9"/>
  <c r="O15" i="7" s="1"/>
  <c r="R21" i="9"/>
  <c r="S23" i="9"/>
  <c r="X23" i="9"/>
  <c r="O16" i="7" s="1"/>
  <c r="W23" i="9"/>
  <c r="N16" i="7" s="1"/>
  <c r="V23" i="9"/>
  <c r="M16" i="7" s="1"/>
  <c r="T23" i="9"/>
  <c r="R23" i="9"/>
  <c r="BS27" i="9"/>
  <c r="BT27" i="9" s="1"/>
  <c r="BR27" i="9"/>
  <c r="AX21" i="9"/>
  <c r="BD21" i="9"/>
  <c r="AV21" i="9"/>
  <c r="BB21" i="9"/>
  <c r="BL19" i="9"/>
  <c r="AJ19" i="9"/>
  <c r="BX25" i="9"/>
  <c r="BY25" i="9" s="1"/>
  <c r="BZ25" i="9" s="1"/>
  <c r="X15" i="9"/>
  <c r="O12" i="7" s="1"/>
  <c r="W15" i="9"/>
  <c r="N12" i="7" s="1"/>
  <c r="V15" i="9"/>
  <c r="M12" i="7" s="1"/>
  <c r="T15" i="9"/>
  <c r="S15" i="9"/>
  <c r="R15" i="9"/>
  <c r="BB27" i="9"/>
  <c r="AX27" i="9"/>
  <c r="BD27" i="9"/>
  <c r="AV27" i="9"/>
  <c r="AH21" i="9"/>
  <c r="M21" i="9" s="1"/>
  <c r="AG21" i="9"/>
  <c r="L21" i="9" s="1"/>
  <c r="AX13" i="9"/>
  <c r="BD13" i="9"/>
  <c r="AV13" i="9"/>
  <c r="BB13" i="9"/>
  <c r="AV19" i="9"/>
  <c r="AR7" i="9"/>
  <c r="AJ7" i="9"/>
  <c r="AL7" i="9"/>
  <c r="AP7" i="9"/>
  <c r="AL19" i="9"/>
  <c r="BK9" i="9"/>
  <c r="AX9" i="9" s="1"/>
  <c r="V13" i="9"/>
  <c r="M11" i="7" s="1"/>
  <c r="T13" i="9"/>
  <c r="S13" i="9"/>
  <c r="X13" i="9"/>
  <c r="O11" i="7" s="1"/>
  <c r="W13" i="9"/>
  <c r="N11" i="7" s="1"/>
  <c r="R13" i="9"/>
  <c r="BS13" i="9"/>
  <c r="BT13" i="9" s="1"/>
  <c r="BR13" i="9"/>
  <c r="BQ25" i="9"/>
  <c r="AU11" i="9"/>
  <c r="AQ21" i="9"/>
  <c r="AO21" i="9"/>
  <c r="AR15" i="9"/>
  <c r="AJ15" i="9"/>
  <c r="BI15" i="9"/>
  <c r="AP15" i="9"/>
  <c r="AL15" i="9"/>
  <c r="BR11" i="9"/>
  <c r="BS11" i="9"/>
  <c r="BT11" i="9" s="1"/>
  <c r="AL17" i="9"/>
  <c r="AR17" i="9"/>
  <c r="AJ17" i="9"/>
  <c r="AP17" i="9"/>
  <c r="BI17" i="9"/>
  <c r="AX19" i="9"/>
  <c r="AI13" i="9"/>
  <c r="N13" i="9" s="1"/>
  <c r="AK13" i="9"/>
  <c r="AB15" i="9"/>
  <c r="AA15" i="9" s="1"/>
  <c r="AL27" i="9"/>
  <c r="AL23" i="9"/>
  <c r="AR23" i="9"/>
  <c r="AJ23" i="9"/>
  <c r="BI23" i="9"/>
  <c r="AP23" i="9"/>
  <c r="BL11" i="9"/>
  <c r="AJ11" i="9"/>
  <c r="BS21" i="9"/>
  <c r="BT21" i="9" s="1"/>
  <c r="BR21" i="9"/>
  <c r="BI5" i="9"/>
  <c r="BQ17" i="9"/>
  <c r="AN13" i="9"/>
  <c r="AM13" i="9"/>
  <c r="BS19" i="9"/>
  <c r="BT19" i="9" s="1"/>
  <c r="BR19" i="9"/>
  <c r="BS15" i="9"/>
  <c r="BT15" i="9" s="1"/>
  <c r="BR15" i="9"/>
  <c r="AK11" i="9"/>
  <c r="AI11" i="9"/>
  <c r="BQ9" i="9"/>
  <c r="BK5" i="9"/>
  <c r="BL5" i="9" s="1"/>
  <c r="AR5" i="9" s="1"/>
  <c r="AI61" i="10" l="1"/>
  <c r="N61" i="10" s="1"/>
  <c r="AH13" i="10"/>
  <c r="M13" i="10" s="1"/>
  <c r="AX35" i="10"/>
  <c r="AU35" i="10" s="1"/>
  <c r="BB21" i="10"/>
  <c r="BB35" i="10"/>
  <c r="AU53" i="10"/>
  <c r="AO67" i="10"/>
  <c r="AR35" i="10"/>
  <c r="AX11" i="10"/>
  <c r="AU11" i="10" s="1"/>
  <c r="BD59" i="10"/>
  <c r="AR59" i="10"/>
  <c r="AP59" i="10"/>
  <c r="BA67" i="10"/>
  <c r="AU65" i="10"/>
  <c r="AW65" i="10"/>
  <c r="AP65" i="10"/>
  <c r="BB65" i="10"/>
  <c r="AR65" i="10"/>
  <c r="BD65" i="10"/>
  <c r="AU59" i="10"/>
  <c r="AQ69" i="10"/>
  <c r="AN69" i="10" s="1"/>
  <c r="AQ13" i="10"/>
  <c r="AO27" i="9"/>
  <c r="AH65" i="10"/>
  <c r="M65" i="10" s="1"/>
  <c r="AG65" i="10"/>
  <c r="L65" i="10" s="1"/>
  <c r="AJ17" i="10"/>
  <c r="AW13" i="10"/>
  <c r="AU13" i="10"/>
  <c r="BR5" i="10"/>
  <c r="AP23" i="10"/>
  <c r="AV9" i="9"/>
  <c r="AQ23" i="10"/>
  <c r="AO23" i="10"/>
  <c r="Q23" i="10" s="1"/>
  <c r="O26" i="7" s="1"/>
  <c r="AU19" i="10"/>
  <c r="AW19" i="10"/>
  <c r="AI39" i="10"/>
  <c r="N39" i="10" s="1"/>
  <c r="AK39" i="10"/>
  <c r="AH67" i="10"/>
  <c r="M67" i="10" s="1"/>
  <c r="AG67" i="10"/>
  <c r="L67" i="10" s="1"/>
  <c r="BL37" i="10"/>
  <c r="AX37" i="10"/>
  <c r="AV37" i="10"/>
  <c r="AL37" i="10"/>
  <c r="AJ37" i="10"/>
  <c r="AR39" i="10"/>
  <c r="AP39" i="10"/>
  <c r="BB39" i="10"/>
  <c r="BD39" i="10"/>
  <c r="AM49" i="10"/>
  <c r="AN49" i="10"/>
  <c r="AS53" i="10"/>
  <c r="AT53" i="10"/>
  <c r="AR33" i="10"/>
  <c r="AP47" i="10"/>
  <c r="BB47" i="10"/>
  <c r="AR47" i="10"/>
  <c r="BD47" i="10"/>
  <c r="AR17" i="10"/>
  <c r="AK29" i="10"/>
  <c r="AI29" i="10"/>
  <c r="N29" i="10" s="1"/>
  <c r="AG45" i="10"/>
  <c r="L45" i="10" s="1"/>
  <c r="AH45" i="10"/>
  <c r="M45" i="10" s="1"/>
  <c r="AH59" i="10"/>
  <c r="M59" i="10" s="1"/>
  <c r="AG59" i="10"/>
  <c r="L59" i="10" s="1"/>
  <c r="AK21" i="10"/>
  <c r="AI21" i="10"/>
  <c r="N21" i="10" s="1"/>
  <c r="AI15" i="10"/>
  <c r="AK15" i="10"/>
  <c r="AM55" i="10"/>
  <c r="AN55" i="10"/>
  <c r="AV27" i="10"/>
  <c r="AX27" i="10"/>
  <c r="AW35" i="10"/>
  <c r="AT57" i="10"/>
  <c r="AS57" i="10"/>
  <c r="AL33" i="10"/>
  <c r="AG7" i="10"/>
  <c r="L7" i="10" s="1"/>
  <c r="AH7" i="10"/>
  <c r="M7" i="10" s="1"/>
  <c r="AZ13" i="10"/>
  <c r="AY13" i="10"/>
  <c r="AT67" i="10"/>
  <c r="AS67" i="10"/>
  <c r="BC21" i="10"/>
  <c r="BA21" i="10"/>
  <c r="BC7" i="10"/>
  <c r="BA7" i="10"/>
  <c r="BC19" i="10"/>
  <c r="BA19" i="10"/>
  <c r="AH69" i="10"/>
  <c r="AG69" i="10"/>
  <c r="BD23" i="10"/>
  <c r="AX23" i="10"/>
  <c r="AV23" i="10"/>
  <c r="BB23" i="10"/>
  <c r="AI5" i="10"/>
  <c r="AK5" i="10"/>
  <c r="AW69" i="10"/>
  <c r="AU69" i="10"/>
  <c r="AK35" i="10"/>
  <c r="AI35" i="10"/>
  <c r="N35" i="10" s="1"/>
  <c r="BK25" i="10"/>
  <c r="AX25" i="10" s="1"/>
  <c r="AQ5" i="10"/>
  <c r="AO5" i="10"/>
  <c r="AN7" i="10"/>
  <c r="AM7" i="10"/>
  <c r="AK41" i="10"/>
  <c r="AI41" i="10"/>
  <c r="N41" i="10" s="1"/>
  <c r="AH49" i="10"/>
  <c r="M49" i="10" s="1"/>
  <c r="AG49" i="10"/>
  <c r="L49" i="10" s="1"/>
  <c r="AP21" i="10"/>
  <c r="AR21" i="10"/>
  <c r="AQ15" i="10"/>
  <c r="AO15" i="10"/>
  <c r="AW45" i="10"/>
  <c r="AU45" i="10"/>
  <c r="BL11" i="10"/>
  <c r="AJ11" i="10"/>
  <c r="AL11" i="10"/>
  <c r="AW51" i="10"/>
  <c r="AU51" i="10"/>
  <c r="AY67" i="10"/>
  <c r="AZ67" i="10"/>
  <c r="AH57" i="10"/>
  <c r="M57" i="10" s="1"/>
  <c r="AG57" i="10"/>
  <c r="L57" i="10" s="1"/>
  <c r="BA43" i="10"/>
  <c r="BC43" i="10"/>
  <c r="AH61" i="10"/>
  <c r="M61" i="10" s="1"/>
  <c r="AG61" i="10"/>
  <c r="L61" i="10" s="1"/>
  <c r="AP41" i="10"/>
  <c r="AR41" i="10"/>
  <c r="AU41" i="10"/>
  <c r="AW41" i="10"/>
  <c r="AL23" i="10"/>
  <c r="AT59" i="10"/>
  <c r="AS59" i="10"/>
  <c r="BC5" i="10"/>
  <c r="BA5" i="10"/>
  <c r="AW63" i="10"/>
  <c r="AU63" i="10"/>
  <c r="AT49" i="10"/>
  <c r="AS49" i="10"/>
  <c r="BA61" i="10"/>
  <c r="BC61" i="10"/>
  <c r="AK53" i="10"/>
  <c r="AI53" i="10"/>
  <c r="N53" i="10" s="1"/>
  <c r="BL27" i="10"/>
  <c r="BB27" i="10" s="1"/>
  <c r="AJ27" i="10"/>
  <c r="AL27" i="10"/>
  <c r="BB33" i="10"/>
  <c r="AX33" i="10"/>
  <c r="BD33" i="10"/>
  <c r="AV33" i="10"/>
  <c r="AK19" i="10"/>
  <c r="AI19" i="10"/>
  <c r="BS11" i="10"/>
  <c r="BT11" i="10" s="1"/>
  <c r="BR11" i="10"/>
  <c r="AP53" i="10"/>
  <c r="AR53" i="10"/>
  <c r="BD53" i="10"/>
  <c r="BB53" i="10"/>
  <c r="AK47" i="10"/>
  <c r="AI47" i="10"/>
  <c r="N47" i="10" s="1"/>
  <c r="AW7" i="10"/>
  <c r="AU7" i="10"/>
  <c r="AR63" i="10"/>
  <c r="AP63" i="10"/>
  <c r="BB63" i="10"/>
  <c r="BD63" i="10"/>
  <c r="AN51" i="10"/>
  <c r="AM51" i="10"/>
  <c r="AN45" i="10"/>
  <c r="AM45" i="10"/>
  <c r="AW21" i="10"/>
  <c r="AU21" i="10"/>
  <c r="BC59" i="10"/>
  <c r="BA59" i="10"/>
  <c r="AN67" i="10"/>
  <c r="AM67" i="10"/>
  <c r="AX15" i="10"/>
  <c r="BD15" i="10"/>
  <c r="AV15" i="10"/>
  <c r="BB15" i="10"/>
  <c r="BC45" i="10"/>
  <c r="BA45" i="10"/>
  <c r="AH43" i="10"/>
  <c r="M43" i="10" s="1"/>
  <c r="AG43" i="10"/>
  <c r="L43" i="10" s="1"/>
  <c r="BA35" i="10"/>
  <c r="BC35" i="10"/>
  <c r="AL31" i="10"/>
  <c r="BL31" i="10"/>
  <c r="AX31" i="10"/>
  <c r="AJ31" i="10"/>
  <c r="AV31" i="10"/>
  <c r="AL17" i="10"/>
  <c r="AW61" i="10"/>
  <c r="AU61" i="10"/>
  <c r="AT39" i="10"/>
  <c r="AS39" i="10"/>
  <c r="AK63" i="10"/>
  <c r="AI63" i="10"/>
  <c r="N63" i="10" s="1"/>
  <c r="BD57" i="10"/>
  <c r="AP57" i="10"/>
  <c r="AR57" i="10"/>
  <c r="BB57" i="10"/>
  <c r="BA69" i="10"/>
  <c r="BC69" i="10"/>
  <c r="AW55" i="10"/>
  <c r="AU55" i="10"/>
  <c r="AJ33" i="10"/>
  <c r="AN43" i="10"/>
  <c r="AM43" i="10"/>
  <c r="AN13" i="10"/>
  <c r="AM13" i="10"/>
  <c r="AN61" i="10"/>
  <c r="AM61" i="10"/>
  <c r="AG51" i="10"/>
  <c r="L51" i="10" s="1"/>
  <c r="AH51" i="10"/>
  <c r="M51" i="10" s="1"/>
  <c r="BS19" i="10"/>
  <c r="BT19" i="10" s="1"/>
  <c r="BR19" i="10"/>
  <c r="AG55" i="10"/>
  <c r="L55" i="10" s="1"/>
  <c r="AH55" i="10"/>
  <c r="M55" i="10" s="1"/>
  <c r="BD41" i="10"/>
  <c r="AU47" i="10"/>
  <c r="AW47" i="10"/>
  <c r="AJ23" i="10"/>
  <c r="BC55" i="10"/>
  <c r="BA55" i="10"/>
  <c r="BA51" i="10"/>
  <c r="BC51" i="10"/>
  <c r="AW5" i="10"/>
  <c r="AU5" i="10"/>
  <c r="AX29" i="10"/>
  <c r="BD29" i="10"/>
  <c r="AV29" i="10"/>
  <c r="BB29" i="10"/>
  <c r="AS43" i="10"/>
  <c r="AT43" i="10"/>
  <c r="BD17" i="10"/>
  <c r="BB17" i="10"/>
  <c r="AV17" i="10"/>
  <c r="AX17" i="10"/>
  <c r="AQ29" i="10"/>
  <c r="AO29" i="10"/>
  <c r="BK9" i="10"/>
  <c r="AM19" i="10"/>
  <c r="AN19" i="10"/>
  <c r="AV7" i="9"/>
  <c r="BD7" i="9"/>
  <c r="AX7" i="9"/>
  <c r="BB7" i="9"/>
  <c r="AQ5" i="9"/>
  <c r="AO5" i="9"/>
  <c r="Q5" i="9" s="1"/>
  <c r="BS9" i="9"/>
  <c r="BT9" i="9" s="1"/>
  <c r="BR9" i="9"/>
  <c r="AO17" i="9"/>
  <c r="AQ17" i="9"/>
  <c r="AU9" i="9"/>
  <c r="AW9" i="9"/>
  <c r="AW21" i="9"/>
  <c r="AU21" i="9"/>
  <c r="AK17" i="9"/>
  <c r="AI17" i="9"/>
  <c r="N17" i="9" s="1"/>
  <c r="AQ7" i="9"/>
  <c r="AO7" i="9"/>
  <c r="Q7" i="9" s="1"/>
  <c r="AN27" i="9"/>
  <c r="AM27" i="9"/>
  <c r="AK23" i="9"/>
  <c r="AI23" i="9"/>
  <c r="N23" i="9" s="1"/>
  <c r="AI27" i="9"/>
  <c r="AK27" i="9"/>
  <c r="BK25" i="9"/>
  <c r="AW27" i="9"/>
  <c r="AU27" i="9"/>
  <c r="BS17" i="9"/>
  <c r="BT17" i="9" s="1"/>
  <c r="BR17" i="9"/>
  <c r="AL5" i="9"/>
  <c r="BC27" i="9"/>
  <c r="BA27" i="9"/>
  <c r="AJ5" i="9"/>
  <c r="AP5" i="9"/>
  <c r="BD23" i="9"/>
  <c r="AV23" i="9"/>
  <c r="BB23" i="9"/>
  <c r="AX23" i="9"/>
  <c r="AW19" i="9"/>
  <c r="AU19" i="9"/>
  <c r="AK15" i="9"/>
  <c r="AI15" i="9"/>
  <c r="N15" i="9" s="1"/>
  <c r="AT11" i="9"/>
  <c r="AS11" i="9"/>
  <c r="AK19" i="9"/>
  <c r="AI19" i="9"/>
  <c r="N19" i="9" s="1"/>
  <c r="AP19" i="9"/>
  <c r="AR19" i="9"/>
  <c r="BD19" i="9"/>
  <c r="BB19" i="9"/>
  <c r="BC21" i="9"/>
  <c r="BA21" i="9"/>
  <c r="AG11" i="9"/>
  <c r="AH11" i="9"/>
  <c r="AH13" i="9"/>
  <c r="M13" i="9" s="1"/>
  <c r="AG13" i="9"/>
  <c r="L13" i="9" s="1"/>
  <c r="AN21" i="9"/>
  <c r="AM21" i="9"/>
  <c r="BS25" i="9"/>
  <c r="BT25" i="9" s="1"/>
  <c r="BR25" i="9"/>
  <c r="BI25" i="9" s="1"/>
  <c r="BC13" i="9"/>
  <c r="BA13" i="9"/>
  <c r="AQ15" i="9"/>
  <c r="AO15" i="9"/>
  <c r="Q11" i="9"/>
  <c r="N11" i="9"/>
  <c r="AR11" i="9"/>
  <c r="AP11" i="9"/>
  <c r="BD11" i="9"/>
  <c r="BB11" i="9"/>
  <c r="BB17" i="9"/>
  <c r="BD17" i="9"/>
  <c r="AX17" i="9"/>
  <c r="AV17" i="9"/>
  <c r="BB5" i="9"/>
  <c r="AX5" i="9"/>
  <c r="AV5" i="9"/>
  <c r="BD5" i="9"/>
  <c r="AQ23" i="9"/>
  <c r="AO23" i="9"/>
  <c r="AX15" i="9"/>
  <c r="BD15" i="9"/>
  <c r="AV15" i="9"/>
  <c r="BB15" i="9"/>
  <c r="BL9" i="9"/>
  <c r="AJ9" i="9"/>
  <c r="AL9" i="9"/>
  <c r="AK7" i="9"/>
  <c r="AI7" i="9"/>
  <c r="N7" i="9" s="1"/>
  <c r="AW13" i="9"/>
  <c r="AU13" i="9"/>
  <c r="AM69" i="10" l="1"/>
  <c r="AQ35" i="10"/>
  <c r="AO35" i="10"/>
  <c r="AW11" i="10"/>
  <c r="AQ59" i="10"/>
  <c r="AO59" i="10"/>
  <c r="AS65" i="10"/>
  <c r="AT65" i="10"/>
  <c r="BC65" i="10"/>
  <c r="BA65" i="10"/>
  <c r="AQ65" i="10"/>
  <c r="AO65" i="10"/>
  <c r="AV25" i="10"/>
  <c r="AS13" i="10"/>
  <c r="AT13" i="10"/>
  <c r="AM15" i="10"/>
  <c r="AN15" i="10"/>
  <c r="AQ33" i="10"/>
  <c r="AO33" i="10"/>
  <c r="AW15" i="10"/>
  <c r="AU15" i="10"/>
  <c r="BC53" i="10"/>
  <c r="BA53" i="10"/>
  <c r="BC33" i="10"/>
  <c r="BA33" i="10"/>
  <c r="AZ61" i="10"/>
  <c r="AY61" i="10"/>
  <c r="AT51" i="10"/>
  <c r="AS51" i="10"/>
  <c r="AO21" i="10"/>
  <c r="Q21" i="10" s="1"/>
  <c r="O25" i="7" s="1"/>
  <c r="AQ21" i="10"/>
  <c r="AT69" i="10"/>
  <c r="AS69" i="10"/>
  <c r="AH15" i="10"/>
  <c r="AG15" i="10"/>
  <c r="AU25" i="10"/>
  <c r="AW25" i="10"/>
  <c r="AH53" i="10"/>
  <c r="M53" i="10" s="1"/>
  <c r="AG53" i="10"/>
  <c r="L53" i="10" s="1"/>
  <c r="AT11" i="10"/>
  <c r="AS11" i="10"/>
  <c r="AN5" i="10"/>
  <c r="AM5" i="10"/>
  <c r="AQ39" i="10"/>
  <c r="AO39" i="10"/>
  <c r="AW17" i="10"/>
  <c r="AU17" i="10"/>
  <c r="BC29" i="10"/>
  <c r="BA29" i="10"/>
  <c r="AQ57" i="10"/>
  <c r="AO57" i="10"/>
  <c r="AH63" i="10"/>
  <c r="M63" i="10" s="1"/>
  <c r="AG63" i="10"/>
  <c r="L63" i="10" s="1"/>
  <c r="AW31" i="10"/>
  <c r="AU31" i="10"/>
  <c r="AS21" i="10"/>
  <c r="AT21" i="10"/>
  <c r="AQ63" i="10"/>
  <c r="AO63" i="10"/>
  <c r="AI23" i="10"/>
  <c r="N23" i="10" s="1"/>
  <c r="AK23" i="10"/>
  <c r="N5" i="10"/>
  <c r="Q5" i="10"/>
  <c r="O17" i="7" s="1"/>
  <c r="AY19" i="10"/>
  <c r="AZ19" i="10"/>
  <c r="AW27" i="10"/>
  <c r="AU27" i="10"/>
  <c r="AQ17" i="10"/>
  <c r="AO17" i="10"/>
  <c r="BL9" i="10"/>
  <c r="AL9" i="10"/>
  <c r="AJ9" i="10"/>
  <c r="AX9" i="10"/>
  <c r="AV9" i="10"/>
  <c r="AZ69" i="10"/>
  <c r="AY69" i="10"/>
  <c r="BA63" i="10"/>
  <c r="BC63" i="10"/>
  <c r="AZ55" i="10"/>
  <c r="AY55" i="10"/>
  <c r="AQ53" i="10"/>
  <c r="AO53" i="10"/>
  <c r="AZ43" i="10"/>
  <c r="AY43" i="10"/>
  <c r="AH39" i="10"/>
  <c r="M39" i="10" s="1"/>
  <c r="AG39" i="10"/>
  <c r="L39" i="10" s="1"/>
  <c r="AW29" i="10"/>
  <c r="AU29" i="10"/>
  <c r="AS47" i="10"/>
  <c r="AT47" i="10"/>
  <c r="AP31" i="10"/>
  <c r="BB31" i="10"/>
  <c r="BD31" i="10"/>
  <c r="AR31" i="10"/>
  <c r="AI27" i="10"/>
  <c r="AK27" i="10"/>
  <c r="AS41" i="10"/>
  <c r="AT41" i="10"/>
  <c r="AR11" i="10"/>
  <c r="AP11" i="10"/>
  <c r="BD11" i="10"/>
  <c r="BB11" i="10"/>
  <c r="AG21" i="10"/>
  <c r="L21" i="10" s="1"/>
  <c r="AH21" i="10"/>
  <c r="M21" i="10" s="1"/>
  <c r="BA47" i="10"/>
  <c r="BC47" i="10"/>
  <c r="AK37" i="10"/>
  <c r="AI37" i="10"/>
  <c r="N37" i="10" s="1"/>
  <c r="AT19" i="10"/>
  <c r="AS19" i="10"/>
  <c r="AK17" i="10"/>
  <c r="AI17" i="10"/>
  <c r="N17" i="10" s="1"/>
  <c r="AI11" i="10"/>
  <c r="AK11" i="10"/>
  <c r="BA57" i="10"/>
  <c r="BC57" i="10"/>
  <c r="AK31" i="10"/>
  <c r="AI31" i="10"/>
  <c r="N31" i="10" s="1"/>
  <c r="AZ45" i="10"/>
  <c r="AY45" i="10"/>
  <c r="AT7" i="10"/>
  <c r="AS7" i="10"/>
  <c r="BL25" i="10"/>
  <c r="AL25" i="10"/>
  <c r="AJ25" i="10"/>
  <c r="AZ7" i="10"/>
  <c r="AY7" i="10"/>
  <c r="AQ47" i="10"/>
  <c r="AO47" i="10"/>
  <c r="AH5" i="10"/>
  <c r="AG5" i="10"/>
  <c r="AT35" i="10"/>
  <c r="AS35" i="10"/>
  <c r="AH29" i="10"/>
  <c r="M29" i="10" s="1"/>
  <c r="AG29" i="10"/>
  <c r="L29" i="10" s="1"/>
  <c r="BA17" i="10"/>
  <c r="BC17" i="10"/>
  <c r="AS5" i="10"/>
  <c r="AT5" i="10"/>
  <c r="BC41" i="10"/>
  <c r="BA41" i="10"/>
  <c r="AZ35" i="10"/>
  <c r="AY35" i="10"/>
  <c r="N19" i="10"/>
  <c r="Q19" i="10"/>
  <c r="O24" i="7" s="1"/>
  <c r="AP27" i="10"/>
  <c r="AR27" i="10"/>
  <c r="AS63" i="10"/>
  <c r="AT63" i="10"/>
  <c r="AQ41" i="10"/>
  <c r="AO41" i="10"/>
  <c r="AT45" i="10"/>
  <c r="AS45" i="10"/>
  <c r="AH41" i="10"/>
  <c r="M41" i="10" s="1"/>
  <c r="AG41" i="10"/>
  <c r="L41" i="10" s="1"/>
  <c r="AW23" i="10"/>
  <c r="AU23" i="10"/>
  <c r="AI33" i="10"/>
  <c r="N33" i="10" s="1"/>
  <c r="AK33" i="10"/>
  <c r="BD27" i="10"/>
  <c r="AW37" i="10"/>
  <c r="AU37" i="10"/>
  <c r="BC15" i="10"/>
  <c r="BA15" i="10"/>
  <c r="AY5" i="10"/>
  <c r="AZ5" i="10"/>
  <c r="AN29" i="10"/>
  <c r="AM29" i="10"/>
  <c r="AW33" i="10"/>
  <c r="AU33" i="10"/>
  <c r="N15" i="10"/>
  <c r="Q15" i="10"/>
  <c r="O22" i="7" s="1"/>
  <c r="AY51" i="10"/>
  <c r="AZ51" i="10"/>
  <c r="AT55" i="10"/>
  <c r="AS55" i="10"/>
  <c r="AT61" i="10"/>
  <c r="AS61" i="10"/>
  <c r="AZ59" i="10"/>
  <c r="AY59" i="10"/>
  <c r="AH47" i="10"/>
  <c r="M47" i="10" s="1"/>
  <c r="AG47" i="10"/>
  <c r="L47" i="10" s="1"/>
  <c r="AH19" i="10"/>
  <c r="AG19" i="10"/>
  <c r="AH35" i="10"/>
  <c r="M35" i="10" s="1"/>
  <c r="AG35" i="10"/>
  <c r="L35" i="10" s="1"/>
  <c r="BC23" i="10"/>
  <c r="BA23" i="10"/>
  <c r="AZ21" i="10"/>
  <c r="AY21" i="10"/>
  <c r="BA39" i="10"/>
  <c r="BC39" i="10"/>
  <c r="AR37" i="10"/>
  <c r="BB37" i="10"/>
  <c r="BD37" i="10"/>
  <c r="AP37" i="10"/>
  <c r="AM23" i="10"/>
  <c r="O23" i="10" s="1"/>
  <c r="AN23" i="10"/>
  <c r="P23" i="10" s="1"/>
  <c r="N26" i="7" s="1"/>
  <c r="BC5" i="9"/>
  <c r="BA5" i="9"/>
  <c r="M11" i="9"/>
  <c r="P11" i="9"/>
  <c r="AW23" i="9"/>
  <c r="AU23" i="9"/>
  <c r="AI5" i="9"/>
  <c r="N5" i="9" s="1"/>
  <c r="AK5" i="9"/>
  <c r="AH27" i="9"/>
  <c r="AG27" i="9"/>
  <c r="AN23" i="9"/>
  <c r="AM23" i="9"/>
  <c r="AT19" i="9"/>
  <c r="AS19" i="9"/>
  <c r="AH17" i="9"/>
  <c r="M17" i="9" s="1"/>
  <c r="AG17" i="9"/>
  <c r="L17" i="9" s="1"/>
  <c r="AP9" i="9"/>
  <c r="AR9" i="9"/>
  <c r="BB9" i="9"/>
  <c r="BD9" i="9"/>
  <c r="BC11" i="9"/>
  <c r="BA11" i="9"/>
  <c r="AY13" i="9"/>
  <c r="AZ13" i="9"/>
  <c r="L11" i="9"/>
  <c r="O11" i="9"/>
  <c r="AH19" i="9"/>
  <c r="M19" i="9" s="1"/>
  <c r="AG19" i="9"/>
  <c r="L19" i="9" s="1"/>
  <c r="AH23" i="9"/>
  <c r="M23" i="9" s="1"/>
  <c r="AG23" i="9"/>
  <c r="L23" i="9" s="1"/>
  <c r="AT21" i="9"/>
  <c r="AS21" i="9"/>
  <c r="AN5" i="9"/>
  <c r="P5" i="9" s="1"/>
  <c r="AM5" i="9"/>
  <c r="O5" i="9" s="1"/>
  <c r="BC17" i="9"/>
  <c r="BA17" i="9"/>
  <c r="AO19" i="9"/>
  <c r="AQ19" i="9"/>
  <c r="AX25" i="9"/>
  <c r="AV25" i="9"/>
  <c r="AT9" i="9"/>
  <c r="AS9" i="9"/>
  <c r="AH7" i="9"/>
  <c r="M7" i="9" s="1"/>
  <c r="AG7" i="9"/>
  <c r="L7" i="9" s="1"/>
  <c r="AK9" i="9"/>
  <c r="AI9" i="9"/>
  <c r="AZ27" i="9"/>
  <c r="AY27" i="9"/>
  <c r="AO11" i="9"/>
  <c r="AQ11" i="9"/>
  <c r="AZ21" i="9"/>
  <c r="AY21" i="9"/>
  <c r="BA23" i="9"/>
  <c r="BC23" i="9"/>
  <c r="AW7" i="9"/>
  <c r="AU7" i="9"/>
  <c r="AW5" i="9"/>
  <c r="AU5" i="9"/>
  <c r="AT13" i="9"/>
  <c r="AS13" i="9"/>
  <c r="BA15" i="9"/>
  <c r="BC15" i="9"/>
  <c r="AT27" i="9"/>
  <c r="AS27" i="9"/>
  <c r="AM17" i="9"/>
  <c r="AN17" i="9"/>
  <c r="BA7" i="9"/>
  <c r="BC7" i="9"/>
  <c r="AN15" i="9"/>
  <c r="AM15" i="9"/>
  <c r="AU15" i="9"/>
  <c r="AW15" i="9"/>
  <c r="AU17" i="9"/>
  <c r="AW17" i="9"/>
  <c r="BC19" i="9"/>
  <c r="BA19" i="9"/>
  <c r="AH15" i="9"/>
  <c r="M15" i="9" s="1"/>
  <c r="AG15" i="9"/>
  <c r="L15" i="9" s="1"/>
  <c r="BL25" i="9"/>
  <c r="BD25" i="9" s="1"/>
  <c r="AL25" i="9"/>
  <c r="AJ25" i="9"/>
  <c r="AM7" i="9"/>
  <c r="O7" i="9" s="1"/>
  <c r="AN7" i="9"/>
  <c r="P7" i="9" s="1"/>
  <c r="AB5" i="9" l="1"/>
  <c r="AA5" i="9" s="1"/>
  <c r="AN35" i="10"/>
  <c r="AM35" i="10"/>
  <c r="AB11" i="9"/>
  <c r="AA11" i="9" s="1"/>
  <c r="AM59" i="10"/>
  <c r="AN59" i="10"/>
  <c r="AM65" i="10"/>
  <c r="AN65" i="10"/>
  <c r="AZ65" i="10"/>
  <c r="AY65" i="10"/>
  <c r="BB25" i="9"/>
  <c r="AB23" i="10"/>
  <c r="AA23" i="10" s="1"/>
  <c r="M26" i="7"/>
  <c r="AB7" i="9"/>
  <c r="AA7" i="9" s="1"/>
  <c r="M19" i="10"/>
  <c r="P19" i="10"/>
  <c r="N24" i="7" s="1"/>
  <c r="AH33" i="10"/>
  <c r="M33" i="10" s="1"/>
  <c r="AG33" i="10"/>
  <c r="L33" i="10" s="1"/>
  <c r="AG17" i="10"/>
  <c r="L17" i="10" s="1"/>
  <c r="AH17" i="10"/>
  <c r="M17" i="10" s="1"/>
  <c r="N27" i="10"/>
  <c r="Q27" i="10"/>
  <c r="O28" i="7" s="1"/>
  <c r="AT29" i="10"/>
  <c r="AS29" i="10"/>
  <c r="AK9" i="10"/>
  <c r="AI9" i="10"/>
  <c r="AN21" i="10"/>
  <c r="P21" i="10" s="1"/>
  <c r="N25" i="7" s="1"/>
  <c r="AM21" i="10"/>
  <c r="O21" i="10" s="1"/>
  <c r="AN41" i="10"/>
  <c r="AM41" i="10"/>
  <c r="AO31" i="10"/>
  <c r="AQ31" i="10"/>
  <c r="AZ63" i="10"/>
  <c r="AY63" i="10"/>
  <c r="AP9" i="10"/>
  <c r="AR9" i="10"/>
  <c r="BB9" i="10"/>
  <c r="BD9" i="10"/>
  <c r="AT31" i="10"/>
  <c r="AS31" i="10"/>
  <c r="AS17" i="10"/>
  <c r="AT17" i="10"/>
  <c r="AZ53" i="10"/>
  <c r="AY53" i="10"/>
  <c r="W23" i="10"/>
  <c r="X23" i="10" s="1"/>
  <c r="S23" i="10"/>
  <c r="R23" i="10"/>
  <c r="V23" i="10"/>
  <c r="T23" i="10"/>
  <c r="AH31" i="10"/>
  <c r="M31" i="10" s="1"/>
  <c r="AG31" i="10"/>
  <c r="L31" i="10" s="1"/>
  <c r="BC11" i="10"/>
  <c r="BA11" i="10"/>
  <c r="BC31" i="10"/>
  <c r="BA31" i="10"/>
  <c r="AH23" i="10"/>
  <c r="M23" i="10" s="1"/>
  <c r="AG23" i="10"/>
  <c r="L23" i="10" s="1"/>
  <c r="AT25" i="10"/>
  <c r="AS25" i="10"/>
  <c r="AS23" i="10"/>
  <c r="AT23" i="10"/>
  <c r="AZ41" i="10"/>
  <c r="AY41" i="10"/>
  <c r="AI25" i="10"/>
  <c r="AK25" i="10"/>
  <c r="AY57" i="10"/>
  <c r="AZ57" i="10"/>
  <c r="AM17" i="10"/>
  <c r="AN17" i="10"/>
  <c r="AN39" i="10"/>
  <c r="AM39" i="10"/>
  <c r="AT15" i="10"/>
  <c r="AS15" i="10"/>
  <c r="BC37" i="10"/>
  <c r="BA37" i="10"/>
  <c r="AY23" i="10"/>
  <c r="AZ23" i="10"/>
  <c r="AY15" i="10"/>
  <c r="AZ15" i="10"/>
  <c r="AQ27" i="10"/>
  <c r="AO27" i="10"/>
  <c r="L5" i="10"/>
  <c r="O5" i="10"/>
  <c r="AR25" i="10"/>
  <c r="AP25" i="10"/>
  <c r="BD25" i="10"/>
  <c r="BB25" i="10"/>
  <c r="AH37" i="10"/>
  <c r="M37" i="10" s="1"/>
  <c r="AG37" i="10"/>
  <c r="L37" i="10" s="1"/>
  <c r="AQ11" i="10"/>
  <c r="AO11" i="10"/>
  <c r="L15" i="10"/>
  <c r="O15" i="10"/>
  <c r="M5" i="10"/>
  <c r="P5" i="10"/>
  <c r="N17" i="7" s="1"/>
  <c r="AG11" i="10"/>
  <c r="AH11" i="10"/>
  <c r="AY47" i="10"/>
  <c r="AZ47" i="10"/>
  <c r="AT27" i="10"/>
  <c r="AS27" i="10"/>
  <c r="AN63" i="10"/>
  <c r="AM63" i="10"/>
  <c r="AN57" i="10"/>
  <c r="AM57" i="10"/>
  <c r="M15" i="10"/>
  <c r="P15" i="10"/>
  <c r="N22" i="7" s="1"/>
  <c r="AN33" i="10"/>
  <c r="AM33" i="10"/>
  <c r="AO37" i="10"/>
  <c r="AQ37" i="10"/>
  <c r="AT33" i="10"/>
  <c r="AS33" i="10"/>
  <c r="AT37" i="10"/>
  <c r="AS37" i="10"/>
  <c r="AZ17" i="10"/>
  <c r="AY17" i="10"/>
  <c r="N11" i="10"/>
  <c r="Q11" i="10"/>
  <c r="O20" i="7" s="1"/>
  <c r="AN53" i="10"/>
  <c r="AM53" i="10"/>
  <c r="AW9" i="10"/>
  <c r="AU9" i="10"/>
  <c r="AZ39" i="10"/>
  <c r="AY39" i="10"/>
  <c r="O19" i="10"/>
  <c r="L19" i="10"/>
  <c r="BC27" i="10"/>
  <c r="BA27" i="10"/>
  <c r="AN47" i="10"/>
  <c r="AM47" i="10"/>
  <c r="AH27" i="10"/>
  <c r="AG27" i="10"/>
  <c r="AY29" i="10"/>
  <c r="AZ29" i="10"/>
  <c r="AZ33" i="10"/>
  <c r="AY33" i="10"/>
  <c r="AZ15" i="9"/>
  <c r="AY15" i="9"/>
  <c r="N9" i="9"/>
  <c r="Q9" i="9"/>
  <c r="AH9" i="9"/>
  <c r="AG9" i="9"/>
  <c r="AW25" i="9"/>
  <c r="AU25" i="9"/>
  <c r="AZ23" i="9"/>
  <c r="AY23" i="9"/>
  <c r="AZ7" i="9"/>
  <c r="AY7" i="9"/>
  <c r="AN19" i="9"/>
  <c r="AM19" i="9"/>
  <c r="AG5" i="9"/>
  <c r="L5" i="9" s="1"/>
  <c r="AH5" i="9"/>
  <c r="M5" i="9" s="1"/>
  <c r="AZ19" i="9"/>
  <c r="AY19" i="9"/>
  <c r="AZ11" i="9"/>
  <c r="AY11" i="9"/>
  <c r="AT23" i="9"/>
  <c r="AS23" i="9"/>
  <c r="S7" i="9"/>
  <c r="T7" i="9" s="1"/>
  <c r="X7" i="9"/>
  <c r="O8" i="7" s="1"/>
  <c r="W7" i="9"/>
  <c r="N8" i="7" s="1"/>
  <c r="V7" i="9"/>
  <c r="M8" i="7" s="1"/>
  <c r="R7" i="9"/>
  <c r="AT17" i="9"/>
  <c r="AS17" i="9"/>
  <c r="AN11" i="9"/>
  <c r="AM11" i="9"/>
  <c r="BC9" i="9"/>
  <c r="BA9" i="9"/>
  <c r="AS15" i="9"/>
  <c r="AT15" i="9"/>
  <c r="BC25" i="9"/>
  <c r="BA25" i="9"/>
  <c r="AS5" i="9"/>
  <c r="AT5" i="9"/>
  <c r="AZ17" i="9"/>
  <c r="AY17" i="9"/>
  <c r="AK25" i="9"/>
  <c r="AI25" i="9"/>
  <c r="W11" i="9"/>
  <c r="V11" i="9"/>
  <c r="M10" i="7" s="1"/>
  <c r="T11" i="9"/>
  <c r="S11" i="9"/>
  <c r="R11" i="9"/>
  <c r="AO9" i="9"/>
  <c r="AQ9" i="9"/>
  <c r="V5" i="9"/>
  <c r="M7" i="7" s="1"/>
  <c r="T5" i="9"/>
  <c r="R5" i="9"/>
  <c r="X5" i="9"/>
  <c r="O7" i="7" s="1"/>
  <c r="W5" i="9"/>
  <c r="N7" i="7" s="1"/>
  <c r="S5" i="9"/>
  <c r="AP25" i="9"/>
  <c r="AR25" i="9"/>
  <c r="AS7" i="9"/>
  <c r="AT7" i="9"/>
  <c r="AY5" i="9"/>
  <c r="AZ5" i="9"/>
  <c r="AB21" i="10" l="1"/>
  <c r="AA21" i="10" s="1"/>
  <c r="M25" i="7"/>
  <c r="AB5" i="10"/>
  <c r="AA5" i="10" s="1"/>
  <c r="M17" i="7"/>
  <c r="AB19" i="10"/>
  <c r="AA19" i="10" s="1"/>
  <c r="M24" i="7"/>
  <c r="AB15" i="10"/>
  <c r="AA15" i="10" s="1"/>
  <c r="M22" i="7"/>
  <c r="X11" i="9"/>
  <c r="O10" i="7" s="1"/>
  <c r="N10" i="7"/>
  <c r="W21" i="10"/>
  <c r="V21" i="10"/>
  <c r="S21" i="10"/>
  <c r="R21" i="10"/>
  <c r="X21" i="10"/>
  <c r="T21" i="10"/>
  <c r="W5" i="10"/>
  <c r="S5" i="10"/>
  <c r="T5" i="10" s="1"/>
  <c r="R5" i="10"/>
  <c r="X5" i="10"/>
  <c r="V5" i="10"/>
  <c r="AS9" i="10"/>
  <c r="AT9" i="10"/>
  <c r="AM11" i="10"/>
  <c r="AN11" i="10"/>
  <c r="AZ37" i="10"/>
  <c r="AY37" i="10"/>
  <c r="L27" i="10"/>
  <c r="O27" i="10"/>
  <c r="P27" i="10"/>
  <c r="N28" i="7" s="1"/>
  <c r="M27" i="10"/>
  <c r="AQ9" i="10"/>
  <c r="AO9" i="10"/>
  <c r="M11" i="10"/>
  <c r="P11" i="10"/>
  <c r="N20" i="7" s="1"/>
  <c r="AH25" i="10"/>
  <c r="AG25" i="10"/>
  <c r="N9" i="10"/>
  <c r="Q9" i="10"/>
  <c r="O19" i="7" s="1"/>
  <c r="X15" i="10"/>
  <c r="S15" i="10"/>
  <c r="T15" i="10" s="1"/>
  <c r="W15" i="10"/>
  <c r="V15" i="10"/>
  <c r="R15" i="10"/>
  <c r="AO25" i="10"/>
  <c r="AQ25" i="10"/>
  <c r="AZ27" i="10"/>
  <c r="AY27" i="10"/>
  <c r="L11" i="10"/>
  <c r="O11" i="10"/>
  <c r="AN27" i="10"/>
  <c r="AM27" i="10"/>
  <c r="Q25" i="10"/>
  <c r="O27" i="7" s="1"/>
  <c r="N25" i="10"/>
  <c r="AH9" i="10"/>
  <c r="AG9" i="10"/>
  <c r="O9" i="10" s="1"/>
  <c r="M19" i="7" s="1"/>
  <c r="BA9" i="10"/>
  <c r="BC9" i="10"/>
  <c r="AY11" i="10"/>
  <c r="AZ11" i="10"/>
  <c r="AN37" i="10"/>
  <c r="AM37" i="10"/>
  <c r="AN31" i="10"/>
  <c r="AM31" i="10"/>
  <c r="W19" i="10"/>
  <c r="T19" i="10"/>
  <c r="X19" i="10"/>
  <c r="S19" i="10"/>
  <c r="V19" i="10"/>
  <c r="R19" i="10"/>
  <c r="BC25" i="10"/>
  <c r="BA25" i="10"/>
  <c r="AZ31" i="10"/>
  <c r="AY31" i="10"/>
  <c r="AT25" i="9"/>
  <c r="AS25" i="9"/>
  <c r="O9" i="9"/>
  <c r="L9" i="9"/>
  <c r="AZ25" i="9"/>
  <c r="AY25" i="9"/>
  <c r="M9" i="9"/>
  <c r="P9" i="9"/>
  <c r="AO25" i="9"/>
  <c r="AQ25" i="9"/>
  <c r="AM9" i="9"/>
  <c r="AN9" i="9"/>
  <c r="N25" i="9"/>
  <c r="Q25" i="9"/>
  <c r="AH25" i="9"/>
  <c r="AG25" i="9"/>
  <c r="AZ9" i="9"/>
  <c r="AY9" i="9"/>
  <c r="AB27" i="10" l="1"/>
  <c r="AA27" i="10" s="1"/>
  <c r="M28" i="7"/>
  <c r="AB11" i="10"/>
  <c r="AA11" i="10" s="1"/>
  <c r="M20" i="7"/>
  <c r="M9" i="10"/>
  <c r="P9" i="10"/>
  <c r="N19" i="7" s="1"/>
  <c r="AM9" i="10"/>
  <c r="AN9" i="10"/>
  <c r="AZ25" i="10"/>
  <c r="AY25" i="10"/>
  <c r="AN25" i="10"/>
  <c r="AM25" i="10"/>
  <c r="AZ9" i="10"/>
  <c r="AY9" i="10"/>
  <c r="R27" i="10"/>
  <c r="V27" i="10"/>
  <c r="S27" i="10"/>
  <c r="T27" i="10" s="1"/>
  <c r="W27" i="10"/>
  <c r="X27" i="10" s="1"/>
  <c r="O25" i="10"/>
  <c r="M27" i="7" s="1"/>
  <c r="L25" i="10"/>
  <c r="M25" i="10"/>
  <c r="P25" i="10"/>
  <c r="N27" i="7" s="1"/>
  <c r="W11" i="10"/>
  <c r="T11" i="10"/>
  <c r="S11" i="10"/>
  <c r="R11" i="10"/>
  <c r="X11" i="10"/>
  <c r="V11" i="10"/>
  <c r="AN25" i="9"/>
  <c r="AM25" i="9"/>
  <c r="AB9" i="9"/>
  <c r="AA9" i="9" s="1"/>
  <c r="L25" i="9"/>
  <c r="O25" i="9"/>
  <c r="M25" i="9"/>
  <c r="P25" i="9"/>
  <c r="AB9" i="10" l="1"/>
  <c r="AA9" i="10" s="1"/>
  <c r="AB25" i="10"/>
  <c r="AA25" i="10" s="1"/>
  <c r="S9" i="10"/>
  <c r="R9" i="10"/>
  <c r="X9" i="10"/>
  <c r="W9" i="10"/>
  <c r="V9" i="10"/>
  <c r="T9" i="10"/>
  <c r="AB25" i="9"/>
  <c r="W9" i="9"/>
  <c r="S9" i="9"/>
  <c r="T9" i="9"/>
  <c r="V9" i="9"/>
  <c r="X9" i="9"/>
  <c r="R9" i="9"/>
  <c r="AB28" i="9" l="1"/>
  <c r="O9" i="7"/>
  <c r="Z28" i="9"/>
  <c r="M9" i="7"/>
  <c r="AA28" i="9"/>
  <c r="N9" i="7"/>
  <c r="W25" i="10"/>
  <c r="AA70" i="10" s="1"/>
  <c r="R25" i="10"/>
  <c r="S25" i="10"/>
  <c r="T25" i="10" s="1"/>
  <c r="X25" i="10"/>
  <c r="AB70" i="10" s="1"/>
  <c r="V25" i="10"/>
  <c r="Z70" i="10" s="1"/>
  <c r="AC28" i="9" l="1"/>
  <c r="AC70" i="10"/>
  <c r="V27" i="9"/>
  <c r="M3" i="7" s="1"/>
  <c r="W27" i="9"/>
  <c r="X27" i="9" l="1"/>
  <c r="O3" i="7" s="1"/>
  <c r="N3" i="7"/>
  <c r="W69" i="10"/>
  <c r="V69" i="10"/>
  <c r="X69" i="10"/>
  <c r="B23" i="6" l="1"/>
  <c r="B21" i="6"/>
  <c r="B19" i="6"/>
  <c r="B17" i="6"/>
  <c r="B15" i="6"/>
  <c r="B13" i="6"/>
  <c r="B11" i="6"/>
  <c r="B9" i="6"/>
  <c r="B7" i="6"/>
  <c r="U7" i="6" l="1"/>
  <c r="U8" i="6"/>
  <c r="U10" i="6"/>
  <c r="U9" i="6"/>
  <c r="U12" i="6"/>
  <c r="U11" i="6"/>
  <c r="U16" i="6"/>
  <c r="U15" i="6"/>
  <c r="U18" i="6"/>
  <c r="U17" i="6"/>
  <c r="U20" i="6"/>
  <c r="U19" i="6"/>
  <c r="U14" i="6"/>
  <c r="U13" i="6"/>
  <c r="U23" i="6"/>
  <c r="U24" i="6"/>
  <c r="U21" i="6"/>
  <c r="U22" i="6"/>
  <c r="B5" i="6"/>
  <c r="C3" i="6"/>
  <c r="C2" i="6"/>
  <c r="U6" i="6" l="1"/>
  <c r="U5" i="6"/>
  <c r="BU27" i="6"/>
  <c r="BP27" i="6"/>
  <c r="BO27" i="6"/>
  <c r="BQ27" i="6" s="1"/>
  <c r="BH27" i="6"/>
  <c r="BF27" i="6"/>
  <c r="BW27" i="6" s="1"/>
  <c r="BF25" i="6"/>
  <c r="AD25" i="6"/>
  <c r="AA25" i="6"/>
  <c r="X25" i="6"/>
  <c r="W25" i="6"/>
  <c r="V25" i="6"/>
  <c r="T25" i="6"/>
  <c r="S25" i="6"/>
  <c r="R25" i="6"/>
  <c r="BU25" i="6"/>
  <c r="BF23" i="6"/>
  <c r="AD23" i="6"/>
  <c r="BO23" i="6"/>
  <c r="BF21" i="6"/>
  <c r="AD21" i="6"/>
  <c r="BO21" i="6"/>
  <c r="BF19" i="6"/>
  <c r="BV19" i="6" s="1"/>
  <c r="AD19" i="6"/>
  <c r="BU19" i="6"/>
  <c r="BF17" i="6"/>
  <c r="AD17" i="6"/>
  <c r="BP17" i="6"/>
  <c r="BF15" i="6"/>
  <c r="AD15" i="6"/>
  <c r="BF13" i="6"/>
  <c r="AD13" i="6"/>
  <c r="P13" i="6"/>
  <c r="BF11" i="6"/>
  <c r="BV11" i="6" s="1"/>
  <c r="AD11" i="6"/>
  <c r="BH11" i="6"/>
  <c r="BF9" i="6"/>
  <c r="AD9" i="6"/>
  <c r="BP9" i="6"/>
  <c r="BF7" i="6"/>
  <c r="AD7" i="6"/>
  <c r="BP7" i="6"/>
  <c r="BF5" i="6"/>
  <c r="BW5" i="6" s="1"/>
  <c r="AD5" i="6"/>
  <c r="BU5" i="6"/>
  <c r="BV27" i="6" l="1"/>
  <c r="BX27" i="6" s="1"/>
  <c r="BY27" i="6" s="1"/>
  <c r="BZ27" i="6" s="1"/>
  <c r="BP13" i="6"/>
  <c r="BH5" i="6"/>
  <c r="BI5" i="6" s="1"/>
  <c r="BH9" i="6"/>
  <c r="BI9" i="6" s="1"/>
  <c r="BU11" i="6"/>
  <c r="BP23" i="6"/>
  <c r="BQ23" i="6" s="1"/>
  <c r="BS23" i="6" s="1"/>
  <c r="BT23" i="6" s="1"/>
  <c r="BH13" i="6"/>
  <c r="BI13" i="6" s="1"/>
  <c r="Q13" i="6"/>
  <c r="BP5" i="6"/>
  <c r="BU23" i="6"/>
  <c r="BU13" i="6"/>
  <c r="BO5" i="6"/>
  <c r="BU7" i="6"/>
  <c r="BO9" i="6"/>
  <c r="BQ9" i="6" s="1"/>
  <c r="BS9" i="6" s="1"/>
  <c r="BT9" i="6" s="1"/>
  <c r="BW21" i="6"/>
  <c r="BX21" i="6" s="1"/>
  <c r="BY21" i="6" s="1"/>
  <c r="BZ21" i="6" s="1"/>
  <c r="BV21" i="6"/>
  <c r="CA21" i="6"/>
  <c r="CA13" i="6"/>
  <c r="BK13" i="6" s="1"/>
  <c r="BL13" i="6" s="1"/>
  <c r="BW13" i="6"/>
  <c r="BV13" i="6"/>
  <c r="BV9" i="6"/>
  <c r="BW9" i="6"/>
  <c r="BO13" i="6"/>
  <c r="O21" i="6"/>
  <c r="CA5" i="6"/>
  <c r="AD3" i="6"/>
  <c r="H3" i="6" s="1"/>
  <c r="BH21" i="6"/>
  <c r="BI21" i="6" s="1"/>
  <c r="BV5" i="6"/>
  <c r="BX5" i="6" s="1"/>
  <c r="BY5" i="6" s="1"/>
  <c r="O13" i="6"/>
  <c r="BU21" i="6"/>
  <c r="P21" i="6"/>
  <c r="Q21" i="6"/>
  <c r="BH17" i="6"/>
  <c r="BI17" i="6" s="1"/>
  <c r="BP21" i="6"/>
  <c r="BQ21" i="6" s="1"/>
  <c r="BO17" i="6"/>
  <c r="BQ17" i="6" s="1"/>
  <c r="BS17" i="6" s="1"/>
  <c r="BT17" i="6" s="1"/>
  <c r="CA9" i="6"/>
  <c r="CA19" i="6"/>
  <c r="BW19" i="6"/>
  <c r="BX19" i="6" s="1"/>
  <c r="BY19" i="6" s="1"/>
  <c r="BZ19" i="6" s="1"/>
  <c r="CA25" i="6"/>
  <c r="BW25" i="6"/>
  <c r="BV25" i="6"/>
  <c r="BO7" i="6"/>
  <c r="BQ7" i="6" s="1"/>
  <c r="BH7" i="6"/>
  <c r="BO15" i="6"/>
  <c r="BU15" i="6"/>
  <c r="BH15" i="6"/>
  <c r="BS27" i="6"/>
  <c r="BT27" i="6" s="1"/>
  <c r="BR27" i="6"/>
  <c r="BW7" i="6"/>
  <c r="BV7" i="6"/>
  <c r="CA7" i="6"/>
  <c r="BW23" i="6"/>
  <c r="BV23" i="6"/>
  <c r="CA23" i="6"/>
  <c r="BW15" i="6"/>
  <c r="BV15" i="6"/>
  <c r="CA15" i="6"/>
  <c r="CA17" i="6"/>
  <c r="BW17" i="6"/>
  <c r="BV17" i="6"/>
  <c r="BP15" i="6"/>
  <c r="CA11" i="6"/>
  <c r="BW11" i="6"/>
  <c r="BX11" i="6" s="1"/>
  <c r="BY11" i="6" s="1"/>
  <c r="BZ11" i="6" s="1"/>
  <c r="BU9" i="6"/>
  <c r="BO11" i="6"/>
  <c r="BU17" i="6"/>
  <c r="BO19" i="6"/>
  <c r="BH23" i="6"/>
  <c r="BO25" i="6"/>
  <c r="BP11" i="6"/>
  <c r="BP19" i="6"/>
  <c r="BP25" i="6"/>
  <c r="CA27" i="6"/>
  <c r="BK27" i="6" s="1"/>
  <c r="BL27" i="6" s="1"/>
  <c r="AP27" i="6" s="1"/>
  <c r="BI27" i="6"/>
  <c r="BH19" i="6"/>
  <c r="BH25" i="6"/>
  <c r="BX9" i="6" l="1"/>
  <c r="BY9" i="6" s="1"/>
  <c r="BZ9" i="6" s="1"/>
  <c r="AJ27" i="6"/>
  <c r="AR27" i="6"/>
  <c r="AQ27" i="6" s="1"/>
  <c r="BX13" i="6"/>
  <c r="BY13" i="6" s="1"/>
  <c r="BZ13" i="6" s="1"/>
  <c r="BQ13" i="6"/>
  <c r="BS13" i="6" s="1"/>
  <c r="BT13" i="6" s="1"/>
  <c r="AP13" i="6"/>
  <c r="BX17" i="6"/>
  <c r="BY17" i="6" s="1"/>
  <c r="BZ17" i="6" s="1"/>
  <c r="BQ5" i="6"/>
  <c r="BR5" i="6" s="1"/>
  <c r="BK21" i="6"/>
  <c r="BL21" i="6" s="1"/>
  <c r="AR21" i="6" s="1"/>
  <c r="AQ21" i="6" s="1"/>
  <c r="BX23" i="6"/>
  <c r="BY23" i="6" s="1"/>
  <c r="BZ23" i="6" s="1"/>
  <c r="BK19" i="6"/>
  <c r="BL19" i="6" s="1"/>
  <c r="AP19" i="6" s="1"/>
  <c r="BR9" i="6"/>
  <c r="BR23" i="6"/>
  <c r="AB13" i="6"/>
  <c r="AA13" i="6" s="1"/>
  <c r="AL13" i="6"/>
  <c r="BZ5" i="6"/>
  <c r="BK5" i="6"/>
  <c r="AL5" i="6" s="1"/>
  <c r="BK11" i="6"/>
  <c r="AL11" i="6" s="1"/>
  <c r="AI11" i="6" s="1"/>
  <c r="AR13" i="6"/>
  <c r="AQ13" i="6" s="1"/>
  <c r="AJ13" i="6"/>
  <c r="BR17" i="6"/>
  <c r="AB21" i="6"/>
  <c r="AA21" i="6" s="1"/>
  <c r="AO27" i="6"/>
  <c r="AX13" i="6"/>
  <c r="BD13" i="6"/>
  <c r="AV13" i="6"/>
  <c r="BB13" i="6"/>
  <c r="BQ25" i="6"/>
  <c r="BX15" i="6"/>
  <c r="BY15" i="6" s="1"/>
  <c r="BZ15" i="6" s="1"/>
  <c r="BQ11" i="6"/>
  <c r="BS21" i="6"/>
  <c r="BT21" i="6" s="1"/>
  <c r="BR21" i="6"/>
  <c r="BI23" i="6"/>
  <c r="BX7" i="6"/>
  <c r="BY7" i="6" s="1"/>
  <c r="BZ7" i="6" s="1"/>
  <c r="BQ15" i="6"/>
  <c r="BQ19" i="6"/>
  <c r="BS7" i="6"/>
  <c r="BT7" i="6" s="1"/>
  <c r="BR7" i="6"/>
  <c r="BI7" i="6" s="1"/>
  <c r="BI19" i="6"/>
  <c r="BI15" i="6"/>
  <c r="BB27" i="6"/>
  <c r="AX27" i="6"/>
  <c r="BD27" i="6"/>
  <c r="AV27" i="6"/>
  <c r="BX25" i="6"/>
  <c r="BY25" i="6" s="1"/>
  <c r="BZ25" i="6" s="1"/>
  <c r="AL27" i="6"/>
  <c r="BK9" i="6" l="1"/>
  <c r="AL9" i="6" s="1"/>
  <c r="AK9" i="6" s="1"/>
  <c r="BR13" i="6"/>
  <c r="AV21" i="6"/>
  <c r="AX21" i="6"/>
  <c r="AW21" i="6" s="1"/>
  <c r="AP21" i="6"/>
  <c r="AJ21" i="6"/>
  <c r="BB21" i="6"/>
  <c r="BD21" i="6"/>
  <c r="BC21" i="6" s="1"/>
  <c r="AO21" i="6"/>
  <c r="AR19" i="6"/>
  <c r="AO19" i="6" s="1"/>
  <c r="AJ19" i="6"/>
  <c r="AL21" i="6"/>
  <c r="AI21" i="6" s="1"/>
  <c r="N21" i="6" s="1"/>
  <c r="AL19" i="6"/>
  <c r="AI19" i="6" s="1"/>
  <c r="BK17" i="6"/>
  <c r="BS5" i="6"/>
  <c r="BT5" i="6" s="1"/>
  <c r="AX9" i="6"/>
  <c r="AU9" i="6" s="1"/>
  <c r="BK23" i="6"/>
  <c r="AV23" i="6" s="1"/>
  <c r="AK11" i="6"/>
  <c r="AH11" i="6" s="1"/>
  <c r="BL11" i="6"/>
  <c r="AR11" i="6" s="1"/>
  <c r="AJ11" i="6"/>
  <c r="AV9" i="6"/>
  <c r="BL9" i="6"/>
  <c r="AR9" i="6" s="1"/>
  <c r="BK15" i="6"/>
  <c r="AV15" i="6" s="1"/>
  <c r="AJ9" i="6"/>
  <c r="AX5" i="6"/>
  <c r="AW5" i="6" s="1"/>
  <c r="AV5" i="6"/>
  <c r="V13" i="6"/>
  <c r="M11" i="2" s="1"/>
  <c r="R13" i="6"/>
  <c r="W13" i="6"/>
  <c r="S13" i="6"/>
  <c r="T13" i="6" s="1"/>
  <c r="V21" i="6"/>
  <c r="M15" i="2" s="1"/>
  <c r="S21" i="6"/>
  <c r="T21" i="6" s="1"/>
  <c r="W21" i="6"/>
  <c r="R21" i="6"/>
  <c r="AK13" i="6"/>
  <c r="AI13" i="6"/>
  <c r="N13" i="6" s="1"/>
  <c r="AO13" i="6"/>
  <c r="BL5" i="6"/>
  <c r="AJ5" i="6"/>
  <c r="AI9" i="6"/>
  <c r="BK25" i="6"/>
  <c r="BS11" i="6"/>
  <c r="BT11" i="6" s="1"/>
  <c r="BR11" i="6"/>
  <c r="BI11" i="6" s="1"/>
  <c r="BS19" i="6"/>
  <c r="BT19" i="6" s="1"/>
  <c r="BR19" i="6"/>
  <c r="AI5" i="6"/>
  <c r="AK5" i="6"/>
  <c r="AW27" i="6"/>
  <c r="AU27" i="6"/>
  <c r="BC13" i="6"/>
  <c r="BA13" i="6"/>
  <c r="BA27" i="6"/>
  <c r="BC27" i="6"/>
  <c r="AX19" i="6"/>
  <c r="BD19" i="6"/>
  <c r="AV19" i="6"/>
  <c r="BB19" i="6"/>
  <c r="AN21" i="6"/>
  <c r="AM21" i="6"/>
  <c r="AW13" i="6"/>
  <c r="AU13" i="6"/>
  <c r="AK27" i="6"/>
  <c r="AI27" i="6"/>
  <c r="BS15" i="6"/>
  <c r="BT15" i="6" s="1"/>
  <c r="BR15" i="6"/>
  <c r="BS25" i="6"/>
  <c r="BT25" i="6" s="1"/>
  <c r="BR25" i="6"/>
  <c r="BI25" i="6" s="1"/>
  <c r="N11" i="6"/>
  <c r="Q11" i="6"/>
  <c r="BK7" i="6"/>
  <c r="AX7" i="6" s="1"/>
  <c r="AN13" i="6"/>
  <c r="AM13" i="6"/>
  <c r="AN27" i="6"/>
  <c r="AM27" i="6"/>
  <c r="AP11" i="6" l="1"/>
  <c r="AK19" i="6"/>
  <c r="BA21" i="6"/>
  <c r="AW9" i="6"/>
  <c r="AT9" i="6" s="1"/>
  <c r="AX23" i="6"/>
  <c r="AU23" i="6" s="1"/>
  <c r="X21" i="6"/>
  <c r="O15" i="2" s="1"/>
  <c r="N15" i="2"/>
  <c r="X13" i="6"/>
  <c r="O11" i="2" s="1"/>
  <c r="N11" i="2"/>
  <c r="AU21" i="6"/>
  <c r="AQ19" i="6"/>
  <c r="AM19" i="6" s="1"/>
  <c r="AK21" i="6"/>
  <c r="AG11" i="6"/>
  <c r="O11" i="6" s="1"/>
  <c r="N19" i="6"/>
  <c r="Q19" i="6"/>
  <c r="BL17" i="6"/>
  <c r="AV17" i="6"/>
  <c r="AL17" i="6"/>
  <c r="AX17" i="6"/>
  <c r="AJ17" i="6"/>
  <c r="BD9" i="6"/>
  <c r="BA9" i="6" s="1"/>
  <c r="AP9" i="6"/>
  <c r="BB9" i="6"/>
  <c r="AX15" i="6"/>
  <c r="AU15" i="6" s="1"/>
  <c r="BL23" i="6"/>
  <c r="AL23" i="6"/>
  <c r="AJ23" i="6"/>
  <c r="AU5" i="6"/>
  <c r="BL15" i="6"/>
  <c r="AL15" i="6"/>
  <c r="AJ15" i="6"/>
  <c r="AH13" i="6"/>
  <c r="M13" i="6" s="1"/>
  <c r="AG13" i="6"/>
  <c r="L13" i="6" s="1"/>
  <c r="AV7" i="6"/>
  <c r="AP5" i="6"/>
  <c r="AR5" i="6"/>
  <c r="BD5" i="6"/>
  <c r="BB5" i="6"/>
  <c r="AW7" i="6"/>
  <c r="AU7" i="6"/>
  <c r="AX25" i="6"/>
  <c r="AV25" i="6"/>
  <c r="AW23" i="6"/>
  <c r="AT27" i="6"/>
  <c r="AS27" i="6"/>
  <c r="AT5" i="6"/>
  <c r="AS5" i="6"/>
  <c r="N5" i="6"/>
  <c r="AH19" i="6"/>
  <c r="AG19" i="6"/>
  <c r="BC19" i="6"/>
  <c r="BA19" i="6"/>
  <c r="AZ13" i="6"/>
  <c r="AY13" i="6"/>
  <c r="AH27" i="6"/>
  <c r="AG27" i="6"/>
  <c r="AW19" i="6"/>
  <c r="AU19" i="6"/>
  <c r="AS9" i="6"/>
  <c r="AX11" i="6"/>
  <c r="BD11" i="6"/>
  <c r="AV11" i="6"/>
  <c r="BB11" i="6"/>
  <c r="BL25" i="6"/>
  <c r="BD25" i="6" s="1"/>
  <c r="AJ25" i="6"/>
  <c r="AL25" i="6"/>
  <c r="AO11" i="6"/>
  <c r="AQ11" i="6"/>
  <c r="AZ27" i="6"/>
  <c r="AY27" i="6"/>
  <c r="AT21" i="6"/>
  <c r="AS21" i="6"/>
  <c r="AZ21" i="6"/>
  <c r="AY21" i="6"/>
  <c r="N9" i="6"/>
  <c r="Q9" i="6"/>
  <c r="M11" i="6"/>
  <c r="P11" i="6"/>
  <c r="BL7" i="6"/>
  <c r="AL7" i="6"/>
  <c r="AJ7" i="6"/>
  <c r="AT13" i="6"/>
  <c r="AS13" i="6"/>
  <c r="AG5" i="6"/>
  <c r="AH5" i="6"/>
  <c r="AQ9" i="6"/>
  <c r="AO9" i="6"/>
  <c r="AH9" i="6"/>
  <c r="AG9" i="6"/>
  <c r="AN19" i="6" l="1"/>
  <c r="AW15" i="6"/>
  <c r="AS15" i="6" s="1"/>
  <c r="L11" i="6"/>
  <c r="AH21" i="6"/>
  <c r="M21" i="6" s="1"/>
  <c r="AG21" i="6"/>
  <c r="L21" i="6" s="1"/>
  <c r="BC9" i="6"/>
  <c r="AZ9" i="6" s="1"/>
  <c r="L19" i="6"/>
  <c r="O19" i="6"/>
  <c r="M19" i="6"/>
  <c r="P19" i="6"/>
  <c r="AU17" i="6"/>
  <c r="AW17" i="6"/>
  <c r="AK17" i="6"/>
  <c r="AI17" i="6"/>
  <c r="AP17" i="6"/>
  <c r="BD17" i="6"/>
  <c r="BB17" i="6"/>
  <c r="AR17" i="6"/>
  <c r="AK23" i="6"/>
  <c r="AI23" i="6"/>
  <c r="AP23" i="6"/>
  <c r="AR23" i="6"/>
  <c r="BB23" i="6"/>
  <c r="BD23" i="6"/>
  <c r="AP15" i="6"/>
  <c r="AR15" i="6"/>
  <c r="BB15" i="6"/>
  <c r="BD15" i="6"/>
  <c r="AK15" i="6"/>
  <c r="AI15" i="6"/>
  <c r="BC5" i="6"/>
  <c r="BA5" i="6"/>
  <c r="AQ5" i="6"/>
  <c r="AO5" i="6"/>
  <c r="Q5" i="6" s="1"/>
  <c r="BC25" i="6"/>
  <c r="BA25" i="6"/>
  <c r="AT19" i="6"/>
  <c r="AS19" i="6"/>
  <c r="AZ19" i="6"/>
  <c r="AY19" i="6"/>
  <c r="AR7" i="6"/>
  <c r="AP7" i="6"/>
  <c r="BD7" i="6"/>
  <c r="BB7" i="6"/>
  <c r="L9" i="6"/>
  <c r="O9" i="6"/>
  <c r="BC11" i="6"/>
  <c r="BA11" i="6"/>
  <c r="BB25" i="6"/>
  <c r="P9" i="6"/>
  <c r="M9" i="6"/>
  <c r="AN11" i="6"/>
  <c r="AM11" i="6"/>
  <c r="AW11" i="6"/>
  <c r="AU11" i="6"/>
  <c r="AN9" i="6"/>
  <c r="AM9" i="6"/>
  <c r="AI25" i="6"/>
  <c r="AK25" i="6"/>
  <c r="AT23" i="6"/>
  <c r="AS23" i="6"/>
  <c r="AW25" i="6"/>
  <c r="AU25" i="6"/>
  <c r="M5" i="6"/>
  <c r="AB11" i="6"/>
  <c r="AA11" i="6" s="1"/>
  <c r="L5" i="6"/>
  <c r="AK7" i="6"/>
  <c r="AI7" i="6"/>
  <c r="AR25" i="6"/>
  <c r="AP25" i="6"/>
  <c r="AT7" i="6"/>
  <c r="AS7" i="6"/>
  <c r="AT15" i="6" l="1"/>
  <c r="AY9" i="6"/>
  <c r="AB19" i="6"/>
  <c r="AA19" i="6" s="1"/>
  <c r="AQ17" i="6"/>
  <c r="AO17" i="6"/>
  <c r="BA17" i="6"/>
  <c r="BC17" i="6"/>
  <c r="N17" i="6"/>
  <c r="Q17" i="6"/>
  <c r="AH17" i="6"/>
  <c r="AG17" i="6"/>
  <c r="AT17" i="6"/>
  <c r="AS17" i="6"/>
  <c r="BC23" i="6"/>
  <c r="BA23" i="6"/>
  <c r="AQ23" i="6"/>
  <c r="AO23" i="6"/>
  <c r="N23" i="6"/>
  <c r="Q23" i="6"/>
  <c r="AH23" i="6"/>
  <c r="AG23" i="6"/>
  <c r="Q15" i="6"/>
  <c r="N15" i="6"/>
  <c r="AH15" i="6"/>
  <c r="AG15" i="6"/>
  <c r="BC15" i="6"/>
  <c r="BA15" i="6"/>
  <c r="AQ15" i="6"/>
  <c r="AO15" i="6"/>
  <c r="AN5" i="6"/>
  <c r="P5" i="6" s="1"/>
  <c r="AM5" i="6"/>
  <c r="O5" i="6" s="1"/>
  <c r="AY5" i="6"/>
  <c r="AZ5" i="6"/>
  <c r="N25" i="6"/>
  <c r="Q25" i="6"/>
  <c r="AQ25" i="6"/>
  <c r="AO25" i="6"/>
  <c r="AZ11" i="6"/>
  <c r="AY11" i="6"/>
  <c r="N7" i="6"/>
  <c r="AB9" i="6"/>
  <c r="AA9" i="6" s="1"/>
  <c r="AT11" i="6"/>
  <c r="AS11" i="6"/>
  <c r="AH7" i="6"/>
  <c r="AG7" i="6"/>
  <c r="AT25" i="6"/>
  <c r="AS25" i="6"/>
  <c r="BA7" i="6"/>
  <c r="BC7" i="6"/>
  <c r="S11" i="6"/>
  <c r="T11" i="6" s="1"/>
  <c r="R11" i="6"/>
  <c r="V11" i="6"/>
  <c r="M10" i="2" s="1"/>
  <c r="W11" i="6"/>
  <c r="AH25" i="6"/>
  <c r="AG25" i="6"/>
  <c r="AQ7" i="6"/>
  <c r="AO7" i="6"/>
  <c r="Q7" i="6" s="1"/>
  <c r="AZ25" i="6"/>
  <c r="AY25" i="6"/>
  <c r="AB5" i="6" l="1"/>
  <c r="AA5" i="6" s="1"/>
  <c r="R5" i="6" s="1"/>
  <c r="X11" i="6"/>
  <c r="O10" i="2" s="1"/>
  <c r="N10" i="2"/>
  <c r="V19" i="6"/>
  <c r="M14" i="2" s="1"/>
  <c r="R19" i="6"/>
  <c r="S19" i="6"/>
  <c r="T19" i="6" s="1"/>
  <c r="W19" i="6"/>
  <c r="P17" i="6"/>
  <c r="M17" i="6"/>
  <c r="AM17" i="6"/>
  <c r="AN17" i="6"/>
  <c r="O17" i="6"/>
  <c r="L17" i="6"/>
  <c r="AY17" i="6"/>
  <c r="AZ17" i="6"/>
  <c r="P23" i="6"/>
  <c r="M23" i="6"/>
  <c r="L23" i="6"/>
  <c r="O23" i="6"/>
  <c r="AN23" i="6"/>
  <c r="AM23" i="6"/>
  <c r="AZ23" i="6"/>
  <c r="AY23" i="6"/>
  <c r="O15" i="6"/>
  <c r="L15" i="6"/>
  <c r="AN15" i="6"/>
  <c r="AM15" i="6"/>
  <c r="M15" i="6"/>
  <c r="P15" i="6"/>
  <c r="AY15" i="6"/>
  <c r="AZ15" i="6"/>
  <c r="AY7" i="6"/>
  <c r="AZ7" i="6"/>
  <c r="AN7" i="6"/>
  <c r="P7" i="6" s="1"/>
  <c r="AM7" i="6"/>
  <c r="O7" i="6" s="1"/>
  <c r="L25" i="6"/>
  <c r="O25" i="6"/>
  <c r="L7" i="6"/>
  <c r="M25" i="6"/>
  <c r="P25" i="6"/>
  <c r="M7" i="6"/>
  <c r="AN25" i="6"/>
  <c r="AM25" i="6"/>
  <c r="S9" i="6"/>
  <c r="T9" i="6" s="1"/>
  <c r="R9" i="6"/>
  <c r="W9" i="6"/>
  <c r="V9" i="6"/>
  <c r="M9" i="2" s="1"/>
  <c r="W5" i="6" l="1"/>
  <c r="X5" i="6" s="1"/>
  <c r="O7" i="2" s="1"/>
  <c r="S5" i="6"/>
  <c r="T5" i="6" s="1"/>
  <c r="V5" i="6"/>
  <c r="M7" i="2" s="1"/>
  <c r="X19" i="6"/>
  <c r="O14" i="2" s="1"/>
  <c r="N14" i="2"/>
  <c r="X9" i="6"/>
  <c r="O9" i="2" s="1"/>
  <c r="N9" i="2"/>
  <c r="AB17" i="6"/>
  <c r="AA17" i="6" s="1"/>
  <c r="AB23" i="6"/>
  <c r="AA23" i="6" s="1"/>
  <c r="W23" i="6" s="1"/>
  <c r="AB25" i="6"/>
  <c r="AB15" i="6"/>
  <c r="AA15" i="6" s="1"/>
  <c r="R15" i="6" s="1"/>
  <c r="AB7" i="6"/>
  <c r="AA7" i="6" s="1"/>
  <c r="N7" i="2" l="1"/>
  <c r="X23" i="6"/>
  <c r="O16" i="2" s="1"/>
  <c r="N16" i="2"/>
  <c r="S23" i="6"/>
  <c r="T23" i="6" s="1"/>
  <c r="R23" i="6"/>
  <c r="V23" i="6"/>
  <c r="M16" i="2" s="1"/>
  <c r="R17" i="6"/>
  <c r="W17" i="6"/>
  <c r="V17" i="6"/>
  <c r="M13" i="2" s="1"/>
  <c r="S17" i="6"/>
  <c r="T17" i="6" s="1"/>
  <c r="W15" i="6"/>
  <c r="V15" i="6"/>
  <c r="M12" i="2" s="1"/>
  <c r="S15" i="6"/>
  <c r="T15" i="6" s="1"/>
  <c r="R7" i="6"/>
  <c r="W7" i="6"/>
  <c r="V7" i="6"/>
  <c r="S7" i="6"/>
  <c r="T7" i="6" s="1"/>
  <c r="AA28" i="6" l="1"/>
  <c r="N8" i="2"/>
  <c r="Z28" i="6"/>
  <c r="M8" i="2"/>
  <c r="X17" i="6"/>
  <c r="O13" i="2" s="1"/>
  <c r="N13" i="2"/>
  <c r="X15" i="6"/>
  <c r="O12" i="2" s="1"/>
  <c r="N12" i="2"/>
  <c r="X7" i="6"/>
  <c r="AB28" i="6" l="1"/>
  <c r="AC28" i="6" s="1"/>
  <c r="V27" i="6" s="1"/>
  <c r="M3" i="2" s="1"/>
  <c r="O8" i="2"/>
  <c r="W27" i="6" l="1"/>
  <c r="C2" i="4"/>
  <c r="C3" i="4"/>
  <c r="BU69" i="4"/>
  <c r="BP69" i="4"/>
  <c r="BO69" i="4"/>
  <c r="BH69" i="4"/>
  <c r="BF69" i="4"/>
  <c r="BW69" i="4" s="1"/>
  <c r="BU67" i="4"/>
  <c r="BP67" i="4"/>
  <c r="BO67" i="4"/>
  <c r="BH67" i="4"/>
  <c r="BI67" i="4" s="1"/>
  <c r="BF67" i="4"/>
  <c r="BV67" i="4" s="1"/>
  <c r="AD67" i="4"/>
  <c r="X67" i="4"/>
  <c r="W67" i="4"/>
  <c r="V67" i="4"/>
  <c r="T67" i="4"/>
  <c r="S67" i="4"/>
  <c r="R67" i="4"/>
  <c r="Q67" i="4"/>
  <c r="P67" i="4"/>
  <c r="O67" i="4"/>
  <c r="BU65" i="4"/>
  <c r="BP65" i="4"/>
  <c r="BO65" i="4"/>
  <c r="BH65" i="4"/>
  <c r="BI65" i="4" s="1"/>
  <c r="BF65" i="4"/>
  <c r="CA65" i="4" s="1"/>
  <c r="BK65" i="4" s="1"/>
  <c r="BL65" i="4" s="1"/>
  <c r="AP65" i="4" s="1"/>
  <c r="AD65" i="4"/>
  <c r="X65" i="4"/>
  <c r="W65" i="4"/>
  <c r="V65" i="4"/>
  <c r="T65" i="4"/>
  <c r="S65" i="4"/>
  <c r="R65" i="4"/>
  <c r="Q65" i="4"/>
  <c r="P65" i="4"/>
  <c r="O65" i="4"/>
  <c r="BU63" i="4"/>
  <c r="BP63" i="4"/>
  <c r="BO63" i="4"/>
  <c r="BH63" i="4"/>
  <c r="BI63" i="4" s="1"/>
  <c r="BF63" i="4"/>
  <c r="BV63" i="4" s="1"/>
  <c r="AD63" i="4"/>
  <c r="X63" i="4"/>
  <c r="W63" i="4"/>
  <c r="V63" i="4"/>
  <c r="T63" i="4"/>
  <c r="S63" i="4"/>
  <c r="R63" i="4"/>
  <c r="Q63" i="4"/>
  <c r="P63" i="4"/>
  <c r="O63" i="4"/>
  <c r="BU61" i="4"/>
  <c r="BP61" i="4"/>
  <c r="BO61" i="4"/>
  <c r="BH61" i="4"/>
  <c r="BI61" i="4" s="1"/>
  <c r="BF61" i="4"/>
  <c r="BW61" i="4" s="1"/>
  <c r="AD61" i="4"/>
  <c r="X61" i="4"/>
  <c r="W61" i="4"/>
  <c r="V61" i="4"/>
  <c r="T61" i="4"/>
  <c r="S61" i="4"/>
  <c r="R61" i="4"/>
  <c r="Q61" i="4"/>
  <c r="P61" i="4"/>
  <c r="O61" i="4"/>
  <c r="BU59" i="4"/>
  <c r="BP59" i="4"/>
  <c r="BO59" i="4"/>
  <c r="BH59" i="4"/>
  <c r="BF59" i="4"/>
  <c r="BV59" i="4" s="1"/>
  <c r="AD59" i="4"/>
  <c r="X59" i="4"/>
  <c r="W59" i="4"/>
  <c r="V59" i="4"/>
  <c r="T59" i="4"/>
  <c r="S59" i="4"/>
  <c r="R59" i="4"/>
  <c r="Q59" i="4"/>
  <c r="P59" i="4"/>
  <c r="O59" i="4"/>
  <c r="BU57" i="4"/>
  <c r="BP57" i="4"/>
  <c r="BO57" i="4"/>
  <c r="BH57" i="4"/>
  <c r="BI57" i="4" s="1"/>
  <c r="BF57" i="4"/>
  <c r="AD57" i="4"/>
  <c r="X57" i="4"/>
  <c r="W57" i="4"/>
  <c r="V57" i="4"/>
  <c r="T57" i="4"/>
  <c r="S57" i="4"/>
  <c r="R57" i="4"/>
  <c r="Q57" i="4"/>
  <c r="P57" i="4"/>
  <c r="O57" i="4"/>
  <c r="BU55" i="4"/>
  <c r="BP55" i="4"/>
  <c r="BQ55" i="4" s="1"/>
  <c r="BO55" i="4"/>
  <c r="BH55" i="4"/>
  <c r="BF55" i="4"/>
  <c r="BW55" i="4" s="1"/>
  <c r="AD55" i="4"/>
  <c r="X55" i="4"/>
  <c r="W55" i="4"/>
  <c r="V55" i="4"/>
  <c r="T55" i="4"/>
  <c r="S55" i="4"/>
  <c r="R55" i="4"/>
  <c r="Q55" i="4"/>
  <c r="P55" i="4"/>
  <c r="O55" i="4"/>
  <c r="BU53" i="4"/>
  <c r="BP53" i="4"/>
  <c r="BO53" i="4"/>
  <c r="BH53" i="4"/>
  <c r="BI53" i="4" s="1"/>
  <c r="BF53" i="4"/>
  <c r="AD53" i="4"/>
  <c r="X53" i="4"/>
  <c r="W53" i="4"/>
  <c r="V53" i="4"/>
  <c r="T53" i="4"/>
  <c r="S53" i="4"/>
  <c r="R53" i="4"/>
  <c r="Q53" i="4"/>
  <c r="P53" i="4"/>
  <c r="O53" i="4"/>
  <c r="BU51" i="4"/>
  <c r="BP51" i="4"/>
  <c r="BO51" i="4"/>
  <c r="BH51" i="4"/>
  <c r="BI51" i="4" s="1"/>
  <c r="BF51" i="4"/>
  <c r="CA51" i="4" s="1"/>
  <c r="BK51" i="4" s="1"/>
  <c r="AJ51" i="4" s="1"/>
  <c r="AD51" i="4"/>
  <c r="X51" i="4"/>
  <c r="W51" i="4"/>
  <c r="V51" i="4"/>
  <c r="T51" i="4"/>
  <c r="S51" i="4"/>
  <c r="R51" i="4"/>
  <c r="Q51" i="4"/>
  <c r="P51" i="4"/>
  <c r="O51" i="4"/>
  <c r="BU49" i="4"/>
  <c r="BP49" i="4"/>
  <c r="BO49" i="4"/>
  <c r="BH49" i="4"/>
  <c r="BI49" i="4" s="1"/>
  <c r="BF49" i="4"/>
  <c r="BV49" i="4" s="1"/>
  <c r="AD49" i="4"/>
  <c r="X49" i="4"/>
  <c r="W49" i="4"/>
  <c r="V49" i="4"/>
  <c r="T49" i="4"/>
  <c r="S49" i="4"/>
  <c r="R49" i="4"/>
  <c r="Q49" i="4"/>
  <c r="P49" i="4"/>
  <c r="O49" i="4"/>
  <c r="BU47" i="4"/>
  <c r="BP47" i="4"/>
  <c r="BO47" i="4"/>
  <c r="BH47" i="4"/>
  <c r="BI47" i="4" s="1"/>
  <c r="BF47" i="4"/>
  <c r="BW47" i="4" s="1"/>
  <c r="AD47" i="4"/>
  <c r="X47" i="4"/>
  <c r="W47" i="4"/>
  <c r="V47" i="4"/>
  <c r="T47" i="4"/>
  <c r="S47" i="4"/>
  <c r="R47" i="4"/>
  <c r="Q47" i="4"/>
  <c r="P47" i="4"/>
  <c r="O47" i="4"/>
  <c r="BU45" i="4"/>
  <c r="BP45" i="4"/>
  <c r="BO45" i="4"/>
  <c r="BH45" i="4"/>
  <c r="BI45" i="4" s="1"/>
  <c r="BF45" i="4"/>
  <c r="BV45" i="4" s="1"/>
  <c r="AD45" i="4"/>
  <c r="X45" i="4"/>
  <c r="W45" i="4"/>
  <c r="V45" i="4"/>
  <c r="T45" i="4"/>
  <c r="S45" i="4"/>
  <c r="R45" i="4"/>
  <c r="Q45" i="4"/>
  <c r="P45" i="4"/>
  <c r="O45" i="4"/>
  <c r="BU43" i="4"/>
  <c r="BP43" i="4"/>
  <c r="BO43" i="4"/>
  <c r="BH43" i="4"/>
  <c r="BF43" i="4"/>
  <c r="BV43" i="4" s="1"/>
  <c r="AD43" i="4"/>
  <c r="X43" i="4"/>
  <c r="W43" i="4"/>
  <c r="V43" i="4"/>
  <c r="T43" i="4"/>
  <c r="S43" i="4"/>
  <c r="R43" i="4"/>
  <c r="Q43" i="4"/>
  <c r="P43" i="4"/>
  <c r="O43" i="4"/>
  <c r="BF41" i="4"/>
  <c r="AD41" i="4"/>
  <c r="P41" i="4"/>
  <c r="N35" i="2" s="1"/>
  <c r="BO41" i="4"/>
  <c r="U40" i="4"/>
  <c r="V39" i="4" s="1"/>
  <c r="AD39" i="4"/>
  <c r="Q39" i="4"/>
  <c r="O34" i="2" s="1"/>
  <c r="U38" i="4"/>
  <c r="S37" i="4" s="1"/>
  <c r="BF37" i="4"/>
  <c r="AD37" i="4"/>
  <c r="BP37" i="4"/>
  <c r="AD35" i="4"/>
  <c r="BO35" i="4"/>
  <c r="U34" i="4"/>
  <c r="AD33" i="4"/>
  <c r="U33" i="4"/>
  <c r="BF31" i="4"/>
  <c r="BV31" i="4" s="1"/>
  <c r="BH31" i="4"/>
  <c r="AD31" i="4"/>
  <c r="U31" i="4"/>
  <c r="BP31" i="4"/>
  <c r="U30" i="4"/>
  <c r="AD29" i="4"/>
  <c r="O29" i="4"/>
  <c r="M29" i="2" s="1"/>
  <c r="BP29" i="4"/>
  <c r="U28" i="4"/>
  <c r="AD27" i="4"/>
  <c r="BU27" i="4"/>
  <c r="U26" i="4"/>
  <c r="AD25" i="4"/>
  <c r="BU25" i="4"/>
  <c r="U24" i="4"/>
  <c r="AD23" i="4"/>
  <c r="BU23" i="4"/>
  <c r="U22" i="4"/>
  <c r="AD21" i="4"/>
  <c r="BP21" i="4"/>
  <c r="BF19" i="4"/>
  <c r="BW19" i="4" s="1"/>
  <c r="AD19" i="4"/>
  <c r="BP19" i="4"/>
  <c r="U18" i="4"/>
  <c r="BO17" i="4"/>
  <c r="AD17" i="4"/>
  <c r="BU17" i="4"/>
  <c r="BF15" i="4"/>
  <c r="AD15" i="4"/>
  <c r="U14" i="4"/>
  <c r="BP13" i="4"/>
  <c r="BO13" i="4"/>
  <c r="BH13" i="4"/>
  <c r="AD13" i="4"/>
  <c r="U13" i="4"/>
  <c r="U12" i="4"/>
  <c r="AD11" i="4"/>
  <c r="BF9" i="4"/>
  <c r="BV9" i="4" s="1"/>
  <c r="AD9" i="4"/>
  <c r="U8" i="4"/>
  <c r="AD7" i="4"/>
  <c r="BU7" i="4"/>
  <c r="U6" i="4"/>
  <c r="BO5" i="4"/>
  <c r="BH5" i="4"/>
  <c r="BF5" i="4"/>
  <c r="BV5" i="4" s="1"/>
  <c r="AD5" i="4"/>
  <c r="U5" i="4"/>
  <c r="BU5" i="4"/>
  <c r="BQ45" i="4" l="1"/>
  <c r="BS45" i="4" s="1"/>
  <c r="BT45" i="4" s="1"/>
  <c r="AB53" i="4"/>
  <c r="AA53" i="4" s="1"/>
  <c r="AB57" i="4"/>
  <c r="AA57" i="4" s="1"/>
  <c r="BV65" i="4"/>
  <c r="CA47" i="4"/>
  <c r="BK47" i="4" s="1"/>
  <c r="AL47" i="4" s="1"/>
  <c r="AB51" i="4"/>
  <c r="AA51" i="4" s="1"/>
  <c r="BV47" i="4"/>
  <c r="BV51" i="4"/>
  <c r="AB67" i="4"/>
  <c r="AA67" i="4" s="1"/>
  <c r="BV61" i="4"/>
  <c r="CA67" i="4"/>
  <c r="BK67" i="4" s="1"/>
  <c r="AX67" i="4" s="1"/>
  <c r="W39" i="4"/>
  <c r="X27" i="6"/>
  <c r="O3" i="2" s="1"/>
  <c r="N3" i="2"/>
  <c r="BQ13" i="4"/>
  <c r="BR13" i="4" s="1"/>
  <c r="R39" i="4"/>
  <c r="R29" i="4"/>
  <c r="S29" i="4"/>
  <c r="W29" i="4"/>
  <c r="X29" i="4"/>
  <c r="U20" i="4"/>
  <c r="BQ53" i="4"/>
  <c r="BS53" i="4" s="1"/>
  <c r="BT53" i="4" s="1"/>
  <c r="BP17" i="4"/>
  <c r="BQ17" i="4" s="1"/>
  <c r="BR17" i="4" s="1"/>
  <c r="U25" i="4"/>
  <c r="BP41" i="4"/>
  <c r="U9" i="4"/>
  <c r="BF11" i="4"/>
  <c r="CA11" i="4" s="1"/>
  <c r="BF29" i="4"/>
  <c r="CA29" i="4" s="1"/>
  <c r="BK29" i="4" s="1"/>
  <c r="BL29" i="4" s="1"/>
  <c r="T37" i="4"/>
  <c r="BU41" i="4"/>
  <c r="BF25" i="4"/>
  <c r="U7" i="4"/>
  <c r="BH9" i="4"/>
  <c r="BI9" i="4" s="1"/>
  <c r="BH25" i="4"/>
  <c r="BF39" i="4"/>
  <c r="U42" i="4"/>
  <c r="R41" i="4" s="1"/>
  <c r="AB45" i="4"/>
  <c r="AA45" i="4" s="1"/>
  <c r="BQ63" i="4"/>
  <c r="BO9" i="4"/>
  <c r="BO25" i="4"/>
  <c r="U41" i="4"/>
  <c r="BQ59" i="4"/>
  <c r="W37" i="4"/>
  <c r="BF7" i="4"/>
  <c r="BV7" i="4" s="1"/>
  <c r="BP9" i="4"/>
  <c r="BH19" i="4"/>
  <c r="BF23" i="4"/>
  <c r="CA23" i="4" s="1"/>
  <c r="P29" i="4"/>
  <c r="N29" i="2" s="1"/>
  <c r="BH29" i="4"/>
  <c r="BI29" i="4" s="1"/>
  <c r="U32" i="4"/>
  <c r="X37" i="4"/>
  <c r="O39" i="4"/>
  <c r="M34" i="2" s="1"/>
  <c r="BO39" i="4"/>
  <c r="BO19" i="4"/>
  <c r="BQ19" i="4" s="1"/>
  <c r="BS19" i="4" s="1"/>
  <c r="BT19" i="4" s="1"/>
  <c r="BO29" i="4"/>
  <c r="BQ29" i="4" s="1"/>
  <c r="BS29" i="4" s="1"/>
  <c r="BT29" i="4" s="1"/>
  <c r="BI31" i="4"/>
  <c r="BP5" i="4"/>
  <c r="BQ5" i="4" s="1"/>
  <c r="BS5" i="4" s="1"/>
  <c r="BT5" i="4" s="1"/>
  <c r="BU9" i="4"/>
  <c r="BU19" i="4"/>
  <c r="BP25" i="4"/>
  <c r="BQ25" i="4" s="1"/>
  <c r="V29" i="4"/>
  <c r="O37" i="4"/>
  <c r="M33" i="2" s="1"/>
  <c r="BO37" i="4"/>
  <c r="BQ37" i="4" s="1"/>
  <c r="BS37" i="4" s="1"/>
  <c r="BT37" i="4" s="1"/>
  <c r="U16" i="4"/>
  <c r="BH21" i="4"/>
  <c r="BI21" i="4" s="1"/>
  <c r="U39" i="4"/>
  <c r="CA9" i="4"/>
  <c r="BF17" i="4"/>
  <c r="CA17" i="4" s="1"/>
  <c r="BV19" i="4"/>
  <c r="BX19" i="4" s="1"/>
  <c r="BY19" i="4" s="1"/>
  <c r="BZ19" i="4" s="1"/>
  <c r="BW31" i="4"/>
  <c r="BX31" i="4" s="1"/>
  <c r="BY31" i="4" s="1"/>
  <c r="BZ31" i="4" s="1"/>
  <c r="BH33" i="4"/>
  <c r="BI33" i="4" s="1"/>
  <c r="Q37" i="4"/>
  <c r="O33" i="2" s="1"/>
  <c r="BU37" i="4"/>
  <c r="U17" i="4"/>
  <c r="U29" i="4"/>
  <c r="BU29" i="4"/>
  <c r="BH17" i="4"/>
  <c r="BI17" i="4" s="1"/>
  <c r="U19" i="4"/>
  <c r="CA19" i="4"/>
  <c r="O41" i="4"/>
  <c r="M35" i="2" s="1"/>
  <c r="BH41" i="4"/>
  <c r="BI41" i="4" s="1"/>
  <c r="AD3" i="4"/>
  <c r="H3" i="4" s="1"/>
  <c r="E9" i="2" s="1"/>
  <c r="CA31" i="4"/>
  <c r="BK31" i="4" s="1"/>
  <c r="BL31" i="4" s="1"/>
  <c r="AP31" i="4" s="1"/>
  <c r="BQ43" i="4"/>
  <c r="BS43" i="4" s="1"/>
  <c r="BT43" i="4" s="1"/>
  <c r="BQ49" i="4"/>
  <c r="AB61" i="4"/>
  <c r="AA61" i="4" s="1"/>
  <c r="AB65" i="4"/>
  <c r="AA65" i="4" s="1"/>
  <c r="AB47" i="4"/>
  <c r="AA47" i="4" s="1"/>
  <c r="BQ61" i="4"/>
  <c r="BS61" i="4" s="1"/>
  <c r="BT61" i="4" s="1"/>
  <c r="BQ47" i="4"/>
  <c r="BR47" i="4" s="1"/>
  <c r="BQ57" i="4"/>
  <c r="BW43" i="4"/>
  <c r="BX43" i="4" s="1"/>
  <c r="BY43" i="4" s="1"/>
  <c r="BZ43" i="4" s="1"/>
  <c r="AB43" i="4"/>
  <c r="AA43" i="4" s="1"/>
  <c r="BR45" i="4"/>
  <c r="BS47" i="4"/>
  <c r="BT47" i="4" s="1"/>
  <c r="BX47" i="4"/>
  <c r="BY47" i="4" s="1"/>
  <c r="BZ47" i="4" s="1"/>
  <c r="AX47" i="4"/>
  <c r="AU47" i="4" s="1"/>
  <c r="AB49" i="4"/>
  <c r="AA49" i="4" s="1"/>
  <c r="BQ51" i="4"/>
  <c r="BR51" i="4" s="1"/>
  <c r="BW51" i="4"/>
  <c r="AB55" i="4"/>
  <c r="AA55" i="4" s="1"/>
  <c r="CA55" i="4"/>
  <c r="BK55" i="4" s="1"/>
  <c r="BL55" i="4" s="1"/>
  <c r="AP55" i="4" s="1"/>
  <c r="AB59" i="4"/>
  <c r="AA59" i="4" s="1"/>
  <c r="BW59" i="4"/>
  <c r="BX59" i="4" s="1"/>
  <c r="BY59" i="4" s="1"/>
  <c r="BZ59" i="4" s="1"/>
  <c r="CA59" i="4"/>
  <c r="BK59" i="4" s="1"/>
  <c r="BL59" i="4" s="1"/>
  <c r="AP59" i="4" s="1"/>
  <c r="BX61" i="4"/>
  <c r="BY61" i="4" s="1"/>
  <c r="BZ61" i="4" s="1"/>
  <c r="AB63" i="4"/>
  <c r="AA63" i="4" s="1"/>
  <c r="BW63" i="4"/>
  <c r="BX63" i="4" s="1"/>
  <c r="BY63" i="4" s="1"/>
  <c r="BZ63" i="4" s="1"/>
  <c r="CA63" i="4"/>
  <c r="BK63" i="4" s="1"/>
  <c r="AX63" i="4" s="1"/>
  <c r="BQ65" i="4"/>
  <c r="BQ67" i="4"/>
  <c r="BS67" i="4" s="1"/>
  <c r="BT67" i="4" s="1"/>
  <c r="BW67" i="4"/>
  <c r="BX67" i="4" s="1"/>
  <c r="BY67" i="4" s="1"/>
  <c r="BZ67" i="4" s="1"/>
  <c r="BV69" i="4"/>
  <c r="BX69" i="4" s="1"/>
  <c r="BY69" i="4" s="1"/>
  <c r="BZ69" i="4" s="1"/>
  <c r="BP15" i="4"/>
  <c r="BO15" i="4"/>
  <c r="BF33" i="4"/>
  <c r="BF27" i="4"/>
  <c r="BW15" i="4"/>
  <c r="BV15" i="4"/>
  <c r="BP7" i="4"/>
  <c r="U15" i="4"/>
  <c r="BH15" i="4"/>
  <c r="CA15" i="4"/>
  <c r="BR19" i="4"/>
  <c r="BW5" i="4"/>
  <c r="BX5" i="4" s="1"/>
  <c r="BY5" i="4" s="1"/>
  <c r="BZ5" i="4" s="1"/>
  <c r="BI13" i="4"/>
  <c r="BP23" i="4"/>
  <c r="U23" i="4"/>
  <c r="BO23" i="4"/>
  <c r="U10" i="4"/>
  <c r="BI5" i="4"/>
  <c r="BW9" i="4"/>
  <c r="BX9" i="4" s="1"/>
  <c r="BY9" i="4" s="1"/>
  <c r="BZ9" i="4" s="1"/>
  <c r="BF21" i="4"/>
  <c r="CA5" i="4"/>
  <c r="BH11" i="4"/>
  <c r="BP11" i="4"/>
  <c r="U11" i="4"/>
  <c r="BO11" i="4"/>
  <c r="BO7" i="4"/>
  <c r="BH7" i="4"/>
  <c r="BU15" i="4"/>
  <c r="BI19" i="4"/>
  <c r="BH23" i="4"/>
  <c r="BU11" i="4"/>
  <c r="BU13" i="4"/>
  <c r="BF13" i="4"/>
  <c r="BU21" i="4"/>
  <c r="BO31" i="4"/>
  <c r="BQ31" i="4" s="1"/>
  <c r="BP33" i="4"/>
  <c r="BU33" i="4"/>
  <c r="BO33" i="4"/>
  <c r="P35" i="4"/>
  <c r="N32" i="2" s="1"/>
  <c r="BU35" i="4"/>
  <c r="BH35" i="4"/>
  <c r="U35" i="4"/>
  <c r="BP35" i="4"/>
  <c r="BQ35" i="4" s="1"/>
  <c r="O35" i="4"/>
  <c r="M32" i="2" s="1"/>
  <c r="BW37" i="4"/>
  <c r="BX37" i="4" s="1"/>
  <c r="BY37" i="4" s="1"/>
  <c r="BZ37" i="4" s="1"/>
  <c r="BV37" i="4"/>
  <c r="CA37" i="4"/>
  <c r="BK37" i="4" s="1"/>
  <c r="BL37" i="4" s="1"/>
  <c r="U21" i="4"/>
  <c r="BO21" i="4"/>
  <c r="BQ21" i="4" s="1"/>
  <c r="BP27" i="4"/>
  <c r="U27" i="4"/>
  <c r="BH27" i="4"/>
  <c r="BU31" i="4"/>
  <c r="BO27" i="4"/>
  <c r="BR37" i="4"/>
  <c r="BW41" i="4"/>
  <c r="BX41" i="4" s="1"/>
  <c r="BY41" i="4" s="1"/>
  <c r="BZ41" i="4" s="1"/>
  <c r="CA41" i="4"/>
  <c r="BK41" i="4" s="1"/>
  <c r="BL41" i="4" s="1"/>
  <c r="BV41" i="4"/>
  <c r="Q35" i="4"/>
  <c r="O32" i="2" s="1"/>
  <c r="BF35" i="4"/>
  <c r="U36" i="4"/>
  <c r="Q29" i="4"/>
  <c r="P37" i="4"/>
  <c r="N33" i="2" s="1"/>
  <c r="BI43" i="4"/>
  <c r="BS49" i="4"/>
  <c r="BT49" i="4" s="1"/>
  <c r="BR49" i="4"/>
  <c r="AK47" i="4"/>
  <c r="AI47" i="4"/>
  <c r="N47" i="4" s="1"/>
  <c r="T29" i="4"/>
  <c r="R37" i="4"/>
  <c r="V37" i="4"/>
  <c r="S39" i="4"/>
  <c r="BL47" i="4"/>
  <c r="AV47" i="4"/>
  <c r="CA53" i="4"/>
  <c r="BK53" i="4" s="1"/>
  <c r="AL53" i="4" s="1"/>
  <c r="BW53" i="4"/>
  <c r="BV53" i="4"/>
  <c r="BR55" i="4"/>
  <c r="BS55" i="4"/>
  <c r="BT55" i="4" s="1"/>
  <c r="U37" i="4"/>
  <c r="BH37" i="4"/>
  <c r="BU39" i="4"/>
  <c r="BH39" i="4"/>
  <c r="BP39" i="4"/>
  <c r="BQ39" i="4" s="1"/>
  <c r="P39" i="4"/>
  <c r="CA49" i="4"/>
  <c r="BK49" i="4" s="1"/>
  <c r="AV49" i="4" s="1"/>
  <c r="BW49" i="4"/>
  <c r="BX49" i="4" s="1"/>
  <c r="BY49" i="4" s="1"/>
  <c r="BZ49" i="4" s="1"/>
  <c r="T39" i="4"/>
  <c r="X39" i="4"/>
  <c r="BL51" i="4"/>
  <c r="BD51" i="4" s="1"/>
  <c r="AL51" i="4"/>
  <c r="AX51" i="4"/>
  <c r="BS57" i="4"/>
  <c r="BT57" i="4" s="1"/>
  <c r="BR57" i="4"/>
  <c r="BS59" i="4"/>
  <c r="BT59" i="4" s="1"/>
  <c r="BR59" i="4"/>
  <c r="AR65" i="4"/>
  <c r="AX65" i="4"/>
  <c r="BW45" i="4"/>
  <c r="BX45" i="4" s="1"/>
  <c r="BY45" i="4" s="1"/>
  <c r="BZ45" i="4" s="1"/>
  <c r="CA45" i="4"/>
  <c r="BK45" i="4" s="1"/>
  <c r="AV63" i="4"/>
  <c r="BQ69" i="4"/>
  <c r="BS65" i="4"/>
  <c r="BT65" i="4" s="1"/>
  <c r="BR65" i="4"/>
  <c r="BI55" i="4"/>
  <c r="BS63" i="4"/>
  <c r="BT63" i="4" s="1"/>
  <c r="BR63" i="4"/>
  <c r="BW57" i="4"/>
  <c r="BV57" i="4"/>
  <c r="CA57" i="4"/>
  <c r="BK57" i="4" s="1"/>
  <c r="BL57" i="4" s="1"/>
  <c r="AP57" i="4" s="1"/>
  <c r="BQ41" i="4"/>
  <c r="CA43" i="4"/>
  <c r="BK43" i="4" s="1"/>
  <c r="AL43" i="4" s="1"/>
  <c r="AJ47" i="4"/>
  <c r="AV51" i="4"/>
  <c r="AJ65" i="4"/>
  <c r="AL65" i="4"/>
  <c r="BB65" i="4"/>
  <c r="BW65" i="4"/>
  <c r="BX65" i="4" s="1"/>
  <c r="BY65" i="4" s="1"/>
  <c r="BZ65" i="4" s="1"/>
  <c r="Q41" i="4"/>
  <c r="BV55" i="4"/>
  <c r="BX55" i="4" s="1"/>
  <c r="BY55" i="4" s="1"/>
  <c r="BZ55" i="4" s="1"/>
  <c r="BI59" i="4"/>
  <c r="CA61" i="4"/>
  <c r="BK61" i="4" s="1"/>
  <c r="AV65" i="4"/>
  <c r="BD65" i="4"/>
  <c r="CA69" i="4"/>
  <c r="BK69" i="4" s="1"/>
  <c r="BL69" i="4" s="1"/>
  <c r="AP69" i="4" s="1"/>
  <c r="BI69" i="4"/>
  <c r="AL67" i="4" l="1"/>
  <c r="BX51" i="4"/>
  <c r="BY51" i="4" s="1"/>
  <c r="BZ51" i="4" s="1"/>
  <c r="BR53" i="4"/>
  <c r="AJ67" i="4"/>
  <c r="BL67" i="4"/>
  <c r="BB67" i="4" s="1"/>
  <c r="AV67" i="4"/>
  <c r="BR43" i="4"/>
  <c r="S41" i="4"/>
  <c r="BV29" i="4"/>
  <c r="BW29" i="4"/>
  <c r="BX29" i="4" s="1"/>
  <c r="BY29" i="4" s="1"/>
  <c r="BZ29" i="4" s="1"/>
  <c r="BW17" i="4"/>
  <c r="AJ55" i="4"/>
  <c r="BR29" i="4"/>
  <c r="BW23" i="4"/>
  <c r="BS13" i="4"/>
  <c r="BT13" i="4" s="1"/>
  <c r="AJ31" i="4"/>
  <c r="BW11" i="4"/>
  <c r="BV17" i="4"/>
  <c r="AB39" i="4"/>
  <c r="AA39" i="4" s="1"/>
  <c r="N34" i="2"/>
  <c r="AB41" i="4"/>
  <c r="AA41" i="4" s="1"/>
  <c r="O35" i="2"/>
  <c r="AB29" i="4"/>
  <c r="AA29" i="4" s="1"/>
  <c r="O29" i="2"/>
  <c r="CA7" i="4"/>
  <c r="BK7" i="4" s="1"/>
  <c r="BW7" i="4"/>
  <c r="BX7" i="4" s="1"/>
  <c r="BY7" i="4" s="1"/>
  <c r="BZ7" i="4" s="1"/>
  <c r="AP29" i="4"/>
  <c r="BD41" i="4"/>
  <c r="BA41" i="4" s="1"/>
  <c r="AR31" i="4"/>
  <c r="AQ31" i="4" s="1"/>
  <c r="AV31" i="4"/>
  <c r="BB31" i="4"/>
  <c r="BD31" i="4"/>
  <c r="BA31" i="4" s="1"/>
  <c r="AJ29" i="4"/>
  <c r="AR29" i="4"/>
  <c r="AQ29" i="4" s="1"/>
  <c r="AL29" i="4"/>
  <c r="AK29" i="4" s="1"/>
  <c r="BK19" i="4"/>
  <c r="BL19" i="4" s="1"/>
  <c r="AP19" i="4" s="1"/>
  <c r="BV11" i="4"/>
  <c r="BK9" i="4"/>
  <c r="BQ7" i="4"/>
  <c r="BS7" i="4" s="1"/>
  <c r="BT7" i="4" s="1"/>
  <c r="BX15" i="4"/>
  <c r="BY15" i="4" s="1"/>
  <c r="BZ15" i="4" s="1"/>
  <c r="BQ9" i="4"/>
  <c r="BR9" i="4" s="1"/>
  <c r="CA25" i="4"/>
  <c r="BV25" i="4"/>
  <c r="BW25" i="4"/>
  <c r="AJ41" i="4"/>
  <c r="BQ27" i="4"/>
  <c r="BS27" i="4" s="1"/>
  <c r="BT27" i="4" s="1"/>
  <c r="AX31" i="4"/>
  <c r="AW31" i="4" s="1"/>
  <c r="BS17" i="4"/>
  <c r="BT17" i="4" s="1"/>
  <c r="BV23" i="4"/>
  <c r="X41" i="4"/>
  <c r="V41" i="4"/>
  <c r="W41" i="4"/>
  <c r="T41" i="4"/>
  <c r="BB41" i="4"/>
  <c r="AB37" i="4"/>
  <c r="AA37" i="4" s="1"/>
  <c r="BW39" i="4"/>
  <c r="BX39" i="4" s="1"/>
  <c r="BY39" i="4" s="1"/>
  <c r="BZ39" i="4" s="1"/>
  <c r="BV39" i="4"/>
  <c r="CA39" i="4"/>
  <c r="BK39" i="4" s="1"/>
  <c r="BL39" i="4" s="1"/>
  <c r="AP39" i="4" s="1"/>
  <c r="BK5" i="4"/>
  <c r="AJ5" i="4" s="1"/>
  <c r="BS25" i="4"/>
  <c r="BT25" i="4" s="1"/>
  <c r="BR25" i="4"/>
  <c r="BI25" i="4" s="1"/>
  <c r="AR41" i="4"/>
  <c r="AO41" i="4" s="1"/>
  <c r="AP41" i="4"/>
  <c r="AL31" i="4"/>
  <c r="AR59" i="4"/>
  <c r="AQ59" i="4" s="1"/>
  <c r="BR5" i="4"/>
  <c r="BR61" i="4"/>
  <c r="AX41" i="4"/>
  <c r="AW41" i="4" s="1"/>
  <c r="AW47" i="4"/>
  <c r="AT47" i="4" s="1"/>
  <c r="AJ59" i="4"/>
  <c r="AL59" i="4"/>
  <c r="AI59" i="4" s="1"/>
  <c r="N59" i="4" s="1"/>
  <c r="BS51" i="4"/>
  <c r="BT51" i="4" s="1"/>
  <c r="AR55" i="4"/>
  <c r="AO55" i="4" s="1"/>
  <c r="AL55" i="4"/>
  <c r="AK55" i="4" s="1"/>
  <c r="BX57" i="4"/>
  <c r="BY57" i="4" s="1"/>
  <c r="BZ57" i="4" s="1"/>
  <c r="AX57" i="4"/>
  <c r="AW57" i="4" s="1"/>
  <c r="BB57" i="4"/>
  <c r="AR57" i="4"/>
  <c r="AO57" i="4" s="1"/>
  <c r="AJ57" i="4"/>
  <c r="BL63" i="4"/>
  <c r="AL63" i="4"/>
  <c r="AJ63" i="4"/>
  <c r="BR67" i="4"/>
  <c r="AP67" i="4"/>
  <c r="AR67" i="4"/>
  <c r="BD67" i="4"/>
  <c r="BC67" i="4" s="1"/>
  <c r="AR69" i="4"/>
  <c r="AQ69" i="4" s="1"/>
  <c r="BR35" i="4"/>
  <c r="BS35" i="4"/>
  <c r="BT35" i="4" s="1"/>
  <c r="AK53" i="4"/>
  <c r="AI53" i="4"/>
  <c r="N53" i="4" s="1"/>
  <c r="AX59" i="4"/>
  <c r="BD59" i="4"/>
  <c r="BB59" i="4"/>
  <c r="AV59" i="4"/>
  <c r="BB55" i="4"/>
  <c r="BD55" i="4"/>
  <c r="AV55" i="4"/>
  <c r="AX55" i="4"/>
  <c r="AG47" i="4"/>
  <c r="L47" i="4" s="1"/>
  <c r="AH47" i="4"/>
  <c r="M47" i="4" s="1"/>
  <c r="AW63" i="4"/>
  <c r="AU63" i="4"/>
  <c r="BV35" i="4"/>
  <c r="CA35" i="4"/>
  <c r="BK35" i="4" s="1"/>
  <c r="BL35" i="4" s="1"/>
  <c r="AR35" i="4" s="1"/>
  <c r="BW35" i="4"/>
  <c r="BX35" i="4" s="1"/>
  <c r="BY35" i="4" s="1"/>
  <c r="BZ35" i="4" s="1"/>
  <c r="AJ69" i="4"/>
  <c r="AL61" i="4"/>
  <c r="AV61" i="4"/>
  <c r="BL61" i="4"/>
  <c r="AQ65" i="4"/>
  <c r="AO65" i="4"/>
  <c r="BD57" i="4"/>
  <c r="BI37" i="4"/>
  <c r="AL37" i="4"/>
  <c r="AR37" i="4"/>
  <c r="AP37" i="4"/>
  <c r="AJ37" i="4"/>
  <c r="AX43" i="4"/>
  <c r="AV43" i="4"/>
  <c r="BR21" i="4"/>
  <c r="BS21" i="4"/>
  <c r="BT21" i="4" s="1"/>
  <c r="BV27" i="4"/>
  <c r="BW27" i="4"/>
  <c r="CA27" i="4"/>
  <c r="AW67" i="4"/>
  <c r="AU67" i="4"/>
  <c r="AO59" i="4"/>
  <c r="AJ61" i="4"/>
  <c r="AX61" i="4"/>
  <c r="AL57" i="4"/>
  <c r="AX53" i="4"/>
  <c r="BX53" i="4"/>
  <c r="BY53" i="4" s="1"/>
  <c r="BZ53" i="4" s="1"/>
  <c r="BI35" i="4"/>
  <c r="BR31" i="4"/>
  <c r="BS31" i="4"/>
  <c r="BT31" i="4" s="1"/>
  <c r="AV41" i="4"/>
  <c r="BQ11" i="4"/>
  <c r="CA33" i="4"/>
  <c r="BW33" i="4"/>
  <c r="BV33" i="4"/>
  <c r="BS69" i="4"/>
  <c r="BT69" i="4" s="1"/>
  <c r="BR69" i="4"/>
  <c r="BL53" i="4"/>
  <c r="AJ53" i="4"/>
  <c r="AR47" i="4"/>
  <c r="BB47" i="4"/>
  <c r="AP47" i="4"/>
  <c r="BD47" i="4"/>
  <c r="AL41" i="4"/>
  <c r="BI11" i="4"/>
  <c r="BC31" i="4"/>
  <c r="BQ23" i="4"/>
  <c r="BX17" i="4"/>
  <c r="BY17" i="4" s="1"/>
  <c r="BZ17" i="4" s="1"/>
  <c r="AJ49" i="4"/>
  <c r="AL49" i="4"/>
  <c r="BL49" i="4"/>
  <c r="AX49" i="4"/>
  <c r="BC51" i="4"/>
  <c r="BA51" i="4"/>
  <c r="AL69" i="4"/>
  <c r="BS39" i="4"/>
  <c r="BT39" i="4" s="1"/>
  <c r="BR39" i="4"/>
  <c r="BQ33" i="4"/>
  <c r="BV13" i="4"/>
  <c r="BW13" i="4"/>
  <c r="CA13" i="4"/>
  <c r="BD29" i="4"/>
  <c r="AX29" i="4"/>
  <c r="BB29" i="4"/>
  <c r="AV29" i="4"/>
  <c r="BQ15" i="4"/>
  <c r="AI65" i="4"/>
  <c r="N65" i="4" s="1"/>
  <c r="AK65" i="4"/>
  <c r="AL45" i="4"/>
  <c r="AJ45" i="4"/>
  <c r="AV45" i="4"/>
  <c r="BL45" i="4"/>
  <c r="AW51" i="4"/>
  <c r="AU51" i="4"/>
  <c r="AV57" i="4"/>
  <c r="BC65" i="4"/>
  <c r="BA65" i="4"/>
  <c r="BL43" i="4"/>
  <c r="BD43" i="4" s="1"/>
  <c r="AJ43" i="4"/>
  <c r="AX45" i="4"/>
  <c r="AW65" i="4"/>
  <c r="AU65" i="4"/>
  <c r="AI51" i="4"/>
  <c r="N51" i="4" s="1"/>
  <c r="AK51" i="4"/>
  <c r="BI39" i="4"/>
  <c r="X35" i="4"/>
  <c r="T35" i="4"/>
  <c r="R35" i="4"/>
  <c r="S35" i="4"/>
  <c r="W35" i="4"/>
  <c r="V35" i="4"/>
  <c r="AB35" i="4"/>
  <c r="AA35" i="4" s="1"/>
  <c r="AO29" i="4"/>
  <c r="BB69" i="4"/>
  <c r="AX69" i="4"/>
  <c r="BD69" i="4"/>
  <c r="AV69" i="4"/>
  <c r="AI67" i="4"/>
  <c r="N67" i="4" s="1"/>
  <c r="AK67" i="4"/>
  <c r="BR41" i="4"/>
  <c r="BS41" i="4"/>
  <c r="BT41" i="4" s="1"/>
  <c r="AV53" i="4"/>
  <c r="BB51" i="4"/>
  <c r="AR51" i="4"/>
  <c r="AP51" i="4"/>
  <c r="AK43" i="4"/>
  <c r="AI43" i="4"/>
  <c r="N43" i="4" s="1"/>
  <c r="BI23" i="4"/>
  <c r="CA21" i="4"/>
  <c r="BW21" i="4"/>
  <c r="BV21" i="4"/>
  <c r="AV5" i="4" l="1"/>
  <c r="AX5" i="4"/>
  <c r="AK59" i="4"/>
  <c r="AV19" i="4"/>
  <c r="AL5" i="4"/>
  <c r="AK5" i="4" s="1"/>
  <c r="AO31" i="4"/>
  <c r="AS47" i="4"/>
  <c r="AQ57" i="4"/>
  <c r="AN57" i="4" s="1"/>
  <c r="BX23" i="4"/>
  <c r="BY23" i="4" s="1"/>
  <c r="BZ23" i="4" s="1"/>
  <c r="BX11" i="4"/>
  <c r="BY11" i="4" s="1"/>
  <c r="BZ11" i="4" s="1"/>
  <c r="BC41" i="4"/>
  <c r="AY41" i="4" s="1"/>
  <c r="AJ19" i="4"/>
  <c r="AR19" i="4"/>
  <c r="AX19" i="4"/>
  <c r="AU19" i="4" s="1"/>
  <c r="AL39" i="4"/>
  <c r="AI39" i="4" s="1"/>
  <c r="N39" i="4" s="1"/>
  <c r="BB19" i="4"/>
  <c r="BD19" i="4"/>
  <c r="BA19" i="4" s="1"/>
  <c r="AL19" i="4"/>
  <c r="AI19" i="4" s="1"/>
  <c r="N19" i="4" s="1"/>
  <c r="AR39" i="4"/>
  <c r="AO39" i="4" s="1"/>
  <c r="AI29" i="4"/>
  <c r="N29" i="4" s="1"/>
  <c r="BL5" i="4"/>
  <c r="BD5" i="4" s="1"/>
  <c r="BR7" i="4"/>
  <c r="BI7" i="4" s="1"/>
  <c r="AX7" i="4" s="1"/>
  <c r="BL7" i="4"/>
  <c r="AP7" i="4" s="1"/>
  <c r="AJ7" i="4"/>
  <c r="BX25" i="4"/>
  <c r="BY25" i="4" s="1"/>
  <c r="BZ25" i="4" s="1"/>
  <c r="AQ41" i="4"/>
  <c r="AN41" i="4" s="1"/>
  <c r="BR27" i="4"/>
  <c r="BI27" i="4" s="1"/>
  <c r="AV9" i="4"/>
  <c r="AL9" i="4"/>
  <c r="AJ9" i="4"/>
  <c r="AX9" i="4"/>
  <c r="BL9" i="4"/>
  <c r="AJ39" i="4"/>
  <c r="BK15" i="4"/>
  <c r="BS9" i="4"/>
  <c r="BT9" i="4" s="1"/>
  <c r="AL7" i="4"/>
  <c r="AK7" i="4" s="1"/>
  <c r="AU31" i="4"/>
  <c r="BX21" i="4"/>
  <c r="BY21" i="4" s="1"/>
  <c r="BZ21" i="4" s="1"/>
  <c r="AU41" i="4"/>
  <c r="AL35" i="4"/>
  <c r="AK35" i="4" s="1"/>
  <c r="AK31" i="4"/>
  <c r="AI31" i="4"/>
  <c r="N31" i="4" s="1"/>
  <c r="BX27" i="4"/>
  <c r="BY27" i="4" s="1"/>
  <c r="BZ27" i="4" s="1"/>
  <c r="Q31" i="4"/>
  <c r="O30" i="2" s="1"/>
  <c r="AU57" i="4"/>
  <c r="AQ55" i="4"/>
  <c r="AN55" i="4" s="1"/>
  <c r="AI55" i="4"/>
  <c r="N55" i="4" s="1"/>
  <c r="AI63" i="4"/>
  <c r="N63" i="4" s="1"/>
  <c r="AK63" i="4"/>
  <c r="BB63" i="4"/>
  <c r="AP63" i="4"/>
  <c r="BD63" i="4"/>
  <c r="AR63" i="4"/>
  <c r="BA67" i="4"/>
  <c r="AQ67" i="4"/>
  <c r="AO67" i="4"/>
  <c r="AO69" i="4"/>
  <c r="AO35" i="4"/>
  <c r="AQ35" i="4"/>
  <c r="BC43" i="4"/>
  <c r="BA43" i="4"/>
  <c r="AV7" i="4"/>
  <c r="AK49" i="4"/>
  <c r="AI49" i="4"/>
  <c r="N49" i="4" s="1"/>
  <c r="AN69" i="4"/>
  <c r="AM69" i="4"/>
  <c r="AW69" i="4"/>
  <c r="AU69" i="4"/>
  <c r="AU29" i="4"/>
  <c r="AW29" i="4"/>
  <c r="AY51" i="4"/>
  <c r="AZ51" i="4"/>
  <c r="AS31" i="4"/>
  <c r="AT31" i="4"/>
  <c r="AU53" i="4"/>
  <c r="AW53" i="4"/>
  <c r="AI37" i="4"/>
  <c r="N37" i="4" s="1"/>
  <c r="AK37" i="4"/>
  <c r="AQ51" i="4"/>
  <c r="AO51" i="4"/>
  <c r="BA47" i="4"/>
  <c r="BC47" i="4"/>
  <c r="AW45" i="4"/>
  <c r="AU45" i="4"/>
  <c r="BC29" i="4"/>
  <c r="BA29" i="4"/>
  <c r="BC19" i="4"/>
  <c r="AW49" i="4"/>
  <c r="AU49" i="4"/>
  <c r="AK57" i="4"/>
  <c r="AI57" i="4"/>
  <c r="N57" i="4" s="1"/>
  <c r="BB43" i="4"/>
  <c r="AV37" i="4"/>
  <c r="BD37" i="4"/>
  <c r="BB37" i="4"/>
  <c r="AX37" i="4"/>
  <c r="AW55" i="4"/>
  <c r="AU55" i="4"/>
  <c r="BC59" i="4"/>
  <c r="BA59" i="4"/>
  <c r="AH65" i="4"/>
  <c r="M65" i="4" s="1"/>
  <c r="AG65" i="4"/>
  <c r="L65" i="4" s="1"/>
  <c r="AI61" i="4"/>
  <c r="N61" i="4" s="1"/>
  <c r="AK61" i="4"/>
  <c r="BK21" i="4"/>
  <c r="BS23" i="4"/>
  <c r="BT23" i="4" s="1"/>
  <c r="BR23" i="4"/>
  <c r="AQ47" i="4"/>
  <c r="AO47" i="4"/>
  <c r="AP53" i="4"/>
  <c r="AR53" i="4"/>
  <c r="BB53" i="4"/>
  <c r="BD53" i="4"/>
  <c r="AH29" i="4"/>
  <c r="M29" i="4" s="1"/>
  <c r="AG29" i="4"/>
  <c r="L29" i="4" s="1"/>
  <c r="AN31" i="4"/>
  <c r="AM31" i="4"/>
  <c r="AW61" i="4"/>
  <c r="AU61" i="4"/>
  <c r="BA57" i="4"/>
  <c r="BC57" i="4"/>
  <c r="AU59" i="4"/>
  <c r="AW59" i="4"/>
  <c r="AW5" i="4"/>
  <c r="AU5" i="4"/>
  <c r="AZ65" i="4"/>
  <c r="AY65" i="4"/>
  <c r="AT41" i="4"/>
  <c r="AS41" i="4"/>
  <c r="AG51" i="4"/>
  <c r="L51" i="4" s="1"/>
  <c r="AH51" i="4"/>
  <c r="M51" i="4" s="1"/>
  <c r="AP43" i="4"/>
  <c r="AR43" i="4"/>
  <c r="AP45" i="4"/>
  <c r="BD45" i="4"/>
  <c r="BB45" i="4"/>
  <c r="AR45" i="4"/>
  <c r="BR33" i="4"/>
  <c r="BS33" i="4"/>
  <c r="BT33" i="4" s="1"/>
  <c r="AM57" i="4"/>
  <c r="AY31" i="4"/>
  <c r="AZ31" i="4"/>
  <c r="BK17" i="4"/>
  <c r="BX33" i="4"/>
  <c r="BY33" i="4" s="1"/>
  <c r="BZ33" i="4" s="1"/>
  <c r="BD35" i="4"/>
  <c r="BB35" i="4"/>
  <c r="AX35" i="4"/>
  <c r="AV35" i="4"/>
  <c r="BC55" i="4"/>
  <c r="BA55" i="4"/>
  <c r="AH67" i="4"/>
  <c r="M67" i="4" s="1"/>
  <c r="AG67" i="4"/>
  <c r="L67" i="4" s="1"/>
  <c r="AS51" i="4"/>
  <c r="AT51" i="4"/>
  <c r="AH59" i="4"/>
  <c r="M59" i="4" s="1"/>
  <c r="AG59" i="4"/>
  <c r="L59" i="4" s="1"/>
  <c r="AP35" i="4"/>
  <c r="AU43" i="4"/>
  <c r="AW43" i="4"/>
  <c r="AN65" i="4"/>
  <c r="AM65" i="4"/>
  <c r="AH53" i="4"/>
  <c r="M53" i="4" s="1"/>
  <c r="AG53" i="4"/>
  <c r="L53" i="4" s="1"/>
  <c r="BA69" i="4"/>
  <c r="BC69" i="4"/>
  <c r="AP5" i="4"/>
  <c r="AM29" i="4"/>
  <c r="AN29" i="4"/>
  <c r="BB5" i="4"/>
  <c r="AH43" i="4"/>
  <c r="M43" i="4" s="1"/>
  <c r="AG43" i="4"/>
  <c r="L43" i="4" s="1"/>
  <c r="BR15" i="4"/>
  <c r="BI15" i="4" s="1"/>
  <c r="BS15" i="4"/>
  <c r="BT15" i="4" s="1"/>
  <c r="BX13" i="4"/>
  <c r="BY13" i="4" s="1"/>
  <c r="BZ13" i="4" s="1"/>
  <c r="BS11" i="4"/>
  <c r="BT11" i="4" s="1"/>
  <c r="BR11" i="4"/>
  <c r="AM59" i="4"/>
  <c r="AN59" i="4"/>
  <c r="AT57" i="4"/>
  <c r="AS57" i="4"/>
  <c r="AP61" i="4"/>
  <c r="BD61" i="4"/>
  <c r="BB61" i="4"/>
  <c r="AR61" i="4"/>
  <c r="AS63" i="4"/>
  <c r="AT63" i="4"/>
  <c r="AT67" i="4"/>
  <c r="AS67" i="4"/>
  <c r="AQ37" i="4"/>
  <c r="AO37" i="4"/>
  <c r="BB39" i="4"/>
  <c r="AX39" i="4"/>
  <c r="AV39" i="4"/>
  <c r="BD39" i="4"/>
  <c r="AT65" i="4"/>
  <c r="AS65" i="4"/>
  <c r="AG55" i="4"/>
  <c r="L55" i="4" s="1"/>
  <c r="AH55" i="4"/>
  <c r="M55" i="4" s="1"/>
  <c r="AI45" i="4"/>
  <c r="N45" i="4" s="1"/>
  <c r="AK45" i="4"/>
  <c r="AK69" i="4"/>
  <c r="AI69" i="4"/>
  <c r="AR49" i="4"/>
  <c r="AP49" i="4"/>
  <c r="BD49" i="4"/>
  <c r="BB49" i="4"/>
  <c r="AI41" i="4"/>
  <c r="N41" i="4" s="1"/>
  <c r="AK41" i="4"/>
  <c r="AJ35" i="4"/>
  <c r="AY67" i="4"/>
  <c r="AZ67" i="4"/>
  <c r="BK23" i="4" l="1"/>
  <c r="AV23" i="4" s="1"/>
  <c r="AI5" i="4"/>
  <c r="AR5" i="4"/>
  <c r="AM55" i="4"/>
  <c r="AX23" i="4"/>
  <c r="AU23" i="4" s="1"/>
  <c r="AZ41" i="4"/>
  <c r="AQ39" i="4"/>
  <c r="AN39" i="4" s="1"/>
  <c r="AK39" i="4"/>
  <c r="AR7" i="4"/>
  <c r="AO7" i="4" s="1"/>
  <c r="AW19" i="4"/>
  <c r="AS19" i="4" s="1"/>
  <c r="BK11" i="4"/>
  <c r="BL11" i="4" s="1"/>
  <c r="BB11" i="4" s="1"/>
  <c r="BB7" i="4"/>
  <c r="Q19" i="4"/>
  <c r="O24" i="2" s="1"/>
  <c r="AK19" i="4"/>
  <c r="AO19" i="4"/>
  <c r="AQ19" i="4"/>
  <c r="BD7" i="4"/>
  <c r="AM41" i="4"/>
  <c r="BK25" i="4"/>
  <c r="BL25" i="4" s="1"/>
  <c r="AI35" i="4"/>
  <c r="N35" i="4" s="1"/>
  <c r="BK27" i="4"/>
  <c r="AV27" i="4" s="1"/>
  <c r="BL23" i="4"/>
  <c r="AJ23" i="4"/>
  <c r="AL23" i="4"/>
  <c r="AP9" i="4"/>
  <c r="BB9" i="4"/>
  <c r="AR9" i="4"/>
  <c r="BD9" i="4"/>
  <c r="AW9" i="4"/>
  <c r="AU9" i="4"/>
  <c r="AK9" i="4"/>
  <c r="AI9" i="4"/>
  <c r="AV15" i="4"/>
  <c r="AX15" i="4"/>
  <c r="AU15" i="4" s="1"/>
  <c r="BL15" i="4"/>
  <c r="AL15" i="4"/>
  <c r="AJ15" i="4"/>
  <c r="AI7" i="4"/>
  <c r="N7" i="4" s="1"/>
  <c r="BK33" i="4"/>
  <c r="BL33" i="4" s="1"/>
  <c r="AG31" i="4"/>
  <c r="L31" i="4" s="1"/>
  <c r="AH31" i="4"/>
  <c r="M31" i="4" s="1"/>
  <c r="AQ63" i="4"/>
  <c r="AO63" i="4"/>
  <c r="BA63" i="4"/>
  <c r="BC63" i="4"/>
  <c r="AH63" i="4"/>
  <c r="M63" i="4" s="1"/>
  <c r="AG63" i="4"/>
  <c r="L63" i="4" s="1"/>
  <c r="AN67" i="4"/>
  <c r="AM67" i="4"/>
  <c r="AH69" i="4"/>
  <c r="AG69" i="4"/>
  <c r="AQ61" i="4"/>
  <c r="AO61" i="4"/>
  <c r="AG41" i="4"/>
  <c r="L41" i="4" s="1"/>
  <c r="AH41" i="4"/>
  <c r="M41" i="4" s="1"/>
  <c r="N5" i="4"/>
  <c r="Q5" i="4"/>
  <c r="O17" i="2" s="1"/>
  <c r="BC39" i="4"/>
  <c r="BA39" i="4"/>
  <c r="AM37" i="4"/>
  <c r="AN37" i="4"/>
  <c r="BA35" i="4"/>
  <c r="BC35" i="4"/>
  <c r="AT5" i="4"/>
  <c r="AS5" i="4"/>
  <c r="AG35" i="4"/>
  <c r="L35" i="4" s="1"/>
  <c r="AH35" i="4"/>
  <c r="M35" i="4" s="1"/>
  <c r="AW23" i="4"/>
  <c r="AY29" i="4"/>
  <c r="AZ29" i="4"/>
  <c r="AN51" i="4"/>
  <c r="AM51" i="4"/>
  <c r="AG7" i="4"/>
  <c r="AH7" i="4"/>
  <c r="AH5" i="4"/>
  <c r="AG5" i="4"/>
  <c r="BC61" i="4"/>
  <c r="BA61" i="4"/>
  <c r="AS59" i="4"/>
  <c r="AT59" i="4"/>
  <c r="AZ59" i="4"/>
  <c r="AY59" i="4"/>
  <c r="AH49" i="4"/>
  <c r="M49" i="4" s="1"/>
  <c r="AG49" i="4"/>
  <c r="L49" i="4" s="1"/>
  <c r="AH57" i="4"/>
  <c r="M57" i="4" s="1"/>
  <c r="AG57" i="4"/>
  <c r="L57" i="4" s="1"/>
  <c r="BA7" i="4"/>
  <c r="BC7" i="4"/>
  <c r="BC49" i="4"/>
  <c r="BA49" i="4"/>
  <c r="AQ45" i="4"/>
  <c r="AO45" i="4"/>
  <c r="AZ57" i="4"/>
  <c r="AY57" i="4"/>
  <c r="AT55" i="4"/>
  <c r="AS55" i="4"/>
  <c r="AY47" i="4"/>
  <c r="AZ47" i="4"/>
  <c r="AH37" i="4"/>
  <c r="M37" i="4" s="1"/>
  <c r="AG37" i="4"/>
  <c r="L37" i="4" s="1"/>
  <c r="AH45" i="4"/>
  <c r="M45" i="4" s="1"/>
  <c r="AG45" i="4"/>
  <c r="L45" i="4" s="1"/>
  <c r="AQ5" i="4"/>
  <c r="AO5" i="4"/>
  <c r="AS43" i="4"/>
  <c r="AT43" i="4"/>
  <c r="AZ55" i="4"/>
  <c r="AY55" i="4"/>
  <c r="AH61" i="4"/>
  <c r="M61" i="4" s="1"/>
  <c r="AG61" i="4"/>
  <c r="L61" i="4" s="1"/>
  <c r="AU37" i="4"/>
  <c r="AW37" i="4"/>
  <c r="AT49" i="4"/>
  <c r="AS49" i="4"/>
  <c r="AT45" i="4"/>
  <c r="AS45" i="4"/>
  <c r="AW7" i="4"/>
  <c r="AU7" i="4"/>
  <c r="AQ49" i="4"/>
  <c r="AO49" i="4"/>
  <c r="BC45" i="4"/>
  <c r="BA45" i="4"/>
  <c r="BC53" i="4"/>
  <c r="BA53" i="4"/>
  <c r="AM39" i="4"/>
  <c r="AT53" i="4"/>
  <c r="AS53" i="4"/>
  <c r="AT69" i="4"/>
  <c r="AS69" i="4"/>
  <c r="AY43" i="4"/>
  <c r="AZ43" i="4"/>
  <c r="BL17" i="4"/>
  <c r="AJ17" i="4"/>
  <c r="AL17" i="4"/>
  <c r="AX17" i="4"/>
  <c r="AV17" i="4"/>
  <c r="AM47" i="4"/>
  <c r="AN47" i="4"/>
  <c r="AS29" i="4"/>
  <c r="AT29" i="4"/>
  <c r="BA5" i="4"/>
  <c r="BC5" i="4"/>
  <c r="AZ69" i="4"/>
  <c r="AY69" i="4"/>
  <c r="BK13" i="4"/>
  <c r="AW35" i="4"/>
  <c r="AU35" i="4"/>
  <c r="AT61" i="4"/>
  <c r="AS61" i="4"/>
  <c r="AG39" i="4"/>
  <c r="L39" i="4" s="1"/>
  <c r="AH39" i="4"/>
  <c r="M39" i="4" s="1"/>
  <c r="BC37" i="4"/>
  <c r="BA37" i="4"/>
  <c r="AZ19" i="4"/>
  <c r="AY19" i="4"/>
  <c r="AN35" i="4"/>
  <c r="AM35" i="4"/>
  <c r="AW39" i="4"/>
  <c r="AU39" i="4"/>
  <c r="AQ43" i="4"/>
  <c r="AO43" i="4"/>
  <c r="AQ53" i="4"/>
  <c r="AO53" i="4"/>
  <c r="BL21" i="4"/>
  <c r="AL21" i="4"/>
  <c r="AJ21" i="4"/>
  <c r="AV21" i="4"/>
  <c r="AX21" i="4"/>
  <c r="Q7" i="4"/>
  <c r="O18" i="2" s="1"/>
  <c r="AT19" i="4" l="1"/>
  <c r="AJ25" i="4"/>
  <c r="AQ7" i="4"/>
  <c r="AV25" i="4"/>
  <c r="AL11" i="4"/>
  <c r="AI11" i="4" s="1"/>
  <c r="Q11" i="4" s="1"/>
  <c r="O20" i="2" s="1"/>
  <c r="AX11" i="4"/>
  <c r="AU11" i="4" s="1"/>
  <c r="AJ11" i="4"/>
  <c r="AV11" i="4"/>
  <c r="AR11" i="4"/>
  <c r="BD11" i="4"/>
  <c r="AP11" i="4"/>
  <c r="AW11" i="4"/>
  <c r="AT11" i="4" s="1"/>
  <c r="AM19" i="4"/>
  <c r="AN19" i="4"/>
  <c r="AH19" i="4"/>
  <c r="AG19" i="4"/>
  <c r="AK11" i="4"/>
  <c r="AH11" i="4" s="1"/>
  <c r="M11" i="4" s="1"/>
  <c r="AX25" i="4"/>
  <c r="AW25" i="4" s="1"/>
  <c r="AL25" i="4"/>
  <c r="AI25" i="4" s="1"/>
  <c r="N25" i="4" s="1"/>
  <c r="AJ33" i="4"/>
  <c r="AV33" i="4"/>
  <c r="AX33" i="4"/>
  <c r="AU33" i="4" s="1"/>
  <c r="AL27" i="4"/>
  <c r="AK27" i="4" s="1"/>
  <c r="BL27" i="4"/>
  <c r="BD27" i="4" s="1"/>
  <c r="AJ27" i="4"/>
  <c r="AX27" i="4"/>
  <c r="AW27" i="4" s="1"/>
  <c r="AT27" i="4" s="1"/>
  <c r="AI23" i="4"/>
  <c r="AK23" i="4"/>
  <c r="AP23" i="4"/>
  <c r="AR23" i="4"/>
  <c r="BD23" i="4"/>
  <c r="BB23" i="4"/>
  <c r="N9" i="4"/>
  <c r="Q9" i="4"/>
  <c r="O19" i="2" s="1"/>
  <c r="AT9" i="4"/>
  <c r="AS9" i="4"/>
  <c r="BA9" i="4"/>
  <c r="BC9" i="4"/>
  <c r="AQ9" i="4"/>
  <c r="AO9" i="4"/>
  <c r="AG9" i="4"/>
  <c r="O9" i="4" s="1"/>
  <c r="M19" i="2" s="1"/>
  <c r="AH9" i="4"/>
  <c r="AK15" i="4"/>
  <c r="AI15" i="4"/>
  <c r="AW15" i="4"/>
  <c r="AS15" i="4" s="1"/>
  <c r="AR15" i="4"/>
  <c r="AP15" i="4"/>
  <c r="BB15" i="4"/>
  <c r="AL33" i="4"/>
  <c r="AK33" i="4" s="1"/>
  <c r="BD15" i="4"/>
  <c r="BB25" i="4"/>
  <c r="BD25" i="4"/>
  <c r="AR25" i="4"/>
  <c r="AP25" i="4"/>
  <c r="P31" i="4"/>
  <c r="N30" i="2" s="1"/>
  <c r="O31" i="4"/>
  <c r="M30" i="2" s="1"/>
  <c r="AZ63" i="4"/>
  <c r="AY63" i="4"/>
  <c r="AN63" i="4"/>
  <c r="AM63" i="4"/>
  <c r="AP33" i="4"/>
  <c r="AR33" i="4"/>
  <c r="BB33" i="4"/>
  <c r="BD33" i="4"/>
  <c r="AY37" i="4"/>
  <c r="AZ37" i="4"/>
  <c r="AN53" i="4"/>
  <c r="AM53" i="4"/>
  <c r="AS37" i="4"/>
  <c r="AT37" i="4"/>
  <c r="O5" i="4"/>
  <c r="M17" i="2" s="1"/>
  <c r="L5" i="4"/>
  <c r="AZ35" i="4"/>
  <c r="AY35" i="4"/>
  <c r="AK17" i="4"/>
  <c r="AI17" i="4"/>
  <c r="AZ45" i="4"/>
  <c r="AY45" i="4"/>
  <c r="AS39" i="4"/>
  <c r="AT39" i="4"/>
  <c r="AR17" i="4"/>
  <c r="AP17" i="4"/>
  <c r="BD17" i="4"/>
  <c r="BB17" i="4"/>
  <c r="AN5" i="4"/>
  <c r="AM5" i="4"/>
  <c r="P5" i="4"/>
  <c r="N17" i="2" s="1"/>
  <c r="M5" i="4"/>
  <c r="AN49" i="4"/>
  <c r="AM49" i="4"/>
  <c r="AT7" i="4"/>
  <c r="AS7" i="4"/>
  <c r="AY7" i="4"/>
  <c r="AZ7" i="4"/>
  <c r="L7" i="4"/>
  <c r="O7" i="4"/>
  <c r="M18" i="2" s="1"/>
  <c r="AM43" i="4"/>
  <c r="AN43" i="4"/>
  <c r="AZ49" i="4"/>
  <c r="AY49" i="4"/>
  <c r="P7" i="4"/>
  <c r="N18" i="2" s="1"/>
  <c r="M7" i="4"/>
  <c r="AK21" i="4"/>
  <c r="AI21" i="4"/>
  <c r="AS35" i="4"/>
  <c r="AT35" i="4"/>
  <c r="AZ5" i="4"/>
  <c r="AY5" i="4"/>
  <c r="AZ53" i="4"/>
  <c r="AY53" i="4"/>
  <c r="AN61" i="4"/>
  <c r="AM61" i="4"/>
  <c r="AW21" i="4"/>
  <c r="AU21" i="4"/>
  <c r="AT23" i="4"/>
  <c r="AS23" i="4"/>
  <c r="AP21" i="4"/>
  <c r="AR21" i="4"/>
  <c r="BD21" i="4"/>
  <c r="BB21" i="4"/>
  <c r="BL13" i="4"/>
  <c r="AJ13" i="4"/>
  <c r="AL13" i="4"/>
  <c r="AX13" i="4"/>
  <c r="AV13" i="4"/>
  <c r="AW17" i="4"/>
  <c r="AU17" i="4"/>
  <c r="AM45" i="4"/>
  <c r="AN45" i="4"/>
  <c r="AZ61" i="4"/>
  <c r="AY61" i="4"/>
  <c r="AZ39" i="4"/>
  <c r="AY39" i="4"/>
  <c r="AS11" i="4" l="1"/>
  <c r="BB27" i="4"/>
  <c r="AP27" i="4"/>
  <c r="AI33" i="4"/>
  <c r="P11" i="4"/>
  <c r="N20" i="2" s="1"/>
  <c r="AN7" i="4"/>
  <c r="AM7" i="4"/>
  <c r="N11" i="4"/>
  <c r="AG11" i="4"/>
  <c r="L11" i="4" s="1"/>
  <c r="AI27" i="4"/>
  <c r="AW33" i="4"/>
  <c r="AT33" i="4" s="1"/>
  <c r="BC11" i="4"/>
  <c r="BA11" i="4"/>
  <c r="AO11" i="4"/>
  <c r="AQ11" i="4"/>
  <c r="AU27" i="4"/>
  <c r="AK25" i="4"/>
  <c r="AG25" i="4" s="1"/>
  <c r="L25" i="4" s="1"/>
  <c r="L19" i="4"/>
  <c r="O19" i="4"/>
  <c r="AS27" i="4"/>
  <c r="AU25" i="4"/>
  <c r="M19" i="4"/>
  <c r="P19" i="4"/>
  <c r="N24" i="2" s="1"/>
  <c r="AR27" i="4"/>
  <c r="AQ27" i="4" s="1"/>
  <c r="BA23" i="4"/>
  <c r="BC23" i="4"/>
  <c r="AO23" i="4"/>
  <c r="Q23" i="4" s="1"/>
  <c r="O26" i="2" s="1"/>
  <c r="AQ23" i="4"/>
  <c r="AH23" i="4"/>
  <c r="AG23" i="4"/>
  <c r="N23" i="4"/>
  <c r="AT15" i="4"/>
  <c r="AY9" i="4"/>
  <c r="AZ9" i="4"/>
  <c r="M9" i="4"/>
  <c r="P9" i="4"/>
  <c r="AN9" i="4"/>
  <c r="AM9" i="4"/>
  <c r="AQ15" i="4"/>
  <c r="AO15" i="4"/>
  <c r="N15" i="4"/>
  <c r="Q15" i="4"/>
  <c r="O22" i="2" s="1"/>
  <c r="BC15" i="4"/>
  <c r="BA15" i="4"/>
  <c r="AG15" i="4"/>
  <c r="AH15" i="4"/>
  <c r="BC25" i="4"/>
  <c r="BA25" i="4"/>
  <c r="AO25" i="4"/>
  <c r="Q25" i="4" s="1"/>
  <c r="O27" i="2" s="1"/>
  <c r="AQ25" i="4"/>
  <c r="AB31" i="4"/>
  <c r="AA31" i="4" s="1"/>
  <c r="W31" i="4" s="1"/>
  <c r="X31" i="4" s="1"/>
  <c r="AS25" i="4"/>
  <c r="AT25" i="4"/>
  <c r="N33" i="4"/>
  <c r="Q33" i="4"/>
  <c r="O31" i="2" s="1"/>
  <c r="AS17" i="4"/>
  <c r="AT17" i="4"/>
  <c r="N21" i="4"/>
  <c r="AB7" i="4"/>
  <c r="AA7" i="4" s="1"/>
  <c r="BA27" i="4"/>
  <c r="BC27" i="4"/>
  <c r="AT21" i="4"/>
  <c r="AS21" i="4"/>
  <c r="BC21" i="4"/>
  <c r="BA21" i="4"/>
  <c r="AG21" i="4"/>
  <c r="AH21" i="4"/>
  <c r="BA17" i="4"/>
  <c r="BC17" i="4"/>
  <c r="AO21" i="4"/>
  <c r="Q21" i="4" s="1"/>
  <c r="O25" i="2" s="1"/>
  <c r="AQ21" i="4"/>
  <c r="N27" i="4"/>
  <c r="Q27" i="4"/>
  <c r="O28" i="2" s="1"/>
  <c r="AK13" i="4"/>
  <c r="AI13" i="4"/>
  <c r="AQ17" i="4"/>
  <c r="AO17" i="4"/>
  <c r="AG17" i="4"/>
  <c r="AH17" i="4"/>
  <c r="AG27" i="4"/>
  <c r="AH27" i="4"/>
  <c r="BC33" i="4"/>
  <c r="BA33" i="4"/>
  <c r="AW13" i="4"/>
  <c r="AU13" i="4"/>
  <c r="N17" i="4"/>
  <c r="Q17" i="4"/>
  <c r="O23" i="2" s="1"/>
  <c r="AR13" i="4"/>
  <c r="AP13" i="4"/>
  <c r="BD13" i="4"/>
  <c r="BB13" i="4"/>
  <c r="AG33" i="4"/>
  <c r="AH33" i="4"/>
  <c r="AQ33" i="4"/>
  <c r="AO33" i="4"/>
  <c r="AB5" i="4"/>
  <c r="AA5" i="4" s="1"/>
  <c r="AS33" i="4" l="1"/>
  <c r="O11" i="4"/>
  <c r="M20" i="2" s="1"/>
  <c r="AY11" i="4"/>
  <c r="AZ11" i="4"/>
  <c r="AH25" i="4"/>
  <c r="M25" i="4" s="1"/>
  <c r="AM11" i="4"/>
  <c r="AN11" i="4"/>
  <c r="AB11" i="4"/>
  <c r="AA11" i="4" s="1"/>
  <c r="S11" i="4" s="1"/>
  <c r="T11" i="4" s="1"/>
  <c r="M24" i="2"/>
  <c r="AB19" i="4"/>
  <c r="AA19" i="4" s="1"/>
  <c r="AO27" i="4"/>
  <c r="AB9" i="4"/>
  <c r="AA9" i="4" s="1"/>
  <c r="V9" i="4" s="1"/>
  <c r="N19" i="2"/>
  <c r="L23" i="4"/>
  <c r="M23" i="4"/>
  <c r="AM23" i="4"/>
  <c r="O23" i="4" s="1"/>
  <c r="M26" i="2" s="1"/>
  <c r="AN23" i="4"/>
  <c r="P23" i="4" s="1"/>
  <c r="N26" i="2" s="1"/>
  <c r="AY23" i="4"/>
  <c r="AZ23" i="4"/>
  <c r="M15" i="4"/>
  <c r="P15" i="4"/>
  <c r="N22" i="2" s="1"/>
  <c r="L15" i="4"/>
  <c r="O15" i="4"/>
  <c r="M22" i="2" s="1"/>
  <c r="AY15" i="4"/>
  <c r="AZ15" i="4"/>
  <c r="AM15" i="4"/>
  <c r="AN15" i="4"/>
  <c r="AN25" i="4"/>
  <c r="P25" i="4" s="1"/>
  <c r="N27" i="2" s="1"/>
  <c r="AM25" i="4"/>
  <c r="O25" i="4" s="1"/>
  <c r="M27" i="2" s="1"/>
  <c r="S31" i="4"/>
  <c r="T31" i="4" s="1"/>
  <c r="R31" i="4"/>
  <c r="V31" i="4"/>
  <c r="AZ25" i="4"/>
  <c r="AY25" i="4"/>
  <c r="R7" i="4"/>
  <c r="W7" i="4"/>
  <c r="X7" i="4" s="1"/>
  <c r="S7" i="4"/>
  <c r="T7" i="4" s="1"/>
  <c r="V7" i="4"/>
  <c r="L27" i="4"/>
  <c r="O27" i="4"/>
  <c r="M28" i="2" s="1"/>
  <c r="AG13" i="4"/>
  <c r="AH13" i="4"/>
  <c r="L21" i="4"/>
  <c r="AN17" i="4"/>
  <c r="AM17" i="4"/>
  <c r="M33" i="4"/>
  <c r="P33" i="4"/>
  <c r="N31" i="2" s="1"/>
  <c r="AO13" i="4"/>
  <c r="AQ13" i="4"/>
  <c r="AM33" i="4"/>
  <c r="AN33" i="4"/>
  <c r="L33" i="4"/>
  <c r="O33" i="4"/>
  <c r="M31" i="2" s="1"/>
  <c r="AS13" i="4"/>
  <c r="AT13" i="4"/>
  <c r="AN27" i="4"/>
  <c r="AM27" i="4"/>
  <c r="AZ21" i="4"/>
  <c r="AY21" i="4"/>
  <c r="Q13" i="4"/>
  <c r="O21" i="2" s="1"/>
  <c r="N13" i="4"/>
  <c r="M17" i="4"/>
  <c r="P17" i="4"/>
  <c r="N23" i="2" s="1"/>
  <c r="AN21" i="4"/>
  <c r="P21" i="4" s="1"/>
  <c r="N25" i="2" s="1"/>
  <c r="AM21" i="4"/>
  <c r="O21" i="4" s="1"/>
  <c r="M25" i="2" s="1"/>
  <c r="M21" i="4"/>
  <c r="BA13" i="4"/>
  <c r="BC13" i="4"/>
  <c r="AY33" i="4"/>
  <c r="AZ33" i="4"/>
  <c r="L17" i="4"/>
  <c r="O17" i="4"/>
  <c r="M23" i="2" s="1"/>
  <c r="R5" i="4"/>
  <c r="V5" i="4"/>
  <c r="W5" i="4"/>
  <c r="S5" i="4"/>
  <c r="T5" i="4" s="1"/>
  <c r="M27" i="4"/>
  <c r="P27" i="4"/>
  <c r="N28" i="2" s="1"/>
  <c r="AZ17" i="4"/>
  <c r="AY17" i="4"/>
  <c r="AY27" i="4"/>
  <c r="AZ27" i="4"/>
  <c r="R11" i="4" l="1"/>
  <c r="W11" i="4"/>
  <c r="X11" i="4" s="1"/>
  <c r="V11" i="4"/>
  <c r="W19" i="4"/>
  <c r="X19" i="4" s="1"/>
  <c r="S19" i="4"/>
  <c r="T19" i="4" s="1"/>
  <c r="V19" i="4"/>
  <c r="R19" i="4"/>
  <c r="S9" i="4"/>
  <c r="T9" i="4" s="1"/>
  <c r="R9" i="4"/>
  <c r="W9" i="4"/>
  <c r="X9" i="4" s="1"/>
  <c r="AB23" i="4"/>
  <c r="AA23" i="4" s="1"/>
  <c r="AB15" i="4"/>
  <c r="AA15" i="4" s="1"/>
  <c r="R15" i="4" s="1"/>
  <c r="AB17" i="4"/>
  <c r="AA17" i="4" s="1"/>
  <c r="AB25" i="4"/>
  <c r="AA25" i="4" s="1"/>
  <c r="W25" i="4" s="1"/>
  <c r="X25" i="4" s="1"/>
  <c r="L13" i="4"/>
  <c r="O13" i="4"/>
  <c r="M21" i="2" s="1"/>
  <c r="AN13" i="4"/>
  <c r="AM13" i="4"/>
  <c r="AB27" i="4"/>
  <c r="AA27" i="4" s="1"/>
  <c r="M13" i="4"/>
  <c r="P13" i="4"/>
  <c r="N21" i="2" s="1"/>
  <c r="AZ13" i="4"/>
  <c r="AY13" i="4"/>
  <c r="AB33" i="4"/>
  <c r="AA33" i="4" s="1"/>
  <c r="X5" i="4"/>
  <c r="AB21" i="4"/>
  <c r="AA21" i="4" s="1"/>
  <c r="V17" i="4"/>
  <c r="S17" i="4"/>
  <c r="T17" i="4" s="1"/>
  <c r="W17" i="4"/>
  <c r="X17" i="4" s="1"/>
  <c r="R17" i="4"/>
  <c r="V25" i="4" l="1"/>
  <c r="S25" i="4"/>
  <c r="T25" i="4" s="1"/>
  <c r="R25" i="4"/>
  <c r="V23" i="4"/>
  <c r="W23" i="4"/>
  <c r="X23" i="4" s="1"/>
  <c r="R23" i="4"/>
  <c r="S23" i="4"/>
  <c r="T23" i="4" s="1"/>
  <c r="W15" i="4"/>
  <c r="X15" i="4" s="1"/>
  <c r="S15" i="4"/>
  <c r="T15" i="4" s="1"/>
  <c r="V15" i="4"/>
  <c r="W21" i="4"/>
  <c r="X21" i="4" s="1"/>
  <c r="R21" i="4"/>
  <c r="V21" i="4"/>
  <c r="S21" i="4"/>
  <c r="T21" i="4" s="1"/>
  <c r="W27" i="4"/>
  <c r="X27" i="4" s="1"/>
  <c r="V27" i="4"/>
  <c r="R27" i="4"/>
  <c r="S27" i="4"/>
  <c r="T27" i="4" s="1"/>
  <c r="S33" i="4"/>
  <c r="T33" i="4" s="1"/>
  <c r="W33" i="4"/>
  <c r="X33" i="4" s="1"/>
  <c r="V33" i="4"/>
  <c r="R33" i="4"/>
  <c r="AB13" i="4"/>
  <c r="AA13" i="4" s="1"/>
  <c r="R13" i="4" l="1"/>
  <c r="V13" i="4"/>
  <c r="Z70" i="4" s="1"/>
  <c r="S13" i="4"/>
  <c r="T13" i="4" s="1"/>
  <c r="W13" i="4"/>
  <c r="AA70" i="4" s="1"/>
  <c r="X13" i="4" l="1"/>
  <c r="AB70" i="4" s="1"/>
  <c r="AC70" i="4" s="1"/>
  <c r="V69" i="4" l="1"/>
  <c r="W69" i="4"/>
  <c r="X6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I1" authorId="0" shapeId="0" xr:uid="{92391563-261B-44D6-8652-57BDEF2B6EBE}">
      <text>
        <r>
          <rPr>
            <b/>
            <sz val="11"/>
            <color indexed="81"/>
            <rFont val="MS P ゴシック"/>
            <family val="3"/>
            <charset val="128"/>
          </rPr>
          <t>項目ごとに、文量に応じてセルの結合をしてください。記載内容は１ページにまとめてください。</t>
        </r>
      </text>
    </comment>
  </commentList>
</comments>
</file>

<file path=xl/sharedStrings.xml><?xml version="1.0" encoding="utf-8"?>
<sst xmlns="http://schemas.openxmlformats.org/spreadsheetml/2006/main" count="531" uniqueCount="165">
  <si>
    <t>現在</t>
    <rPh sb="0" eb="2">
      <t>ゲンザイ</t>
    </rPh>
    <phoneticPr fontId="1"/>
  </si>
  <si>
    <t>資格・免許等</t>
    <rPh sb="0" eb="2">
      <t>シカク</t>
    </rPh>
    <rPh sb="3" eb="5">
      <t>メンキョ</t>
    </rPh>
    <rPh sb="5" eb="6">
      <t>トウ</t>
    </rPh>
    <phoneticPr fontId="1"/>
  </si>
  <si>
    <t>備　考</t>
    <rPh sb="0" eb="1">
      <t>ビ</t>
    </rPh>
    <rPh sb="2" eb="3">
      <t>コウ</t>
    </rPh>
    <phoneticPr fontId="1"/>
  </si>
  <si>
    <t>生　業</t>
    <rPh sb="0" eb="1">
      <t>セイ</t>
    </rPh>
    <rPh sb="2" eb="3">
      <t>ギョウ</t>
    </rPh>
    <phoneticPr fontId="1"/>
  </si>
  <si>
    <t>最終学歴</t>
    <rPh sb="0" eb="4">
      <t>サイシュウガクレキ</t>
    </rPh>
    <phoneticPr fontId="1"/>
  </si>
  <si>
    <t>電話番号</t>
    <rPh sb="0" eb="4">
      <t>デンワバンゴウ</t>
    </rPh>
    <phoneticPr fontId="1"/>
  </si>
  <si>
    <t>その他の職</t>
    <rPh sb="2" eb="3">
      <t>タ</t>
    </rPh>
    <rPh sb="4" eb="5">
      <t>ショク</t>
    </rPh>
    <phoneticPr fontId="1"/>
  </si>
  <si>
    <t>現住所</t>
    <rPh sb="0" eb="3">
      <t>ゲンジュウショ</t>
    </rPh>
    <phoneticPr fontId="1"/>
  </si>
  <si>
    <t>藍綬褒章（○○功績）</t>
    <rPh sb="0" eb="4">
      <t>ランジュホウショウ</t>
    </rPh>
    <rPh sb="7" eb="9">
      <t>コウセキ</t>
    </rPh>
    <phoneticPr fontId="1"/>
  </si>
  <si>
    <t>郵便番号</t>
    <rPh sb="0" eb="4">
      <t>ユウビンバンゴウ</t>
    </rPh>
    <phoneticPr fontId="1"/>
  </si>
  <si>
    <t>H○.4.29</t>
    <phoneticPr fontId="1"/>
  </si>
  <si>
    <t>厚生労働大臣表彰（○○功労）</t>
    <rPh sb="0" eb="5">
      <t>コウセイロウドウダイジン</t>
    </rPh>
    <phoneticPr fontId="1"/>
  </si>
  <si>
    <t>本　籍</t>
    <rPh sb="0" eb="1">
      <t>ホン</t>
    </rPh>
    <rPh sb="2" eb="3">
      <t>セキ</t>
    </rPh>
    <phoneticPr fontId="1"/>
  </si>
  <si>
    <t>H○.10.19</t>
    <phoneticPr fontId="1"/>
  </si>
  <si>
    <t>生年月日
（年齢）</t>
    <rPh sb="0" eb="4">
      <t>セイネンガッピ</t>
    </rPh>
    <rPh sb="6" eb="8">
      <t>ネンレイ</t>
    </rPh>
    <phoneticPr fontId="1"/>
  </si>
  <si>
    <t>埼玉県知事表彰（○○功労）</t>
    <rPh sb="10" eb="12">
      <t>コウロウ</t>
    </rPh>
    <phoneticPr fontId="1"/>
  </si>
  <si>
    <t>旧氏名</t>
    <rPh sb="0" eb="1">
      <t>キュウ</t>
    </rPh>
    <rPh sb="1" eb="3">
      <t>シメイ</t>
    </rPh>
    <phoneticPr fontId="1"/>
  </si>
  <si>
    <t>H○.11.14</t>
    <phoneticPr fontId="1"/>
  </si>
  <si>
    <t>ふりがな</t>
    <phoneticPr fontId="1"/>
  </si>
  <si>
    <t>表彰歴</t>
    <rPh sb="0" eb="3">
      <t>ヒョウショウレキ</t>
    </rPh>
    <phoneticPr fontId="1"/>
  </si>
  <si>
    <t>在職年月数</t>
    <phoneticPr fontId="1"/>
  </si>
  <si>
    <t>至</t>
    <rPh sb="0" eb="1">
      <t>イタル</t>
    </rPh>
    <phoneticPr fontId="1"/>
  </si>
  <si>
    <t>自</t>
    <rPh sb="0" eb="1">
      <t>ジ</t>
    </rPh>
    <phoneticPr fontId="1"/>
  </si>
  <si>
    <t>職　　　　名</t>
    <rPh sb="0" eb="1">
      <t>ショク</t>
    </rPh>
    <rPh sb="5" eb="6">
      <t>ナ</t>
    </rPh>
    <phoneticPr fontId="1"/>
  </si>
  <si>
    <t>基準職</t>
    <rPh sb="0" eb="3">
      <t>キジュンショク</t>
    </rPh>
    <phoneticPr fontId="1"/>
  </si>
  <si>
    <t>基準</t>
    <rPh sb="0" eb="2">
      <t>キジュン</t>
    </rPh>
    <phoneticPr fontId="1"/>
  </si>
  <si>
    <t>埼玉</t>
    <rPh sb="0" eb="2">
      <t>サイタマ</t>
    </rPh>
    <phoneticPr fontId="1"/>
  </si>
  <si>
    <t>氏　名</t>
    <rPh sb="0" eb="1">
      <t>シ</t>
    </rPh>
    <rPh sb="2" eb="3">
      <t>ナ</t>
    </rPh>
    <phoneticPr fontId="1"/>
  </si>
  <si>
    <t>換算年数</t>
    <rPh sb="0" eb="4">
      <t>カンサンネンスウ</t>
    </rPh>
    <phoneticPr fontId="1"/>
  </si>
  <si>
    <t>主要経歴</t>
    <rPh sb="0" eb="4">
      <t>シュヨウケイレキ</t>
    </rPh>
    <phoneticPr fontId="1"/>
  </si>
  <si>
    <t>さいたま</t>
    <phoneticPr fontId="1"/>
  </si>
  <si>
    <t>部局
推薦
順位</t>
    <rPh sb="0" eb="2">
      <t>ブキョク</t>
    </rPh>
    <rPh sb="3" eb="5">
      <t>スイセン</t>
    </rPh>
    <rPh sb="6" eb="8">
      <t>ジュンイ</t>
    </rPh>
    <phoneticPr fontId="1"/>
  </si>
  <si>
    <t>○○部</t>
    <rPh sb="2" eb="3">
      <t>ブ</t>
    </rPh>
    <phoneticPr fontId="1"/>
  </si>
  <si>
    <t>推薦部局</t>
    <rPh sb="0" eb="4">
      <t>スイセンブキョク</t>
    </rPh>
    <phoneticPr fontId="1"/>
  </si>
  <si>
    <t>月計</t>
    <rPh sb="0" eb="1">
      <t>ツキ</t>
    </rPh>
    <rPh sb="1" eb="2">
      <t>ケイ</t>
    </rPh>
    <phoneticPr fontId="14"/>
  </si>
  <si>
    <t>半月</t>
    <rPh sb="0" eb="2">
      <t>ハンツキ</t>
    </rPh>
    <phoneticPr fontId="14"/>
  </si>
  <si>
    <t>月</t>
    <rPh sb="0" eb="1">
      <t>ツキ</t>
    </rPh>
    <phoneticPr fontId="14"/>
  </si>
  <si>
    <t>年</t>
    <rPh sb="0" eb="1">
      <t>ネン</t>
    </rPh>
    <phoneticPr fontId="14"/>
  </si>
  <si>
    <t>合計用</t>
    <rPh sb="0" eb="2">
      <t>ゴウケイ</t>
    </rPh>
    <rPh sb="2" eb="3">
      <t>ヨウ</t>
    </rPh>
    <phoneticPr fontId="14"/>
  </si>
  <si>
    <t>合計</t>
    <rPh sb="0" eb="2">
      <t>ゴウケイ</t>
    </rPh>
    <phoneticPr fontId="14"/>
  </si>
  <si>
    <t>　</t>
    <phoneticPr fontId="14"/>
  </si>
  <si>
    <t>至</t>
    <rPh sb="0" eb="1">
      <t>シ</t>
    </rPh>
    <phoneticPr fontId="14"/>
  </si>
  <si>
    <t>自</t>
    <rPh sb="0" eb="1">
      <t>ジ</t>
    </rPh>
    <phoneticPr fontId="14"/>
  </si>
  <si>
    <t>=AG9</t>
    <phoneticPr fontId="1"/>
  </si>
  <si>
    <t>至が半月前</t>
    <rPh sb="0" eb="1">
      <t>シ</t>
    </rPh>
    <rPh sb="2" eb="4">
      <t>ハンツキ</t>
    </rPh>
    <rPh sb="4" eb="5">
      <t>マエ</t>
    </rPh>
    <phoneticPr fontId="14"/>
  </si>
  <si>
    <t>0-</t>
    <phoneticPr fontId="14"/>
  </si>
  <si>
    <t>自が半月後</t>
    <rPh sb="0" eb="1">
      <t>ジ</t>
    </rPh>
    <rPh sb="2" eb="5">
      <t>ハンツキゴ</t>
    </rPh>
    <phoneticPr fontId="14"/>
  </si>
  <si>
    <t>+0</t>
    <phoneticPr fontId="14"/>
  </si>
  <si>
    <t>自が半月後、至が半月前</t>
    <rPh sb="0" eb="1">
      <t>ジ</t>
    </rPh>
    <rPh sb="2" eb="5">
      <t>ハンツキゴ</t>
    </rPh>
    <phoneticPr fontId="14"/>
  </si>
  <si>
    <t>+-</t>
    <phoneticPr fontId="14"/>
  </si>
  <si>
    <t>通常</t>
    <rPh sb="0" eb="2">
      <t>ツウジョウ</t>
    </rPh>
    <phoneticPr fontId="14"/>
  </si>
  <si>
    <t>実日数</t>
    <rPh sb="0" eb="1">
      <t>ジツ</t>
    </rPh>
    <rPh sb="1" eb="3">
      <t>ニッスウ</t>
    </rPh>
    <phoneticPr fontId="14"/>
  </si>
  <si>
    <t>当月日数</t>
    <rPh sb="0" eb="2">
      <t>トウゲツ</t>
    </rPh>
    <rPh sb="2" eb="4">
      <t>ニッスウ</t>
    </rPh>
    <phoneticPr fontId="14"/>
  </si>
  <si>
    <t>月末</t>
    <rPh sb="0" eb="2">
      <t>ゲツマツ</t>
    </rPh>
    <phoneticPr fontId="14"/>
  </si>
  <si>
    <t>N年月日</t>
    <rPh sb="1" eb="4">
      <t>ネンガッピ</t>
    </rPh>
    <phoneticPr fontId="14"/>
  </si>
  <si>
    <t>N月</t>
    <rPh sb="1" eb="2">
      <t>ツキ</t>
    </rPh>
    <phoneticPr fontId="14"/>
  </si>
  <si>
    <t>半月前</t>
    <rPh sb="0" eb="2">
      <t>ハンツキ</t>
    </rPh>
    <rPh sb="2" eb="3">
      <t>マエ</t>
    </rPh>
    <phoneticPr fontId="14"/>
  </si>
  <si>
    <t>標準</t>
    <rPh sb="0" eb="2">
      <t>ヒョウジュン</t>
    </rPh>
    <phoneticPr fontId="14"/>
  </si>
  <si>
    <t>半月後</t>
    <rPh sb="0" eb="2">
      <t>ハンツキ</t>
    </rPh>
    <rPh sb="2" eb="3">
      <t>ゴ</t>
    </rPh>
    <phoneticPr fontId="14"/>
  </si>
  <si>
    <t>至の日付</t>
    <rPh sb="0" eb="1">
      <t>イタ</t>
    </rPh>
    <rPh sb="2" eb="4">
      <t>ヒヅケ</t>
    </rPh>
    <phoneticPr fontId="14"/>
  </si>
  <si>
    <t>半月後　－　半月前</t>
    <rPh sb="0" eb="2">
      <t>ハンツキ</t>
    </rPh>
    <rPh sb="2" eb="3">
      <t>ゴ</t>
    </rPh>
    <rPh sb="6" eb="9">
      <t>ハンツキマエ</t>
    </rPh>
    <phoneticPr fontId="14"/>
  </si>
  <si>
    <t>半月後　－　標準</t>
    <rPh sb="0" eb="2">
      <t>ハンツキ</t>
    </rPh>
    <rPh sb="2" eb="3">
      <t>ゴ</t>
    </rPh>
    <rPh sb="6" eb="8">
      <t>ヒョウジュン</t>
    </rPh>
    <phoneticPr fontId="14"/>
  </si>
  <si>
    <t>標準　－　半月前</t>
    <rPh sb="0" eb="2">
      <t>ヒョウジュン</t>
    </rPh>
    <rPh sb="5" eb="8">
      <t>ハンツキマエ</t>
    </rPh>
    <phoneticPr fontId="14"/>
  </si>
  <si>
    <t>標準　－　標準</t>
    <rPh sb="0" eb="1">
      <t>シルベ</t>
    </rPh>
    <rPh sb="1" eb="2">
      <t>ジュン</t>
    </rPh>
    <rPh sb="5" eb="7">
      <t>ヒョウジュン</t>
    </rPh>
    <phoneticPr fontId="14"/>
  </si>
  <si>
    <r>
      <t>重複</t>
    </r>
    <r>
      <rPr>
        <sz val="8"/>
        <color indexed="10"/>
        <rFont val="ＭＳ 明朝"/>
        <family val="1"/>
        <charset val="128"/>
      </rPr>
      <t>有</t>
    </r>
    <r>
      <rPr>
        <sz val="8"/>
        <rFont val="ＭＳ 明朝"/>
        <family val="1"/>
        <charset val="128"/>
      </rPr>
      <t>の場合
「</t>
    </r>
    <r>
      <rPr>
        <sz val="8"/>
        <color indexed="10"/>
        <rFont val="ＭＳ 明朝"/>
        <family val="1"/>
        <charset val="128"/>
      </rPr>
      <t>0-</t>
    </r>
    <r>
      <rPr>
        <sz val="8"/>
        <rFont val="ＭＳ 明朝"/>
        <family val="1"/>
        <charset val="128"/>
      </rPr>
      <t>」を入力</t>
    </r>
    <phoneticPr fontId="14"/>
  </si>
  <si>
    <t>換算年月数</t>
    <rPh sb="0" eb="2">
      <t>カンサン</t>
    </rPh>
    <rPh sb="2" eb="4">
      <t>ネンゲツ</t>
    </rPh>
    <rPh sb="4" eb="5">
      <t>スウ</t>
    </rPh>
    <phoneticPr fontId="14"/>
  </si>
  <si>
    <t>率</t>
    <rPh sb="0" eb="1">
      <t>リツ</t>
    </rPh>
    <phoneticPr fontId="14"/>
  </si>
  <si>
    <t>在職年月数</t>
    <rPh sb="0" eb="2">
      <t>ザイショク</t>
    </rPh>
    <rPh sb="2" eb="4">
      <t>ネンゲツ</t>
    </rPh>
    <rPh sb="4" eb="5">
      <t>スウ</t>
    </rPh>
    <phoneticPr fontId="14"/>
  </si>
  <si>
    <t>在職年月数</t>
    <phoneticPr fontId="14"/>
  </si>
  <si>
    <t>在 職 期 間</t>
    <rPh sb="0" eb="1">
      <t>ザイ</t>
    </rPh>
    <rPh sb="2" eb="3">
      <t>ショク</t>
    </rPh>
    <rPh sb="4" eb="5">
      <t>キ</t>
    </rPh>
    <rPh sb="6" eb="7">
      <t>アイダ</t>
    </rPh>
    <phoneticPr fontId="14"/>
  </si>
  <si>
    <t>職　　名</t>
    <rPh sb="0" eb="1">
      <t>ショク</t>
    </rPh>
    <rPh sb="3" eb="4">
      <t>ナ</t>
    </rPh>
    <phoneticPr fontId="14"/>
  </si>
  <si>
    <t>区分</t>
    <rPh sb="0" eb="2">
      <t>クブン</t>
    </rPh>
    <phoneticPr fontId="14"/>
  </si>
  <si>
    <t>生年月日</t>
  </si>
  <si>
    <t xml:space="preserve"> 年齢</t>
    <rPh sb="1" eb="3">
      <t>ネンレイ</t>
    </rPh>
    <phoneticPr fontId="14"/>
  </si>
  <si>
    <t>氏　名</t>
    <phoneticPr fontId="14"/>
  </si>
  <si>
    <t>叙勲発令日
（基準日）</t>
    <rPh sb="0" eb="2">
      <t>ジョクン</t>
    </rPh>
    <rPh sb="2" eb="5">
      <t>ハツレイビ</t>
    </rPh>
    <rPh sb="7" eb="10">
      <t>キジュンビ</t>
    </rPh>
    <phoneticPr fontId="14"/>
  </si>
  <si>
    <t>年数計算シート（その他の職）</t>
    <rPh sb="10" eb="11">
      <t>タ</t>
    </rPh>
    <rPh sb="12" eb="13">
      <t>ショク</t>
    </rPh>
    <phoneticPr fontId="14"/>
  </si>
  <si>
    <t>太郎</t>
    <rPh sb="0" eb="2">
      <t>タロウ</t>
    </rPh>
    <phoneticPr fontId="1"/>
  </si>
  <si>
    <t>たろう</t>
    <phoneticPr fontId="1"/>
  </si>
  <si>
    <t>S○.3.1</t>
    <phoneticPr fontId="1"/>
  </si>
  <si>
    <t>医師国家試験合格</t>
    <rPh sb="0" eb="6">
      <t>イシコッカシケン</t>
    </rPh>
    <rPh sb="6" eb="8">
      <t>ゴウカク</t>
    </rPh>
    <phoneticPr fontId="1"/>
  </si>
  <si>
    <t>S○.5.30</t>
    <phoneticPr fontId="1"/>
  </si>
  <si>
    <t>医籍登録（第○○○○号）</t>
    <rPh sb="0" eb="4">
      <t>イセキトウロク</t>
    </rPh>
    <rPh sb="5" eb="6">
      <t>ダイ</t>
    </rPh>
    <rPh sb="10" eb="11">
      <t>ゴウ</t>
    </rPh>
    <phoneticPr fontId="1"/>
  </si>
  <si>
    <t>S○.10.13</t>
    <phoneticPr fontId="1"/>
  </si>
  <si>
    <t>医学博士号取得</t>
    <rPh sb="0" eb="2">
      <t>イガク</t>
    </rPh>
    <rPh sb="2" eb="5">
      <t>ハクシゴウ</t>
    </rPh>
    <rPh sb="5" eb="7">
      <t>シュトク</t>
    </rPh>
    <phoneticPr fontId="1"/>
  </si>
  <si>
    <t>　さらに、組合員相互の連絡調整のために、各支部の充実及び、組合員の福利の増進に寄与した。各支部の活動を活発にさせるために、最新の情報を伝達し、また、各支部から情報を吸収するために、○○情報センタ－を新設した。これによって、組合員の自覚が芽ばえ、団結が一層強くなった。</t>
    <phoneticPr fontId="1"/>
  </si>
  <si>
    <t>候補者氏名</t>
    <rPh sb="0" eb="3">
      <t>コウホシャ</t>
    </rPh>
    <rPh sb="3" eb="5">
      <t>シメイ</t>
    </rPh>
    <phoneticPr fontId="1"/>
  </si>
  <si>
    <t>埼玉　太郎</t>
    <rPh sb="0" eb="2">
      <t>サイタマ</t>
    </rPh>
    <rPh sb="3" eb="5">
      <t>タロウ</t>
    </rPh>
    <phoneticPr fontId="1"/>
  </si>
  <si>
    <t>(一社)埼玉県○○協同組合理事長</t>
    <phoneticPr fontId="1"/>
  </si>
  <si>
    <t>１　概要</t>
    <rPh sb="2" eb="4">
      <t>ガイヨウ</t>
    </rPh>
    <phoneticPr fontId="1"/>
  </si>
  <si>
    <t>（２）埼玉県○○協同組合組合長及び(一社)埼玉県○○協同組合理事長
　従来の活躍が認められて、平成２６年１１月に組合長に就任した。以来令和元年５月までの約４年７月間にわたり、理事時代の経験を生かし、販売ル－トの開拓、他産業との協調に努め、組合長として、幅広く活動している。特に、輸出に強い関心をもち、飛躍的増大を果たした。</t>
    <rPh sb="15" eb="16">
      <t>オヨ</t>
    </rPh>
    <phoneticPr fontId="1"/>
  </si>
  <si>
    <t>　平成８年５月から平成２６年１０月までの約１８年５月間、また、平成２６年１１月から令和元年５月までの約４年７月間、埼玉県○○協同組合の理事、組合長（平成２７年４月からは(一社)埼玉県○○協同組合理事長）の要職にあって、組合員相互の連絡調整をはじめ、資質の向上、技術開発に尽力した。
　その他、民生委員・児童委員、市議会議員等として地域社会に貢献した。</t>
    <phoneticPr fontId="1"/>
  </si>
  <si>
    <t>（３）民生委員・児童委員（昭和61.12.1～平成16.11.30）
　温厚な人柄が慕われ、１８年間、地域の福祉に尽力した。この間の取扱件数は○件、困難な案件に遭遇したこともしばしばであったが、その都度、献身的に尽力し、解決に導いた。</t>
    <phoneticPr fontId="1"/>
  </si>
  <si>
    <t>２　功績</t>
    <rPh sb="2" eb="4">
      <t>コウセキ</t>
    </rPh>
    <phoneticPr fontId="1"/>
  </si>
  <si>
    <t>（１）埼玉県○○協同組合理事
　平成８年に理事に就任し、以来約１８年５月間の長きにわたり尽力した。
　この間、職務に忠実に献身し、新技術の開発、組合員の研修制度の創設、連絡機関の充実等に努めた。
　特に、○○方式の開発に指導的役割を果たした。これによって、従来より品質が向上し、人件費、燃料費ともに大幅に節減できた。これは、従来、１月あたり○○キロリットルの重油を使用していたのが、同量を生産するのに○○klですむようになったこと、また、○年○月の見本市において、○位に入賞したこと等によっても証明されている。
　技術開発の一方で、組合員の資質の向上のために、研修制度を創設した。氏は中心となって、月１回、県下各地区で講演会、研究発表会等を開き、各地区の支部の指導をはじめ、組合員間の研究熱を高めた。これによって、当産業においては、全国的にみても、特許獲得数が多い。</t>
    <rPh sb="99" eb="100">
      <t>トク</t>
    </rPh>
    <rPh sb="257" eb="259">
      <t>ギジュツ</t>
    </rPh>
    <rPh sb="259" eb="261">
      <t>カイハツ</t>
    </rPh>
    <rPh sb="262" eb="264">
      <t>イッポウ</t>
    </rPh>
    <phoneticPr fontId="1"/>
  </si>
  <si>
    <t>（４）○○市社会福祉協議会理事（平成 6.4.1～16.3.31）
　１０年間にわたり、地域社会の福祉の増進に寄与した。この間、町ぐるみの慈善バザ－やコンサ－ト等を開催し、○年には、○○基金を設立し、恵まれない子供たちのために尽力した。</t>
    <phoneticPr fontId="1"/>
  </si>
  <si>
    <t>（５）○○市議会議員（平成7.4.30～15.4.29）
　２期８年間にわたり、市議会議員として、地元の発展に貢献した。
特に、学校校舎の建築に尽力し、その設備の充実は他地区の模範となった。</t>
    <phoneticPr fontId="1"/>
  </si>
  <si>
    <t>年数計算シート（基準職）</t>
    <phoneticPr fontId="14"/>
  </si>
  <si>
    <t>基　　　準　　　職</t>
    <rPh sb="0" eb="1">
      <t>モト</t>
    </rPh>
    <rPh sb="4" eb="5">
      <t>ジュン</t>
    </rPh>
    <rPh sb="8" eb="9">
      <t>ショク</t>
    </rPh>
    <phoneticPr fontId="14"/>
  </si>
  <si>
    <t>開業医</t>
    <rPh sb="0" eb="3">
      <t>カイギョウイ</t>
    </rPh>
    <phoneticPr fontId="1"/>
  </si>
  <si>
    <t>同　　　　　　　　　副会長</t>
    <rPh sb="0" eb="1">
      <t>ドウ</t>
    </rPh>
    <rPh sb="10" eb="13">
      <t>フクカイチョウ</t>
    </rPh>
    <phoneticPr fontId="1"/>
  </si>
  <si>
    <t>（一社）○○医師会会長（一般社団法人化）</t>
    <rPh sb="1" eb="3">
      <t>イッシャ</t>
    </rPh>
    <rPh sb="6" eb="9">
      <t>イシカイ</t>
    </rPh>
    <rPh sb="9" eb="11">
      <t>カイチョウ</t>
    </rPh>
    <rPh sb="12" eb="14">
      <t>イッパン</t>
    </rPh>
    <rPh sb="14" eb="16">
      <t>シャダン</t>
    </rPh>
    <rPh sb="16" eb="18">
      <t>ホウジン</t>
    </rPh>
    <rPh sb="18" eb="19">
      <t>カ</t>
    </rPh>
    <phoneticPr fontId="1"/>
  </si>
  <si>
    <t>○○市医師会理事</t>
    <rPh sb="2" eb="3">
      <t>シ</t>
    </rPh>
    <rPh sb="3" eb="6">
      <t>イシカイ</t>
    </rPh>
    <rPh sb="6" eb="8">
      <t>リジ</t>
    </rPh>
    <phoneticPr fontId="1"/>
  </si>
  <si>
    <t>（社）○○医師会理事（名称変更）</t>
    <rPh sb="1" eb="2">
      <t>シャ</t>
    </rPh>
    <rPh sb="5" eb="8">
      <t>イシカイ</t>
    </rPh>
    <rPh sb="8" eb="10">
      <t>リジ</t>
    </rPh>
    <rPh sb="11" eb="15">
      <t>メイショウヘンコウ</t>
    </rPh>
    <phoneticPr fontId="1"/>
  </si>
  <si>
    <t>○○市立○○小学校学校医</t>
    <rPh sb="2" eb="4">
      <t>シリツ</t>
    </rPh>
    <rPh sb="6" eb="9">
      <t>ショウガッコウ</t>
    </rPh>
    <rPh sb="9" eb="12">
      <t>ガッコウイ</t>
    </rPh>
    <phoneticPr fontId="1"/>
  </si>
  <si>
    <t>同　　　　○○中学校学校医</t>
    <rPh sb="0" eb="1">
      <t>ドウ</t>
    </rPh>
    <rPh sb="7" eb="10">
      <t>チュウガッコウ</t>
    </rPh>
    <rPh sb="10" eb="13">
      <t>ガッコウイ</t>
    </rPh>
    <phoneticPr fontId="1"/>
  </si>
  <si>
    <t>○○医院院長</t>
    <rPh sb="2" eb="4">
      <t>イイン</t>
    </rPh>
    <rPh sb="4" eb="6">
      <t>インチョウ</t>
    </rPh>
    <phoneticPr fontId="1"/>
  </si>
  <si>
    <t>（医）○○会○○クリニック院長</t>
    <rPh sb="1" eb="2">
      <t>イ</t>
    </rPh>
    <rPh sb="5" eb="6">
      <t>カイ</t>
    </rPh>
    <rPh sb="13" eb="15">
      <t>インチョウ</t>
    </rPh>
    <phoneticPr fontId="1"/>
  </si>
  <si>
    <t>（医）○○会理事長</t>
    <rPh sb="1" eb="2">
      <t>イ</t>
    </rPh>
    <rPh sb="5" eb="6">
      <t>カイ</t>
    </rPh>
    <rPh sb="6" eb="9">
      <t>リジチョウ</t>
    </rPh>
    <phoneticPr fontId="1"/>
  </si>
  <si>
    <t>○○大学付属○○病院○○科勤務</t>
    <rPh sb="2" eb="4">
      <t>ダイガク</t>
    </rPh>
    <rPh sb="4" eb="6">
      <t>フゾク</t>
    </rPh>
    <rPh sb="8" eb="10">
      <t>ビョウイン</t>
    </rPh>
    <rPh sb="12" eb="13">
      <t>カ</t>
    </rPh>
    <rPh sb="13" eb="15">
      <t>キンム</t>
    </rPh>
    <phoneticPr fontId="1"/>
  </si>
  <si>
    <t>○○病院○○科勤務</t>
    <rPh sb="2" eb="4">
      <t>ビョウイン</t>
    </rPh>
    <rPh sb="6" eb="7">
      <t>カ</t>
    </rPh>
    <rPh sb="7" eb="9">
      <t>キンム</t>
    </rPh>
    <phoneticPr fontId="1"/>
  </si>
  <si>
    <t>○○警察署警察嘱託医</t>
    <rPh sb="2" eb="5">
      <t>ケイサツショ</t>
    </rPh>
    <rPh sb="5" eb="7">
      <t>ケイサツ</t>
    </rPh>
    <rPh sb="7" eb="10">
      <t>ショクタクイ</t>
    </rPh>
    <phoneticPr fontId="1"/>
  </si>
  <si>
    <t>○○県公安委員会委員</t>
    <rPh sb="2" eb="3">
      <t>ケン</t>
    </rPh>
    <rPh sb="3" eb="5">
      <t>コウアン</t>
    </rPh>
    <rPh sb="5" eb="8">
      <t>イインカイ</t>
    </rPh>
    <rPh sb="8" eb="10">
      <t>イイン</t>
    </rPh>
    <phoneticPr fontId="1"/>
  </si>
  <si>
    <t>行政委員会歴、学校医歴、警察嘱託医歴で擬叙立たず</t>
    <rPh sb="0" eb="5">
      <t>ギョウセイイインカイ</t>
    </rPh>
    <rPh sb="5" eb="6">
      <t>レキ</t>
    </rPh>
    <rPh sb="7" eb="11">
      <t>ガッコウイレキ</t>
    </rPh>
    <rPh sb="12" eb="14">
      <t>ケイサツ</t>
    </rPh>
    <rPh sb="14" eb="16">
      <t>ショクタク</t>
    </rPh>
    <rPh sb="16" eb="17">
      <t>イ</t>
    </rPh>
    <rPh sb="17" eb="18">
      <t>レキ</t>
    </rPh>
    <rPh sb="19" eb="22">
      <t>ギジョタ</t>
    </rPh>
    <phoneticPr fontId="1"/>
  </si>
  <si>
    <t>元　（一社）○○医師会会長</t>
    <rPh sb="0" eb="1">
      <t>モト</t>
    </rPh>
    <phoneticPr fontId="1"/>
  </si>
  <si>
    <t>埼玉県さいたま市浦和区高砂○丁目○番地</t>
    <rPh sb="8" eb="10">
      <t>ウラワ</t>
    </rPh>
    <rPh sb="10" eb="11">
      <t>ク</t>
    </rPh>
    <rPh sb="11" eb="13">
      <t>タカサゴ</t>
    </rPh>
    <rPh sb="14" eb="16">
      <t>チョウメ</t>
    </rPh>
    <rPh sb="17" eb="19">
      <t>バンチ</t>
    </rPh>
    <phoneticPr fontId="1"/>
  </si>
  <si>
    <t>埼玉県さいたま市浦和区高砂○丁目○番地○号○○マンション１０１</t>
    <rPh sb="20" eb="21">
      <t>ゴウ</t>
    </rPh>
    <phoneticPr fontId="1"/>
  </si>
  <si>
    <t>0-</t>
    <phoneticPr fontId="1"/>
  </si>
  <si>
    <t>市・郡以上を活動区域とする医師会の理事以上の職１５年以上</t>
    <rPh sb="26" eb="28">
      <t>イジョウ</t>
    </rPh>
    <phoneticPr fontId="1"/>
  </si>
  <si>
    <t>〒</t>
    <phoneticPr fontId="1"/>
  </si>
  <si>
    <t>○○大学大学院○○研究科</t>
    <rPh sb="2" eb="4">
      <t>ダイガク</t>
    </rPh>
    <rPh sb="4" eb="7">
      <t>ダイガクイン</t>
    </rPh>
    <rPh sb="9" eb="12">
      <t>ケンキュウカ</t>
    </rPh>
    <phoneticPr fontId="1"/>
  </si>
  <si>
    <t>昭和○年３月修了</t>
    <rPh sb="0" eb="2">
      <t>ショウワ</t>
    </rPh>
    <rPh sb="3" eb="4">
      <t>ネン</t>
    </rPh>
    <rPh sb="5" eb="6">
      <t>ガツ</t>
    </rPh>
    <rPh sb="6" eb="8">
      <t>シュウリョウ</t>
    </rPh>
    <phoneticPr fontId="1"/>
  </si>
  <si>
    <t>氏 名</t>
    <rPh sb="0" eb="1">
      <t>シ</t>
    </rPh>
    <rPh sb="2" eb="3">
      <t>ナ</t>
    </rPh>
    <phoneticPr fontId="1"/>
  </si>
  <si>
    <t>平３０秋叙勲取下げ</t>
    <rPh sb="0" eb="1">
      <t>ヘイ</t>
    </rPh>
    <rPh sb="3" eb="4">
      <t>アキ</t>
    </rPh>
    <rPh sb="4" eb="6">
      <t>ジョクン</t>
    </rPh>
    <rPh sb="6" eb="8">
      <t>トリサ</t>
    </rPh>
    <phoneticPr fontId="1"/>
  </si>
  <si>
    <t>000-0000-0000（携帯）</t>
    <rPh sb="14" eb="16">
      <t>ケイタイ</t>
    </rPh>
    <phoneticPr fontId="1"/>
  </si>
  <si>
    <t>〒000-0000</t>
    <phoneticPr fontId="1"/>
  </si>
  <si>
    <t>記載要領（様式1、２）及びチェックシート</t>
    <rPh sb="0" eb="4">
      <t>キサイヨウリョウ</t>
    </rPh>
    <rPh sb="5" eb="7">
      <t>ヨウシキ</t>
    </rPh>
    <rPh sb="11" eb="12">
      <t>オヨ</t>
    </rPh>
    <phoneticPr fontId="1"/>
  </si>
  <si>
    <t>項目</t>
    <rPh sb="0" eb="2">
      <t>コウモク</t>
    </rPh>
    <phoneticPr fontId="1"/>
  </si>
  <si>
    <t>番号</t>
    <rPh sb="0" eb="2">
      <t>バンゴウ</t>
    </rPh>
    <phoneticPr fontId="1"/>
  </si>
  <si>
    <t>記載方法</t>
    <rPh sb="0" eb="4">
      <t>キサイホウホウ</t>
    </rPh>
    <phoneticPr fontId="1"/>
  </si>
  <si>
    <t>チェック欄</t>
    <rPh sb="4" eb="5">
      <t>ラン</t>
    </rPh>
    <phoneticPr fontId="1"/>
  </si>
  <si>
    <t>備考欄</t>
    <rPh sb="0" eb="3">
      <t>ビコウラン</t>
    </rPh>
    <phoneticPr fontId="1"/>
  </si>
  <si>
    <t>全体</t>
    <rPh sb="0" eb="2">
      <t>ゼンタイ</t>
    </rPh>
    <phoneticPr fontId="1"/>
  </si>
  <si>
    <t>他の功績で叙勲の可能性がないか確認し、推薦に疑義が生じる場合は必ず事前に御相談ください。</t>
    <rPh sb="0" eb="1">
      <t>タ</t>
    </rPh>
    <rPh sb="2" eb="4">
      <t>コウセキ</t>
    </rPh>
    <rPh sb="5" eb="7">
      <t>ジョクン</t>
    </rPh>
    <rPh sb="8" eb="11">
      <t>カノウセイ</t>
    </rPh>
    <rPh sb="15" eb="17">
      <t>カクニン</t>
    </rPh>
    <rPh sb="19" eb="21">
      <t>スイセン</t>
    </rPh>
    <rPh sb="22" eb="24">
      <t>ギギ</t>
    </rPh>
    <rPh sb="25" eb="26">
      <t>ショウ</t>
    </rPh>
    <rPh sb="28" eb="30">
      <t>バアイ</t>
    </rPh>
    <rPh sb="31" eb="32">
      <t>カナラ</t>
    </rPh>
    <rPh sb="33" eb="35">
      <t>ジゼン</t>
    </rPh>
    <rPh sb="36" eb="39">
      <t>ゴソウダン</t>
    </rPh>
    <phoneticPr fontId="1"/>
  </si>
  <si>
    <t>○</t>
    <phoneticPr fontId="1"/>
  </si>
  <si>
    <t>基準日（発令日）現在で作成してください。なお、様式中「現在」は発令日です。</t>
    <rPh sb="0" eb="3">
      <t>キジュンビ</t>
    </rPh>
    <rPh sb="4" eb="7">
      <t>ハツレイビ</t>
    </rPh>
    <rPh sb="8" eb="10">
      <t>ゲンザイ</t>
    </rPh>
    <rPh sb="11" eb="13">
      <t>サクセイ</t>
    </rPh>
    <rPh sb="23" eb="25">
      <t>ヨウシキ</t>
    </rPh>
    <rPh sb="25" eb="26">
      <t>チュウ</t>
    </rPh>
    <rPh sb="27" eb="29">
      <t>ゲンザイ</t>
    </rPh>
    <rPh sb="31" eb="34">
      <t>ハツレイビ</t>
    </rPh>
    <phoneticPr fontId="1"/>
  </si>
  <si>
    <t>－</t>
    <phoneticPr fontId="1"/>
  </si>
  <si>
    <t>原則として、セルの追加、削除等、様式を改変しないでください。（経歴が多く、１ページに記載しきれない場合は、主要な経歴のみを記載してください。）</t>
    <rPh sb="0" eb="2">
      <t>ゲンソク</t>
    </rPh>
    <rPh sb="9" eb="11">
      <t>ツイカ</t>
    </rPh>
    <rPh sb="12" eb="15">
      <t>サクジョトウ</t>
    </rPh>
    <rPh sb="16" eb="18">
      <t>ヨウシキ</t>
    </rPh>
    <rPh sb="19" eb="21">
      <t>カイヘン</t>
    </rPh>
    <phoneticPr fontId="1"/>
  </si>
  <si>
    <t>水色セルは数式が入っていますので記載不要です。</t>
    <rPh sb="0" eb="2">
      <t>ミズイロ</t>
    </rPh>
    <rPh sb="5" eb="7">
      <t>スウシキ</t>
    </rPh>
    <rPh sb="8" eb="9">
      <t>ハイ</t>
    </rPh>
    <rPh sb="16" eb="18">
      <t>キサイ</t>
    </rPh>
    <rPh sb="18" eb="20">
      <t>フヨウ</t>
    </rPh>
    <phoneticPr fontId="1"/>
  </si>
  <si>
    <t>基本
情報</t>
    <rPh sb="0" eb="2">
      <t>キホン</t>
    </rPh>
    <rPh sb="3" eb="5">
      <t>ジョウホウ</t>
    </rPh>
    <phoneticPr fontId="1"/>
  </si>
  <si>
    <t>氏名（旧氏名）は、特殊字も含めて戸籍抄本の字画どおりに記載してください。</t>
    <rPh sb="0" eb="2">
      <t>シメイ</t>
    </rPh>
    <rPh sb="3" eb="4">
      <t>キュウ</t>
    </rPh>
    <rPh sb="4" eb="6">
      <t>シメイ</t>
    </rPh>
    <rPh sb="9" eb="12">
      <t>トクシュジ</t>
    </rPh>
    <rPh sb="13" eb="14">
      <t>フク</t>
    </rPh>
    <rPh sb="16" eb="20">
      <t>コセキショウホン</t>
    </rPh>
    <rPh sb="21" eb="23">
      <t>ジカク</t>
    </rPh>
    <rPh sb="27" eb="29">
      <t>キサイ</t>
    </rPh>
    <phoneticPr fontId="1"/>
  </si>
  <si>
    <t>戸籍抄本で旧氏名が判明しない場合は、改製原戸籍を取得して旧氏名を確認し、記載してください。なお、旧氏名が複数ある場合は、直近の氏名を記載してください。（ただし、今後、国へ推薦する場合は、旧氏名のすべてを履歴書に記載する必要があります。）</t>
    <rPh sb="0" eb="4">
      <t>コセキショウホン</t>
    </rPh>
    <rPh sb="5" eb="8">
      <t>キュウシメイ</t>
    </rPh>
    <rPh sb="9" eb="11">
      <t>ハンメイ</t>
    </rPh>
    <rPh sb="14" eb="16">
      <t>バアイ</t>
    </rPh>
    <rPh sb="18" eb="23">
      <t>カイセイハラコセキ</t>
    </rPh>
    <rPh sb="24" eb="26">
      <t>シュトク</t>
    </rPh>
    <rPh sb="28" eb="31">
      <t>キュウシメイ</t>
    </rPh>
    <rPh sb="32" eb="34">
      <t>カクニン</t>
    </rPh>
    <rPh sb="36" eb="38">
      <t>キサイ</t>
    </rPh>
    <phoneticPr fontId="1"/>
  </si>
  <si>
    <t>本籍は戸籍抄本、現住所は住民票と照合し、漢数字・算用数字、特殊字も含めて誤りのないように記載してください。また、住所表記を省略しないでください。</t>
    <rPh sb="0" eb="2">
      <t>ホンセキ</t>
    </rPh>
    <rPh sb="3" eb="7">
      <t>コセキショウホン</t>
    </rPh>
    <rPh sb="8" eb="11">
      <t>ゲンジュウショ</t>
    </rPh>
    <rPh sb="12" eb="15">
      <t>ジュウミンヒョウ</t>
    </rPh>
    <rPh sb="16" eb="18">
      <t>ショウゴウ</t>
    </rPh>
    <rPh sb="20" eb="23">
      <t>カンスウジ</t>
    </rPh>
    <rPh sb="24" eb="28">
      <t>サンヨウスウジ</t>
    </rPh>
    <rPh sb="29" eb="32">
      <t>トクシュジ</t>
    </rPh>
    <rPh sb="33" eb="34">
      <t>フク</t>
    </rPh>
    <rPh sb="36" eb="37">
      <t>アヤマ</t>
    </rPh>
    <rPh sb="44" eb="46">
      <t>キサイ</t>
    </rPh>
    <phoneticPr fontId="1"/>
  </si>
  <si>
    <t>電話番号は、本人と連絡が取れる番号を可能な限り記載してください。（今後、受章が決まり、報道機関から問合せがあった場合に、必要に応じて情報提供する予定です。）</t>
    <rPh sb="0" eb="4">
      <t>デンワバンゴウ</t>
    </rPh>
    <rPh sb="6" eb="8">
      <t>ホンニン</t>
    </rPh>
    <rPh sb="9" eb="11">
      <t>レンラク</t>
    </rPh>
    <rPh sb="12" eb="13">
      <t>ト</t>
    </rPh>
    <rPh sb="15" eb="17">
      <t>バンゴウ</t>
    </rPh>
    <rPh sb="18" eb="20">
      <t>カノウ</t>
    </rPh>
    <rPh sb="21" eb="22">
      <t>カギ</t>
    </rPh>
    <rPh sb="23" eb="25">
      <t>キサイ</t>
    </rPh>
    <phoneticPr fontId="1"/>
  </si>
  <si>
    <t>最終学歴は、上段に学校（大学）の学部（学科）名まで記載し、下段に卒業（修了、中退）年月を記載してください。</t>
    <rPh sb="0" eb="4">
      <t>サイシュウガクレキ</t>
    </rPh>
    <rPh sb="6" eb="8">
      <t>ジョウダン</t>
    </rPh>
    <rPh sb="9" eb="11">
      <t>ガッコウ</t>
    </rPh>
    <rPh sb="12" eb="14">
      <t>ダイガク</t>
    </rPh>
    <rPh sb="16" eb="18">
      <t>ガクブ</t>
    </rPh>
    <rPh sb="19" eb="21">
      <t>ガッカ</t>
    </rPh>
    <rPh sb="22" eb="23">
      <t>メイ</t>
    </rPh>
    <rPh sb="25" eb="27">
      <t>キサイ</t>
    </rPh>
    <rPh sb="29" eb="31">
      <t>ゲダン</t>
    </rPh>
    <rPh sb="32" eb="34">
      <t>ソツギョウ</t>
    </rPh>
    <rPh sb="35" eb="37">
      <t>シュウリョウ</t>
    </rPh>
    <rPh sb="38" eb="40">
      <t>チュウタイ</t>
    </rPh>
    <rPh sb="41" eb="43">
      <t>ネンゲツ</t>
    </rPh>
    <rPh sb="44" eb="46">
      <t>キサイ</t>
    </rPh>
    <phoneticPr fontId="1"/>
  </si>
  <si>
    <t>生業は発令日現在の職業について記載し、職に就いていない場合は「在家庭」としてください。（具体的な会社名等までは記載不要です。）</t>
    <rPh sb="0" eb="2">
      <t>セイギョウ</t>
    </rPh>
    <rPh sb="3" eb="6">
      <t>ハツレイビ</t>
    </rPh>
    <rPh sb="6" eb="8">
      <t>ゲンザイ</t>
    </rPh>
    <rPh sb="9" eb="11">
      <t>ショクギョウ</t>
    </rPh>
    <rPh sb="15" eb="17">
      <t>キサイ</t>
    </rPh>
    <rPh sb="19" eb="20">
      <t>ショク</t>
    </rPh>
    <rPh sb="21" eb="22">
      <t>ツ</t>
    </rPh>
    <rPh sb="27" eb="29">
      <t>バアイ</t>
    </rPh>
    <rPh sb="31" eb="34">
      <t>ザイカテイ</t>
    </rPh>
    <phoneticPr fontId="1"/>
  </si>
  <si>
    <t>備考には、他功績による叙勲可能性の有無、過去の取下げ歴などを記載してください。
また、基準職が現職の候補者を推薦する場合は、退任予定日を記載してください。
その他、経歴に応じて、在任期間中の国勢調査人口（市町村長、公務員、行政委員）及び市町村合併（公選職、公務員）、管内人口・吏員（団員）数（消防吏員・消防団員）を記載してください。</t>
    <rPh sb="0" eb="2">
      <t>ビコウ</t>
    </rPh>
    <rPh sb="5" eb="8">
      <t>タコウセキ</t>
    </rPh>
    <rPh sb="11" eb="13">
      <t>ジョクン</t>
    </rPh>
    <rPh sb="13" eb="16">
      <t>カノウセイ</t>
    </rPh>
    <rPh sb="17" eb="19">
      <t>ウム</t>
    </rPh>
    <rPh sb="20" eb="22">
      <t>カコ</t>
    </rPh>
    <rPh sb="23" eb="25">
      <t>トリサ</t>
    </rPh>
    <rPh sb="26" eb="27">
      <t>レキ</t>
    </rPh>
    <rPh sb="30" eb="32">
      <t>キサイ</t>
    </rPh>
    <phoneticPr fontId="1"/>
  </si>
  <si>
    <t>職名</t>
    <rPh sb="0" eb="2">
      <t>ショクメイ</t>
    </rPh>
    <phoneticPr fontId="1"/>
  </si>
  <si>
    <t>主要経歴は、候補者が叙勲評価上、最も有利となる職名を記載してください。
（団体役員等で複数の職名が考えられる場合は、事前に御相談ください。）
なお、先頭に元職の場合は「元」、現職（例外的な場合のみ）の場合は「現」を付けてください。</t>
    <rPh sb="0" eb="4">
      <t>シュヨウケイレキ</t>
    </rPh>
    <rPh sb="6" eb="9">
      <t>コウホシャ</t>
    </rPh>
    <rPh sb="10" eb="15">
      <t>ジョクンヒョウカジョウ</t>
    </rPh>
    <rPh sb="16" eb="17">
      <t>モット</t>
    </rPh>
    <rPh sb="18" eb="20">
      <t>ユウリ</t>
    </rPh>
    <rPh sb="23" eb="25">
      <t>ショクメイ</t>
    </rPh>
    <rPh sb="26" eb="28">
      <t>キサイ</t>
    </rPh>
    <rPh sb="46" eb="48">
      <t>ショクメイ</t>
    </rPh>
    <phoneticPr fontId="1"/>
  </si>
  <si>
    <t>在職当時の正式名称を記載し、法人等の名称の先頭には次のとおり略称を付してください。
例）一般社団法人→（一社）、医療法人→（医）、学校法人→（学）、社会福祉法人→（福）
　　公益財団法人→（公財）、株式会社→（株）　　など</t>
    <rPh sb="0" eb="2">
      <t>ザイショク</t>
    </rPh>
    <rPh sb="2" eb="4">
      <t>トウジ</t>
    </rPh>
    <rPh sb="5" eb="9">
      <t>セイシキメイショウ</t>
    </rPh>
    <rPh sb="10" eb="12">
      <t>キサイ</t>
    </rPh>
    <rPh sb="14" eb="17">
      <t>ホウジントウ</t>
    </rPh>
    <rPh sb="18" eb="20">
      <t>メイショウ</t>
    </rPh>
    <rPh sb="21" eb="23">
      <t>セントウ</t>
    </rPh>
    <rPh sb="25" eb="26">
      <t>ツギ</t>
    </rPh>
    <rPh sb="30" eb="32">
      <t>リャクショウ</t>
    </rPh>
    <rPh sb="33" eb="34">
      <t>フ</t>
    </rPh>
    <phoneticPr fontId="1"/>
  </si>
  <si>
    <t>名称変更、改組等があった場合は、記入例を参考に、職名の末尾にその旨を記載してください。
なお、同じ役職であっても、名称変更等があった場合は分けて記載してください。</t>
    <rPh sb="0" eb="2">
      <t>メイショウ</t>
    </rPh>
    <rPh sb="2" eb="4">
      <t>ヘンコウ</t>
    </rPh>
    <rPh sb="5" eb="7">
      <t>カイソ</t>
    </rPh>
    <rPh sb="7" eb="8">
      <t>トウ</t>
    </rPh>
    <rPh sb="12" eb="14">
      <t>バアイ</t>
    </rPh>
    <rPh sb="16" eb="19">
      <t>キニュウレイ</t>
    </rPh>
    <rPh sb="20" eb="22">
      <t>サンコウ</t>
    </rPh>
    <rPh sb="24" eb="26">
      <t>ショクメイ</t>
    </rPh>
    <rPh sb="27" eb="29">
      <t>マツビ</t>
    </rPh>
    <rPh sb="32" eb="33">
      <t>ムネ</t>
    </rPh>
    <rPh sb="34" eb="36">
      <t>キサイ</t>
    </rPh>
    <phoneticPr fontId="1"/>
  </si>
  <si>
    <t>職名に共通する部分がある場合は、「同」「同上」を用いてください。</t>
    <rPh sb="0" eb="2">
      <t>ショクメイ</t>
    </rPh>
    <rPh sb="3" eb="5">
      <t>キョウツウ</t>
    </rPh>
    <rPh sb="7" eb="9">
      <t>ブブン</t>
    </rPh>
    <rPh sb="12" eb="14">
      <t>バアイ</t>
    </rPh>
    <rPh sb="17" eb="18">
      <t>ドウ</t>
    </rPh>
    <rPh sb="20" eb="22">
      <t>ドウジョウ</t>
    </rPh>
    <rPh sb="24" eb="25">
      <t>モチ</t>
    </rPh>
    <phoneticPr fontId="1"/>
  </si>
  <si>
    <t>在職
期間</t>
    <rPh sb="0" eb="2">
      <t>ザイショク</t>
    </rPh>
    <rPh sb="3" eb="5">
      <t>キカン</t>
    </rPh>
    <phoneticPr fontId="1"/>
  </si>
  <si>
    <t>同種の経歴で、前職の「至日」と後職の「自日」が重複しないようにしてください。（実際の日付が同日の場合は、下位職（同位職の場合は前職を）前日に変更し調整してください。）</t>
    <rPh sb="0" eb="2">
      <t>ドウシュ</t>
    </rPh>
    <rPh sb="3" eb="5">
      <t>ケイレキ</t>
    </rPh>
    <rPh sb="7" eb="9">
      <t>ゼンショク</t>
    </rPh>
    <rPh sb="11" eb="12">
      <t>イタル</t>
    </rPh>
    <rPh sb="12" eb="13">
      <t>ヒ</t>
    </rPh>
    <rPh sb="15" eb="16">
      <t>アト</t>
    </rPh>
    <rPh sb="16" eb="17">
      <t>ショク</t>
    </rPh>
    <rPh sb="19" eb="20">
      <t>ジ</t>
    </rPh>
    <rPh sb="20" eb="21">
      <t>ヒ</t>
    </rPh>
    <rPh sb="23" eb="25">
      <t>チョウフク</t>
    </rPh>
    <phoneticPr fontId="1"/>
  </si>
  <si>
    <t>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
    <rPh sb="17" eb="19">
      <t>イカ</t>
    </rPh>
    <rPh sb="28" eb="31">
      <t>ケイサンシキ</t>
    </rPh>
    <rPh sb="32" eb="33">
      <t>ク</t>
    </rPh>
    <phoneticPr fontId="1"/>
  </si>
  <si>
    <t>半月単位で計算し、その期間が重複した場合は、除算する必要があるため、「計算シート」右端セルに「0-」を入力してください。</t>
    <phoneticPr fontId="1"/>
  </si>
  <si>
    <t>換算率</t>
    <rPh sb="0" eb="3">
      <t>カンサンリツ</t>
    </rPh>
    <phoneticPr fontId="1"/>
  </si>
  <si>
    <t>【様式１のみ】換算率を入力する必要がありますので、基準に従って入力してください。</t>
    <rPh sb="1" eb="3">
      <t>ヨウシキ</t>
    </rPh>
    <rPh sb="7" eb="10">
      <t>カンサンリツ</t>
    </rPh>
    <rPh sb="11" eb="13">
      <t>ニュウリョク</t>
    </rPh>
    <rPh sb="15" eb="17">
      <t>ヒツヨウ</t>
    </rPh>
    <rPh sb="25" eb="27">
      <t>キジュン</t>
    </rPh>
    <rPh sb="28" eb="29">
      <t>シタガ</t>
    </rPh>
    <rPh sb="31" eb="33">
      <t>ニュウリョク</t>
    </rPh>
    <phoneticPr fontId="1"/>
  </si>
  <si>
    <t>褒章、大臣（長官）表彰、知事表彰の表彰歴のみ時系列に記載してください。記入例を参考に、末尾に功労名を入れてください。</t>
    <rPh sb="0" eb="2">
      <t>ホウショウ</t>
    </rPh>
    <rPh sb="3" eb="5">
      <t>ダイジン</t>
    </rPh>
    <rPh sb="6" eb="8">
      <t>チョウカン</t>
    </rPh>
    <rPh sb="9" eb="11">
      <t>ヒョウショウ</t>
    </rPh>
    <rPh sb="12" eb="16">
      <t>チジヒョウショウ</t>
    </rPh>
    <rPh sb="17" eb="19">
      <t>ヒョウショウ</t>
    </rPh>
    <rPh sb="19" eb="20">
      <t>レキ</t>
    </rPh>
    <rPh sb="22" eb="25">
      <t>ジケイレツ</t>
    </rPh>
    <rPh sb="26" eb="28">
      <t>キサイ</t>
    </rPh>
    <phoneticPr fontId="1"/>
  </si>
  <si>
    <t>資格・免許等</t>
    <rPh sb="0" eb="2">
      <t>シカク</t>
    </rPh>
    <rPh sb="3" eb="6">
      <t>メンキョトウ</t>
    </rPh>
    <phoneticPr fontId="1"/>
  </si>
  <si>
    <t>【様式２のみ】各種資格、免許等を取得している場合は、取得日及び登録番号を記載してください。</t>
    <rPh sb="1" eb="3">
      <t>ヨウシキ</t>
    </rPh>
    <rPh sb="14" eb="15">
      <t>トウ</t>
    </rPh>
    <phoneticPr fontId="1"/>
  </si>
  <si>
    <t>○○部</t>
  </si>
  <si>
    <t>基準職欄には、推薦基準に直接関係する職名のみを記載し、その他欄には、以下に挙げる栄典評価の可能性がある経歴のみ以下の順番で項目ごとに就任が早い順に記載してください。（記載不要としているものは記載しないでください。）
☆基準職以外でその他欄に記載が必要な経歴
①公選職歴（市町村長、議会議員）
　※議長、副議長歴は記載し、議会の常任（特別）委員会歴、一部事務組合等議会議員歴は記載不要です。
②公務員歴
③行政委員歴（教育委員会委員、選挙管理委員会委員、人事（公平）委員会委員、監査委員、農業委員会委員など）
　※議会議員が議会の選出により就任した場合は、末尾に「（議員選出）」と記載してください。
④その他法律に基づく委員歴（民生・児童委員、保護司、行政相談委員、調停委員など）
⑤消防歴（消防団員）
　※階級ごとに漏れなく記載してください。
　　（通常、団員→班長→部長→副分団長→分団長→副団長→団長となります。）
⑥団体歴
　※理事以上の役職のみ記載してください。
　　（顧問、名誉会長等の名誉職や、監事・会計などは記載不要です。）
　ただし、理事等の名称でない場合でも、理事以上に相当する場合は記載してください。
⑦兵役歴
⑧生業歴
※会社等に勤務している場合は、会社名の後ろに「勤務」、役職についている場合は役職名を記載してください。その際は、具体的な会社名を記載してください。職に就いていない場合、「在家庭」の記載は不要です。</t>
    <rPh sb="0" eb="3">
      <t>キジュンショク</t>
    </rPh>
    <rPh sb="3" eb="4">
      <t>ラン</t>
    </rPh>
    <rPh sb="7" eb="11">
      <t>スイセンキジュン</t>
    </rPh>
    <rPh sb="12" eb="14">
      <t>チョクセツ</t>
    </rPh>
    <rPh sb="14" eb="16">
      <t>カンケイ</t>
    </rPh>
    <rPh sb="18" eb="20">
      <t>ショクメイ</t>
    </rPh>
    <rPh sb="23" eb="25">
      <t>キサイ</t>
    </rPh>
    <rPh sb="29" eb="30">
      <t>タ</t>
    </rPh>
    <rPh sb="30" eb="31">
      <t>ラン</t>
    </rPh>
    <rPh sb="34" eb="36">
      <t>イカ</t>
    </rPh>
    <rPh sb="37" eb="38">
      <t>ア</t>
    </rPh>
    <rPh sb="40" eb="42">
      <t>エイテン</t>
    </rPh>
    <rPh sb="42" eb="44">
      <t>ヒョウカ</t>
    </rPh>
    <rPh sb="45" eb="47">
      <t>カノウ</t>
    </rPh>
    <rPh sb="47" eb="48">
      <t>セイ</t>
    </rPh>
    <rPh sb="51" eb="53">
      <t>ケイレキ</t>
    </rPh>
    <rPh sb="55" eb="57">
      <t>イカ</t>
    </rPh>
    <rPh sb="519" eb="520">
      <t>レキ</t>
    </rPh>
    <rPh sb="574" eb="575">
      <t>サイ</t>
    </rPh>
    <phoneticPr fontId="1"/>
  </si>
  <si>
    <t>７秋</t>
    <rPh sb="1" eb="2">
      <t>アキ</t>
    </rPh>
    <phoneticPr fontId="1"/>
  </si>
  <si>
    <t>8秋</t>
    <rPh sb="1" eb="2">
      <t>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</si>
</sst>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lt;=999]000;[&lt;=99999]000\-00;000\-0000"/>
    <numFmt numFmtId="179" formatCode="[$-411]ge\.m\.d;@"/>
    <numFmt numFmtId="180" formatCode="#"/>
  </numFmts>
  <fonts count="23">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b/>
      <sz val="12"/>
      <color theme="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sz val="8"/>
      <name val="ＭＳ 明朝"/>
      <family val="1"/>
      <charset val="128"/>
    </font>
    <font>
      <sz val="8"/>
      <color indexed="10"/>
      <name val="ＭＳ 明朝"/>
      <family val="1"/>
      <charset val="128"/>
    </font>
    <font>
      <sz val="6"/>
      <name val="ＭＳ 明朝"/>
      <family val="1"/>
      <charset val="128"/>
    </font>
    <font>
      <sz val="8"/>
      <color theme="1"/>
      <name val="ＭＳ 明朝"/>
      <family val="1"/>
      <charset val="128"/>
    </font>
    <font>
      <b/>
      <sz val="11"/>
      <name val="ＭＳ 明朝"/>
      <family val="1"/>
      <charset val="128"/>
    </font>
    <font>
      <sz val="18"/>
      <name val="ＭＳ 明朝"/>
      <family val="1"/>
      <charset val="128"/>
    </font>
    <font>
      <sz val="12"/>
      <color theme="1"/>
      <name val="ＭＳ Ｐゴシック"/>
      <family val="3"/>
      <charset val="128"/>
    </font>
    <font>
      <b/>
      <sz val="11"/>
      <color indexed="81"/>
      <name val="MS P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s>
  <borders count="122">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2">
    <xf numFmtId="0" fontId="0" fillId="0" borderId="0">
      <alignment vertical="center"/>
    </xf>
    <xf numFmtId="0" fontId="8" fillId="0" borderId="0"/>
  </cellStyleXfs>
  <cellXfs count="530">
    <xf numFmtId="0" fontId="0" fillId="0" borderId="0" xfId="0">
      <alignmen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57" fontId="0" fillId="0" borderId="6" xfId="0" applyNumberFormat="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7" fontId="0" fillId="0" borderId="15" xfId="0" applyNumberFormat="1" applyBorder="1" applyAlignment="1">
      <alignment horizontal="left" vertical="center"/>
    </xf>
    <xf numFmtId="0" fontId="0" fillId="2" borderId="20" xfId="0" applyFill="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7" fillId="0" borderId="56" xfId="0" applyFont="1" applyBorder="1" applyAlignment="1">
      <alignment horizontal="center" vertical="center"/>
    </xf>
    <xf numFmtId="0" fontId="9" fillId="0" borderId="0" xfId="1" applyFont="1"/>
    <xf numFmtId="49" fontId="9" fillId="0" borderId="0" xfId="1" applyNumberFormat="1" applyFont="1"/>
    <xf numFmtId="0" fontId="9" fillId="0" borderId="0" xfId="1" applyFont="1" applyAlignment="1">
      <alignment horizontal="center"/>
    </xf>
    <xf numFmtId="57" fontId="9" fillId="0" borderId="0" xfId="1" applyNumberFormat="1" applyFont="1"/>
    <xf numFmtId="57" fontId="9" fillId="0" borderId="0" xfId="1" applyNumberFormat="1" applyFont="1" applyAlignment="1">
      <alignment vertical="center"/>
    </xf>
    <xf numFmtId="57" fontId="9" fillId="3" borderId="0" xfId="1" applyNumberFormat="1" applyFont="1" applyFill="1" applyAlignment="1">
      <alignment vertical="center"/>
    </xf>
    <xf numFmtId="57" fontId="9" fillId="4" borderId="0" xfId="1" applyNumberFormat="1" applyFont="1" applyFill="1" applyAlignment="1">
      <alignment vertical="center"/>
    </xf>
    <xf numFmtId="0" fontId="10" fillId="0" borderId="0" xfId="1" applyFont="1" applyAlignment="1">
      <alignment vertical="center"/>
    </xf>
    <xf numFmtId="57" fontId="11" fillId="0" borderId="0" xfId="1" applyNumberFormat="1" applyFont="1" applyAlignment="1">
      <alignment vertical="center"/>
    </xf>
    <xf numFmtId="0" fontId="10" fillId="0" borderId="57" xfId="1" applyFont="1" applyBorder="1" applyAlignment="1">
      <alignment vertical="center"/>
    </xf>
    <xf numFmtId="0" fontId="10" fillId="0" borderId="17" xfId="1" applyFont="1" applyBorder="1" applyAlignment="1">
      <alignment vertical="center"/>
    </xf>
    <xf numFmtId="0" fontId="10" fillId="0" borderId="58" xfId="1" applyFont="1" applyBorder="1" applyAlignment="1">
      <alignment horizontal="center" vertical="center"/>
    </xf>
    <xf numFmtId="0" fontId="10" fillId="0" borderId="23" xfId="1" applyFont="1" applyBorder="1" applyAlignment="1">
      <alignment horizontal="center" vertical="center"/>
    </xf>
    <xf numFmtId="0" fontId="8" fillId="0" borderId="0" xfId="1"/>
    <xf numFmtId="0" fontId="12" fillId="5" borderId="1" xfId="1" applyFont="1" applyFill="1" applyBorder="1" applyAlignment="1">
      <alignment horizontal="center"/>
    </xf>
    <xf numFmtId="0" fontId="8" fillId="0" borderId="27" xfId="1" applyBorder="1" applyAlignment="1">
      <alignment horizontal="center"/>
    </xf>
    <xf numFmtId="57" fontId="9" fillId="6" borderId="0" xfId="1" applyNumberFormat="1" applyFont="1" applyFill="1" applyAlignment="1">
      <alignment vertical="center"/>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12" fillId="5" borderId="22" xfId="1" applyFont="1" applyFill="1" applyBorder="1" applyAlignment="1">
      <alignment horizontal="center"/>
    </xf>
    <xf numFmtId="0" fontId="9" fillId="0" borderId="23" xfId="1" applyFont="1" applyBorder="1"/>
    <xf numFmtId="0" fontId="8" fillId="0" borderId="23" xfId="1" applyBorder="1" applyAlignment="1">
      <alignment horizontal="center"/>
    </xf>
    <xf numFmtId="0" fontId="12" fillId="0" borderId="70" xfId="1" applyFont="1" applyBorder="1" applyAlignment="1">
      <alignment horizontal="center" vertical="center"/>
    </xf>
    <xf numFmtId="0" fontId="13" fillId="0" borderId="27" xfId="1" applyFont="1" applyBorder="1" applyAlignment="1">
      <alignment horizontal="center" vertical="center"/>
    </xf>
    <xf numFmtId="0" fontId="12" fillId="0" borderId="68" xfId="1" applyFont="1" applyBorder="1" applyAlignment="1">
      <alignment vertical="center" textRotation="255"/>
    </xf>
    <xf numFmtId="0" fontId="12" fillId="0" borderId="79" xfId="1" applyFont="1" applyBorder="1" applyAlignment="1">
      <alignment horizontal="center" vertical="center"/>
    </xf>
    <xf numFmtId="0" fontId="13" fillId="0" borderId="85" xfId="1" applyFont="1" applyBorder="1" applyAlignment="1">
      <alignment horizontal="center" vertical="center"/>
    </xf>
    <xf numFmtId="0" fontId="13" fillId="0" borderId="86" xfId="1" applyFont="1" applyBorder="1" applyAlignment="1">
      <alignment horizontal="center" vertical="center"/>
    </xf>
    <xf numFmtId="0" fontId="12" fillId="0" borderId="16" xfId="1" applyFont="1" applyBorder="1" applyAlignment="1">
      <alignment vertical="center" textRotation="255"/>
    </xf>
    <xf numFmtId="0" fontId="9" fillId="5" borderId="0" xfId="1" applyFont="1" applyFill="1"/>
    <xf numFmtId="57" fontId="9" fillId="5" borderId="0" xfId="1" applyNumberFormat="1" applyFont="1" applyFill="1"/>
    <xf numFmtId="57" fontId="9" fillId="5" borderId="0" xfId="1" applyNumberFormat="1" applyFont="1" applyFill="1" applyAlignment="1">
      <alignment vertical="center"/>
    </xf>
    <xf numFmtId="0" fontId="10" fillId="5" borderId="0" xfId="1" applyFont="1" applyFill="1" applyAlignment="1">
      <alignment vertical="center"/>
    </xf>
    <xf numFmtId="57" fontId="11" fillId="5" borderId="0" xfId="1" applyNumberFormat="1" applyFont="1" applyFill="1" applyAlignment="1">
      <alignment vertical="center"/>
    </xf>
    <xf numFmtId="0" fontId="10" fillId="5" borderId="57" xfId="1" applyFont="1" applyFill="1" applyBorder="1" applyAlignment="1">
      <alignment vertical="center"/>
    </xf>
    <xf numFmtId="0" fontId="10" fillId="5" borderId="17" xfId="1" applyFont="1" applyFill="1" applyBorder="1" applyAlignment="1">
      <alignment vertical="center"/>
    </xf>
    <xf numFmtId="0" fontId="10" fillId="5" borderId="58" xfId="1" applyFont="1" applyFill="1" applyBorder="1" applyAlignment="1">
      <alignment horizontal="center" vertical="center"/>
    </xf>
    <xf numFmtId="0" fontId="10" fillId="5" borderId="23" xfId="1" applyFont="1" applyFill="1" applyBorder="1" applyAlignment="1">
      <alignment horizontal="center" vertical="center"/>
    </xf>
    <xf numFmtId="0" fontId="8" fillId="5" borderId="0" xfId="1" applyFill="1"/>
    <xf numFmtId="0" fontId="13" fillId="7" borderId="27"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2" xfId="1" applyFont="1" applyFill="1" applyBorder="1" applyAlignment="1">
      <alignment horizontal="center" vertical="center"/>
    </xf>
    <xf numFmtId="0" fontId="13" fillId="7" borderId="85" xfId="1" applyFont="1" applyFill="1" applyBorder="1" applyAlignment="1">
      <alignment horizontal="center" vertical="center"/>
    </xf>
    <xf numFmtId="0" fontId="13" fillId="7" borderId="86" xfId="1" applyFont="1" applyFill="1" applyBorder="1" applyAlignment="1">
      <alignment horizontal="center" vertical="center"/>
    </xf>
    <xf numFmtId="0" fontId="10" fillId="0" borderId="67"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67" xfId="1" applyFont="1" applyBorder="1" applyAlignment="1">
      <alignment horizontal="center" vertical="center"/>
    </xf>
    <xf numFmtId="0" fontId="10" fillId="0" borderId="27" xfId="1" applyFont="1" applyBorder="1" applyAlignment="1">
      <alignment horizontal="center" vertical="center"/>
    </xf>
    <xf numFmtId="0" fontId="10" fillId="0" borderId="58"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vertical="center"/>
    </xf>
    <xf numFmtId="0" fontId="9" fillId="0" borderId="0" xfId="1" applyFont="1" applyAlignment="1">
      <alignment vertical="center"/>
    </xf>
    <xf numFmtId="49" fontId="11" fillId="0" borderId="15" xfId="1" applyNumberFormat="1" applyFont="1" applyBorder="1" applyAlignment="1">
      <alignment vertical="center"/>
    </xf>
    <xf numFmtId="49" fontId="11" fillId="0" borderId="18" xfId="1" applyNumberFormat="1" applyFont="1" applyBorder="1" applyAlignment="1">
      <alignment vertical="center"/>
    </xf>
    <xf numFmtId="49" fontId="9" fillId="0" borderId="15" xfId="1" applyNumberFormat="1" applyFont="1" applyBorder="1" applyAlignment="1">
      <alignment vertical="center"/>
    </xf>
    <xf numFmtId="0" fontId="13" fillId="0" borderId="92" xfId="1" applyFont="1" applyBorder="1" applyAlignment="1">
      <alignment horizontal="center" vertical="center"/>
    </xf>
    <xf numFmtId="0" fontId="13" fillId="0" borderId="93" xfId="1" applyFont="1" applyBorder="1" applyAlignment="1">
      <alignment horizontal="center" vertical="center"/>
    </xf>
    <xf numFmtId="0" fontId="9" fillId="0" borderId="67"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9" fillId="8" borderId="18"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19" xfId="1" applyFont="1" applyFill="1" applyBorder="1" applyAlignment="1">
      <alignment horizontal="left" vertical="center"/>
    </xf>
    <xf numFmtId="0" fontId="9" fillId="9" borderId="18" xfId="1" applyFont="1" applyFill="1" applyBorder="1" applyAlignment="1">
      <alignment horizontal="center" vertical="center"/>
    </xf>
    <xf numFmtId="0" fontId="9" fillId="9" borderId="12" xfId="1" applyFont="1" applyFill="1" applyBorder="1" applyAlignment="1">
      <alignment horizontal="center" vertical="center"/>
    </xf>
    <xf numFmtId="0" fontId="9" fillId="9" borderId="19" xfId="1" applyFont="1" applyFill="1" applyBorder="1" applyAlignment="1">
      <alignment horizontal="left" vertical="center"/>
    </xf>
    <xf numFmtId="0" fontId="9" fillId="3" borderId="18"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9" xfId="1" applyFont="1" applyFill="1" applyBorder="1" applyAlignment="1">
      <alignment horizontal="left" vertical="center"/>
    </xf>
    <xf numFmtId="0" fontId="9" fillId="4" borderId="18"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9" xfId="1" applyFont="1" applyFill="1" applyBorder="1" applyAlignment="1">
      <alignment horizontal="left" vertical="center"/>
    </xf>
    <xf numFmtId="49" fontId="9" fillId="0" borderId="0" xfId="1" applyNumberFormat="1" applyFont="1" applyAlignment="1">
      <alignment vertical="center"/>
    </xf>
    <xf numFmtId="49" fontId="15" fillId="0" borderId="94" xfId="1" applyNumberFormat="1" applyFont="1" applyBorder="1" applyAlignment="1">
      <alignment horizontal="center" vertical="center" wrapText="1"/>
    </xf>
    <xf numFmtId="0" fontId="13" fillId="0" borderId="0" xfId="1" applyFont="1" applyAlignment="1">
      <alignment horizontal="center" vertical="center" wrapText="1"/>
    </xf>
    <xf numFmtId="0" fontId="17" fillId="0" borderId="27" xfId="1" applyFont="1" applyBorder="1" applyAlignment="1">
      <alignment horizontal="center" vertical="center" wrapText="1"/>
    </xf>
    <xf numFmtId="0" fontId="13" fillId="0" borderId="21" xfId="1" applyFont="1" applyBorder="1" applyAlignment="1">
      <alignment horizontal="center" vertical="center" wrapText="1"/>
    </xf>
    <xf numFmtId="0" fontId="15" fillId="0" borderId="31" xfId="1" applyFont="1" applyBorder="1" applyAlignment="1">
      <alignment horizontal="center" vertical="center"/>
    </xf>
    <xf numFmtId="0" fontId="15" fillId="0" borderId="46" xfId="1" applyFont="1" applyBorder="1" applyAlignment="1">
      <alignment horizontal="center" vertical="center"/>
    </xf>
    <xf numFmtId="0" fontId="19" fillId="0" borderId="0" xfId="1" applyFont="1" applyAlignment="1">
      <alignment vertical="center"/>
    </xf>
    <xf numFmtId="0" fontId="9" fillId="7" borderId="0" xfId="1" applyFont="1" applyFill="1" applyAlignment="1">
      <alignment vertical="center"/>
    </xf>
    <xf numFmtId="179" fontId="9" fillId="6" borderId="88" xfId="1" applyNumberFormat="1" applyFont="1" applyFill="1" applyBorder="1" applyAlignment="1">
      <alignment horizontal="center" vertical="center"/>
    </xf>
    <xf numFmtId="49" fontId="12" fillId="0" borderId="94" xfId="1" applyNumberFormat="1" applyFont="1" applyBorder="1" applyAlignment="1">
      <alignment horizontal="center" vertical="center" wrapText="1"/>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21" fillId="0" borderId="53" xfId="0" applyFont="1" applyBorder="1">
      <alignment vertical="center"/>
    </xf>
    <xf numFmtId="0" fontId="2" fillId="0" borderId="0" xfId="0" applyFont="1" applyAlignment="1">
      <alignment horizontal="center" vertical="center"/>
    </xf>
    <xf numFmtId="0" fontId="2" fillId="0" borderId="0" xfId="0" applyFont="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11" xfId="0" applyFont="1" applyBorder="1">
      <alignment vertical="center"/>
    </xf>
    <xf numFmtId="0" fontId="2" fillId="0" borderId="10" xfId="0" applyFont="1" applyBorder="1">
      <alignment vertical="center"/>
    </xf>
    <xf numFmtId="176" fontId="21" fillId="0" borderId="0" xfId="0" applyNumberFormat="1" applyFont="1">
      <alignment vertical="center"/>
    </xf>
    <xf numFmtId="0" fontId="21" fillId="0" borderId="11" xfId="0" applyFont="1" applyBorder="1" applyAlignment="1">
      <alignment vertical="center" textRotation="255"/>
    </xf>
    <xf numFmtId="0" fontId="2" fillId="0" borderId="0" xfId="0" quotePrefix="1" applyFont="1" applyAlignment="1">
      <alignment horizontal="center" vertical="center" shrinkToFit="1"/>
    </xf>
    <xf numFmtId="0" fontId="21" fillId="0" borderId="11" xfId="0" applyFont="1" applyBorder="1" applyAlignment="1">
      <alignment vertical="top"/>
    </xf>
    <xf numFmtId="0" fontId="2" fillId="0" borderId="0" xfId="0" quotePrefix="1" applyFont="1">
      <alignment vertical="center"/>
    </xf>
    <xf numFmtId="0" fontId="21" fillId="0" borderId="11" xfId="0" applyFont="1" applyBorder="1" applyAlignment="1">
      <alignment vertical="center" textRotation="255" wrapText="1"/>
    </xf>
    <xf numFmtId="49" fontId="2" fillId="0" borderId="0" xfId="0" quotePrefix="1" applyNumberFormat="1" applyFont="1">
      <alignment vertical="center"/>
    </xf>
    <xf numFmtId="0" fontId="21" fillId="0" borderId="0" xfId="0" applyFont="1" applyAlignment="1">
      <alignment horizontal="center" vertical="center" wrapText="1"/>
    </xf>
    <xf numFmtId="49" fontId="2" fillId="0" borderId="0" xfId="0" quotePrefix="1" applyNumberFormat="1" applyFont="1" applyAlignment="1">
      <alignment vertical="center" wrapText="1"/>
    </xf>
    <xf numFmtId="0" fontId="2" fillId="0" borderId="0" xfId="0" applyFont="1" applyAlignment="1">
      <alignment horizontal="left" vertical="center" shrinkToFit="1"/>
    </xf>
    <xf numFmtId="0" fontId="21" fillId="0" borderId="2" xfId="0" applyFont="1" applyBorder="1">
      <alignment vertical="center"/>
    </xf>
    <xf numFmtId="0" fontId="21" fillId="0" borderId="2" xfId="0" applyFont="1" applyBorder="1" applyAlignment="1">
      <alignment vertical="center" textRotation="255" wrapText="1"/>
    </xf>
    <xf numFmtId="0" fontId="21" fillId="0" borderId="0" xfId="0" applyFont="1" applyAlignment="1">
      <alignment vertical="top" wrapText="1"/>
    </xf>
    <xf numFmtId="0" fontId="13" fillId="0" borderId="0" xfId="1" applyFont="1" applyAlignment="1">
      <alignment vertical="center" wrapText="1"/>
    </xf>
    <xf numFmtId="49" fontId="12" fillId="5" borderId="94" xfId="1" applyNumberFormat="1" applyFont="1" applyFill="1" applyBorder="1" applyAlignment="1">
      <alignment horizontal="center" vertical="center" wrapText="1"/>
    </xf>
    <xf numFmtId="0" fontId="12" fillId="0" borderId="8" xfId="1" applyFont="1" applyBorder="1" applyAlignment="1">
      <alignment vertical="center" wrapText="1"/>
    </xf>
    <xf numFmtId="179" fontId="9" fillId="5" borderId="88" xfId="1" applyNumberFormat="1" applyFont="1" applyFill="1" applyBorder="1" applyAlignment="1">
      <alignment horizontal="center" vertical="center"/>
    </xf>
    <xf numFmtId="0" fontId="12" fillId="2" borderId="79" xfId="1" applyFont="1" applyFill="1" applyBorder="1" applyAlignment="1">
      <alignment horizontal="center" vertical="center"/>
    </xf>
    <xf numFmtId="0" fontId="12" fillId="2" borderId="70" xfId="1" applyFont="1" applyFill="1" applyBorder="1" applyAlignment="1">
      <alignment horizontal="center" vertical="center"/>
    </xf>
    <xf numFmtId="0" fontId="8" fillId="2" borderId="23" xfId="1" applyFill="1" applyBorder="1" applyAlignment="1">
      <alignment horizontal="center"/>
    </xf>
    <xf numFmtId="0" fontId="9" fillId="2" borderId="23" xfId="1" applyFont="1" applyFill="1" applyBorder="1"/>
    <xf numFmtId="0" fontId="12" fillId="2" borderId="22" xfId="1" applyFont="1" applyFill="1" applyBorder="1" applyAlignment="1">
      <alignment horizontal="center"/>
    </xf>
    <xf numFmtId="0" fontId="8" fillId="2" borderId="27" xfId="1" applyFill="1" applyBorder="1" applyAlignment="1">
      <alignment horizontal="center"/>
    </xf>
    <xf numFmtId="0" fontId="12" fillId="2" borderId="1" xfId="1" applyFont="1" applyFill="1" applyBorder="1" applyAlignment="1">
      <alignment horizontal="center"/>
    </xf>
    <xf numFmtId="57" fontId="0" fillId="0" borderId="40" xfId="0" applyNumberFormat="1" applyBorder="1" applyAlignment="1">
      <alignment horizontal="left" vertical="center"/>
    </xf>
    <xf numFmtId="0" fontId="0" fillId="2" borderId="107" xfId="0" applyFill="1" applyBorder="1" applyAlignment="1">
      <alignment horizontal="center" vertical="center"/>
    </xf>
    <xf numFmtId="0" fontId="0" fillId="2" borderId="108"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67" xfId="0" applyFill="1" applyBorder="1" applyAlignment="1">
      <alignment horizontal="center" vertical="center"/>
    </xf>
    <xf numFmtId="0" fontId="0" fillId="0" borderId="36" xfId="0" applyBorder="1">
      <alignment vertical="center"/>
    </xf>
    <xf numFmtId="0" fontId="0" fillId="0" borderId="112" xfId="0" applyBorder="1">
      <alignment vertical="center"/>
    </xf>
    <xf numFmtId="0" fontId="0" fillId="0" borderId="103" xfId="0" applyBorder="1">
      <alignment vertical="center"/>
    </xf>
    <xf numFmtId="0" fontId="0" fillId="0" borderId="104" xfId="0" applyBorder="1">
      <alignment vertical="center"/>
    </xf>
    <xf numFmtId="0" fontId="0" fillId="0" borderId="68" xfId="0" applyBorder="1" applyAlignment="1">
      <alignment horizontal="center" vertical="center"/>
    </xf>
    <xf numFmtId="0" fontId="0" fillId="0" borderId="78" xfId="0" applyBorder="1" applyAlignment="1">
      <alignment horizontal="center" vertical="center"/>
    </xf>
    <xf numFmtId="0" fontId="0" fillId="0" borderId="46" xfId="0" applyBorder="1" applyAlignment="1">
      <alignment horizontal="center" vertical="center" wrapText="1"/>
    </xf>
    <xf numFmtId="0" fontId="0" fillId="2" borderId="113" xfId="0" applyFill="1" applyBorder="1" applyAlignment="1">
      <alignment horizontal="center" vertical="center"/>
    </xf>
    <xf numFmtId="0" fontId="0" fillId="2" borderId="114" xfId="0" applyFill="1" applyBorder="1" applyAlignment="1">
      <alignment horizontal="center" vertical="center"/>
    </xf>
    <xf numFmtId="0" fontId="0" fillId="2" borderId="118" xfId="0" applyFill="1" applyBorder="1" applyAlignment="1">
      <alignment horizontal="center" vertical="center"/>
    </xf>
    <xf numFmtId="0" fontId="0" fillId="0" borderId="116" xfId="0" applyBorder="1" applyAlignment="1">
      <alignment horizontal="center" vertical="center"/>
    </xf>
    <xf numFmtId="0" fontId="0" fillId="0" borderId="67" xfId="0" applyBorder="1" applyAlignment="1">
      <alignment horizontal="center" vertical="center"/>
    </xf>
    <xf numFmtId="0" fontId="0" fillId="0" borderId="58" xfId="0" applyBorder="1" applyAlignment="1">
      <alignment horizontal="center"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20" xfId="0" applyBorder="1" applyAlignment="1">
      <alignment horizontal="center" vertical="center"/>
    </xf>
    <xf numFmtId="0" fontId="0" fillId="0" borderId="15" xfId="0" applyBorder="1" applyAlignment="1">
      <alignment horizontal="center" vertical="center" wrapText="1"/>
    </xf>
    <xf numFmtId="0" fontId="0" fillId="0" borderId="0" xfId="0" applyAlignment="1">
      <alignment horizontal="left" vertical="center"/>
    </xf>
    <xf numFmtId="0" fontId="0" fillId="0" borderId="78" xfId="0" applyBorder="1" applyAlignment="1">
      <alignment horizontal="center" vertical="center"/>
    </xf>
    <xf numFmtId="0" fontId="0" fillId="0" borderId="68"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0" fillId="0" borderId="45" xfId="0" applyBorder="1" applyAlignment="1">
      <alignment horizontal="left" vertical="center" wrapText="1"/>
    </xf>
    <xf numFmtId="0" fontId="0" fillId="0" borderId="6" xfId="0" applyBorder="1" applyAlignment="1">
      <alignment horizontal="left" vertical="center" wrapText="1"/>
    </xf>
    <xf numFmtId="0" fontId="0" fillId="0" borderId="105" xfId="0" applyBorder="1" applyAlignment="1">
      <alignment horizontal="left" vertical="center" wrapText="1"/>
    </xf>
    <xf numFmtId="0" fontId="0" fillId="0" borderId="42" xfId="0" applyBorder="1" applyAlignment="1">
      <alignment horizontal="left" vertical="center" wrapTex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179" fontId="0" fillId="0" borderId="26" xfId="0" quotePrefix="1" applyNumberFormat="1" applyBorder="1" applyAlignment="1">
      <alignment horizontal="left" vertical="center"/>
    </xf>
    <xf numFmtId="179" fontId="0" fillId="0" borderId="23" xfId="0" quotePrefix="1" applyNumberFormat="1" applyBorder="1" applyAlignment="1">
      <alignment horizontal="left" vertical="center"/>
    </xf>
    <xf numFmtId="179" fontId="0" fillId="0" borderId="22" xfId="0" applyNumberFormat="1" applyBorder="1" applyAlignment="1">
      <alignment horizontal="left" vertical="center"/>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0" xfId="0" applyBorder="1" applyAlignment="1">
      <alignment horizontal="left" vertical="top" wrapText="1"/>
    </xf>
    <xf numFmtId="179" fontId="0" fillId="0" borderId="11" xfId="0" quotePrefix="1" applyNumberFormat="1" applyBorder="1" applyAlignment="1">
      <alignment horizontal="left" vertical="center"/>
    </xf>
    <xf numFmtId="179" fontId="0" fillId="0" borderId="0" xfId="0" quotePrefix="1" applyNumberFormat="1" applyAlignment="1">
      <alignment horizontal="left" vertical="center"/>
    </xf>
    <xf numFmtId="179" fontId="0" fillId="0" borderId="10" xfId="0" applyNumberFormat="1" applyBorder="1" applyAlignment="1">
      <alignment horizontal="left" vertical="center"/>
    </xf>
    <xf numFmtId="0" fontId="0" fillId="0" borderId="15" xfId="0" applyBorder="1">
      <alignment vertical="center"/>
    </xf>
    <xf numFmtId="0" fontId="6" fillId="0" borderId="5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3" xfId="0" applyBorder="1" applyAlignment="1">
      <alignment horizontal="center" vertical="center"/>
    </xf>
    <xf numFmtId="0" fontId="0" fillId="0" borderId="97" xfId="0" applyBorder="1" applyAlignment="1">
      <alignment horizontal="center" vertical="center"/>
    </xf>
    <xf numFmtId="0" fontId="0" fillId="0" borderId="117"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0" fillId="0" borderId="2" xfId="0" applyBorder="1" applyAlignment="1">
      <alignment horizontal="center" vertical="center"/>
    </xf>
    <xf numFmtId="0" fontId="0" fillId="0" borderId="62" xfId="0" applyBorder="1" applyAlignment="1">
      <alignment horizontal="center"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textRotation="255"/>
    </xf>
    <xf numFmtId="0" fontId="0" fillId="0" borderId="16" xfId="0" applyBorder="1" applyAlignment="1">
      <alignment horizontal="center" vertical="center" textRotation="255"/>
    </xf>
    <xf numFmtId="0" fontId="0" fillId="0" borderId="7" xfId="0" applyBorder="1" applyAlignment="1">
      <alignment horizontal="center" vertical="center" textRotation="255"/>
    </xf>
    <xf numFmtId="0" fontId="0" fillId="0" borderId="40"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46" xfId="0" applyBorder="1" applyAlignment="1">
      <alignment horizontal="center" vertical="center"/>
    </xf>
    <xf numFmtId="0" fontId="0" fillId="0" borderId="46" xfId="0" applyBorder="1" applyAlignment="1">
      <alignment horizontal="center" vertical="center" wrapText="1"/>
    </xf>
    <xf numFmtId="176" fontId="0" fillId="0" borderId="24"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7" xfId="0" applyNumberFormat="1" applyBorder="1" applyAlignment="1">
      <alignment horizontal="center" vertical="center"/>
    </xf>
    <xf numFmtId="0" fontId="0" fillId="2" borderId="23" xfId="0" applyFill="1" applyBorder="1" applyAlignment="1">
      <alignment horizontal="center" vertical="center"/>
    </xf>
    <xf numFmtId="0" fontId="0" fillId="2" borderId="22" xfId="0" applyFill="1" applyBorder="1" applyAlignment="1">
      <alignment horizontal="center" vertical="center"/>
    </xf>
    <xf numFmtId="0" fontId="0" fillId="2" borderId="27"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applyAlignment="1">
      <alignment horizontal="left" vertical="center"/>
    </xf>
    <xf numFmtId="0" fontId="0" fillId="0" borderId="77" xfId="0" applyBorder="1" applyAlignment="1">
      <alignment horizontal="left" vertical="center"/>
    </xf>
    <xf numFmtId="0" fontId="0" fillId="0" borderId="68" xfId="0" applyBorder="1" applyAlignment="1">
      <alignment horizontal="center" vertical="center" wrapText="1"/>
    </xf>
    <xf numFmtId="0" fontId="0" fillId="0" borderId="66" xfId="0" applyBorder="1" applyAlignment="1">
      <alignment horizontal="left" vertical="center" wrapText="1"/>
    </xf>
    <xf numFmtId="0" fontId="0" fillId="0" borderId="6" xfId="0" applyBorder="1">
      <alignment vertical="center"/>
    </xf>
    <xf numFmtId="179" fontId="0" fillId="0" borderId="11" xfId="0" quotePrefix="1" applyNumberFormat="1" applyBorder="1" applyAlignment="1">
      <alignment horizontal="left" vertical="center" wrapText="1"/>
    </xf>
    <xf numFmtId="179" fontId="0" fillId="0" borderId="0" xfId="0" quotePrefix="1" applyNumberFormat="1" applyAlignment="1">
      <alignment horizontal="left" vertical="center" wrapText="1"/>
    </xf>
    <xf numFmtId="179" fontId="0" fillId="0" borderId="10" xfId="0" applyNumberFormat="1" applyBorder="1" applyAlignment="1">
      <alignment horizontal="left" vertical="center" wrapText="1"/>
    </xf>
    <xf numFmtId="0" fontId="0" fillId="0" borderId="41"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40" xfId="0" applyBorder="1">
      <alignment vertical="center"/>
    </xf>
    <xf numFmtId="0" fontId="0" fillId="0" borderId="15" xfId="0" applyBorder="1" applyAlignment="1">
      <alignment horizontal="left" vertical="center"/>
    </xf>
    <xf numFmtId="0" fontId="0" fillId="0" borderId="45"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0" fontId="2" fillId="0" borderId="15" xfId="0" applyFont="1" applyBorder="1" applyAlignment="1">
      <alignment horizontal="left" vertical="center"/>
    </xf>
    <xf numFmtId="179" fontId="0" fillId="0" borderId="26" xfId="0" applyNumberFormat="1" applyBorder="1" applyAlignment="1">
      <alignment horizontal="center" vertical="center" wrapText="1"/>
    </xf>
    <xf numFmtId="179" fontId="0" fillId="0" borderId="23" xfId="0" applyNumberFormat="1" applyBorder="1" applyAlignment="1">
      <alignment horizontal="center" vertical="center" wrapText="1"/>
    </xf>
    <xf numFmtId="179" fontId="0" fillId="0" borderId="22" xfId="0" applyNumberFormat="1" applyBorder="1" applyAlignment="1">
      <alignment horizontal="center" vertical="center"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19" xfId="0" applyBorder="1">
      <alignment vertical="center"/>
    </xf>
    <xf numFmtId="0" fontId="0" fillId="0" borderId="12" xfId="0" applyBorder="1">
      <alignment vertical="center"/>
    </xf>
    <xf numFmtId="0" fontId="0" fillId="0" borderId="18"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shrinkToFit="1"/>
    </xf>
    <xf numFmtId="0" fontId="0" fillId="0" borderId="105" xfId="0" applyBorder="1">
      <alignment vertical="center"/>
    </xf>
    <xf numFmtId="0" fontId="0" fillId="0" borderId="3" xfId="0" applyBorder="1">
      <alignment vertical="center"/>
    </xf>
    <xf numFmtId="0" fontId="0" fillId="0" borderId="106" xfId="0" applyBorder="1">
      <alignment vertical="center"/>
    </xf>
    <xf numFmtId="0" fontId="0" fillId="0" borderId="17" xfId="0" applyBorder="1" applyAlignment="1">
      <alignment horizontal="center" vertical="center" wrapText="1" shrinkToFit="1"/>
    </xf>
    <xf numFmtId="0" fontId="0" fillId="0" borderId="0" xfId="0" applyAlignment="1">
      <alignment horizontal="center" vertical="center" wrapText="1" shrinkToFit="1"/>
    </xf>
    <xf numFmtId="0" fontId="0" fillId="0" borderId="10" xfId="0" applyBorder="1" applyAlignment="1">
      <alignment horizontal="center" vertical="center" wrapText="1" shrinkToFi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0" fontId="21" fillId="0" borderId="49" xfId="0" applyFont="1" applyBorder="1" applyAlignment="1">
      <alignment horizontal="left" vertical="top" wrapText="1"/>
    </xf>
    <xf numFmtId="0" fontId="21" fillId="0" borderId="48" xfId="0" applyFont="1" applyBorder="1" applyAlignment="1">
      <alignment horizontal="left" vertical="top" wrapText="1"/>
    </xf>
    <xf numFmtId="0" fontId="21" fillId="0" borderId="100" xfId="0" applyFont="1" applyBorder="1" applyAlignment="1">
      <alignment horizontal="center" vertical="center" wrapText="1"/>
    </xf>
    <xf numFmtId="0" fontId="21" fillId="0" borderId="101" xfId="0" applyFont="1" applyBorder="1" applyAlignment="1">
      <alignment horizontal="center" vertical="center" wrapText="1"/>
    </xf>
    <xf numFmtId="180" fontId="21" fillId="0" borderId="40" xfId="0" applyNumberFormat="1" applyFont="1" applyBorder="1" applyAlignment="1">
      <alignment horizontal="center" vertical="center"/>
    </xf>
    <xf numFmtId="180" fontId="21" fillId="0" borderId="102" xfId="0" applyNumberFormat="1" applyFont="1" applyBorder="1" applyAlignment="1">
      <alignment horizontal="center" vertical="center"/>
    </xf>
    <xf numFmtId="0" fontId="21" fillId="0" borderId="53"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48" xfId="0" applyFont="1" applyBorder="1" applyAlignment="1">
      <alignment horizontal="left" vertical="center"/>
    </xf>
    <xf numFmtId="180" fontId="4" fillId="0" borderId="11" xfId="0" applyNumberFormat="1" applyFont="1" applyBorder="1" applyAlignment="1">
      <alignment horizontal="left" vertical="center" wrapText="1" indent="1"/>
    </xf>
    <xf numFmtId="180" fontId="4" fillId="0" borderId="0" xfId="0" applyNumberFormat="1" applyFont="1" applyAlignment="1">
      <alignment horizontal="left" vertical="center" wrapText="1" indent="1"/>
    </xf>
    <xf numFmtId="180" fontId="4" fillId="0" borderId="10" xfId="0" applyNumberFormat="1" applyFont="1" applyBorder="1" applyAlignment="1">
      <alignment horizontal="left" vertical="center" wrapText="1" indent="1"/>
    </xf>
    <xf numFmtId="180" fontId="4" fillId="0" borderId="2" xfId="0" applyNumberFormat="1" applyFont="1" applyBorder="1" applyAlignment="1">
      <alignment horizontal="left" vertical="center" wrapText="1" indent="1"/>
    </xf>
    <xf numFmtId="180" fontId="4" fillId="0" borderId="8" xfId="0" applyNumberFormat="1" applyFont="1" applyBorder="1" applyAlignment="1">
      <alignment horizontal="left" vertical="center" wrapText="1" indent="1"/>
    </xf>
    <xf numFmtId="180" fontId="4" fillId="0" borderId="1" xfId="0" applyNumberFormat="1" applyFont="1" applyBorder="1" applyAlignment="1">
      <alignment horizontal="left" vertical="center" wrapText="1" indent="1"/>
    </xf>
    <xf numFmtId="180" fontId="5" fillId="0" borderId="11" xfId="0" applyNumberFormat="1" applyFont="1" applyBorder="1" applyAlignment="1">
      <alignment horizontal="left" vertical="center" indent="1"/>
    </xf>
    <xf numFmtId="180" fontId="5" fillId="0" borderId="0" xfId="0" applyNumberFormat="1" applyFont="1" applyAlignment="1">
      <alignment horizontal="left" vertical="center" indent="1"/>
    </xf>
    <xf numFmtId="180" fontId="5" fillId="0" borderId="10" xfId="0" applyNumberFormat="1" applyFont="1" applyBorder="1" applyAlignment="1">
      <alignment horizontal="left" vertical="center" indent="1"/>
    </xf>
    <xf numFmtId="180" fontId="5" fillId="0" borderId="2" xfId="0" applyNumberFormat="1" applyFont="1" applyBorder="1" applyAlignment="1">
      <alignment horizontal="left" vertical="center" indent="1"/>
    </xf>
    <xf numFmtId="180" fontId="5" fillId="0" borderId="8" xfId="0" applyNumberFormat="1" applyFont="1" applyBorder="1" applyAlignment="1">
      <alignment horizontal="left" vertical="center" indent="1"/>
    </xf>
    <xf numFmtId="180" fontId="5" fillId="0" borderId="1" xfId="0" applyNumberFormat="1" applyFont="1" applyBorder="1" applyAlignment="1">
      <alignment horizontal="left" vertical="center" indent="1"/>
    </xf>
    <xf numFmtId="0" fontId="15" fillId="0" borderId="28" xfId="1" applyFont="1" applyBorder="1" applyAlignment="1">
      <alignment horizontal="center" vertical="center" wrapText="1"/>
    </xf>
    <xf numFmtId="0" fontId="15" fillId="0" borderId="27" xfId="1" applyFont="1" applyBorder="1" applyAlignment="1">
      <alignment horizontal="center" vertical="center"/>
    </xf>
    <xf numFmtId="0" fontId="15" fillId="0" borderId="67" xfId="1" applyFont="1" applyBorder="1" applyAlignment="1">
      <alignment horizontal="center" vertical="center"/>
    </xf>
    <xf numFmtId="0" fontId="15" fillId="0" borderId="20" xfId="1" applyFont="1" applyBorder="1" applyAlignment="1">
      <alignment horizontal="center" vertical="center"/>
    </xf>
    <xf numFmtId="0" fontId="20" fillId="0" borderId="0" xfId="1" applyFont="1" applyAlignment="1">
      <alignment horizontal="center" vertical="top"/>
    </xf>
    <xf numFmtId="0" fontId="12" fillId="0" borderId="99" xfId="1" applyFont="1" applyBorder="1" applyAlignment="1">
      <alignment horizontal="center" vertical="center"/>
    </xf>
    <xf numFmtId="0" fontId="12" fillId="0" borderId="33" xfId="1" applyFont="1" applyBorder="1" applyAlignment="1">
      <alignment horizontal="center" vertical="center"/>
    </xf>
    <xf numFmtId="0" fontId="12" fillId="2" borderId="98"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95" xfId="1" applyFont="1" applyFill="1" applyBorder="1" applyAlignment="1">
      <alignment horizontal="center" vertical="center"/>
    </xf>
    <xf numFmtId="0" fontId="12" fillId="0" borderId="35"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9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5" fillId="0" borderId="96" xfId="1" applyFont="1" applyBorder="1" applyAlignment="1">
      <alignment horizontal="center" vertical="center"/>
    </xf>
    <xf numFmtId="0" fontId="15" fillId="0" borderId="12" xfId="1" applyFont="1" applyBorder="1" applyAlignment="1">
      <alignment horizontal="center" vertical="center"/>
    </xf>
    <xf numFmtId="176" fontId="12" fillId="2" borderId="32" xfId="1" applyNumberFormat="1" applyFont="1" applyFill="1" applyBorder="1" applyAlignment="1">
      <alignment horizontal="center" vertical="center"/>
    </xf>
    <xf numFmtId="176" fontId="12" fillId="2" borderId="12" xfId="1" applyNumberFormat="1" applyFont="1" applyFill="1" applyBorder="1" applyAlignment="1">
      <alignment horizontal="center" vertical="center"/>
    </xf>
    <xf numFmtId="176" fontId="12" fillId="2" borderId="18" xfId="1" applyNumberFormat="1" applyFont="1" applyFill="1" applyBorder="1" applyAlignment="1">
      <alignment horizontal="center" vertical="center"/>
    </xf>
    <xf numFmtId="178" fontId="9" fillId="2" borderId="28" xfId="1" applyNumberFormat="1" applyFont="1" applyFill="1" applyBorder="1" applyAlignment="1">
      <alignment horizontal="center" vertical="center"/>
    </xf>
    <xf numFmtId="178" fontId="9" fillId="2" borderId="27" xfId="1" applyNumberFormat="1" applyFont="1" applyFill="1" applyBorder="1" applyAlignment="1">
      <alignment horizontal="center" vertical="center"/>
    </xf>
    <xf numFmtId="178" fontId="9" fillId="2" borderId="20" xfId="1" applyNumberFormat="1" applyFont="1" applyFill="1" applyBorder="1" applyAlignment="1">
      <alignment horizontal="center" vertical="center"/>
    </xf>
    <xf numFmtId="49" fontId="12" fillId="5" borderId="81" xfId="1" applyNumberFormat="1" applyFont="1" applyFill="1" applyBorder="1" applyAlignment="1">
      <alignment horizontal="center" vertical="center" shrinkToFit="1"/>
    </xf>
    <xf numFmtId="49" fontId="12" fillId="5" borderId="72" xfId="1" applyNumberFormat="1" applyFont="1" applyFill="1" applyBorder="1" applyAlignment="1">
      <alignment horizontal="center" vertical="center" shrinkToFit="1"/>
    </xf>
    <xf numFmtId="57" fontId="12" fillId="2" borderId="76" xfId="1" applyNumberFormat="1" applyFont="1" applyFill="1" applyBorder="1" applyAlignment="1">
      <alignment horizontal="left" vertical="center" shrinkToFit="1"/>
    </xf>
    <xf numFmtId="57" fontId="12" fillId="2" borderId="75" xfId="1" applyNumberFormat="1" applyFont="1" applyFill="1" applyBorder="1" applyAlignment="1">
      <alignment horizontal="left" vertical="center" shrinkToFit="1"/>
    </xf>
    <xf numFmtId="0" fontId="12" fillId="2" borderId="24" xfId="1" applyFont="1" applyFill="1" applyBorder="1" applyAlignment="1">
      <alignment horizontal="left" vertical="center" shrinkToFit="1"/>
    </xf>
    <xf numFmtId="0" fontId="8" fillId="2" borderId="23" xfId="1" applyFill="1" applyBorder="1" applyAlignment="1">
      <alignment shrinkToFit="1"/>
    </xf>
    <xf numFmtId="0" fontId="8" fillId="2" borderId="58" xfId="1" applyFill="1" applyBorder="1" applyAlignment="1">
      <alignment shrinkToFit="1"/>
    </xf>
    <xf numFmtId="0" fontId="8" fillId="2" borderId="28" xfId="1" applyFill="1" applyBorder="1" applyAlignment="1">
      <alignment shrinkToFit="1"/>
    </xf>
    <xf numFmtId="0" fontId="8" fillId="2" borderId="27" xfId="1" applyFill="1" applyBorder="1" applyAlignment="1">
      <alignment shrinkToFit="1"/>
    </xf>
    <xf numFmtId="0" fontId="8" fillId="2" borderId="67" xfId="1" applyFill="1" applyBorder="1" applyAlignment="1">
      <alignment shrinkToFit="1"/>
    </xf>
    <xf numFmtId="57" fontId="12" fillId="2" borderId="85" xfId="1" applyNumberFormat="1" applyFont="1" applyFill="1" applyBorder="1" applyAlignment="1">
      <alignment horizontal="left" vertical="center" shrinkToFit="1"/>
    </xf>
    <xf numFmtId="57" fontId="12" fillId="2" borderId="84" xfId="1" applyNumberFormat="1" applyFont="1" applyFill="1" applyBorder="1" applyAlignment="1">
      <alignment horizontal="left" vertical="center" shrinkToFit="1"/>
    </xf>
    <xf numFmtId="49" fontId="12" fillId="5" borderId="83" xfId="1" applyNumberFormat="1" applyFont="1" applyFill="1" applyBorder="1" applyAlignment="1">
      <alignment horizontal="center" vertical="center" shrinkToFit="1"/>
    </xf>
    <xf numFmtId="49" fontId="12" fillId="5" borderId="74" xfId="1" applyNumberFormat="1" applyFont="1" applyFill="1" applyBorder="1" applyAlignment="1">
      <alignment horizontal="center" vertical="center" shrinkToFit="1"/>
    </xf>
    <xf numFmtId="0" fontId="15" fillId="0" borderId="19" xfId="1" applyFont="1" applyBorder="1" applyAlignment="1">
      <alignment horizontal="center" vertical="center"/>
    </xf>
    <xf numFmtId="0" fontId="15" fillId="0" borderId="18" xfId="1" applyFont="1" applyBorder="1" applyAlignment="1">
      <alignment horizontal="center" vertical="center"/>
    </xf>
    <xf numFmtId="0" fontId="15" fillId="5" borderId="39" xfId="1" applyFont="1" applyFill="1" applyBorder="1" applyAlignment="1">
      <alignment horizontal="center" vertical="center"/>
    </xf>
    <xf numFmtId="0" fontId="15" fillId="5" borderId="38" xfId="1" applyFont="1" applyFill="1" applyBorder="1" applyAlignment="1">
      <alignment horizontal="center" vertical="center"/>
    </xf>
    <xf numFmtId="0" fontId="15" fillId="5" borderId="95" xfId="1" applyFont="1" applyFill="1" applyBorder="1" applyAlignment="1">
      <alignment horizontal="center" vertical="center"/>
    </xf>
    <xf numFmtId="49" fontId="12" fillId="5" borderId="82" xfId="1" applyNumberFormat="1" applyFont="1" applyFill="1" applyBorder="1" applyAlignment="1">
      <alignment horizontal="center" vertical="center" shrinkToFit="1"/>
    </xf>
    <xf numFmtId="49" fontId="12" fillId="5" borderId="73" xfId="1" applyNumberFormat="1" applyFont="1" applyFill="1" applyBorder="1" applyAlignment="1">
      <alignment horizontal="center" vertical="center" shrinkToFit="1"/>
    </xf>
    <xf numFmtId="0" fontId="12" fillId="0" borderId="23" xfId="1" applyFont="1" applyBorder="1" applyAlignment="1">
      <alignment horizontal="center" vertical="center"/>
    </xf>
    <xf numFmtId="0" fontId="12" fillId="0" borderId="27" xfId="1" applyFont="1" applyBorder="1" applyAlignment="1">
      <alignment horizontal="center" vertical="center"/>
    </xf>
    <xf numFmtId="0" fontId="12" fillId="0" borderId="64" xfId="1" applyFont="1" applyBorder="1" applyAlignment="1">
      <alignment horizontal="center" vertical="center"/>
    </xf>
    <xf numFmtId="0" fontId="12" fillId="0" borderId="29" xfId="1" applyFont="1" applyBorder="1" applyAlignment="1">
      <alignment horizontal="center" vertical="center"/>
    </xf>
    <xf numFmtId="177" fontId="12" fillId="6" borderId="0" xfId="1" applyNumberFormat="1" applyFont="1" applyFill="1" applyAlignment="1">
      <alignment horizontal="center" vertical="center"/>
    </xf>
    <xf numFmtId="49" fontId="11" fillId="0" borderId="89" xfId="1" applyNumberFormat="1" applyFont="1" applyBorder="1" applyAlignment="1">
      <alignment vertical="center"/>
    </xf>
    <xf numFmtId="0" fontId="9" fillId="0" borderId="89" xfId="1" applyFont="1" applyBorder="1" applyAlignment="1">
      <alignment vertical="center"/>
    </xf>
    <xf numFmtId="0" fontId="11" fillId="0" borderId="11" xfId="1" applyFont="1" applyBorder="1" applyAlignment="1">
      <alignment vertical="center"/>
    </xf>
    <xf numFmtId="0" fontId="9" fillId="0" borderId="11" xfId="1" applyFont="1" applyBorder="1" applyAlignment="1">
      <alignment vertical="center"/>
    </xf>
    <xf numFmtId="0" fontId="12" fillId="2" borderId="65"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64"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69" xfId="1" applyFont="1" applyFill="1" applyBorder="1" applyAlignment="1">
      <alignment horizontal="center" vertical="center"/>
    </xf>
    <xf numFmtId="0" fontId="9" fillId="6" borderId="15" xfId="1" applyFont="1" applyFill="1" applyBorder="1" applyAlignment="1">
      <alignment horizontal="center" vertical="center"/>
    </xf>
    <xf numFmtId="0" fontId="11" fillId="6" borderId="15" xfId="1" applyFont="1" applyFill="1" applyBorder="1" applyAlignment="1">
      <alignment horizontal="center" vertical="center"/>
    </xf>
    <xf numFmtId="177" fontId="12" fillId="6" borderId="17" xfId="1" applyNumberFormat="1" applyFont="1" applyFill="1" applyBorder="1" applyAlignment="1">
      <alignment horizontal="center" vertical="center"/>
    </xf>
    <xf numFmtId="0" fontId="12" fillId="2" borderId="80" xfId="1" applyFont="1" applyFill="1" applyBorder="1" applyAlignment="1">
      <alignment horizontal="center" vertical="center"/>
    </xf>
    <xf numFmtId="0" fontId="12" fillId="2" borderId="71" xfId="1" applyFont="1" applyFill="1" applyBorder="1" applyAlignment="1">
      <alignment horizontal="center" vertical="center"/>
    </xf>
    <xf numFmtId="49" fontId="9" fillId="0" borderId="89" xfId="1" applyNumberFormat="1" applyFont="1" applyBorder="1" applyAlignment="1">
      <alignment vertical="center"/>
    </xf>
    <xf numFmtId="57" fontId="12" fillId="0" borderId="76" xfId="1" applyNumberFormat="1" applyFont="1" applyBorder="1" applyAlignment="1">
      <alignment horizontal="left" vertical="center" shrinkToFit="1"/>
    </xf>
    <xf numFmtId="57" fontId="12" fillId="0" borderId="75" xfId="1" applyNumberFormat="1" applyFont="1" applyBorder="1" applyAlignment="1">
      <alignment horizontal="left" vertical="center" shrinkToFit="1"/>
    </xf>
    <xf numFmtId="0" fontId="12" fillId="0" borderId="65" xfId="1" applyFont="1" applyBorder="1" applyAlignment="1">
      <alignment horizontal="center" vertical="center"/>
    </xf>
    <xf numFmtId="0" fontId="12" fillId="0" borderId="30" xfId="1" applyFont="1" applyBorder="1" applyAlignment="1">
      <alignment horizontal="center" vertical="center"/>
    </xf>
    <xf numFmtId="0" fontId="12" fillId="0" borderId="91" xfId="1" applyFont="1" applyBorder="1" applyAlignment="1">
      <alignment horizontal="center" vertical="center"/>
    </xf>
    <xf numFmtId="0" fontId="12" fillId="0" borderId="90" xfId="1" applyFont="1" applyBorder="1" applyAlignment="1">
      <alignment horizontal="center" vertical="center"/>
    </xf>
    <xf numFmtId="49" fontId="9" fillId="0" borderId="88" xfId="1" applyNumberFormat="1" applyFont="1" applyBorder="1" applyAlignment="1">
      <alignment vertical="center"/>
    </xf>
    <xf numFmtId="0" fontId="12" fillId="0" borderId="24"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58"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7" xfId="1" applyFont="1" applyBorder="1" applyAlignment="1">
      <alignment horizontal="left" vertical="center" shrinkToFit="1"/>
    </xf>
    <xf numFmtId="57" fontId="12" fillId="0" borderId="85" xfId="1" applyNumberFormat="1" applyFont="1" applyBorder="1" applyAlignment="1">
      <alignment horizontal="left" vertical="center" shrinkToFit="1"/>
    </xf>
    <xf numFmtId="57" fontId="12" fillId="0" borderId="84" xfId="1" applyNumberFormat="1" applyFont="1" applyBorder="1" applyAlignment="1">
      <alignment horizontal="left" vertical="center" shrinkToFit="1"/>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2" xfId="1" applyFont="1" applyBorder="1" applyAlignment="1">
      <alignment horizontal="center" vertical="center"/>
    </xf>
    <xf numFmtId="0" fontId="13" fillId="0" borderId="8" xfId="1" applyFont="1" applyBorder="1" applyAlignment="1">
      <alignment horizontal="center" vertical="center"/>
    </xf>
    <xf numFmtId="0" fontId="12" fillId="0" borderId="24" xfId="1" applyFont="1" applyBorder="1" applyAlignment="1">
      <alignment horizontal="center" vertical="center"/>
    </xf>
    <xf numFmtId="0" fontId="12" fillId="0" borderId="58"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62" xfId="1" applyFont="1" applyBorder="1" applyAlignment="1">
      <alignment horizontal="center" vertical="center"/>
    </xf>
    <xf numFmtId="0" fontId="12" fillId="2" borderId="61"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59" xfId="1" applyFont="1" applyFill="1" applyBorder="1" applyAlignment="1">
      <alignment horizontal="center" vertical="center"/>
    </xf>
    <xf numFmtId="0" fontId="8" fillId="2" borderId="24" xfId="1" applyFill="1" applyBorder="1" applyAlignment="1">
      <alignment horizontal="center" vertical="center" wrapText="1"/>
    </xf>
    <xf numFmtId="0" fontId="8" fillId="2" borderId="28" xfId="1" applyFill="1" applyBorder="1" applyAlignment="1">
      <alignment horizontal="center" vertical="center" wrapText="1"/>
    </xf>
    <xf numFmtId="0" fontId="8" fillId="0" borderId="0" xfId="1" applyAlignment="1">
      <alignment horizontal="center"/>
    </xf>
    <xf numFmtId="0" fontId="12" fillId="0" borderId="63" xfId="1" applyFont="1" applyBorder="1" applyAlignment="1">
      <alignment horizontal="center" vertical="center"/>
    </xf>
    <xf numFmtId="0" fontId="12" fillId="0" borderId="69" xfId="1" applyFont="1" applyBorder="1" applyAlignment="1">
      <alignment horizontal="center" vertical="center"/>
    </xf>
    <xf numFmtId="0" fontId="11" fillId="6" borderId="78" xfId="1" applyFont="1" applyFill="1" applyBorder="1" applyAlignment="1">
      <alignment horizontal="center" vertical="center"/>
    </xf>
    <xf numFmtId="0" fontId="11" fillId="6" borderId="68" xfId="1" applyFont="1" applyFill="1" applyBorder="1" applyAlignment="1">
      <alignment horizontal="center" vertical="center"/>
    </xf>
    <xf numFmtId="0" fontId="11" fillId="6" borderId="25" xfId="1" applyFont="1" applyFill="1" applyBorder="1" applyAlignment="1">
      <alignment horizontal="center" vertical="center"/>
    </xf>
    <xf numFmtId="0" fontId="11" fillId="6" borderId="31" xfId="1" applyFont="1" applyFill="1" applyBorder="1" applyAlignment="1">
      <alignment horizontal="center" vertical="center"/>
    </xf>
    <xf numFmtId="177" fontId="12" fillId="6" borderId="57" xfId="1" applyNumberFormat="1" applyFont="1" applyFill="1" applyBorder="1" applyAlignment="1">
      <alignment horizontal="center" vertical="center"/>
    </xf>
    <xf numFmtId="49" fontId="11" fillId="7" borderId="87" xfId="1" applyNumberFormat="1" applyFont="1" applyFill="1" applyBorder="1" applyAlignment="1">
      <alignment vertical="center"/>
    </xf>
    <xf numFmtId="49" fontId="11" fillId="7" borderId="66" xfId="1" applyNumberFormat="1" applyFont="1" applyFill="1" applyBorder="1" applyAlignment="1">
      <alignment vertical="center"/>
    </xf>
    <xf numFmtId="0" fontId="12" fillId="0" borderId="80" xfId="1" applyFont="1" applyBorder="1" applyAlignment="1">
      <alignment horizontal="center" vertical="center"/>
    </xf>
    <xf numFmtId="0" fontId="12" fillId="0" borderId="71" xfId="1" applyFont="1" applyBorder="1" applyAlignment="1">
      <alignment horizontal="center" vertical="center"/>
    </xf>
    <xf numFmtId="0" fontId="12" fillId="0" borderId="78" xfId="1" applyFont="1" applyBorder="1" applyAlignment="1">
      <alignment horizontal="center" vertical="center" textRotation="255"/>
    </xf>
    <xf numFmtId="0" fontId="12" fillId="0" borderId="16" xfId="1" applyFont="1" applyBorder="1" applyAlignment="1">
      <alignment horizontal="center" vertical="center" textRotation="255"/>
    </xf>
    <xf numFmtId="0" fontId="18" fillId="0" borderId="19" xfId="1" applyFont="1" applyBorder="1" applyAlignment="1">
      <alignment horizontal="center" vertical="center"/>
    </xf>
    <xf numFmtId="0" fontId="18" fillId="0" borderId="12" xfId="1" applyFont="1" applyBorder="1" applyAlignment="1">
      <alignment horizontal="center" vertical="center"/>
    </xf>
    <xf numFmtId="0" fontId="18" fillId="0" borderId="67" xfId="1" applyFont="1" applyBorder="1" applyAlignment="1">
      <alignment horizontal="center" vertical="center"/>
    </xf>
    <xf numFmtId="0" fontId="18" fillId="5" borderId="39" xfId="1" applyFont="1" applyFill="1" applyBorder="1" applyAlignment="1">
      <alignment horizontal="center" vertical="center"/>
    </xf>
    <xf numFmtId="0" fontId="18" fillId="5" borderId="38" xfId="1" applyFont="1" applyFill="1" applyBorder="1" applyAlignment="1">
      <alignment horizontal="center" vertical="center"/>
    </xf>
    <xf numFmtId="0" fontId="18" fillId="5" borderId="95" xfId="1" applyFont="1" applyFill="1" applyBorder="1" applyAlignment="1">
      <alignment horizontal="center" vertical="center"/>
    </xf>
    <xf numFmtId="0" fontId="18" fillId="0" borderId="27" xfId="1" applyFont="1" applyBorder="1" applyAlignment="1">
      <alignment horizontal="center" vertical="center"/>
    </xf>
    <xf numFmtId="0" fontId="12" fillId="0" borderId="2" xfId="1" applyFont="1" applyBorder="1" applyAlignment="1">
      <alignment horizontal="left" vertical="center" wrapText="1"/>
    </xf>
    <xf numFmtId="0" fontId="12" fillId="0" borderId="8" xfId="1" applyFont="1" applyBorder="1" applyAlignment="1">
      <alignment horizontal="left" vertical="center" wrapText="1"/>
    </xf>
    <xf numFmtId="49" fontId="12" fillId="2" borderId="83" xfId="1" applyNumberFormat="1" applyFont="1" applyFill="1" applyBorder="1" applyAlignment="1">
      <alignment horizontal="center" vertical="center" shrinkToFit="1"/>
    </xf>
    <xf numFmtId="49" fontId="12" fillId="2" borderId="74" xfId="1" applyNumberFormat="1" applyFont="1" applyFill="1" applyBorder="1" applyAlignment="1">
      <alignment horizontal="center" vertical="center" shrinkToFit="1"/>
    </xf>
    <xf numFmtId="49" fontId="12" fillId="2" borderId="82" xfId="1" applyNumberFormat="1" applyFont="1" applyFill="1" applyBorder="1" applyAlignment="1">
      <alignment horizontal="center" vertical="center" shrinkToFit="1"/>
    </xf>
    <xf numFmtId="49" fontId="12" fillId="2" borderId="73" xfId="1" applyNumberFormat="1" applyFont="1" applyFill="1" applyBorder="1" applyAlignment="1">
      <alignment horizontal="center" vertical="center" shrinkToFit="1"/>
    </xf>
    <xf numFmtId="49" fontId="12" fillId="2" borderId="81" xfId="1" applyNumberFormat="1" applyFont="1" applyFill="1" applyBorder="1" applyAlignment="1">
      <alignment horizontal="center" vertical="center" shrinkToFit="1"/>
    </xf>
    <xf numFmtId="49" fontId="12" fillId="2" borderId="72" xfId="1" applyNumberFormat="1" applyFont="1" applyFill="1" applyBorder="1" applyAlignment="1">
      <alignment horizontal="center" vertical="center" shrinkToFit="1"/>
    </xf>
    <xf numFmtId="0" fontId="12" fillId="2" borderId="23" xfId="1" applyFont="1" applyFill="1" applyBorder="1" applyAlignment="1">
      <alignment horizontal="left" vertical="center" shrinkToFit="1"/>
    </xf>
    <xf numFmtId="0" fontId="12" fillId="2" borderId="58" xfId="1" applyFont="1" applyFill="1" applyBorder="1" applyAlignment="1">
      <alignment horizontal="left" vertical="center" shrinkToFit="1"/>
    </xf>
    <xf numFmtId="0" fontId="12" fillId="2" borderId="28" xfId="1" applyFont="1" applyFill="1" applyBorder="1" applyAlignment="1">
      <alignment horizontal="left" vertical="center" shrinkToFit="1"/>
    </xf>
    <xf numFmtId="0" fontId="12" fillId="2" borderId="27" xfId="1" applyFont="1" applyFill="1" applyBorder="1" applyAlignment="1">
      <alignment horizontal="left" vertical="center" shrinkToFit="1"/>
    </xf>
    <xf numFmtId="0" fontId="12" fillId="2" borderId="67" xfId="1" applyFont="1" applyFill="1" applyBorder="1" applyAlignment="1">
      <alignment horizontal="left" vertical="center" shrinkToFit="1"/>
    </xf>
    <xf numFmtId="0" fontId="12" fillId="2" borderId="23"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91" xfId="1" applyFont="1" applyFill="1" applyBorder="1" applyAlignment="1">
      <alignment horizontal="center" vertical="center"/>
    </xf>
    <xf numFmtId="0" fontId="12" fillId="2" borderId="90"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8" xfId="1" applyFont="1" applyFill="1" applyBorder="1" applyAlignment="1">
      <alignment horizontal="center" vertical="center"/>
    </xf>
    <xf numFmtId="0" fontId="11" fillId="5" borderId="11" xfId="1" applyFont="1" applyFill="1" applyBorder="1" applyAlignment="1">
      <alignment vertical="center"/>
    </xf>
    <xf numFmtId="0" fontId="9" fillId="5" borderId="11" xfId="1" applyFont="1" applyFill="1" applyBorder="1" applyAlignment="1">
      <alignment vertical="center"/>
    </xf>
    <xf numFmtId="0" fontId="9" fillId="5" borderId="15" xfId="1" applyFont="1" applyFill="1" applyBorder="1" applyAlignment="1">
      <alignment horizontal="center" vertical="center"/>
    </xf>
    <xf numFmtId="0" fontId="11" fillId="5" borderId="15" xfId="1" applyFont="1" applyFill="1" applyBorder="1" applyAlignment="1">
      <alignment horizontal="center" vertical="center"/>
    </xf>
    <xf numFmtId="177" fontId="12" fillId="5" borderId="17" xfId="1" applyNumberFormat="1" applyFont="1" applyFill="1" applyBorder="1" applyAlignment="1">
      <alignment horizontal="center" vertical="center"/>
    </xf>
    <xf numFmtId="177" fontId="12" fillId="5" borderId="0" xfId="1" applyNumberFormat="1" applyFont="1" applyFill="1" applyAlignment="1">
      <alignment horizontal="center" vertical="center"/>
    </xf>
    <xf numFmtId="0" fontId="9" fillId="0" borderId="88" xfId="1" applyFont="1" applyBorder="1" applyAlignment="1">
      <alignment vertical="center"/>
    </xf>
    <xf numFmtId="0" fontId="12" fillId="5" borderId="65"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64" xfId="1" applyFont="1" applyFill="1" applyBorder="1" applyAlignment="1">
      <alignment horizontal="center" vertical="center"/>
    </xf>
    <xf numFmtId="0" fontId="12" fillId="5" borderId="29" xfId="1" applyFont="1" applyFill="1" applyBorder="1" applyAlignment="1">
      <alignment horizontal="center" vertical="center"/>
    </xf>
    <xf numFmtId="0" fontId="12" fillId="5" borderId="80" xfId="1" applyFont="1" applyFill="1" applyBorder="1" applyAlignment="1">
      <alignment horizontal="center" vertical="center"/>
    </xf>
    <xf numFmtId="0" fontId="12" fillId="5" borderId="71" xfId="1" applyFont="1" applyFill="1" applyBorder="1" applyAlignment="1">
      <alignment horizontal="center" vertical="center"/>
    </xf>
    <xf numFmtId="0" fontId="12" fillId="5" borderId="63" xfId="1" applyFont="1" applyFill="1" applyBorder="1" applyAlignment="1">
      <alignment horizontal="center" vertical="center"/>
    </xf>
    <xf numFmtId="0" fontId="12" fillId="5" borderId="69" xfId="1" applyFont="1" applyFill="1" applyBorder="1" applyAlignment="1">
      <alignment horizontal="center" vertical="center"/>
    </xf>
    <xf numFmtId="0" fontId="9" fillId="6" borderId="78" xfId="1" applyFont="1" applyFill="1" applyBorder="1" applyAlignment="1">
      <alignment horizontal="center" vertical="center"/>
    </xf>
    <xf numFmtId="0" fontId="9" fillId="6" borderId="68" xfId="1" applyFont="1" applyFill="1" applyBorder="1" applyAlignment="1">
      <alignment horizontal="center" vertical="center"/>
    </xf>
    <xf numFmtId="49" fontId="11" fillId="7" borderId="77" xfId="1" applyNumberFormat="1" applyFont="1" applyFill="1" applyBorder="1" applyAlignment="1">
      <alignment vertical="center"/>
    </xf>
    <xf numFmtId="0" fontId="8" fillId="0" borderId="24" xfId="1" applyBorder="1" applyAlignment="1">
      <alignment horizontal="center" vertical="center" wrapText="1"/>
    </xf>
    <xf numFmtId="0" fontId="8" fillId="0" borderId="28" xfId="1" applyBorder="1" applyAlignment="1">
      <alignment horizontal="center" vertical="center" wrapText="1"/>
    </xf>
    <xf numFmtId="177" fontId="12" fillId="6" borderId="67" xfId="1" applyNumberFormat="1" applyFont="1" applyFill="1" applyBorder="1" applyAlignment="1">
      <alignment horizontal="center" vertical="center"/>
    </xf>
    <xf numFmtId="0" fontId="12" fillId="5" borderId="24" xfId="1" applyFont="1" applyFill="1" applyBorder="1" applyAlignment="1">
      <alignment horizontal="center" vertical="center"/>
    </xf>
    <xf numFmtId="0" fontId="12" fillId="5" borderId="23" xfId="1" applyFont="1" applyFill="1" applyBorder="1" applyAlignment="1">
      <alignment horizontal="center" vertical="center"/>
    </xf>
    <xf numFmtId="0" fontId="12" fillId="5" borderId="58"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61" xfId="1" applyFont="1" applyFill="1" applyBorder="1" applyAlignment="1">
      <alignment horizontal="center" vertical="center"/>
    </xf>
    <xf numFmtId="0" fontId="12" fillId="5" borderId="60" xfId="1" applyFont="1" applyFill="1" applyBorder="1" applyAlignment="1">
      <alignment horizontal="center" vertical="center"/>
    </xf>
    <xf numFmtId="0" fontId="12" fillId="5" borderId="59" xfId="1" applyFont="1" applyFill="1" applyBorder="1" applyAlignment="1">
      <alignment horizontal="center" vertical="center"/>
    </xf>
    <xf numFmtId="177" fontId="12" fillId="6" borderId="28" xfId="1" applyNumberFormat="1" applyFont="1" applyFill="1" applyBorder="1" applyAlignment="1">
      <alignment horizontal="center" vertical="center"/>
    </xf>
    <xf numFmtId="0" fontId="5" fillId="0" borderId="0" xfId="0" applyFont="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left" vertical="center" wrapText="1"/>
    </xf>
    <xf numFmtId="0" fontId="0" fillId="0" borderId="18" xfId="0" applyBorder="1" applyAlignment="1">
      <alignment horizontal="left" vertical="center" wrapText="1"/>
    </xf>
    <xf numFmtId="0" fontId="0" fillId="0" borderId="25" xfId="0" applyBorder="1" applyAlignment="1">
      <alignment horizontal="center" vertical="center"/>
    </xf>
    <xf numFmtId="0" fontId="0" fillId="0" borderId="121" xfId="0" applyBorder="1" applyAlignment="1">
      <alignment horizontal="center" vertical="center"/>
    </xf>
    <xf numFmtId="0" fontId="0" fillId="0" borderId="31" xfId="0" applyBorder="1" applyAlignment="1">
      <alignment horizontal="center" vertical="center"/>
    </xf>
    <xf numFmtId="0" fontId="0" fillId="0" borderId="121" xfId="0" applyBorder="1" applyAlignment="1">
      <alignment horizontal="left" vertical="center"/>
    </xf>
    <xf numFmtId="0" fontId="0" fillId="0" borderId="31" xfId="0" applyBorder="1" applyAlignment="1">
      <alignment horizontal="left" vertical="center"/>
    </xf>
    <xf numFmtId="0" fontId="0" fillId="0" borderId="24"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0" fontId="0" fillId="0" borderId="6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left"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179" fontId="0" fillId="0" borderId="110" xfId="0" quotePrefix="1" applyNumberFormat="1" applyBorder="1" applyAlignment="1">
      <alignment horizontal="left" vertical="center"/>
    </xf>
    <xf numFmtId="179" fontId="0" fillId="0" borderId="111" xfId="0" quotePrefix="1" applyNumberFormat="1" applyBorder="1" applyAlignment="1">
      <alignment horizontal="left" vertical="center"/>
    </xf>
    <xf numFmtId="179" fontId="0" fillId="0" borderId="109" xfId="0" applyNumberFormat="1" applyBorder="1" applyAlignment="1">
      <alignment horizontal="left" vertical="center"/>
    </xf>
    <xf numFmtId="0" fontId="6" fillId="0" borderId="5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0" xfId="0" applyAlignment="1">
      <alignment horizontal="center" vertical="center"/>
    </xf>
    <xf numFmtId="0" fontId="5" fillId="0" borderId="53" xfId="0" applyFont="1" applyBorder="1" applyAlignment="1">
      <alignment horizontal="left" vertical="center"/>
    </xf>
    <xf numFmtId="0" fontId="5" fillId="0" borderId="11" xfId="0" applyFont="1" applyBorder="1" applyAlignment="1">
      <alignment horizontal="left" vertical="center"/>
    </xf>
    <xf numFmtId="0" fontId="0" fillId="0" borderId="115" xfId="0" applyBorder="1" applyAlignment="1">
      <alignment horizontal="center" vertical="center"/>
    </xf>
    <xf numFmtId="0" fontId="0" fillId="0" borderId="47" xfId="0" applyBorder="1" applyAlignment="1">
      <alignment horizontal="center" vertical="center"/>
    </xf>
    <xf numFmtId="0" fontId="0" fillId="0" borderId="119" xfId="0" applyBorder="1" applyAlignment="1">
      <alignment horizontal="center" vertical="center"/>
    </xf>
    <xf numFmtId="0" fontId="21" fillId="0" borderId="40" xfId="0" applyFont="1" applyBorder="1" applyAlignment="1">
      <alignment horizontal="center" vertical="center"/>
    </xf>
    <xf numFmtId="0" fontId="21" fillId="0" borderId="102" xfId="0" applyFont="1" applyBorder="1" applyAlignment="1">
      <alignment horizontal="center" vertical="center"/>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4" fillId="0" borderId="10"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 xfId="0" applyFont="1" applyBorder="1" applyAlignment="1">
      <alignment horizontal="left" vertical="center" wrapText="1" indent="1"/>
    </xf>
    <xf numFmtId="0" fontId="5" fillId="0" borderId="11" xfId="0" applyFont="1" applyBorder="1" applyAlignment="1">
      <alignment horizontal="left" vertical="center" indent="1"/>
    </xf>
    <xf numFmtId="0" fontId="5" fillId="0" borderId="0" xfId="0" applyFont="1" applyAlignment="1">
      <alignment horizontal="left" vertical="center" indent="1"/>
    </xf>
    <xf numFmtId="0" fontId="5" fillId="0" borderId="10" xfId="0" applyFont="1" applyBorder="1" applyAlignment="1">
      <alignment horizontal="left" vertical="center" indent="1"/>
    </xf>
    <xf numFmtId="0" fontId="5" fillId="0" borderId="2" xfId="0" applyFont="1" applyBorder="1" applyAlignment="1">
      <alignment horizontal="left" vertical="center" indent="1"/>
    </xf>
    <xf numFmtId="0" fontId="5" fillId="0" borderId="8" xfId="0" applyFont="1" applyBorder="1" applyAlignment="1">
      <alignment horizontal="left" vertical="center" indent="1"/>
    </xf>
    <xf numFmtId="0" fontId="5" fillId="0" borderId="1" xfId="0" applyFont="1" applyBorder="1" applyAlignment="1">
      <alignment horizontal="left" vertical="center" indent="1"/>
    </xf>
  </cellXfs>
  <cellStyles count="2">
    <cellStyle name="標準" xfId="0" builtinId="0"/>
    <cellStyle name="標準 2" xfId="1" xr:uid="{4D6E9E52-9AE1-4A42-8F64-432E957BFD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A238-9B72-41E8-87BA-99DF696FB697}">
  <sheetPr>
    <tabColor rgb="FFFFFF00"/>
    <pageSetUpPr fitToPage="1"/>
  </sheetPr>
  <dimension ref="A1:S35"/>
  <sheetViews>
    <sheetView tabSelected="1" view="pageBreakPreview" zoomScale="115" zoomScaleNormal="160" zoomScaleSheetLayoutView="115" zoomScalePageLayoutView="130" workbookViewId="0">
      <selection activeCell="A2" sqref="A2"/>
    </sheetView>
  </sheetViews>
  <sheetFormatPr defaultRowHeight="13.5"/>
  <cols>
    <col min="1" max="1" width="5.75" customWidth="1"/>
    <col min="2" max="2" width="9.5" style="1" customWidth="1"/>
    <col min="3" max="3" width="15.625" customWidth="1"/>
    <col min="4" max="4" width="7.625" customWidth="1"/>
    <col min="5" max="5" width="4.75" customWidth="1"/>
    <col min="6" max="6" width="3.5" customWidth="1"/>
    <col min="7" max="7" width="3.625" customWidth="1"/>
    <col min="8" max="8" width="6.875" customWidth="1"/>
    <col min="9" max="9" width="19.75" customWidth="1"/>
    <col min="10" max="10" width="14.125" customWidth="1"/>
    <col min="11" max="12" width="10.5" customWidth="1"/>
    <col min="13" max="15" width="3.5" customWidth="1"/>
    <col min="16" max="16" width="8.875" customWidth="1"/>
    <col min="17" max="19" width="3.375" customWidth="1"/>
  </cols>
  <sheetData>
    <row r="1" spans="1:19" ht="15.95" customHeight="1" thickBot="1">
      <c r="A1" s="19" t="s">
        <v>164</v>
      </c>
      <c r="B1"/>
      <c r="L1" s="179" t="s">
        <v>33</v>
      </c>
      <c r="M1" s="179"/>
      <c r="N1" s="179"/>
      <c r="O1" s="179"/>
      <c r="P1" s="179"/>
      <c r="Q1" s="179"/>
      <c r="R1" s="179"/>
      <c r="S1" s="179"/>
    </row>
    <row r="2" spans="1:19" ht="8.4499999999999993" customHeight="1" thickBot="1"/>
    <row r="3" spans="1:19" ht="15.95" customHeight="1" thickBot="1">
      <c r="A3" s="207" t="s">
        <v>31</v>
      </c>
      <c r="B3" s="18" t="s">
        <v>18</v>
      </c>
      <c r="C3" s="17"/>
      <c r="D3" s="210"/>
      <c r="E3" s="210"/>
      <c r="F3" s="211"/>
      <c r="G3" s="191" t="s">
        <v>29</v>
      </c>
      <c r="H3" s="212"/>
      <c r="I3" s="217"/>
      <c r="J3" s="217"/>
      <c r="K3" s="218"/>
      <c r="L3" s="159" t="s">
        <v>28</v>
      </c>
      <c r="M3" s="158" t="str">
        <f>計算シート①!V27</f>
        <v/>
      </c>
      <c r="N3" s="156" t="str">
        <f>計算シート①!W27</f>
        <v/>
      </c>
      <c r="O3" s="157" t="str">
        <f>計算シート①!X27</f>
        <v/>
      </c>
      <c r="P3" s="150"/>
      <c r="Q3" s="151"/>
      <c r="R3" s="152"/>
      <c r="S3" s="149"/>
    </row>
    <row r="4" spans="1:19" ht="15.95" customHeight="1">
      <c r="A4" s="208"/>
      <c r="B4" s="177" t="s">
        <v>27</v>
      </c>
      <c r="C4" s="221"/>
      <c r="D4" s="223"/>
      <c r="E4" s="223"/>
      <c r="F4" s="224"/>
      <c r="G4" s="213"/>
      <c r="H4" s="214"/>
      <c r="I4" s="219"/>
      <c r="J4" s="219"/>
      <c r="K4" s="220"/>
      <c r="L4" s="170" t="s">
        <v>25</v>
      </c>
      <c r="M4" s="181"/>
      <c r="N4" s="181"/>
      <c r="O4" s="181"/>
      <c r="P4" s="182"/>
      <c r="Q4" s="183"/>
      <c r="R4" s="183"/>
      <c r="S4" s="184"/>
    </row>
    <row r="5" spans="1:19" ht="15.95" customHeight="1" thickBot="1">
      <c r="A5" s="209"/>
      <c r="B5" s="177"/>
      <c r="C5" s="221"/>
      <c r="D5" s="223"/>
      <c r="E5" s="223"/>
      <c r="F5" s="224"/>
      <c r="G5" s="215"/>
      <c r="H5" s="216"/>
      <c r="I5" s="219"/>
      <c r="J5" s="219"/>
      <c r="K5" s="220"/>
      <c r="L5" s="180"/>
      <c r="M5" s="185"/>
      <c r="N5" s="185"/>
      <c r="O5" s="185"/>
      <c r="P5" s="185"/>
      <c r="Q5" s="186"/>
      <c r="R5" s="186"/>
      <c r="S5" s="187"/>
    </row>
    <row r="6" spans="1:19" ht="15.95" customHeight="1" thickBot="1">
      <c r="A6" s="227"/>
      <c r="B6" s="178"/>
      <c r="C6" s="222"/>
      <c r="D6" s="225"/>
      <c r="E6" s="225"/>
      <c r="F6" s="226"/>
      <c r="G6" s="228" t="s">
        <v>24</v>
      </c>
      <c r="H6" s="231" t="s">
        <v>23</v>
      </c>
      <c r="I6" s="231"/>
      <c r="J6" s="231"/>
      <c r="K6" s="12" t="s">
        <v>22</v>
      </c>
      <c r="L6" s="12" t="s">
        <v>21</v>
      </c>
      <c r="M6" s="188" t="s">
        <v>20</v>
      </c>
      <c r="N6" s="189"/>
      <c r="O6" s="190"/>
      <c r="P6" s="191" t="s">
        <v>19</v>
      </c>
      <c r="Q6" s="192"/>
      <c r="R6" s="192"/>
      <c r="S6" s="193"/>
    </row>
    <row r="7" spans="1:19" ht="15.95" customHeight="1">
      <c r="A7" s="213"/>
      <c r="B7" s="18" t="s">
        <v>18</v>
      </c>
      <c r="C7" s="11"/>
      <c r="D7" s="232"/>
      <c r="E7" s="232"/>
      <c r="F7" s="211"/>
      <c r="G7" s="229"/>
      <c r="H7" s="206"/>
      <c r="I7" s="206"/>
      <c r="J7" s="206"/>
      <c r="K7" s="7"/>
      <c r="L7" s="7"/>
      <c r="M7" s="146" t="str">
        <f>IF(計算シート①!V5&lt;&gt;"",計算シート①!V5,"")</f>
        <v/>
      </c>
      <c r="N7" s="147" t="str">
        <f>IF(計算シート①!W5&lt;&gt;"",計算シート①!W5,"")</f>
        <v/>
      </c>
      <c r="O7" s="8" t="str">
        <f>IF(計算シート①!X5&lt;&gt;"",計算シート①!X5,"")</f>
        <v/>
      </c>
      <c r="P7" s="194"/>
      <c r="Q7" s="195"/>
      <c r="R7" s="195"/>
      <c r="S7" s="196"/>
    </row>
    <row r="8" spans="1:19" ht="15.95" customHeight="1">
      <c r="A8" s="213"/>
      <c r="B8" s="153" t="s">
        <v>16</v>
      </c>
      <c r="C8" s="9"/>
      <c r="D8" s="233"/>
      <c r="E8" s="233"/>
      <c r="F8" s="234"/>
      <c r="G8" s="229"/>
      <c r="H8" s="206"/>
      <c r="I8" s="206"/>
      <c r="J8" s="206"/>
      <c r="K8" s="7"/>
      <c r="L8" s="7"/>
      <c r="M8" s="6" t="str">
        <f>IF(計算シート①!V7&lt;&gt;"",計算シート①!V7,"")</f>
        <v/>
      </c>
      <c r="N8" s="5" t="str">
        <f>IF(計算シート①!W7&lt;&gt;"",計算シート①!W7,"")</f>
        <v/>
      </c>
      <c r="O8" s="144" t="str">
        <f>IF(計算シート①!X7&lt;&gt;"",計算シート①!X7,"")</f>
        <v/>
      </c>
      <c r="P8" s="197"/>
      <c r="Q8" s="198"/>
      <c r="R8" s="198"/>
      <c r="S8" s="199"/>
    </row>
    <row r="9" spans="1:19" ht="15.95" customHeight="1">
      <c r="A9" s="213"/>
      <c r="B9" s="236" t="s">
        <v>14</v>
      </c>
      <c r="C9" s="237"/>
      <c r="D9" s="238"/>
      <c r="E9" s="241" t="str">
        <f>計算シート①!H3</f>
        <v/>
      </c>
      <c r="F9" s="242"/>
      <c r="G9" s="229"/>
      <c r="H9" s="206"/>
      <c r="I9" s="206"/>
      <c r="J9" s="206"/>
      <c r="K9" s="7"/>
      <c r="L9" s="7"/>
      <c r="M9" s="6" t="str">
        <f>IF(計算シート①!V9&lt;&gt;"",計算シート①!V9,"")</f>
        <v/>
      </c>
      <c r="N9" s="5" t="str">
        <f>IF(計算シート①!W9&lt;&gt;"",計算シート①!W9,"")</f>
        <v/>
      </c>
      <c r="O9" s="144" t="str">
        <f>IF(計算シート①!X9&lt;&gt;"",計算シート①!X9,"")</f>
        <v/>
      </c>
      <c r="P9" s="200"/>
      <c r="Q9" s="201"/>
      <c r="R9" s="201"/>
      <c r="S9" s="202"/>
    </row>
    <row r="10" spans="1:19" ht="15.95" customHeight="1">
      <c r="A10" s="213"/>
      <c r="B10" s="236"/>
      <c r="C10" s="239"/>
      <c r="D10" s="240"/>
      <c r="E10" s="243"/>
      <c r="F10" s="244"/>
      <c r="G10" s="229"/>
      <c r="H10" s="206"/>
      <c r="I10" s="206"/>
      <c r="J10" s="206"/>
      <c r="K10" s="7"/>
      <c r="L10" s="7"/>
      <c r="M10" s="6" t="str">
        <f>IF(計算シート①!V11&lt;&gt;"",計算シート①!V11,"")</f>
        <v/>
      </c>
      <c r="N10" s="5" t="str">
        <f>IF(計算シート①!W11&lt;&gt;"",計算シート①!W11,"")</f>
        <v/>
      </c>
      <c r="O10" s="144" t="str">
        <f>IF(計算シート①!X11&lt;&gt;"",計算シート①!X11,"")</f>
        <v/>
      </c>
      <c r="P10" s="203"/>
      <c r="Q10" s="204"/>
      <c r="R10" s="204"/>
      <c r="S10" s="205"/>
    </row>
    <row r="11" spans="1:19" ht="15.95" customHeight="1">
      <c r="A11" s="213"/>
      <c r="B11" s="235" t="s">
        <v>12</v>
      </c>
      <c r="C11" s="182"/>
      <c r="D11" s="182"/>
      <c r="E11" s="182"/>
      <c r="F11" s="184"/>
      <c r="G11" s="229"/>
      <c r="H11" s="206"/>
      <c r="I11" s="206"/>
      <c r="J11" s="206"/>
      <c r="K11" s="7"/>
      <c r="L11" s="7"/>
      <c r="M11" s="6" t="str">
        <f>IF(計算シート①!V13&lt;&gt;"",計算シート①!V13,"")</f>
        <v/>
      </c>
      <c r="N11" s="5" t="str">
        <f>IF(計算シート①!W13&lt;&gt;"",計算シート①!W13,"")</f>
        <v/>
      </c>
      <c r="O11" s="144" t="str">
        <f>IF(計算シート①!X13&lt;&gt;"",計算シート①!X13,"")</f>
        <v/>
      </c>
      <c r="P11" s="197"/>
      <c r="Q11" s="198"/>
      <c r="R11" s="198"/>
      <c r="S11" s="199"/>
    </row>
    <row r="12" spans="1:19" ht="15.95" customHeight="1">
      <c r="A12" s="213"/>
      <c r="B12" s="235"/>
      <c r="C12" s="182"/>
      <c r="D12" s="182"/>
      <c r="E12" s="182"/>
      <c r="F12" s="184"/>
      <c r="G12" s="229"/>
      <c r="H12" s="206"/>
      <c r="I12" s="206"/>
      <c r="J12" s="206"/>
      <c r="K12" s="7"/>
      <c r="L12" s="7"/>
      <c r="M12" s="6" t="str">
        <f>IF(計算シート①!V15&lt;&gt;"",計算シート①!V15,"")</f>
        <v/>
      </c>
      <c r="N12" s="5" t="str">
        <f>IF(計算シート①!W15&lt;&gt;"",計算シート①!W15,"")</f>
        <v/>
      </c>
      <c r="O12" s="144" t="str">
        <f>IF(計算シート①!X15&lt;&gt;"",計算シート①!X15,"")</f>
        <v/>
      </c>
      <c r="P12" s="200"/>
      <c r="Q12" s="201"/>
      <c r="R12" s="201"/>
      <c r="S12" s="202"/>
    </row>
    <row r="13" spans="1:19" ht="15.95" customHeight="1">
      <c r="A13" s="213"/>
      <c r="B13" s="235"/>
      <c r="C13" s="182"/>
      <c r="D13" s="182"/>
      <c r="E13" s="182"/>
      <c r="F13" s="184"/>
      <c r="G13" s="229"/>
      <c r="H13" s="206"/>
      <c r="I13" s="206"/>
      <c r="J13" s="206"/>
      <c r="K13" s="7"/>
      <c r="L13" s="7"/>
      <c r="M13" s="6" t="str">
        <f>IF(計算シート①!V17&lt;&gt;"",計算シート①!V17,"")</f>
        <v/>
      </c>
      <c r="N13" s="5" t="str">
        <f>IF(計算シート①!W17&lt;&gt;"",計算シート①!W17,"")</f>
        <v/>
      </c>
      <c r="O13" s="144" t="str">
        <f>IF(計算シート①!X17&lt;&gt;"",計算シート①!X17,"")</f>
        <v/>
      </c>
      <c r="P13" s="203"/>
      <c r="Q13" s="204"/>
      <c r="R13" s="204"/>
      <c r="S13" s="205"/>
    </row>
    <row r="14" spans="1:19" ht="15.95" customHeight="1">
      <c r="A14" s="213"/>
      <c r="B14" s="154" t="s">
        <v>9</v>
      </c>
      <c r="C14" s="245" t="s">
        <v>119</v>
      </c>
      <c r="D14" s="245"/>
      <c r="E14" s="245"/>
      <c r="F14" s="246"/>
      <c r="G14" s="229"/>
      <c r="H14" s="206"/>
      <c r="I14" s="206"/>
      <c r="J14" s="206"/>
      <c r="K14" s="7"/>
      <c r="L14" s="7"/>
      <c r="M14" s="6" t="str">
        <f>IF(計算シート①!V19&lt;&gt;"",計算シート①!V19,"")</f>
        <v/>
      </c>
      <c r="N14" s="5" t="str">
        <f>IF(計算シート①!W19&lt;&gt;"",計算シート①!W19,"")</f>
        <v/>
      </c>
      <c r="O14" s="144" t="str">
        <f>IF(計算シート①!X19&lt;&gt;"",計算シート①!X19,"")</f>
        <v/>
      </c>
      <c r="P14" s="197"/>
      <c r="Q14" s="198"/>
      <c r="R14" s="198"/>
      <c r="S14" s="199"/>
    </row>
    <row r="15" spans="1:19" ht="15.95" customHeight="1">
      <c r="A15" s="213"/>
      <c r="B15" s="247" t="s">
        <v>7</v>
      </c>
      <c r="C15" s="181"/>
      <c r="D15" s="181"/>
      <c r="E15" s="181"/>
      <c r="F15" s="248"/>
      <c r="G15" s="229"/>
      <c r="H15" s="206"/>
      <c r="I15" s="206"/>
      <c r="J15" s="206"/>
      <c r="K15" s="7"/>
      <c r="L15" s="7"/>
      <c r="M15" s="6" t="str">
        <f>IF(計算シート①!V21&lt;&gt;"",計算シート①!V21,"")</f>
        <v/>
      </c>
      <c r="N15" s="5" t="str">
        <f>IF(計算シート①!W21&lt;&gt;"",計算シート①!W21,"")</f>
        <v/>
      </c>
      <c r="O15" s="144" t="str">
        <f>IF(計算シート①!X21&lt;&gt;"",計算シート①!X21,"")</f>
        <v/>
      </c>
      <c r="P15" s="200"/>
      <c r="Q15" s="201"/>
      <c r="R15" s="201"/>
      <c r="S15" s="202"/>
    </row>
    <row r="16" spans="1:19" ht="15.95" customHeight="1" thickBot="1">
      <c r="A16" s="213"/>
      <c r="B16" s="236"/>
      <c r="C16" s="181"/>
      <c r="D16" s="181"/>
      <c r="E16" s="181"/>
      <c r="F16" s="248"/>
      <c r="G16" s="230"/>
      <c r="H16" s="249"/>
      <c r="I16" s="249"/>
      <c r="J16" s="249"/>
      <c r="K16" s="4"/>
      <c r="L16" s="4"/>
      <c r="M16" s="3" t="str">
        <f>IF(計算シート①!V23&lt;&gt;"",計算シート①!V23,"")</f>
        <v/>
      </c>
      <c r="N16" s="2" t="str">
        <f>IF(計算シート①!W23&lt;&gt;"",計算シート①!W23,"")</f>
        <v/>
      </c>
      <c r="O16" s="143" t="str">
        <f>IF(計算シート①!X23&lt;&gt;"",計算シート①!X23,"")</f>
        <v/>
      </c>
      <c r="P16" s="250"/>
      <c r="Q16" s="251"/>
      <c r="R16" s="251"/>
      <c r="S16" s="252"/>
    </row>
    <row r="17" spans="1:19" ht="15.95" customHeight="1">
      <c r="A17" s="213"/>
      <c r="B17" s="236"/>
      <c r="C17" s="182"/>
      <c r="D17" s="182"/>
      <c r="E17" s="182"/>
      <c r="F17" s="184"/>
      <c r="G17" s="253" t="s">
        <v>6</v>
      </c>
      <c r="H17" s="256"/>
      <c r="I17" s="256"/>
      <c r="J17" s="256"/>
      <c r="K17" s="142"/>
      <c r="L17" s="142"/>
      <c r="M17" s="146" t="str">
        <f>IF(計算シート②!O5&lt;&gt;"",計算シート②!O5,"")</f>
        <v/>
      </c>
      <c r="N17" s="147" t="str">
        <f>IF(計算シート②!P5&lt;&gt;"",計算シート②!P5,"")</f>
        <v/>
      </c>
      <c r="O17" s="148" t="str">
        <f>IF(計算シート②!Q5&lt;&gt;"",計算シート②!Q5,"")</f>
        <v/>
      </c>
      <c r="P17" s="197"/>
      <c r="Q17" s="198"/>
      <c r="R17" s="198"/>
      <c r="S17" s="199"/>
    </row>
    <row r="18" spans="1:19" ht="15.95" customHeight="1">
      <c r="A18" s="213"/>
      <c r="B18" s="236"/>
      <c r="C18" s="182"/>
      <c r="D18" s="182"/>
      <c r="E18" s="182"/>
      <c r="F18" s="184"/>
      <c r="G18" s="254"/>
      <c r="H18" s="206"/>
      <c r="I18" s="206"/>
      <c r="J18" s="206"/>
      <c r="K18" s="7"/>
      <c r="L18" s="7"/>
      <c r="M18" s="6" t="str">
        <f>IF(計算シート②!O7&lt;&gt;"",計算シート②!O7,"")</f>
        <v/>
      </c>
      <c r="N18" s="5" t="str">
        <f>IF(計算シート②!P7&lt;&gt;"",計算シート②!P7,"")</f>
        <v/>
      </c>
      <c r="O18" s="145" t="str">
        <f>IF(計算シート②!Q7&lt;&gt;"",計算シート②!Q7,"")</f>
        <v/>
      </c>
      <c r="P18" s="200"/>
      <c r="Q18" s="201"/>
      <c r="R18" s="201"/>
      <c r="S18" s="202"/>
    </row>
    <row r="19" spans="1:19" ht="15.95" customHeight="1">
      <c r="A19" s="213"/>
      <c r="B19" s="155" t="s">
        <v>5</v>
      </c>
      <c r="C19" s="257"/>
      <c r="D19" s="257"/>
      <c r="E19" s="257"/>
      <c r="F19" s="258"/>
      <c r="G19" s="254"/>
      <c r="H19" s="259"/>
      <c r="I19" s="260"/>
      <c r="J19" s="261"/>
      <c r="K19" s="7"/>
      <c r="L19" s="7"/>
      <c r="M19" s="6" t="str">
        <f>IF(計算シート②!O9&lt;&gt;"",計算シート②!O9,"")</f>
        <v/>
      </c>
      <c r="N19" s="5" t="str">
        <f>IF(計算シート②!P9&lt;&gt;"",計算シート②!P9,"")</f>
        <v/>
      </c>
      <c r="O19" s="145" t="str">
        <f>IF(計算シート②!Q9&lt;&gt;"",計算シート②!Q9,"")</f>
        <v/>
      </c>
      <c r="P19" s="250"/>
      <c r="Q19" s="251"/>
      <c r="R19" s="251"/>
      <c r="S19" s="252"/>
    </row>
    <row r="20" spans="1:19" ht="15.95" customHeight="1">
      <c r="A20" s="213"/>
      <c r="B20" s="235" t="s">
        <v>4</v>
      </c>
      <c r="C20" s="171"/>
      <c r="D20" s="172"/>
      <c r="E20" s="172"/>
      <c r="F20" s="173"/>
      <c r="G20" s="254"/>
      <c r="H20" s="206"/>
      <c r="I20" s="206"/>
      <c r="J20" s="206"/>
      <c r="K20" s="7"/>
      <c r="L20" s="7"/>
      <c r="M20" s="6" t="str">
        <f>IF(計算シート②!O11&lt;&gt;"",計算シート②!O11,"")</f>
        <v/>
      </c>
      <c r="N20" s="5" t="str">
        <f>IF(計算シート②!P11&lt;&gt;"",計算シート②!P11,"")</f>
        <v/>
      </c>
      <c r="O20" s="145" t="str">
        <f>IF(計算シート②!Q11&lt;&gt;"",計算シート②!Q11,"")</f>
        <v/>
      </c>
      <c r="P20" s="197"/>
      <c r="Q20" s="198"/>
      <c r="R20" s="198"/>
      <c r="S20" s="199"/>
    </row>
    <row r="21" spans="1:19" ht="15.95" customHeight="1">
      <c r="A21" s="213"/>
      <c r="B21" s="235"/>
      <c r="C21" s="174"/>
      <c r="D21" s="175"/>
      <c r="E21" s="175"/>
      <c r="F21" s="176"/>
      <c r="G21" s="254"/>
      <c r="H21" s="206"/>
      <c r="I21" s="206"/>
      <c r="J21" s="206"/>
      <c r="K21" s="7"/>
      <c r="L21" s="7"/>
      <c r="M21" s="6" t="str">
        <f>IF(計算シート②!O13&lt;&gt;"",計算シート②!O13,"")</f>
        <v/>
      </c>
      <c r="N21" s="5" t="str">
        <f>IF(計算シート②!P13&lt;&gt;"",計算シート②!P13,"")</f>
        <v/>
      </c>
      <c r="O21" s="145" t="str">
        <f>IF(計算シート②!Q13&lt;&gt;"",計算シート②!Q13,"")</f>
        <v/>
      </c>
      <c r="P21" s="200"/>
      <c r="Q21" s="201"/>
      <c r="R21" s="201"/>
      <c r="S21" s="202"/>
    </row>
    <row r="22" spans="1:19" ht="15.95" customHeight="1">
      <c r="A22" s="213"/>
      <c r="B22" s="169" t="s">
        <v>3</v>
      </c>
      <c r="C22" s="171"/>
      <c r="D22" s="172"/>
      <c r="E22" s="172"/>
      <c r="F22" s="173"/>
      <c r="G22" s="254"/>
      <c r="H22" s="262"/>
      <c r="I22" s="262"/>
      <c r="J22" s="262"/>
      <c r="K22" s="7"/>
      <c r="L22" s="7"/>
      <c r="M22" s="6" t="str">
        <f>IF(計算シート②!O15&lt;&gt;"",計算シート②!O15,"")</f>
        <v/>
      </c>
      <c r="N22" s="5" t="str">
        <f>IF(計算シート②!P15&lt;&gt;"",計算シート②!P15,"")</f>
        <v/>
      </c>
      <c r="O22" s="145" t="str">
        <f>IF(計算シート②!Q15&lt;&gt;"",計算シート②!Q15,"")</f>
        <v/>
      </c>
      <c r="P22" s="263"/>
      <c r="Q22" s="264"/>
      <c r="R22" s="264"/>
      <c r="S22" s="265"/>
    </row>
    <row r="23" spans="1:19" ht="15.95" customHeight="1">
      <c r="A23" s="213"/>
      <c r="B23" s="170"/>
      <c r="C23" s="174"/>
      <c r="D23" s="175"/>
      <c r="E23" s="175"/>
      <c r="F23" s="176"/>
      <c r="G23" s="254"/>
      <c r="H23" s="206"/>
      <c r="I23" s="206"/>
      <c r="J23" s="206"/>
      <c r="K23" s="7"/>
      <c r="L23" s="7"/>
      <c r="M23" s="6" t="str">
        <f>IF(計算シート②!O17&lt;&gt;"",計算シート②!O17,"")</f>
        <v/>
      </c>
      <c r="N23" s="5" t="str">
        <f>IF(計算シート②!P17&lt;&gt;"",計算シート②!P17,"")</f>
        <v/>
      </c>
      <c r="O23" s="145" t="str">
        <f>IF(計算シート②!Q17&lt;&gt;"",計算シート②!Q17,"")</f>
        <v/>
      </c>
      <c r="P23" s="266"/>
      <c r="Q23" s="267"/>
      <c r="R23" s="267"/>
      <c r="S23" s="199"/>
    </row>
    <row r="24" spans="1:19" ht="15.95" customHeight="1" thickBot="1">
      <c r="A24" s="213"/>
      <c r="B24" s="169" t="s">
        <v>2</v>
      </c>
      <c r="C24" s="286"/>
      <c r="D24" s="287"/>
      <c r="E24" s="287"/>
      <c r="F24" s="288"/>
      <c r="G24" s="254"/>
      <c r="H24" s="262"/>
      <c r="I24" s="262"/>
      <c r="J24" s="262"/>
      <c r="K24" s="7"/>
      <c r="L24" s="7"/>
      <c r="M24" s="6" t="str">
        <f>IF(計算シート②!O19&lt;&gt;"",計算シート②!O19,"")</f>
        <v/>
      </c>
      <c r="N24" s="5" t="str">
        <f>IF(計算シート②!P19&lt;&gt;"",計算シート②!P19,"")</f>
        <v/>
      </c>
      <c r="O24" s="145" t="str">
        <f>IF(計算シート②!Q19&lt;&gt;"",計算シート②!Q19,"")</f>
        <v/>
      </c>
      <c r="P24" s="200"/>
      <c r="Q24" s="201"/>
      <c r="R24" s="201"/>
      <c r="S24" s="202"/>
    </row>
    <row r="25" spans="1:19" ht="15.95" customHeight="1">
      <c r="A25" s="213"/>
      <c r="B25" s="177"/>
      <c r="C25" s="268"/>
      <c r="D25" s="269"/>
      <c r="E25" s="269"/>
      <c r="F25" s="270"/>
      <c r="G25" s="254"/>
      <c r="H25" s="206"/>
      <c r="I25" s="206"/>
      <c r="J25" s="206"/>
      <c r="K25" s="7"/>
      <c r="L25" s="7"/>
      <c r="M25" s="6" t="str">
        <f>IF(計算シート②!O21&lt;&gt;"",計算シート②!O21,"")</f>
        <v/>
      </c>
      <c r="N25" s="5" t="str">
        <f>IF(計算シート②!P21&lt;&gt;"",計算シート②!P21,"")</f>
        <v/>
      </c>
      <c r="O25" s="145" t="str">
        <f>IF(計算シート②!Q21&lt;&gt;"",計算シート②!Q21,"")</f>
        <v/>
      </c>
      <c r="P25" s="274" t="s">
        <v>1</v>
      </c>
      <c r="Q25" s="275"/>
      <c r="R25" s="275"/>
      <c r="S25" s="276"/>
    </row>
    <row r="26" spans="1:19" ht="15.95" customHeight="1">
      <c r="A26" s="213"/>
      <c r="B26" s="177"/>
      <c r="C26" s="268"/>
      <c r="D26" s="269"/>
      <c r="E26" s="269"/>
      <c r="F26" s="270"/>
      <c r="G26" s="254"/>
      <c r="H26" s="206"/>
      <c r="I26" s="206"/>
      <c r="J26" s="206"/>
      <c r="K26" s="7"/>
      <c r="L26" s="7"/>
      <c r="M26" s="6" t="str">
        <f>IF(計算シート②!O23&lt;&gt;"",計算シート②!O23,"")</f>
        <v/>
      </c>
      <c r="N26" s="5" t="str">
        <f>IF(計算シート②!P23&lt;&gt;"",計算シート②!P23,"")</f>
        <v/>
      </c>
      <c r="O26" s="145" t="str">
        <f>IF(計算シート②!Q23&lt;&gt;"",計算シート②!Q23,"")</f>
        <v/>
      </c>
      <c r="P26" s="250"/>
      <c r="Q26" s="251"/>
      <c r="R26" s="251"/>
      <c r="S26" s="252"/>
    </row>
    <row r="27" spans="1:19" ht="15.95" customHeight="1">
      <c r="A27" s="213"/>
      <c r="B27" s="177"/>
      <c r="C27" s="268"/>
      <c r="D27" s="269"/>
      <c r="E27" s="269"/>
      <c r="F27" s="270"/>
      <c r="G27" s="254"/>
      <c r="H27" s="271"/>
      <c r="I27" s="272"/>
      <c r="J27" s="273"/>
      <c r="K27" s="7"/>
      <c r="L27" s="7"/>
      <c r="M27" s="6" t="str">
        <f>IF(計算シート②!O25&lt;&gt;"",計算シート②!O25,"")</f>
        <v/>
      </c>
      <c r="N27" s="5" t="str">
        <f>IF(計算シート②!P25&lt;&gt;"",計算シート②!P25,"")</f>
        <v/>
      </c>
      <c r="O27" s="145" t="str">
        <f>IF(計算シート②!Q25&lt;&gt;"",計算シート②!Q25,"")</f>
        <v/>
      </c>
      <c r="P27" s="266"/>
      <c r="Q27" s="267"/>
      <c r="R27" s="267"/>
      <c r="S27" s="199"/>
    </row>
    <row r="28" spans="1:19" ht="15.95" customHeight="1">
      <c r="A28" s="213"/>
      <c r="B28" s="177"/>
      <c r="C28" s="268"/>
      <c r="D28" s="269"/>
      <c r="E28" s="269"/>
      <c r="F28" s="270"/>
      <c r="G28" s="254"/>
      <c r="H28" s="271"/>
      <c r="I28" s="272"/>
      <c r="J28" s="273"/>
      <c r="K28" s="7"/>
      <c r="L28" s="7"/>
      <c r="M28" s="6" t="str">
        <f>IF(計算シート②!O27&lt;&gt;"",計算シート②!O27,"")</f>
        <v/>
      </c>
      <c r="N28" s="5" t="str">
        <f>IF(計算シート②!P27&lt;&gt;"",計算シート②!P27,"")</f>
        <v/>
      </c>
      <c r="O28" s="145" t="str">
        <f>IF(計算シート②!Q27&lt;&gt;"",計算シート②!Q27,"")</f>
        <v/>
      </c>
      <c r="P28" s="200"/>
      <c r="Q28" s="201"/>
      <c r="R28" s="201"/>
      <c r="S28" s="202"/>
    </row>
    <row r="29" spans="1:19" ht="15.95" customHeight="1">
      <c r="A29" s="213"/>
      <c r="B29" s="177"/>
      <c r="C29" s="268"/>
      <c r="D29" s="269"/>
      <c r="E29" s="269"/>
      <c r="F29" s="270"/>
      <c r="G29" s="254"/>
      <c r="H29" s="271"/>
      <c r="I29" s="272"/>
      <c r="J29" s="273"/>
      <c r="K29" s="7"/>
      <c r="L29" s="7"/>
      <c r="M29" s="6" t="str">
        <f>IF(計算シート②!O29&lt;&gt;"",計算シート②!O29,"")</f>
        <v/>
      </c>
      <c r="N29" s="5" t="str">
        <f>IF(計算シート②!P29&lt;&gt;"",計算シート②!P29,"")</f>
        <v/>
      </c>
      <c r="O29" s="145" t="str">
        <f>IF(計算シート②!Q29&lt;&gt;"",計算シート②!Q29,"")</f>
        <v/>
      </c>
      <c r="P29" s="250"/>
      <c r="Q29" s="251"/>
      <c r="R29" s="251"/>
      <c r="S29" s="252"/>
    </row>
    <row r="30" spans="1:19" ht="15.95" customHeight="1">
      <c r="A30" s="213"/>
      <c r="B30" s="177"/>
      <c r="C30" s="268"/>
      <c r="D30" s="269"/>
      <c r="E30" s="269"/>
      <c r="F30" s="270"/>
      <c r="G30" s="254"/>
      <c r="H30" s="271"/>
      <c r="I30" s="272"/>
      <c r="J30" s="273"/>
      <c r="K30" s="7"/>
      <c r="L30" s="7"/>
      <c r="M30" s="6" t="str">
        <f>IF(計算シート②!O31&lt;&gt;"",計算シート②!O31,"")</f>
        <v/>
      </c>
      <c r="N30" s="5" t="str">
        <f>IF(計算シート②!P31&lt;&gt;"",計算シート②!P31,"")</f>
        <v/>
      </c>
      <c r="O30" s="145" t="str">
        <f>IF(計算シート②!Q31&lt;&gt;"",計算シート②!Q31,"")</f>
        <v/>
      </c>
      <c r="P30" s="266"/>
      <c r="Q30" s="267"/>
      <c r="R30" s="267"/>
      <c r="S30" s="199"/>
    </row>
    <row r="31" spans="1:19" ht="15.95" customHeight="1">
      <c r="A31" s="213"/>
      <c r="B31" s="177"/>
      <c r="C31" s="268"/>
      <c r="D31" s="269"/>
      <c r="E31" s="269"/>
      <c r="F31" s="270"/>
      <c r="G31" s="254"/>
      <c r="H31" s="262"/>
      <c r="I31" s="262"/>
      <c r="J31" s="262"/>
      <c r="K31" s="7"/>
      <c r="L31" s="7"/>
      <c r="M31" s="6" t="str">
        <f>IF(計算シート②!O33&lt;&gt;"",計算シート②!O33,"")</f>
        <v/>
      </c>
      <c r="N31" s="5" t="str">
        <f>IF(計算シート②!P33&lt;&gt;"",計算シート②!P33,"")</f>
        <v/>
      </c>
      <c r="O31" s="145" t="str">
        <f>IF(計算シート②!Q33&lt;&gt;"",計算シート②!Q33,"")</f>
        <v/>
      </c>
      <c r="P31" s="200"/>
      <c r="Q31" s="201"/>
      <c r="R31" s="201"/>
      <c r="S31" s="202"/>
    </row>
    <row r="32" spans="1:19" ht="15.95" customHeight="1">
      <c r="A32" s="213"/>
      <c r="B32" s="177"/>
      <c r="C32" s="268"/>
      <c r="D32" s="269"/>
      <c r="E32" s="269"/>
      <c r="F32" s="270"/>
      <c r="G32" s="254"/>
      <c r="H32" s="206"/>
      <c r="I32" s="206"/>
      <c r="J32" s="206"/>
      <c r="K32" s="7"/>
      <c r="L32" s="7"/>
      <c r="M32" s="6" t="str">
        <f>IF(計算シート②!O35&lt;&gt;"",計算シート②!O35,"")</f>
        <v/>
      </c>
      <c r="N32" s="5" t="str">
        <f>IF(計算シート②!P35&lt;&gt;"",計算シート②!P35,"")</f>
        <v/>
      </c>
      <c r="O32" s="145" t="str">
        <f>IF(計算シート②!Q35&lt;&gt;"",計算シート②!Q35,"")</f>
        <v/>
      </c>
      <c r="P32" s="250"/>
      <c r="Q32" s="251"/>
      <c r="R32" s="251"/>
      <c r="S32" s="252"/>
    </row>
    <row r="33" spans="1:19" ht="15.95" customHeight="1">
      <c r="A33" s="213"/>
      <c r="B33" s="177"/>
      <c r="C33" s="268"/>
      <c r="D33" s="269"/>
      <c r="E33" s="269"/>
      <c r="F33" s="270"/>
      <c r="G33" s="254"/>
      <c r="H33" s="206"/>
      <c r="I33" s="206"/>
      <c r="J33" s="206"/>
      <c r="K33" s="7"/>
      <c r="L33" s="7"/>
      <c r="M33" s="6" t="str">
        <f>IF(計算シート②!O37&lt;&gt;"",計算シート②!O37,"")</f>
        <v/>
      </c>
      <c r="N33" s="5" t="str">
        <f>IF(計算シート②!P37&lt;&gt;"",計算シート②!P37,"")</f>
        <v/>
      </c>
      <c r="O33" s="145" t="str">
        <f>IF(計算シート②!Q37&lt;&gt;"",計算シート②!Q37,"")</f>
        <v/>
      </c>
      <c r="P33" s="266"/>
      <c r="Q33" s="267"/>
      <c r="R33" s="267"/>
      <c r="S33" s="199"/>
    </row>
    <row r="34" spans="1:19" ht="15.95" customHeight="1">
      <c r="A34" s="213"/>
      <c r="B34" s="177"/>
      <c r="C34" s="268"/>
      <c r="D34" s="269"/>
      <c r="E34" s="269"/>
      <c r="F34" s="270"/>
      <c r="G34" s="254"/>
      <c r="H34" s="271"/>
      <c r="I34" s="272"/>
      <c r="J34" s="273"/>
      <c r="K34" s="7"/>
      <c r="L34" s="7"/>
      <c r="M34" s="6" t="str">
        <f>IF(計算シート②!O39&lt;&gt;"",計算シート②!O39,"")</f>
        <v/>
      </c>
      <c r="N34" s="5" t="str">
        <f>IF(計算シート②!P39&lt;&gt;"",計算シート②!P39,"")</f>
        <v/>
      </c>
      <c r="O34" s="145" t="str">
        <f>IF(計算シート②!Q39&lt;&gt;"",計算シート②!Q39,"")</f>
        <v/>
      </c>
      <c r="P34" s="266"/>
      <c r="Q34" s="267"/>
      <c r="R34" s="267"/>
      <c r="S34" s="199"/>
    </row>
    <row r="35" spans="1:19" ht="15.95" customHeight="1" thickBot="1">
      <c r="A35" s="215"/>
      <c r="B35" s="178"/>
      <c r="C35" s="280"/>
      <c r="D35" s="281"/>
      <c r="E35" s="281"/>
      <c r="F35" s="282"/>
      <c r="G35" s="255"/>
      <c r="H35" s="283"/>
      <c r="I35" s="284"/>
      <c r="J35" s="285"/>
      <c r="K35" s="4"/>
      <c r="L35" s="4"/>
      <c r="M35" s="3" t="str">
        <f>IF(計算シート②!O41&lt;&gt;"",計算シート②!O41,"")</f>
        <v/>
      </c>
      <c r="N35" s="2" t="str">
        <f>IF(計算シート②!P41&lt;&gt;"",計算シート②!P41,"")</f>
        <v/>
      </c>
      <c r="O35" s="143" t="str">
        <f>IF(計算シート②!Q41&lt;&gt;"",計算シート②!Q41,"")</f>
        <v/>
      </c>
      <c r="P35" s="277"/>
      <c r="Q35" s="278"/>
      <c r="R35" s="278"/>
      <c r="S35" s="279"/>
    </row>
  </sheetData>
  <mergeCells count="94">
    <mergeCell ref="C29:F29"/>
    <mergeCell ref="H29:J29"/>
    <mergeCell ref="P29:S29"/>
    <mergeCell ref="C30:F30"/>
    <mergeCell ref="H30:J30"/>
    <mergeCell ref="P30:S31"/>
    <mergeCell ref="C31:F31"/>
    <mergeCell ref="H31:J31"/>
    <mergeCell ref="C33:F33"/>
    <mergeCell ref="B20:B21"/>
    <mergeCell ref="C20:F20"/>
    <mergeCell ref="H20:J20"/>
    <mergeCell ref="P20:S21"/>
    <mergeCell ref="C21:F21"/>
    <mergeCell ref="H33:J33"/>
    <mergeCell ref="P33:S35"/>
    <mergeCell ref="C34:F34"/>
    <mergeCell ref="H34:J34"/>
    <mergeCell ref="C35:F35"/>
    <mergeCell ref="H35:J35"/>
    <mergeCell ref="C24:F24"/>
    <mergeCell ref="C32:F32"/>
    <mergeCell ref="H32:J32"/>
    <mergeCell ref="P32:S32"/>
    <mergeCell ref="C25:F25"/>
    <mergeCell ref="H26:J26"/>
    <mergeCell ref="P26:S26"/>
    <mergeCell ref="C27:F27"/>
    <mergeCell ref="H27:J27"/>
    <mergeCell ref="P27:S28"/>
    <mergeCell ref="C28:F28"/>
    <mergeCell ref="H28:J28"/>
    <mergeCell ref="H25:J25"/>
    <mergeCell ref="P25:S25"/>
    <mergeCell ref="C26:F26"/>
    <mergeCell ref="H22:J22"/>
    <mergeCell ref="P22:S22"/>
    <mergeCell ref="H23:J23"/>
    <mergeCell ref="P23:S24"/>
    <mergeCell ref="H24:J24"/>
    <mergeCell ref="C14:F14"/>
    <mergeCell ref="H14:J14"/>
    <mergeCell ref="P14:S15"/>
    <mergeCell ref="B15:B18"/>
    <mergeCell ref="C15:F18"/>
    <mergeCell ref="H15:J15"/>
    <mergeCell ref="H16:J16"/>
    <mergeCell ref="P16:S16"/>
    <mergeCell ref="G17:G35"/>
    <mergeCell ref="H17:J17"/>
    <mergeCell ref="P17:S18"/>
    <mergeCell ref="H18:J18"/>
    <mergeCell ref="C19:F19"/>
    <mergeCell ref="H19:J19"/>
    <mergeCell ref="P19:S19"/>
    <mergeCell ref="H21:J21"/>
    <mergeCell ref="P13:S13"/>
    <mergeCell ref="B9:B10"/>
    <mergeCell ref="C9:D10"/>
    <mergeCell ref="E9:F10"/>
    <mergeCell ref="H9:J9"/>
    <mergeCell ref="H10:J10"/>
    <mergeCell ref="A3:A5"/>
    <mergeCell ref="D3:F3"/>
    <mergeCell ref="G3:H5"/>
    <mergeCell ref="I3:K5"/>
    <mergeCell ref="B4:B6"/>
    <mergeCell ref="C4:C6"/>
    <mergeCell ref="D4:F6"/>
    <mergeCell ref="A6:A35"/>
    <mergeCell ref="G6:G16"/>
    <mergeCell ref="H6:J6"/>
    <mergeCell ref="D7:F7"/>
    <mergeCell ref="H7:J7"/>
    <mergeCell ref="D8:F8"/>
    <mergeCell ref="H8:J8"/>
    <mergeCell ref="B11:B13"/>
    <mergeCell ref="C11:F13"/>
    <mergeCell ref="B22:B23"/>
    <mergeCell ref="C22:F23"/>
    <mergeCell ref="B24:B35"/>
    <mergeCell ref="L1:O1"/>
    <mergeCell ref="P1:S1"/>
    <mergeCell ref="L4:L5"/>
    <mergeCell ref="M4:S5"/>
    <mergeCell ref="M6:O6"/>
    <mergeCell ref="P6:S6"/>
    <mergeCell ref="P7:S7"/>
    <mergeCell ref="P8:S9"/>
    <mergeCell ref="P10:S10"/>
    <mergeCell ref="H11:J11"/>
    <mergeCell ref="P11:S12"/>
    <mergeCell ref="H12:J12"/>
    <mergeCell ref="H13:J13"/>
  </mergeCells>
  <phoneticPr fontId="1"/>
  <printOptions horizontalCentered="1" verticalCentered="1"/>
  <pageMargins left="0.43307086614173229" right="0.43307086614173229" top="0.62992125984251968" bottom="0.43307086614173229" header="0.31496062992125984" footer="0.31496062992125984"/>
  <pageSetup paperSize="9" scale="98" orientation="landscape" r:id="rId1"/>
  <headerFooter>
    <oddHeader>&amp;L様式２　叙勲審査票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FC1B-EE23-4E9A-B686-E2C2E418309E}">
  <sheetPr>
    <tabColor rgb="FFFFFF00"/>
  </sheetPr>
  <dimension ref="A1:Y32"/>
  <sheetViews>
    <sheetView view="pageBreakPreview" zoomScale="130" zoomScaleNormal="160" zoomScaleSheetLayoutView="130" zoomScalePageLayoutView="130" workbookViewId="0">
      <selection activeCell="A2" sqref="A2"/>
    </sheetView>
  </sheetViews>
  <sheetFormatPr defaultColWidth="8.75" defaultRowHeight="13.5"/>
  <cols>
    <col min="1" max="1" width="1.25" style="108" customWidth="1"/>
    <col min="2" max="2" width="8.125" style="108" customWidth="1"/>
    <col min="3" max="3" width="11.25" style="107" customWidth="1"/>
    <col min="4" max="7" width="11.25" style="108" customWidth="1"/>
    <col min="8" max="8" width="1.25" style="108" customWidth="1"/>
    <col min="9" max="9" width="10" style="108" customWidth="1"/>
    <col min="10" max="14" width="11.25" style="108" customWidth="1"/>
    <col min="15" max="23" width="11.5" style="108" customWidth="1"/>
    <col min="24" max="16384" width="8.75" style="108"/>
  </cols>
  <sheetData>
    <row r="1" spans="1:23" ht="15.95" customHeight="1" thickBot="1">
      <c r="A1" s="295" t="str">
        <f>様式２!A1</f>
        <v>8秋</v>
      </c>
      <c r="B1" s="296"/>
      <c r="C1" s="104"/>
      <c r="D1" s="104"/>
      <c r="E1" s="105" t="s">
        <v>33</v>
      </c>
      <c r="F1" s="297">
        <f>様式２!P1</f>
        <v>0</v>
      </c>
      <c r="G1" s="298"/>
      <c r="H1" s="106"/>
      <c r="I1" s="293"/>
      <c r="J1" s="293"/>
      <c r="K1" s="293"/>
      <c r="L1" s="293"/>
      <c r="M1" s="293"/>
      <c r="N1" s="294"/>
      <c r="O1" s="107"/>
      <c r="P1" s="107"/>
      <c r="Q1" s="107"/>
    </row>
    <row r="2" spans="1:23" ht="15.95" customHeight="1" thickBot="1">
      <c r="A2" s="109"/>
      <c r="B2" s="110"/>
      <c r="C2" s="111"/>
      <c r="D2" s="111"/>
      <c r="E2" s="111"/>
      <c r="F2" s="111"/>
      <c r="G2" s="112"/>
      <c r="H2" s="113"/>
      <c r="I2" s="289"/>
      <c r="J2" s="289"/>
      <c r="K2" s="289"/>
      <c r="L2" s="289"/>
      <c r="M2" s="289"/>
      <c r="N2" s="290"/>
      <c r="O2" s="114"/>
      <c r="P2" s="114"/>
      <c r="Q2" s="114"/>
      <c r="R2" s="114"/>
      <c r="S2" s="114"/>
      <c r="T2" s="114"/>
      <c r="U2" s="114"/>
      <c r="V2" s="114"/>
      <c r="W2" s="114"/>
    </row>
    <row r="3" spans="1:23" ht="15.95" customHeight="1">
      <c r="A3" s="299" t="s">
        <v>122</v>
      </c>
      <c r="B3" s="300"/>
      <c r="C3" s="301"/>
      <c r="D3" s="302" t="s">
        <v>29</v>
      </c>
      <c r="E3" s="303"/>
      <c r="F3" s="303"/>
      <c r="G3" s="304"/>
      <c r="H3" s="113"/>
      <c r="I3" s="289"/>
      <c r="J3" s="289"/>
      <c r="K3" s="289"/>
      <c r="L3" s="289"/>
      <c r="M3" s="289"/>
      <c r="N3" s="290"/>
      <c r="O3" s="114"/>
      <c r="P3" s="114"/>
      <c r="Q3" s="114"/>
      <c r="R3" s="114"/>
      <c r="S3" s="114"/>
      <c r="T3" s="114"/>
      <c r="U3" s="114"/>
      <c r="V3" s="114"/>
      <c r="W3" s="114"/>
    </row>
    <row r="4" spans="1:23" ht="15.95" customHeight="1">
      <c r="A4" s="305" t="str">
        <f>_xlfn.CONCAT(様式２!C4,"  ",様式２!D4)</f>
        <v xml:space="preserve">  </v>
      </c>
      <c r="B4" s="306"/>
      <c r="C4" s="307"/>
      <c r="D4" s="311">
        <f>様式２!I3</f>
        <v>0</v>
      </c>
      <c r="E4" s="312"/>
      <c r="F4" s="312"/>
      <c r="G4" s="313"/>
      <c r="H4" s="113"/>
      <c r="I4" s="289"/>
      <c r="J4" s="289"/>
      <c r="K4" s="289"/>
      <c r="L4" s="289"/>
      <c r="M4" s="289"/>
      <c r="N4" s="290"/>
    </row>
    <row r="5" spans="1:23" ht="15.95" customHeight="1" thickBot="1">
      <c r="A5" s="308"/>
      <c r="B5" s="309"/>
      <c r="C5" s="310"/>
      <c r="D5" s="314"/>
      <c r="E5" s="315"/>
      <c r="F5" s="315"/>
      <c r="G5" s="316"/>
      <c r="H5" s="113"/>
      <c r="I5" s="289"/>
      <c r="J5" s="289"/>
      <c r="K5" s="289"/>
      <c r="L5" s="289"/>
      <c r="M5" s="289"/>
      <c r="N5" s="290"/>
      <c r="O5" s="107"/>
      <c r="P5" s="107"/>
      <c r="Q5" s="107"/>
      <c r="R5" s="115"/>
      <c r="S5" s="115"/>
      <c r="T5" s="115"/>
      <c r="U5" s="107"/>
      <c r="V5" s="107"/>
      <c r="W5" s="107"/>
    </row>
    <row r="6" spans="1:23" ht="15.95" customHeight="1">
      <c r="A6" s="116"/>
      <c r="D6" s="107"/>
      <c r="G6" s="117"/>
      <c r="H6" s="113"/>
      <c r="I6" s="289"/>
      <c r="J6" s="289"/>
      <c r="K6" s="289"/>
      <c r="L6" s="289"/>
      <c r="M6" s="289"/>
      <c r="N6" s="290"/>
      <c r="O6" s="107"/>
      <c r="P6" s="107"/>
      <c r="Q6" s="107"/>
      <c r="R6" s="115"/>
      <c r="S6" s="115"/>
      <c r="T6" s="115"/>
      <c r="U6" s="107"/>
      <c r="V6" s="107"/>
      <c r="W6" s="107"/>
    </row>
    <row r="7" spans="1:23" ht="15.95" customHeight="1">
      <c r="A7" s="113" t="s">
        <v>89</v>
      </c>
      <c r="B7" s="111"/>
      <c r="C7" s="110"/>
      <c r="D7" s="118"/>
      <c r="E7" s="118"/>
      <c r="F7" s="111"/>
      <c r="G7" s="112"/>
      <c r="H7" s="113"/>
      <c r="I7" s="289"/>
      <c r="J7" s="289"/>
      <c r="K7" s="289"/>
      <c r="L7" s="289"/>
      <c r="M7" s="289"/>
      <c r="N7" s="290"/>
      <c r="O7" s="107"/>
      <c r="P7" s="107"/>
      <c r="Q7" s="107"/>
      <c r="R7" s="115"/>
      <c r="S7" s="115"/>
      <c r="T7" s="115"/>
      <c r="U7" s="107"/>
      <c r="V7" s="107"/>
      <c r="W7" s="107"/>
    </row>
    <row r="8" spans="1:23" ht="15.95" customHeight="1">
      <c r="A8" s="116"/>
      <c r="B8" s="289"/>
      <c r="C8" s="289"/>
      <c r="D8" s="289"/>
      <c r="E8" s="289"/>
      <c r="F8" s="289"/>
      <c r="G8" s="290"/>
      <c r="H8" s="119"/>
      <c r="I8" s="289"/>
      <c r="J8" s="289"/>
      <c r="K8" s="289"/>
      <c r="L8" s="289"/>
      <c r="M8" s="289"/>
      <c r="N8" s="290"/>
      <c r="O8" s="107"/>
      <c r="P8" s="107"/>
      <c r="Q8" s="107"/>
      <c r="R8" s="120"/>
      <c r="S8" s="115"/>
      <c r="T8" s="120"/>
      <c r="U8" s="107"/>
      <c r="V8" s="107"/>
      <c r="W8" s="107"/>
    </row>
    <row r="9" spans="1:23" ht="15.95" customHeight="1">
      <c r="A9" s="121"/>
      <c r="B9" s="289"/>
      <c r="C9" s="289"/>
      <c r="D9" s="289"/>
      <c r="E9" s="289"/>
      <c r="F9" s="289"/>
      <c r="G9" s="290"/>
      <c r="H9" s="119"/>
      <c r="I9" s="289"/>
      <c r="J9" s="289"/>
      <c r="K9" s="289"/>
      <c r="L9" s="289"/>
      <c r="M9" s="289"/>
      <c r="N9" s="290"/>
      <c r="O9" s="107"/>
      <c r="P9" s="107"/>
      <c r="Q9" s="107"/>
      <c r="R9" s="115"/>
      <c r="S9" s="115"/>
      <c r="T9" s="115"/>
      <c r="U9" s="107"/>
      <c r="V9" s="107"/>
      <c r="W9" s="107"/>
    </row>
    <row r="10" spans="1:23" ht="15.95" customHeight="1">
      <c r="A10" s="121"/>
      <c r="B10" s="289"/>
      <c r="C10" s="289"/>
      <c r="D10" s="289"/>
      <c r="E10" s="289"/>
      <c r="F10" s="289"/>
      <c r="G10" s="290"/>
      <c r="H10" s="119"/>
      <c r="I10" s="289"/>
      <c r="J10" s="289"/>
      <c r="K10" s="289"/>
      <c r="L10" s="289"/>
      <c r="M10" s="289"/>
      <c r="N10" s="290"/>
      <c r="O10" s="107"/>
      <c r="P10" s="107"/>
      <c r="Q10" s="107"/>
      <c r="R10" s="115"/>
      <c r="S10" s="115"/>
      <c r="T10" s="115"/>
      <c r="U10" s="107"/>
      <c r="V10" s="107"/>
      <c r="W10" s="107"/>
    </row>
    <row r="11" spans="1:23" ht="15.95" customHeight="1">
      <c r="A11" s="121"/>
      <c r="B11" s="289"/>
      <c r="C11" s="289"/>
      <c r="D11" s="289"/>
      <c r="E11" s="289"/>
      <c r="F11" s="289"/>
      <c r="G11" s="290"/>
      <c r="H11" s="119"/>
      <c r="I11" s="289"/>
      <c r="J11" s="289"/>
      <c r="K11" s="289"/>
      <c r="L11" s="289"/>
      <c r="M11" s="289"/>
      <c r="N11" s="290"/>
      <c r="O11" s="107"/>
      <c r="P11" s="107"/>
      <c r="Q11" s="107"/>
      <c r="R11" s="115"/>
      <c r="S11" s="115"/>
      <c r="T11" s="115"/>
      <c r="U11" s="107"/>
      <c r="V11" s="107"/>
      <c r="W11" s="107"/>
    </row>
    <row r="12" spans="1:23" ht="15.95" customHeight="1">
      <c r="A12" s="121"/>
      <c r="B12" s="289"/>
      <c r="C12" s="289"/>
      <c r="D12" s="289"/>
      <c r="E12" s="289"/>
      <c r="F12" s="289"/>
      <c r="G12" s="290"/>
      <c r="H12" s="119"/>
      <c r="I12" s="289"/>
      <c r="J12" s="289"/>
      <c r="K12" s="289"/>
      <c r="L12" s="289"/>
      <c r="M12" s="289"/>
      <c r="N12" s="290"/>
      <c r="O12" s="107"/>
      <c r="P12" s="107"/>
      <c r="Q12" s="107"/>
      <c r="R12" s="115"/>
      <c r="S12" s="115"/>
      <c r="T12" s="115"/>
      <c r="U12" s="107"/>
      <c r="V12" s="107"/>
      <c r="W12" s="107"/>
    </row>
    <row r="13" spans="1:23" ht="15.95" customHeight="1">
      <c r="A13" s="121"/>
      <c r="B13" s="289"/>
      <c r="C13" s="289"/>
      <c r="D13" s="289"/>
      <c r="E13" s="289"/>
      <c r="F13" s="289"/>
      <c r="G13" s="290"/>
      <c r="H13" s="119"/>
      <c r="I13" s="289"/>
      <c r="J13" s="289"/>
      <c r="K13" s="289"/>
      <c r="L13" s="289"/>
      <c r="M13" s="289"/>
      <c r="N13" s="290"/>
      <c r="O13" s="107"/>
      <c r="P13" s="107"/>
      <c r="Q13" s="107"/>
      <c r="R13" s="122"/>
      <c r="S13" s="115"/>
      <c r="T13" s="122"/>
      <c r="U13" s="107"/>
      <c r="V13" s="107"/>
      <c r="W13" s="107"/>
    </row>
    <row r="14" spans="1:23" ht="15.95" customHeight="1">
      <c r="A14" s="121"/>
      <c r="B14" s="289"/>
      <c r="C14" s="289"/>
      <c r="D14" s="289"/>
      <c r="E14" s="289"/>
      <c r="F14" s="289"/>
      <c r="G14" s="290"/>
      <c r="H14" s="119"/>
      <c r="I14" s="289"/>
      <c r="J14" s="289"/>
      <c r="K14" s="289"/>
      <c r="L14" s="289"/>
      <c r="M14" s="289"/>
      <c r="N14" s="290"/>
      <c r="O14" s="107"/>
      <c r="P14" s="107"/>
      <c r="Q14" s="107"/>
      <c r="R14" s="122"/>
      <c r="S14" s="115"/>
      <c r="T14" s="122"/>
      <c r="U14" s="107"/>
      <c r="V14" s="107"/>
      <c r="W14" s="107"/>
    </row>
    <row r="15" spans="1:23" ht="15.95" customHeight="1">
      <c r="A15" s="121"/>
      <c r="B15" s="289"/>
      <c r="C15" s="289"/>
      <c r="D15" s="289"/>
      <c r="E15" s="289"/>
      <c r="F15" s="289"/>
      <c r="G15" s="290"/>
      <c r="H15" s="123"/>
      <c r="I15" s="289"/>
      <c r="J15" s="289"/>
      <c r="K15" s="289"/>
      <c r="L15" s="289"/>
      <c r="M15" s="289"/>
      <c r="N15" s="290"/>
      <c r="O15" s="107"/>
      <c r="P15" s="107"/>
      <c r="Q15" s="107"/>
      <c r="R15" s="124"/>
      <c r="S15" s="124"/>
      <c r="T15" s="124"/>
      <c r="U15" s="124"/>
      <c r="V15" s="124"/>
      <c r="W15" s="124"/>
    </row>
    <row r="16" spans="1:23" ht="15.95" customHeight="1">
      <c r="A16" s="113"/>
      <c r="B16" s="111"/>
      <c r="C16" s="125"/>
      <c r="D16" s="111"/>
      <c r="E16" s="111"/>
      <c r="F16" s="111"/>
      <c r="G16" s="112"/>
      <c r="H16" s="123"/>
      <c r="I16" s="289"/>
      <c r="J16" s="289"/>
      <c r="K16" s="289"/>
      <c r="L16" s="289"/>
      <c r="M16" s="289"/>
      <c r="N16" s="290"/>
      <c r="O16" s="107"/>
      <c r="P16" s="107"/>
      <c r="Q16" s="107"/>
      <c r="R16" s="126"/>
      <c r="S16" s="126"/>
      <c r="T16" s="126"/>
      <c r="U16" s="126"/>
      <c r="V16" s="126"/>
      <c r="W16" s="126"/>
    </row>
    <row r="17" spans="1:25" ht="15.95" customHeight="1">
      <c r="A17" s="113" t="s">
        <v>93</v>
      </c>
      <c r="B17" s="111"/>
      <c r="C17" s="111"/>
      <c r="D17" s="111"/>
      <c r="E17" s="111"/>
      <c r="F17" s="111"/>
      <c r="G17" s="112"/>
      <c r="H17" s="123"/>
      <c r="I17" s="289"/>
      <c r="J17" s="289"/>
      <c r="K17" s="289"/>
      <c r="L17" s="289"/>
      <c r="M17" s="289"/>
      <c r="N17" s="290"/>
      <c r="O17" s="107"/>
      <c r="P17" s="107"/>
      <c r="Q17" s="107"/>
      <c r="R17" s="126"/>
      <c r="S17" s="126"/>
      <c r="T17" s="126"/>
      <c r="U17" s="126"/>
      <c r="V17" s="126"/>
      <c r="W17" s="126"/>
    </row>
    <row r="18" spans="1:25" ht="15.95" customHeight="1">
      <c r="A18" s="113"/>
      <c r="B18" s="289"/>
      <c r="C18" s="289"/>
      <c r="D18" s="289"/>
      <c r="E18" s="289"/>
      <c r="F18" s="289"/>
      <c r="G18" s="290"/>
      <c r="H18" s="123"/>
      <c r="I18" s="289"/>
      <c r="J18" s="289"/>
      <c r="K18" s="289"/>
      <c r="L18" s="289"/>
      <c r="M18" s="289"/>
      <c r="N18" s="290"/>
      <c r="O18" s="107"/>
      <c r="P18" s="107"/>
      <c r="Q18" s="107"/>
      <c r="R18" s="124"/>
      <c r="S18" s="124"/>
      <c r="T18" s="124"/>
      <c r="U18" s="124"/>
      <c r="V18" s="124"/>
      <c r="W18" s="124"/>
      <c r="Y18" s="127"/>
    </row>
    <row r="19" spans="1:25" ht="15.95" customHeight="1">
      <c r="A19" s="113"/>
      <c r="B19" s="289"/>
      <c r="C19" s="289"/>
      <c r="D19" s="289"/>
      <c r="E19" s="289"/>
      <c r="F19" s="289"/>
      <c r="G19" s="290"/>
      <c r="H19" s="123"/>
      <c r="I19" s="289"/>
      <c r="J19" s="289"/>
      <c r="K19" s="289"/>
      <c r="L19" s="289"/>
      <c r="M19" s="289"/>
      <c r="N19" s="290"/>
      <c r="O19" s="107"/>
      <c r="P19" s="107"/>
      <c r="Q19" s="107"/>
      <c r="R19" s="126"/>
      <c r="S19" s="126"/>
      <c r="T19" s="126"/>
      <c r="U19" s="126"/>
      <c r="V19" s="126"/>
      <c r="W19" s="126"/>
      <c r="Y19" s="127"/>
    </row>
    <row r="20" spans="1:25" ht="15.95" customHeight="1">
      <c r="A20" s="113"/>
      <c r="B20" s="289"/>
      <c r="C20" s="289"/>
      <c r="D20" s="289"/>
      <c r="E20" s="289"/>
      <c r="F20" s="289"/>
      <c r="G20" s="290"/>
      <c r="H20" s="123"/>
      <c r="I20" s="289"/>
      <c r="J20" s="289"/>
      <c r="K20" s="289"/>
      <c r="L20" s="289"/>
      <c r="M20" s="289"/>
      <c r="N20" s="290"/>
      <c r="O20" s="107"/>
      <c r="P20" s="107"/>
      <c r="Q20" s="107"/>
      <c r="R20" s="126"/>
      <c r="S20" s="126"/>
      <c r="T20" s="126"/>
      <c r="U20" s="126"/>
      <c r="V20" s="126"/>
      <c r="W20" s="126"/>
      <c r="Y20" s="127"/>
    </row>
    <row r="21" spans="1:25" ht="15.95" customHeight="1">
      <c r="A21" s="113"/>
      <c r="B21" s="289"/>
      <c r="C21" s="289"/>
      <c r="D21" s="289"/>
      <c r="E21" s="289"/>
      <c r="F21" s="289"/>
      <c r="G21" s="290"/>
      <c r="H21" s="123"/>
      <c r="I21" s="289"/>
      <c r="J21" s="289"/>
      <c r="K21" s="289"/>
      <c r="L21" s="289"/>
      <c r="M21" s="289"/>
      <c r="N21" s="290"/>
      <c r="O21" s="107"/>
      <c r="P21" s="107"/>
      <c r="Q21" s="107"/>
      <c r="R21" s="124"/>
      <c r="S21" s="124"/>
      <c r="T21" s="124"/>
      <c r="U21" s="124"/>
      <c r="V21" s="124"/>
      <c r="W21" s="124"/>
      <c r="Y21" s="127"/>
    </row>
    <row r="22" spans="1:25" ht="15.95" customHeight="1">
      <c r="A22" s="113"/>
      <c r="B22" s="289"/>
      <c r="C22" s="289"/>
      <c r="D22" s="289"/>
      <c r="E22" s="289"/>
      <c r="F22" s="289"/>
      <c r="G22" s="290"/>
      <c r="H22" s="123"/>
      <c r="I22" s="289"/>
      <c r="J22" s="289"/>
      <c r="K22" s="289"/>
      <c r="L22" s="289"/>
      <c r="M22" s="289"/>
      <c r="N22" s="290"/>
      <c r="O22" s="107"/>
      <c r="P22" s="107"/>
      <c r="Q22" s="107"/>
      <c r="R22" s="124"/>
      <c r="S22" s="124"/>
      <c r="T22" s="124"/>
      <c r="U22" s="124"/>
      <c r="V22" s="124"/>
      <c r="W22" s="124"/>
      <c r="Y22" s="127"/>
    </row>
    <row r="23" spans="1:25" ht="15.95" customHeight="1">
      <c r="A23" s="113"/>
      <c r="B23" s="289"/>
      <c r="C23" s="289"/>
      <c r="D23" s="289"/>
      <c r="E23" s="289"/>
      <c r="F23" s="289"/>
      <c r="G23" s="290"/>
      <c r="H23" s="123"/>
      <c r="I23" s="289"/>
      <c r="J23" s="289"/>
      <c r="K23" s="289"/>
      <c r="L23" s="289"/>
      <c r="M23" s="289"/>
      <c r="N23" s="290"/>
      <c r="O23" s="107"/>
      <c r="P23" s="107"/>
      <c r="Q23" s="107"/>
      <c r="R23" s="124"/>
      <c r="S23" s="124"/>
      <c r="T23" s="124"/>
      <c r="U23" s="124"/>
      <c r="V23" s="124"/>
      <c r="W23" s="124"/>
      <c r="Y23" s="127"/>
    </row>
    <row r="24" spans="1:25" ht="15.95" customHeight="1">
      <c r="A24" s="113"/>
      <c r="B24" s="289"/>
      <c r="C24" s="289"/>
      <c r="D24" s="289"/>
      <c r="E24" s="289"/>
      <c r="F24" s="289"/>
      <c r="G24" s="290"/>
      <c r="H24" s="123"/>
      <c r="I24" s="289"/>
      <c r="J24" s="289"/>
      <c r="K24" s="289"/>
      <c r="L24" s="289"/>
      <c r="M24" s="289"/>
      <c r="N24" s="290"/>
      <c r="O24" s="107"/>
      <c r="P24" s="107"/>
      <c r="Q24" s="107"/>
      <c r="R24" s="124"/>
      <c r="S24" s="124"/>
      <c r="T24" s="124"/>
      <c r="U24" s="124"/>
      <c r="V24" s="124"/>
      <c r="W24" s="124"/>
      <c r="Y24" s="127"/>
    </row>
    <row r="25" spans="1:25" ht="15.95" customHeight="1">
      <c r="A25" s="113"/>
      <c r="B25" s="289"/>
      <c r="C25" s="289"/>
      <c r="D25" s="289"/>
      <c r="E25" s="289"/>
      <c r="F25" s="289"/>
      <c r="G25" s="290"/>
      <c r="H25" s="123"/>
      <c r="I25" s="289"/>
      <c r="J25" s="289"/>
      <c r="K25" s="289"/>
      <c r="L25" s="289"/>
      <c r="M25" s="289"/>
      <c r="N25" s="290"/>
      <c r="O25" s="107"/>
      <c r="P25" s="107"/>
      <c r="Q25" s="107"/>
      <c r="R25" s="124"/>
      <c r="S25" s="124"/>
      <c r="T25" s="124"/>
      <c r="U25" s="124"/>
      <c r="V25" s="124"/>
      <c r="W25" s="124"/>
      <c r="Y25" s="127"/>
    </row>
    <row r="26" spans="1:25" ht="15.95" customHeight="1">
      <c r="A26" s="113"/>
      <c r="B26" s="289"/>
      <c r="C26" s="289"/>
      <c r="D26" s="289"/>
      <c r="E26" s="289"/>
      <c r="F26" s="289"/>
      <c r="G26" s="290"/>
      <c r="H26" s="123"/>
      <c r="I26" s="289"/>
      <c r="J26" s="289"/>
      <c r="K26" s="289"/>
      <c r="L26" s="289"/>
      <c r="M26" s="289"/>
      <c r="N26" s="290"/>
      <c r="O26" s="107"/>
      <c r="P26" s="107"/>
      <c r="Q26" s="107"/>
      <c r="R26" s="124"/>
      <c r="S26" s="124"/>
      <c r="T26" s="124"/>
      <c r="U26" s="124"/>
      <c r="V26" s="124"/>
      <c r="W26" s="124"/>
    </row>
    <row r="27" spans="1:25" ht="15.95" customHeight="1">
      <c r="A27" s="113"/>
      <c r="B27" s="289"/>
      <c r="C27" s="289"/>
      <c r="D27" s="289"/>
      <c r="E27" s="289"/>
      <c r="F27" s="289"/>
      <c r="G27" s="290"/>
      <c r="H27" s="123"/>
      <c r="I27" s="289"/>
      <c r="J27" s="289"/>
      <c r="K27" s="289"/>
      <c r="L27" s="289"/>
      <c r="M27" s="289"/>
      <c r="N27" s="290"/>
      <c r="O27" s="107"/>
      <c r="P27" s="107"/>
      <c r="Q27" s="107"/>
      <c r="R27" s="124"/>
      <c r="S27" s="124"/>
      <c r="T27" s="124"/>
      <c r="U27" s="124"/>
      <c r="V27" s="124"/>
      <c r="W27" s="124"/>
    </row>
    <row r="28" spans="1:25" ht="15.95" customHeight="1">
      <c r="A28" s="113"/>
      <c r="B28" s="289"/>
      <c r="C28" s="289"/>
      <c r="D28" s="289"/>
      <c r="E28" s="289"/>
      <c r="F28" s="289"/>
      <c r="G28" s="290"/>
      <c r="H28" s="123"/>
      <c r="I28" s="289"/>
      <c r="J28" s="289"/>
      <c r="K28" s="289"/>
      <c r="L28" s="289"/>
      <c r="M28" s="289"/>
      <c r="N28" s="290"/>
      <c r="O28" s="107"/>
      <c r="P28" s="107"/>
      <c r="Q28" s="107"/>
      <c r="R28" s="124"/>
      <c r="S28" s="124"/>
      <c r="T28" s="124"/>
      <c r="U28" s="124"/>
      <c r="V28" s="124"/>
      <c r="W28" s="124"/>
    </row>
    <row r="29" spans="1:25" ht="15.95" customHeight="1">
      <c r="A29" s="113"/>
      <c r="B29" s="289"/>
      <c r="C29" s="289"/>
      <c r="D29" s="289"/>
      <c r="E29" s="289"/>
      <c r="F29" s="289"/>
      <c r="G29" s="290"/>
      <c r="H29" s="123"/>
      <c r="I29" s="289"/>
      <c r="J29" s="289"/>
      <c r="K29" s="289"/>
      <c r="L29" s="289"/>
      <c r="M29" s="289"/>
      <c r="N29" s="290"/>
      <c r="O29" s="107"/>
      <c r="P29" s="107"/>
      <c r="Q29" s="107"/>
      <c r="R29" s="124"/>
      <c r="S29" s="124"/>
      <c r="T29" s="124"/>
      <c r="U29" s="124"/>
      <c r="V29" s="124"/>
      <c r="W29" s="124"/>
    </row>
    <row r="30" spans="1:25" ht="15.95" customHeight="1">
      <c r="A30" s="113"/>
      <c r="B30" s="289"/>
      <c r="C30" s="289"/>
      <c r="D30" s="289"/>
      <c r="E30" s="289"/>
      <c r="F30" s="289"/>
      <c r="G30" s="290"/>
      <c r="H30" s="123"/>
      <c r="I30" s="289"/>
      <c r="J30" s="289"/>
      <c r="K30" s="289"/>
      <c r="L30" s="289"/>
      <c r="M30" s="289"/>
      <c r="N30" s="290"/>
      <c r="O30" s="107"/>
      <c r="P30" s="107"/>
      <c r="Q30" s="107"/>
      <c r="R30" s="124"/>
      <c r="S30" s="124"/>
      <c r="T30" s="124"/>
      <c r="U30" s="124"/>
      <c r="V30" s="124"/>
      <c r="W30" s="124"/>
    </row>
    <row r="31" spans="1:25" ht="15.95" customHeight="1" thickBot="1">
      <c r="A31" s="128"/>
      <c r="B31" s="291"/>
      <c r="C31" s="291"/>
      <c r="D31" s="291"/>
      <c r="E31" s="291"/>
      <c r="F31" s="291"/>
      <c r="G31" s="292"/>
      <c r="H31" s="129"/>
      <c r="I31" s="291"/>
      <c r="J31" s="291"/>
      <c r="K31" s="291"/>
      <c r="L31" s="291"/>
      <c r="M31" s="291"/>
      <c r="N31" s="292"/>
      <c r="O31" s="107"/>
      <c r="P31" s="107"/>
      <c r="Q31" s="107"/>
      <c r="R31" s="124"/>
      <c r="S31" s="124"/>
      <c r="T31" s="124"/>
      <c r="U31" s="124"/>
      <c r="V31" s="124"/>
      <c r="W31" s="124"/>
    </row>
    <row r="32" spans="1:25" ht="12.95" customHeight="1">
      <c r="B32" s="130"/>
      <c r="C32" s="130"/>
      <c r="D32" s="130"/>
      <c r="E32" s="130"/>
      <c r="F32" s="130"/>
      <c r="G32" s="130"/>
      <c r="I32" s="130"/>
      <c r="J32" s="130"/>
      <c r="K32" s="130"/>
      <c r="L32" s="130"/>
      <c r="M32" s="130"/>
      <c r="N32" s="130"/>
    </row>
  </sheetData>
  <mergeCells count="9">
    <mergeCell ref="B8:G15"/>
    <mergeCell ref="B18:G31"/>
    <mergeCell ref="I1:N31"/>
    <mergeCell ref="A1:B1"/>
    <mergeCell ref="F1:G1"/>
    <mergeCell ref="A3:C3"/>
    <mergeCell ref="D3:G3"/>
    <mergeCell ref="A4:C5"/>
    <mergeCell ref="D4:G5"/>
  </mergeCells>
  <phoneticPr fontId="1"/>
  <printOptions horizontalCentered="1" verticalCentered="1"/>
  <pageMargins left="0.7" right="0.7" top="0.75" bottom="0.75" header="0.3" footer="0.3"/>
  <pageSetup paperSize="9" orientation="landscape" r:id="rId1"/>
  <headerFooter>
    <oddHeader>&amp;L
様式３　功績概要</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771E-70B7-4820-8EE2-78F909BFE3D2}">
  <sheetPr>
    <tabColor theme="7" tint="0.79998168889431442"/>
  </sheetPr>
  <dimension ref="A1:CA28"/>
  <sheetViews>
    <sheetView view="pageBreakPreview" zoomScale="145" zoomScaleNormal="100" zoomScaleSheetLayoutView="145" workbookViewId="0">
      <selection activeCell="AC4" sqref="AC4"/>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2.5" style="20" hidden="1" customWidth="1"/>
    <col min="15" max="17" width="2.5" style="22" hidden="1" customWidth="1"/>
    <col min="18" max="18" width="3.25" style="22" bestFit="1" customWidth="1"/>
    <col min="19" max="19" width="2.25" style="22" bestFit="1" customWidth="1"/>
    <col min="20" max="20" width="2.5" style="22" customWidth="1"/>
    <col min="21" max="21" width="3.25" style="22" bestFit="1" customWidth="1"/>
    <col min="22" max="22" width="2.875" style="22" customWidth="1"/>
    <col min="23" max="23" width="3.125" style="22" customWidth="1"/>
    <col min="24" max="24" width="2.5" style="22" customWidth="1"/>
    <col min="25" max="26" width="4.875" style="20" hidden="1" customWidth="1"/>
    <col min="27" max="27" width="5.625" style="20" hidden="1" customWidth="1"/>
    <col min="28" max="28" width="6.875" style="20" hidden="1" customWidth="1"/>
    <col min="29" max="29" width="11" style="21" customWidth="1"/>
    <col min="30" max="30" width="12.875" style="21" bestFit="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4" width="9.625" style="20" hidden="1" customWidth="1"/>
    <col min="65" max="65" width="3" style="20" hidden="1" customWidth="1"/>
    <col min="66" max="66" width="3.125" style="20" hidden="1" customWidth="1"/>
    <col min="67" max="67" width="5.5" style="20" hidden="1" customWidth="1"/>
    <col min="68" max="68" width="4.5" style="20" hidden="1" customWidth="1"/>
    <col min="69" max="69" width="9.625" style="20" hidden="1" customWidth="1"/>
    <col min="70" max="70" width="8.5" style="20" hidden="1" customWidth="1"/>
    <col min="71" max="72" width="9.625" style="20" hidden="1" customWidth="1"/>
    <col min="73" max="73" width="7.5" style="20" hidden="1" customWidth="1"/>
    <col min="74" max="74" width="5.5" style="20" hidden="1" customWidth="1"/>
    <col min="75" max="75" width="4.5" style="20" hidden="1" customWidth="1"/>
    <col min="76" max="78" width="9.625" style="20" hidden="1" customWidth="1"/>
    <col min="79" max="79" width="7.5" style="20" hidden="1" customWidth="1"/>
    <col min="80" max="250" width="9" style="20"/>
    <col min="251" max="251" width="3" style="20" customWidth="1"/>
    <col min="252" max="252" width="3.625" style="20" customWidth="1"/>
    <col min="253" max="253" width="6.875" style="20" customWidth="1"/>
    <col min="254" max="254" width="3.125" style="20" customWidth="1"/>
    <col min="255" max="255" width="7.625" style="20" customWidth="1"/>
    <col min="256" max="256" width="3.125" style="20" customWidth="1"/>
    <col min="257" max="257" width="10.625" style="20" customWidth="1"/>
    <col min="258" max="258" width="2.125" style="20" customWidth="1"/>
    <col min="259" max="259" width="1.625" style="20" customWidth="1"/>
    <col min="260" max="260" width="7" style="20" customWidth="1"/>
    <col min="261" max="261" width="5.375" style="20" customWidth="1"/>
    <col min="262" max="267" width="0" style="20" hidden="1" customWidth="1"/>
    <col min="268" max="268" width="3.25" style="20" bestFit="1" customWidth="1"/>
    <col min="269" max="269" width="2.25" style="20" bestFit="1" customWidth="1"/>
    <col min="270" max="271" width="2.5" style="20" customWidth="1"/>
    <col min="272" max="272" width="2.875" style="20" customWidth="1"/>
    <col min="273" max="273" width="3.125" style="20" customWidth="1"/>
    <col min="274" max="274" width="2.5" style="20" customWidth="1"/>
    <col min="275" max="278" width="0" style="20" hidden="1" customWidth="1"/>
    <col min="279" max="279" width="9.875" style="20" customWidth="1"/>
    <col min="280" max="280" width="16.375" style="20" bestFit="1" customWidth="1"/>
    <col min="281" max="329" width="0" style="20" hidden="1" customWidth="1"/>
    <col min="330" max="506" width="9" style="20"/>
    <col min="507" max="507" width="3" style="20" customWidth="1"/>
    <col min="508" max="508" width="3.625" style="20" customWidth="1"/>
    <col min="509" max="509" width="6.875" style="20" customWidth="1"/>
    <col min="510" max="510" width="3.125" style="20" customWidth="1"/>
    <col min="511" max="511" width="7.625" style="20" customWidth="1"/>
    <col min="512" max="512" width="3.125" style="20" customWidth="1"/>
    <col min="513" max="513" width="10.625" style="20" customWidth="1"/>
    <col min="514" max="514" width="2.125" style="20" customWidth="1"/>
    <col min="515" max="515" width="1.625" style="20" customWidth="1"/>
    <col min="516" max="516" width="7" style="20" customWidth="1"/>
    <col min="517" max="517" width="5.375" style="20" customWidth="1"/>
    <col min="518" max="523" width="0" style="20" hidden="1" customWidth="1"/>
    <col min="524" max="524" width="3.25" style="20" bestFit="1" customWidth="1"/>
    <col min="525" max="525" width="2.25" style="20" bestFit="1" customWidth="1"/>
    <col min="526" max="527" width="2.5" style="20" customWidth="1"/>
    <col min="528" max="528" width="2.875" style="20" customWidth="1"/>
    <col min="529" max="529" width="3.125" style="20" customWidth="1"/>
    <col min="530" max="530" width="2.5" style="20" customWidth="1"/>
    <col min="531" max="534" width="0" style="20" hidden="1" customWidth="1"/>
    <col min="535" max="535" width="9.875" style="20" customWidth="1"/>
    <col min="536" max="536" width="16.375" style="20" bestFit="1" customWidth="1"/>
    <col min="537" max="585" width="0" style="20" hidden="1" customWidth="1"/>
    <col min="586" max="762" width="9" style="20"/>
    <col min="763" max="763" width="3" style="20" customWidth="1"/>
    <col min="764" max="764" width="3.625" style="20" customWidth="1"/>
    <col min="765" max="765" width="6.875" style="20" customWidth="1"/>
    <col min="766" max="766" width="3.125" style="20" customWidth="1"/>
    <col min="767" max="767" width="7.625" style="20" customWidth="1"/>
    <col min="768" max="768" width="3.125" style="20" customWidth="1"/>
    <col min="769" max="769" width="10.625" style="20" customWidth="1"/>
    <col min="770" max="770" width="2.125" style="20" customWidth="1"/>
    <col min="771" max="771" width="1.625" style="20" customWidth="1"/>
    <col min="772" max="772" width="7" style="20" customWidth="1"/>
    <col min="773" max="773" width="5.375" style="20" customWidth="1"/>
    <col min="774" max="779" width="0" style="20" hidden="1" customWidth="1"/>
    <col min="780" max="780" width="3.25" style="20" bestFit="1" customWidth="1"/>
    <col min="781" max="781" width="2.25" style="20" bestFit="1" customWidth="1"/>
    <col min="782" max="783" width="2.5" style="20" customWidth="1"/>
    <col min="784" max="784" width="2.875" style="20" customWidth="1"/>
    <col min="785" max="785" width="3.125" style="20" customWidth="1"/>
    <col min="786" max="786" width="2.5" style="20" customWidth="1"/>
    <col min="787" max="790" width="0" style="20" hidden="1" customWidth="1"/>
    <col min="791" max="791" width="9.875" style="20" customWidth="1"/>
    <col min="792" max="792" width="16.375" style="20" bestFit="1" customWidth="1"/>
    <col min="793" max="841" width="0" style="20" hidden="1" customWidth="1"/>
    <col min="842" max="1018" width="9" style="20"/>
    <col min="1019" max="1019" width="3" style="20" customWidth="1"/>
    <col min="1020" max="1020" width="3.625" style="20" customWidth="1"/>
    <col min="1021" max="1021" width="6.875" style="20" customWidth="1"/>
    <col min="1022" max="1022" width="3.125" style="20" customWidth="1"/>
    <col min="1023" max="1023" width="7.625" style="20" customWidth="1"/>
    <col min="1024" max="1024" width="3.125" style="20" customWidth="1"/>
    <col min="1025" max="1025" width="10.625" style="20" customWidth="1"/>
    <col min="1026" max="1026" width="2.125" style="20" customWidth="1"/>
    <col min="1027" max="1027" width="1.625" style="20" customWidth="1"/>
    <col min="1028" max="1028" width="7" style="20" customWidth="1"/>
    <col min="1029" max="1029" width="5.375" style="20" customWidth="1"/>
    <col min="1030" max="1035" width="0" style="20" hidden="1" customWidth="1"/>
    <col min="1036" max="1036" width="3.25" style="20" bestFit="1" customWidth="1"/>
    <col min="1037" max="1037" width="2.25" style="20" bestFit="1" customWidth="1"/>
    <col min="1038" max="1039" width="2.5" style="20" customWidth="1"/>
    <col min="1040" max="1040" width="2.875" style="20" customWidth="1"/>
    <col min="1041" max="1041" width="3.125" style="20" customWidth="1"/>
    <col min="1042" max="1042" width="2.5" style="20" customWidth="1"/>
    <col min="1043" max="1046" width="0" style="20" hidden="1" customWidth="1"/>
    <col min="1047" max="1047" width="9.875" style="20" customWidth="1"/>
    <col min="1048" max="1048" width="16.375" style="20" bestFit="1" customWidth="1"/>
    <col min="1049" max="1097" width="0" style="20" hidden="1" customWidth="1"/>
    <col min="1098" max="1274" width="9" style="20"/>
    <col min="1275" max="1275" width="3" style="20" customWidth="1"/>
    <col min="1276" max="1276" width="3.625" style="20" customWidth="1"/>
    <col min="1277" max="1277" width="6.875" style="20" customWidth="1"/>
    <col min="1278" max="1278" width="3.125" style="20" customWidth="1"/>
    <col min="1279" max="1279" width="7.625" style="20" customWidth="1"/>
    <col min="1280" max="1280" width="3.125" style="20" customWidth="1"/>
    <col min="1281" max="1281" width="10.625" style="20" customWidth="1"/>
    <col min="1282" max="1282" width="2.125" style="20" customWidth="1"/>
    <col min="1283" max="1283" width="1.625" style="20" customWidth="1"/>
    <col min="1284" max="1284" width="7" style="20" customWidth="1"/>
    <col min="1285" max="1285" width="5.375" style="20" customWidth="1"/>
    <col min="1286" max="1291" width="0" style="20" hidden="1" customWidth="1"/>
    <col min="1292" max="1292" width="3.25" style="20" bestFit="1" customWidth="1"/>
    <col min="1293" max="1293" width="2.25" style="20" bestFit="1" customWidth="1"/>
    <col min="1294" max="1295" width="2.5" style="20" customWidth="1"/>
    <col min="1296" max="1296" width="2.875" style="20" customWidth="1"/>
    <col min="1297" max="1297" width="3.125" style="20" customWidth="1"/>
    <col min="1298" max="1298" width="2.5" style="20" customWidth="1"/>
    <col min="1299" max="1302" width="0" style="20" hidden="1" customWidth="1"/>
    <col min="1303" max="1303" width="9.875" style="20" customWidth="1"/>
    <col min="1304" max="1304" width="16.375" style="20" bestFit="1" customWidth="1"/>
    <col min="1305" max="1353" width="0" style="20" hidden="1" customWidth="1"/>
    <col min="1354" max="1530" width="9" style="20"/>
    <col min="1531" max="1531" width="3" style="20" customWidth="1"/>
    <col min="1532" max="1532" width="3.625" style="20" customWidth="1"/>
    <col min="1533" max="1533" width="6.875" style="20" customWidth="1"/>
    <col min="1534" max="1534" width="3.125" style="20" customWidth="1"/>
    <col min="1535" max="1535" width="7.625" style="20" customWidth="1"/>
    <col min="1536" max="1536" width="3.125" style="20" customWidth="1"/>
    <col min="1537" max="1537" width="10.625" style="20" customWidth="1"/>
    <col min="1538" max="1538" width="2.125" style="20" customWidth="1"/>
    <col min="1539" max="1539" width="1.625" style="20" customWidth="1"/>
    <col min="1540" max="1540" width="7" style="20" customWidth="1"/>
    <col min="1541" max="1541" width="5.375" style="20" customWidth="1"/>
    <col min="1542" max="1547" width="0" style="20" hidden="1" customWidth="1"/>
    <col min="1548" max="1548" width="3.25" style="20" bestFit="1" customWidth="1"/>
    <col min="1549" max="1549" width="2.25" style="20" bestFit="1" customWidth="1"/>
    <col min="1550" max="1551" width="2.5" style="20" customWidth="1"/>
    <col min="1552" max="1552" width="2.875" style="20" customWidth="1"/>
    <col min="1553" max="1553" width="3.125" style="20" customWidth="1"/>
    <col min="1554" max="1554" width="2.5" style="20" customWidth="1"/>
    <col min="1555" max="1558" width="0" style="20" hidden="1" customWidth="1"/>
    <col min="1559" max="1559" width="9.875" style="20" customWidth="1"/>
    <col min="1560" max="1560" width="16.375" style="20" bestFit="1" customWidth="1"/>
    <col min="1561" max="1609" width="0" style="20" hidden="1" customWidth="1"/>
    <col min="1610" max="1786" width="9" style="20"/>
    <col min="1787" max="1787" width="3" style="20" customWidth="1"/>
    <col min="1788" max="1788" width="3.625" style="20" customWidth="1"/>
    <col min="1789" max="1789" width="6.875" style="20" customWidth="1"/>
    <col min="1790" max="1790" width="3.125" style="20" customWidth="1"/>
    <col min="1791" max="1791" width="7.625" style="20" customWidth="1"/>
    <col min="1792" max="1792" width="3.125" style="20" customWidth="1"/>
    <col min="1793" max="1793" width="10.625" style="20" customWidth="1"/>
    <col min="1794" max="1794" width="2.125" style="20" customWidth="1"/>
    <col min="1795" max="1795" width="1.625" style="20" customWidth="1"/>
    <col min="1796" max="1796" width="7" style="20" customWidth="1"/>
    <col min="1797" max="1797" width="5.375" style="20" customWidth="1"/>
    <col min="1798" max="1803" width="0" style="20" hidden="1" customWidth="1"/>
    <col min="1804" max="1804" width="3.25" style="20" bestFit="1" customWidth="1"/>
    <col min="1805" max="1805" width="2.25" style="20" bestFit="1" customWidth="1"/>
    <col min="1806" max="1807" width="2.5" style="20" customWidth="1"/>
    <col min="1808" max="1808" width="2.875" style="20" customWidth="1"/>
    <col min="1809" max="1809" width="3.125" style="20" customWidth="1"/>
    <col min="1810" max="1810" width="2.5" style="20" customWidth="1"/>
    <col min="1811" max="1814" width="0" style="20" hidden="1" customWidth="1"/>
    <col min="1815" max="1815" width="9.875" style="20" customWidth="1"/>
    <col min="1816" max="1816" width="16.375" style="20" bestFit="1" customWidth="1"/>
    <col min="1817" max="1865" width="0" style="20" hidden="1" customWidth="1"/>
    <col min="1866" max="2042" width="9" style="20"/>
    <col min="2043" max="2043" width="3" style="20" customWidth="1"/>
    <col min="2044" max="2044" width="3.625" style="20" customWidth="1"/>
    <col min="2045" max="2045" width="6.875" style="20" customWidth="1"/>
    <col min="2046" max="2046" width="3.125" style="20" customWidth="1"/>
    <col min="2047" max="2047" width="7.625" style="20" customWidth="1"/>
    <col min="2048" max="2048" width="3.125" style="20" customWidth="1"/>
    <col min="2049" max="2049" width="10.625" style="20" customWidth="1"/>
    <col min="2050" max="2050" width="2.125" style="20" customWidth="1"/>
    <col min="2051" max="2051" width="1.625" style="20" customWidth="1"/>
    <col min="2052" max="2052" width="7" style="20" customWidth="1"/>
    <col min="2053" max="2053" width="5.375" style="20" customWidth="1"/>
    <col min="2054" max="2059" width="0" style="20" hidden="1" customWidth="1"/>
    <col min="2060" max="2060" width="3.25" style="20" bestFit="1" customWidth="1"/>
    <col min="2061" max="2061" width="2.25" style="20" bestFit="1" customWidth="1"/>
    <col min="2062" max="2063" width="2.5" style="20" customWidth="1"/>
    <col min="2064" max="2064" width="2.875" style="20" customWidth="1"/>
    <col min="2065" max="2065" width="3.125" style="20" customWidth="1"/>
    <col min="2066" max="2066" width="2.5" style="20" customWidth="1"/>
    <col min="2067" max="2070" width="0" style="20" hidden="1" customWidth="1"/>
    <col min="2071" max="2071" width="9.875" style="20" customWidth="1"/>
    <col min="2072" max="2072" width="16.375" style="20" bestFit="1" customWidth="1"/>
    <col min="2073" max="2121" width="0" style="20" hidden="1" customWidth="1"/>
    <col min="2122" max="2298" width="9" style="20"/>
    <col min="2299" max="2299" width="3" style="20" customWidth="1"/>
    <col min="2300" max="2300" width="3.625" style="20" customWidth="1"/>
    <col min="2301" max="2301" width="6.875" style="20" customWidth="1"/>
    <col min="2302" max="2302" width="3.125" style="20" customWidth="1"/>
    <col min="2303" max="2303" width="7.625" style="20" customWidth="1"/>
    <col min="2304" max="2304" width="3.125" style="20" customWidth="1"/>
    <col min="2305" max="2305" width="10.625" style="20" customWidth="1"/>
    <col min="2306" max="2306" width="2.125" style="20" customWidth="1"/>
    <col min="2307" max="2307" width="1.625" style="20" customWidth="1"/>
    <col min="2308" max="2308" width="7" style="20" customWidth="1"/>
    <col min="2309" max="2309" width="5.375" style="20" customWidth="1"/>
    <col min="2310" max="2315" width="0" style="20" hidden="1" customWidth="1"/>
    <col min="2316" max="2316" width="3.25" style="20" bestFit="1" customWidth="1"/>
    <col min="2317" max="2317" width="2.25" style="20" bestFit="1" customWidth="1"/>
    <col min="2318" max="2319" width="2.5" style="20" customWidth="1"/>
    <col min="2320" max="2320" width="2.875" style="20" customWidth="1"/>
    <col min="2321" max="2321" width="3.125" style="20" customWidth="1"/>
    <col min="2322" max="2322" width="2.5" style="20" customWidth="1"/>
    <col min="2323" max="2326" width="0" style="20" hidden="1" customWidth="1"/>
    <col min="2327" max="2327" width="9.875" style="20" customWidth="1"/>
    <col min="2328" max="2328" width="16.375" style="20" bestFit="1" customWidth="1"/>
    <col min="2329" max="2377" width="0" style="20" hidden="1" customWidth="1"/>
    <col min="2378" max="2554" width="9" style="20"/>
    <col min="2555" max="2555" width="3" style="20" customWidth="1"/>
    <col min="2556" max="2556" width="3.625" style="20" customWidth="1"/>
    <col min="2557" max="2557" width="6.875" style="20" customWidth="1"/>
    <col min="2558" max="2558" width="3.125" style="20" customWidth="1"/>
    <col min="2559" max="2559" width="7.625" style="20" customWidth="1"/>
    <col min="2560" max="2560" width="3.125" style="20" customWidth="1"/>
    <col min="2561" max="2561" width="10.625" style="20" customWidth="1"/>
    <col min="2562" max="2562" width="2.125" style="20" customWidth="1"/>
    <col min="2563" max="2563" width="1.625" style="20" customWidth="1"/>
    <col min="2564" max="2564" width="7" style="20" customWidth="1"/>
    <col min="2565" max="2565" width="5.375" style="20" customWidth="1"/>
    <col min="2566" max="2571" width="0" style="20" hidden="1" customWidth="1"/>
    <col min="2572" max="2572" width="3.25" style="20" bestFit="1" customWidth="1"/>
    <col min="2573" max="2573" width="2.25" style="20" bestFit="1" customWidth="1"/>
    <col min="2574" max="2575" width="2.5" style="20" customWidth="1"/>
    <col min="2576" max="2576" width="2.875" style="20" customWidth="1"/>
    <col min="2577" max="2577" width="3.125" style="20" customWidth="1"/>
    <col min="2578" max="2578" width="2.5" style="20" customWidth="1"/>
    <col min="2579" max="2582" width="0" style="20" hidden="1" customWidth="1"/>
    <col min="2583" max="2583" width="9.875" style="20" customWidth="1"/>
    <col min="2584" max="2584" width="16.375" style="20" bestFit="1" customWidth="1"/>
    <col min="2585" max="2633" width="0" style="20" hidden="1" customWidth="1"/>
    <col min="2634" max="2810" width="9" style="20"/>
    <col min="2811" max="2811" width="3" style="20" customWidth="1"/>
    <col min="2812" max="2812" width="3.625" style="20" customWidth="1"/>
    <col min="2813" max="2813" width="6.875" style="20" customWidth="1"/>
    <col min="2814" max="2814" width="3.125" style="20" customWidth="1"/>
    <col min="2815" max="2815" width="7.625" style="20" customWidth="1"/>
    <col min="2816" max="2816" width="3.125" style="20" customWidth="1"/>
    <col min="2817" max="2817" width="10.625" style="20" customWidth="1"/>
    <col min="2818" max="2818" width="2.125" style="20" customWidth="1"/>
    <col min="2819" max="2819" width="1.625" style="20" customWidth="1"/>
    <col min="2820" max="2820" width="7" style="20" customWidth="1"/>
    <col min="2821" max="2821" width="5.375" style="20" customWidth="1"/>
    <col min="2822" max="2827" width="0" style="20" hidden="1" customWidth="1"/>
    <col min="2828" max="2828" width="3.25" style="20" bestFit="1" customWidth="1"/>
    <col min="2829" max="2829" width="2.25" style="20" bestFit="1" customWidth="1"/>
    <col min="2830" max="2831" width="2.5" style="20" customWidth="1"/>
    <col min="2832" max="2832" width="2.875" style="20" customWidth="1"/>
    <col min="2833" max="2833" width="3.125" style="20" customWidth="1"/>
    <col min="2834" max="2834" width="2.5" style="20" customWidth="1"/>
    <col min="2835" max="2838" width="0" style="20" hidden="1" customWidth="1"/>
    <col min="2839" max="2839" width="9.875" style="20" customWidth="1"/>
    <col min="2840" max="2840" width="16.375" style="20" bestFit="1" customWidth="1"/>
    <col min="2841" max="2889" width="0" style="20" hidden="1" customWidth="1"/>
    <col min="2890" max="3066" width="9" style="20"/>
    <col min="3067" max="3067" width="3" style="20" customWidth="1"/>
    <col min="3068" max="3068" width="3.625" style="20" customWidth="1"/>
    <col min="3069" max="3069" width="6.875" style="20" customWidth="1"/>
    <col min="3070" max="3070" width="3.125" style="20" customWidth="1"/>
    <col min="3071" max="3071" width="7.625" style="20" customWidth="1"/>
    <col min="3072" max="3072" width="3.125" style="20" customWidth="1"/>
    <col min="3073" max="3073" width="10.625" style="20" customWidth="1"/>
    <col min="3074" max="3074" width="2.125" style="20" customWidth="1"/>
    <col min="3075" max="3075" width="1.625" style="20" customWidth="1"/>
    <col min="3076" max="3076" width="7" style="20" customWidth="1"/>
    <col min="3077" max="3077" width="5.375" style="20" customWidth="1"/>
    <col min="3078" max="3083" width="0" style="20" hidden="1" customWidth="1"/>
    <col min="3084" max="3084" width="3.25" style="20" bestFit="1" customWidth="1"/>
    <col min="3085" max="3085" width="2.25" style="20" bestFit="1" customWidth="1"/>
    <col min="3086" max="3087" width="2.5" style="20" customWidth="1"/>
    <col min="3088" max="3088" width="2.875" style="20" customWidth="1"/>
    <col min="3089" max="3089" width="3.125" style="20" customWidth="1"/>
    <col min="3090" max="3090" width="2.5" style="20" customWidth="1"/>
    <col min="3091" max="3094" width="0" style="20" hidden="1" customWidth="1"/>
    <col min="3095" max="3095" width="9.875" style="20" customWidth="1"/>
    <col min="3096" max="3096" width="16.375" style="20" bestFit="1" customWidth="1"/>
    <col min="3097" max="3145" width="0" style="20" hidden="1" customWidth="1"/>
    <col min="3146" max="3322" width="9" style="20"/>
    <col min="3323" max="3323" width="3" style="20" customWidth="1"/>
    <col min="3324" max="3324" width="3.625" style="20" customWidth="1"/>
    <col min="3325" max="3325" width="6.875" style="20" customWidth="1"/>
    <col min="3326" max="3326" width="3.125" style="20" customWidth="1"/>
    <col min="3327" max="3327" width="7.625" style="20" customWidth="1"/>
    <col min="3328" max="3328" width="3.125" style="20" customWidth="1"/>
    <col min="3329" max="3329" width="10.625" style="20" customWidth="1"/>
    <col min="3330" max="3330" width="2.125" style="20" customWidth="1"/>
    <col min="3331" max="3331" width="1.625" style="20" customWidth="1"/>
    <col min="3332" max="3332" width="7" style="20" customWidth="1"/>
    <col min="3333" max="3333" width="5.375" style="20" customWidth="1"/>
    <col min="3334" max="3339" width="0" style="20" hidden="1" customWidth="1"/>
    <col min="3340" max="3340" width="3.25" style="20" bestFit="1" customWidth="1"/>
    <col min="3341" max="3341" width="2.25" style="20" bestFit="1" customWidth="1"/>
    <col min="3342" max="3343" width="2.5" style="20" customWidth="1"/>
    <col min="3344" max="3344" width="2.875" style="20" customWidth="1"/>
    <col min="3345" max="3345" width="3.125" style="20" customWidth="1"/>
    <col min="3346" max="3346" width="2.5" style="20" customWidth="1"/>
    <col min="3347" max="3350" width="0" style="20" hidden="1" customWidth="1"/>
    <col min="3351" max="3351" width="9.875" style="20" customWidth="1"/>
    <col min="3352" max="3352" width="16.375" style="20" bestFit="1" customWidth="1"/>
    <col min="3353" max="3401" width="0" style="20" hidden="1" customWidth="1"/>
    <col min="3402" max="3578" width="9" style="20"/>
    <col min="3579" max="3579" width="3" style="20" customWidth="1"/>
    <col min="3580" max="3580" width="3.625" style="20" customWidth="1"/>
    <col min="3581" max="3581" width="6.875" style="20" customWidth="1"/>
    <col min="3582" max="3582" width="3.125" style="20" customWidth="1"/>
    <col min="3583" max="3583" width="7.625" style="20" customWidth="1"/>
    <col min="3584" max="3584" width="3.125" style="20" customWidth="1"/>
    <col min="3585" max="3585" width="10.625" style="20" customWidth="1"/>
    <col min="3586" max="3586" width="2.125" style="20" customWidth="1"/>
    <col min="3587" max="3587" width="1.625" style="20" customWidth="1"/>
    <col min="3588" max="3588" width="7" style="20" customWidth="1"/>
    <col min="3589" max="3589" width="5.375" style="20" customWidth="1"/>
    <col min="3590" max="3595" width="0" style="20" hidden="1" customWidth="1"/>
    <col min="3596" max="3596" width="3.25" style="20" bestFit="1" customWidth="1"/>
    <col min="3597" max="3597" width="2.25" style="20" bestFit="1" customWidth="1"/>
    <col min="3598" max="3599" width="2.5" style="20" customWidth="1"/>
    <col min="3600" max="3600" width="2.875" style="20" customWidth="1"/>
    <col min="3601" max="3601" width="3.125" style="20" customWidth="1"/>
    <col min="3602" max="3602" width="2.5" style="20" customWidth="1"/>
    <col min="3603" max="3606" width="0" style="20" hidden="1" customWidth="1"/>
    <col min="3607" max="3607" width="9.875" style="20" customWidth="1"/>
    <col min="3608" max="3608" width="16.375" style="20" bestFit="1" customWidth="1"/>
    <col min="3609" max="3657" width="0" style="20" hidden="1" customWidth="1"/>
    <col min="3658" max="3834" width="9" style="20"/>
    <col min="3835" max="3835" width="3" style="20" customWidth="1"/>
    <col min="3836" max="3836" width="3.625" style="20" customWidth="1"/>
    <col min="3837" max="3837" width="6.875" style="20" customWidth="1"/>
    <col min="3838" max="3838" width="3.125" style="20" customWidth="1"/>
    <col min="3839" max="3839" width="7.625" style="20" customWidth="1"/>
    <col min="3840" max="3840" width="3.125" style="20" customWidth="1"/>
    <col min="3841" max="3841" width="10.625" style="20" customWidth="1"/>
    <col min="3842" max="3842" width="2.125" style="20" customWidth="1"/>
    <col min="3843" max="3843" width="1.625" style="20" customWidth="1"/>
    <col min="3844" max="3844" width="7" style="20" customWidth="1"/>
    <col min="3845" max="3845" width="5.375" style="20" customWidth="1"/>
    <col min="3846" max="3851" width="0" style="20" hidden="1" customWidth="1"/>
    <col min="3852" max="3852" width="3.25" style="20" bestFit="1" customWidth="1"/>
    <col min="3853" max="3853" width="2.25" style="20" bestFit="1" customWidth="1"/>
    <col min="3854" max="3855" width="2.5" style="20" customWidth="1"/>
    <col min="3856" max="3856" width="2.875" style="20" customWidth="1"/>
    <col min="3857" max="3857" width="3.125" style="20" customWidth="1"/>
    <col min="3858" max="3858" width="2.5" style="20" customWidth="1"/>
    <col min="3859" max="3862" width="0" style="20" hidden="1" customWidth="1"/>
    <col min="3863" max="3863" width="9.875" style="20" customWidth="1"/>
    <col min="3864" max="3864" width="16.375" style="20" bestFit="1" customWidth="1"/>
    <col min="3865" max="3913" width="0" style="20" hidden="1" customWidth="1"/>
    <col min="3914" max="4090" width="9" style="20"/>
    <col min="4091" max="4091" width="3" style="20" customWidth="1"/>
    <col min="4092" max="4092" width="3.625" style="20" customWidth="1"/>
    <col min="4093" max="4093" width="6.875" style="20" customWidth="1"/>
    <col min="4094" max="4094" width="3.125" style="20" customWidth="1"/>
    <col min="4095" max="4095" width="7.625" style="20" customWidth="1"/>
    <col min="4096" max="4096" width="3.125" style="20" customWidth="1"/>
    <col min="4097" max="4097" width="10.625" style="20" customWidth="1"/>
    <col min="4098" max="4098" width="2.125" style="20" customWidth="1"/>
    <col min="4099" max="4099" width="1.625" style="20" customWidth="1"/>
    <col min="4100" max="4100" width="7" style="20" customWidth="1"/>
    <col min="4101" max="4101" width="5.375" style="20" customWidth="1"/>
    <col min="4102" max="4107" width="0" style="20" hidden="1" customWidth="1"/>
    <col min="4108" max="4108" width="3.25" style="20" bestFit="1" customWidth="1"/>
    <col min="4109" max="4109" width="2.25" style="20" bestFit="1" customWidth="1"/>
    <col min="4110" max="4111" width="2.5" style="20" customWidth="1"/>
    <col min="4112" max="4112" width="2.875" style="20" customWidth="1"/>
    <col min="4113" max="4113" width="3.125" style="20" customWidth="1"/>
    <col min="4114" max="4114" width="2.5" style="20" customWidth="1"/>
    <col min="4115" max="4118" width="0" style="20" hidden="1" customWidth="1"/>
    <col min="4119" max="4119" width="9.875" style="20" customWidth="1"/>
    <col min="4120" max="4120" width="16.375" style="20" bestFit="1" customWidth="1"/>
    <col min="4121" max="4169" width="0" style="20" hidden="1" customWidth="1"/>
    <col min="4170" max="4346" width="9" style="20"/>
    <col min="4347" max="4347" width="3" style="20" customWidth="1"/>
    <col min="4348" max="4348" width="3.625" style="20" customWidth="1"/>
    <col min="4349" max="4349" width="6.875" style="20" customWidth="1"/>
    <col min="4350" max="4350" width="3.125" style="20" customWidth="1"/>
    <col min="4351" max="4351" width="7.625" style="20" customWidth="1"/>
    <col min="4352" max="4352" width="3.125" style="20" customWidth="1"/>
    <col min="4353" max="4353" width="10.625" style="20" customWidth="1"/>
    <col min="4354" max="4354" width="2.125" style="20" customWidth="1"/>
    <col min="4355" max="4355" width="1.625" style="20" customWidth="1"/>
    <col min="4356" max="4356" width="7" style="20" customWidth="1"/>
    <col min="4357" max="4357" width="5.375" style="20" customWidth="1"/>
    <col min="4358" max="4363" width="0" style="20" hidden="1" customWidth="1"/>
    <col min="4364" max="4364" width="3.25" style="20" bestFit="1" customWidth="1"/>
    <col min="4365" max="4365" width="2.25" style="20" bestFit="1" customWidth="1"/>
    <col min="4366" max="4367" width="2.5" style="20" customWidth="1"/>
    <col min="4368" max="4368" width="2.875" style="20" customWidth="1"/>
    <col min="4369" max="4369" width="3.125" style="20" customWidth="1"/>
    <col min="4370" max="4370" width="2.5" style="20" customWidth="1"/>
    <col min="4371" max="4374" width="0" style="20" hidden="1" customWidth="1"/>
    <col min="4375" max="4375" width="9.875" style="20" customWidth="1"/>
    <col min="4376" max="4376" width="16.375" style="20" bestFit="1" customWidth="1"/>
    <col min="4377" max="4425" width="0" style="20" hidden="1" customWidth="1"/>
    <col min="4426" max="4602" width="9" style="20"/>
    <col min="4603" max="4603" width="3" style="20" customWidth="1"/>
    <col min="4604" max="4604" width="3.625" style="20" customWidth="1"/>
    <col min="4605" max="4605" width="6.875" style="20" customWidth="1"/>
    <col min="4606" max="4606" width="3.125" style="20" customWidth="1"/>
    <col min="4607" max="4607" width="7.625" style="20" customWidth="1"/>
    <col min="4608" max="4608" width="3.125" style="20" customWidth="1"/>
    <col min="4609" max="4609" width="10.625" style="20" customWidth="1"/>
    <col min="4610" max="4610" width="2.125" style="20" customWidth="1"/>
    <col min="4611" max="4611" width="1.625" style="20" customWidth="1"/>
    <col min="4612" max="4612" width="7" style="20" customWidth="1"/>
    <col min="4613" max="4613" width="5.375" style="20" customWidth="1"/>
    <col min="4614" max="4619" width="0" style="20" hidden="1" customWidth="1"/>
    <col min="4620" max="4620" width="3.25" style="20" bestFit="1" customWidth="1"/>
    <col min="4621" max="4621" width="2.25" style="20" bestFit="1" customWidth="1"/>
    <col min="4622" max="4623" width="2.5" style="20" customWidth="1"/>
    <col min="4624" max="4624" width="2.875" style="20" customWidth="1"/>
    <col min="4625" max="4625" width="3.125" style="20" customWidth="1"/>
    <col min="4626" max="4626" width="2.5" style="20" customWidth="1"/>
    <col min="4627" max="4630" width="0" style="20" hidden="1" customWidth="1"/>
    <col min="4631" max="4631" width="9.875" style="20" customWidth="1"/>
    <col min="4632" max="4632" width="16.375" style="20" bestFit="1" customWidth="1"/>
    <col min="4633" max="4681" width="0" style="20" hidden="1" customWidth="1"/>
    <col min="4682" max="4858" width="9" style="20"/>
    <col min="4859" max="4859" width="3" style="20" customWidth="1"/>
    <col min="4860" max="4860" width="3.625" style="20" customWidth="1"/>
    <col min="4861" max="4861" width="6.875" style="20" customWidth="1"/>
    <col min="4862" max="4862" width="3.125" style="20" customWidth="1"/>
    <col min="4863" max="4863" width="7.625" style="20" customWidth="1"/>
    <col min="4864" max="4864" width="3.125" style="20" customWidth="1"/>
    <col min="4865" max="4865" width="10.625" style="20" customWidth="1"/>
    <col min="4866" max="4866" width="2.125" style="20" customWidth="1"/>
    <col min="4867" max="4867" width="1.625" style="20" customWidth="1"/>
    <col min="4868" max="4868" width="7" style="20" customWidth="1"/>
    <col min="4869" max="4869" width="5.375" style="20" customWidth="1"/>
    <col min="4870" max="4875" width="0" style="20" hidden="1" customWidth="1"/>
    <col min="4876" max="4876" width="3.25" style="20" bestFit="1" customWidth="1"/>
    <col min="4877" max="4877" width="2.25" style="20" bestFit="1" customWidth="1"/>
    <col min="4878" max="4879" width="2.5" style="20" customWidth="1"/>
    <col min="4880" max="4880" width="2.875" style="20" customWidth="1"/>
    <col min="4881" max="4881" width="3.125" style="20" customWidth="1"/>
    <col min="4882" max="4882" width="2.5" style="20" customWidth="1"/>
    <col min="4883" max="4886" width="0" style="20" hidden="1" customWidth="1"/>
    <col min="4887" max="4887" width="9.875" style="20" customWidth="1"/>
    <col min="4888" max="4888" width="16.375" style="20" bestFit="1" customWidth="1"/>
    <col min="4889" max="4937" width="0" style="20" hidden="1" customWidth="1"/>
    <col min="4938" max="5114" width="9" style="20"/>
    <col min="5115" max="5115" width="3" style="20" customWidth="1"/>
    <col min="5116" max="5116" width="3.625" style="20" customWidth="1"/>
    <col min="5117" max="5117" width="6.875" style="20" customWidth="1"/>
    <col min="5118" max="5118" width="3.125" style="20" customWidth="1"/>
    <col min="5119" max="5119" width="7.625" style="20" customWidth="1"/>
    <col min="5120" max="5120" width="3.125" style="20" customWidth="1"/>
    <col min="5121" max="5121" width="10.625" style="20" customWidth="1"/>
    <col min="5122" max="5122" width="2.125" style="20" customWidth="1"/>
    <col min="5123" max="5123" width="1.625" style="20" customWidth="1"/>
    <col min="5124" max="5124" width="7" style="20" customWidth="1"/>
    <col min="5125" max="5125" width="5.375" style="20" customWidth="1"/>
    <col min="5126" max="5131" width="0" style="20" hidden="1" customWidth="1"/>
    <col min="5132" max="5132" width="3.25" style="20" bestFit="1" customWidth="1"/>
    <col min="5133" max="5133" width="2.25" style="20" bestFit="1" customWidth="1"/>
    <col min="5134" max="5135" width="2.5" style="20" customWidth="1"/>
    <col min="5136" max="5136" width="2.875" style="20" customWidth="1"/>
    <col min="5137" max="5137" width="3.125" style="20" customWidth="1"/>
    <col min="5138" max="5138" width="2.5" style="20" customWidth="1"/>
    <col min="5139" max="5142" width="0" style="20" hidden="1" customWidth="1"/>
    <col min="5143" max="5143" width="9.875" style="20" customWidth="1"/>
    <col min="5144" max="5144" width="16.375" style="20" bestFit="1" customWidth="1"/>
    <col min="5145" max="5193" width="0" style="20" hidden="1" customWidth="1"/>
    <col min="5194" max="5370" width="9" style="20"/>
    <col min="5371" max="5371" width="3" style="20" customWidth="1"/>
    <col min="5372" max="5372" width="3.625" style="20" customWidth="1"/>
    <col min="5373" max="5373" width="6.875" style="20" customWidth="1"/>
    <col min="5374" max="5374" width="3.125" style="20" customWidth="1"/>
    <col min="5375" max="5375" width="7.625" style="20" customWidth="1"/>
    <col min="5376" max="5376" width="3.125" style="20" customWidth="1"/>
    <col min="5377" max="5377" width="10.625" style="20" customWidth="1"/>
    <col min="5378" max="5378" width="2.125" style="20" customWidth="1"/>
    <col min="5379" max="5379" width="1.625" style="20" customWidth="1"/>
    <col min="5380" max="5380" width="7" style="20" customWidth="1"/>
    <col min="5381" max="5381" width="5.375" style="20" customWidth="1"/>
    <col min="5382" max="5387" width="0" style="20" hidden="1" customWidth="1"/>
    <col min="5388" max="5388" width="3.25" style="20" bestFit="1" customWidth="1"/>
    <col min="5389" max="5389" width="2.25" style="20" bestFit="1" customWidth="1"/>
    <col min="5390" max="5391" width="2.5" style="20" customWidth="1"/>
    <col min="5392" max="5392" width="2.875" style="20" customWidth="1"/>
    <col min="5393" max="5393" width="3.125" style="20" customWidth="1"/>
    <col min="5394" max="5394" width="2.5" style="20" customWidth="1"/>
    <col min="5395" max="5398" width="0" style="20" hidden="1" customWidth="1"/>
    <col min="5399" max="5399" width="9.875" style="20" customWidth="1"/>
    <col min="5400" max="5400" width="16.375" style="20" bestFit="1" customWidth="1"/>
    <col min="5401" max="5449" width="0" style="20" hidden="1" customWidth="1"/>
    <col min="5450" max="5626" width="9" style="20"/>
    <col min="5627" max="5627" width="3" style="20" customWidth="1"/>
    <col min="5628" max="5628" width="3.625" style="20" customWidth="1"/>
    <col min="5629" max="5629" width="6.875" style="20" customWidth="1"/>
    <col min="5630" max="5630" width="3.125" style="20" customWidth="1"/>
    <col min="5631" max="5631" width="7.625" style="20" customWidth="1"/>
    <col min="5632" max="5632" width="3.125" style="20" customWidth="1"/>
    <col min="5633" max="5633" width="10.625" style="20" customWidth="1"/>
    <col min="5634" max="5634" width="2.125" style="20" customWidth="1"/>
    <col min="5635" max="5635" width="1.625" style="20" customWidth="1"/>
    <col min="5636" max="5636" width="7" style="20" customWidth="1"/>
    <col min="5637" max="5637" width="5.375" style="20" customWidth="1"/>
    <col min="5638" max="5643" width="0" style="20" hidden="1" customWidth="1"/>
    <col min="5644" max="5644" width="3.25" style="20" bestFit="1" customWidth="1"/>
    <col min="5645" max="5645" width="2.25" style="20" bestFit="1" customWidth="1"/>
    <col min="5646" max="5647" width="2.5" style="20" customWidth="1"/>
    <col min="5648" max="5648" width="2.875" style="20" customWidth="1"/>
    <col min="5649" max="5649" width="3.125" style="20" customWidth="1"/>
    <col min="5650" max="5650" width="2.5" style="20" customWidth="1"/>
    <col min="5651" max="5654" width="0" style="20" hidden="1" customWidth="1"/>
    <col min="5655" max="5655" width="9.875" style="20" customWidth="1"/>
    <col min="5656" max="5656" width="16.375" style="20" bestFit="1" customWidth="1"/>
    <col min="5657" max="5705" width="0" style="20" hidden="1" customWidth="1"/>
    <col min="5706" max="5882" width="9" style="20"/>
    <col min="5883" max="5883" width="3" style="20" customWidth="1"/>
    <col min="5884" max="5884" width="3.625" style="20" customWidth="1"/>
    <col min="5885" max="5885" width="6.875" style="20" customWidth="1"/>
    <col min="5886" max="5886" width="3.125" style="20" customWidth="1"/>
    <col min="5887" max="5887" width="7.625" style="20" customWidth="1"/>
    <col min="5888" max="5888" width="3.125" style="20" customWidth="1"/>
    <col min="5889" max="5889" width="10.625" style="20" customWidth="1"/>
    <col min="5890" max="5890" width="2.125" style="20" customWidth="1"/>
    <col min="5891" max="5891" width="1.625" style="20" customWidth="1"/>
    <col min="5892" max="5892" width="7" style="20" customWidth="1"/>
    <col min="5893" max="5893" width="5.375" style="20" customWidth="1"/>
    <col min="5894" max="5899" width="0" style="20" hidden="1" customWidth="1"/>
    <col min="5900" max="5900" width="3.25" style="20" bestFit="1" customWidth="1"/>
    <col min="5901" max="5901" width="2.25" style="20" bestFit="1" customWidth="1"/>
    <col min="5902" max="5903" width="2.5" style="20" customWidth="1"/>
    <col min="5904" max="5904" width="2.875" style="20" customWidth="1"/>
    <col min="5905" max="5905" width="3.125" style="20" customWidth="1"/>
    <col min="5906" max="5906" width="2.5" style="20" customWidth="1"/>
    <col min="5907" max="5910" width="0" style="20" hidden="1" customWidth="1"/>
    <col min="5911" max="5911" width="9.875" style="20" customWidth="1"/>
    <col min="5912" max="5912" width="16.375" style="20" bestFit="1" customWidth="1"/>
    <col min="5913" max="5961" width="0" style="20" hidden="1" customWidth="1"/>
    <col min="5962" max="6138" width="9" style="20"/>
    <col min="6139" max="6139" width="3" style="20" customWidth="1"/>
    <col min="6140" max="6140" width="3.625" style="20" customWidth="1"/>
    <col min="6141" max="6141" width="6.875" style="20" customWidth="1"/>
    <col min="6142" max="6142" width="3.125" style="20" customWidth="1"/>
    <col min="6143" max="6143" width="7.625" style="20" customWidth="1"/>
    <col min="6144" max="6144" width="3.125" style="20" customWidth="1"/>
    <col min="6145" max="6145" width="10.625" style="20" customWidth="1"/>
    <col min="6146" max="6146" width="2.125" style="20" customWidth="1"/>
    <col min="6147" max="6147" width="1.625" style="20" customWidth="1"/>
    <col min="6148" max="6148" width="7" style="20" customWidth="1"/>
    <col min="6149" max="6149" width="5.375" style="20" customWidth="1"/>
    <col min="6150" max="6155" width="0" style="20" hidden="1" customWidth="1"/>
    <col min="6156" max="6156" width="3.25" style="20" bestFit="1" customWidth="1"/>
    <col min="6157" max="6157" width="2.25" style="20" bestFit="1" customWidth="1"/>
    <col min="6158" max="6159" width="2.5" style="20" customWidth="1"/>
    <col min="6160" max="6160" width="2.875" style="20" customWidth="1"/>
    <col min="6161" max="6161" width="3.125" style="20" customWidth="1"/>
    <col min="6162" max="6162" width="2.5" style="20" customWidth="1"/>
    <col min="6163" max="6166" width="0" style="20" hidden="1" customWidth="1"/>
    <col min="6167" max="6167" width="9.875" style="20" customWidth="1"/>
    <col min="6168" max="6168" width="16.375" style="20" bestFit="1" customWidth="1"/>
    <col min="6169" max="6217" width="0" style="20" hidden="1" customWidth="1"/>
    <col min="6218" max="6394" width="9" style="20"/>
    <col min="6395" max="6395" width="3" style="20" customWidth="1"/>
    <col min="6396" max="6396" width="3.625" style="20" customWidth="1"/>
    <col min="6397" max="6397" width="6.875" style="20" customWidth="1"/>
    <col min="6398" max="6398" width="3.125" style="20" customWidth="1"/>
    <col min="6399" max="6399" width="7.625" style="20" customWidth="1"/>
    <col min="6400" max="6400" width="3.125" style="20" customWidth="1"/>
    <col min="6401" max="6401" width="10.625" style="20" customWidth="1"/>
    <col min="6402" max="6402" width="2.125" style="20" customWidth="1"/>
    <col min="6403" max="6403" width="1.625" style="20" customWidth="1"/>
    <col min="6404" max="6404" width="7" style="20" customWidth="1"/>
    <col min="6405" max="6405" width="5.375" style="20" customWidth="1"/>
    <col min="6406" max="6411" width="0" style="20" hidden="1" customWidth="1"/>
    <col min="6412" max="6412" width="3.25" style="20" bestFit="1" customWidth="1"/>
    <col min="6413" max="6413" width="2.25" style="20" bestFit="1" customWidth="1"/>
    <col min="6414" max="6415" width="2.5" style="20" customWidth="1"/>
    <col min="6416" max="6416" width="2.875" style="20" customWidth="1"/>
    <col min="6417" max="6417" width="3.125" style="20" customWidth="1"/>
    <col min="6418" max="6418" width="2.5" style="20" customWidth="1"/>
    <col min="6419" max="6422" width="0" style="20" hidden="1" customWidth="1"/>
    <col min="6423" max="6423" width="9.875" style="20" customWidth="1"/>
    <col min="6424" max="6424" width="16.375" style="20" bestFit="1" customWidth="1"/>
    <col min="6425" max="6473" width="0" style="20" hidden="1" customWidth="1"/>
    <col min="6474" max="6650" width="9" style="20"/>
    <col min="6651" max="6651" width="3" style="20" customWidth="1"/>
    <col min="6652" max="6652" width="3.625" style="20" customWidth="1"/>
    <col min="6653" max="6653" width="6.875" style="20" customWidth="1"/>
    <col min="6654" max="6654" width="3.125" style="20" customWidth="1"/>
    <col min="6655" max="6655" width="7.625" style="20" customWidth="1"/>
    <col min="6656" max="6656" width="3.125" style="20" customWidth="1"/>
    <col min="6657" max="6657" width="10.625" style="20" customWidth="1"/>
    <col min="6658" max="6658" width="2.125" style="20" customWidth="1"/>
    <col min="6659" max="6659" width="1.625" style="20" customWidth="1"/>
    <col min="6660" max="6660" width="7" style="20" customWidth="1"/>
    <col min="6661" max="6661" width="5.375" style="20" customWidth="1"/>
    <col min="6662" max="6667" width="0" style="20" hidden="1" customWidth="1"/>
    <col min="6668" max="6668" width="3.25" style="20" bestFit="1" customWidth="1"/>
    <col min="6669" max="6669" width="2.25" style="20" bestFit="1" customWidth="1"/>
    <col min="6670" max="6671" width="2.5" style="20" customWidth="1"/>
    <col min="6672" max="6672" width="2.875" style="20" customWidth="1"/>
    <col min="6673" max="6673" width="3.125" style="20" customWidth="1"/>
    <col min="6674" max="6674" width="2.5" style="20" customWidth="1"/>
    <col min="6675" max="6678" width="0" style="20" hidden="1" customWidth="1"/>
    <col min="6679" max="6679" width="9.875" style="20" customWidth="1"/>
    <col min="6680" max="6680" width="16.375" style="20" bestFit="1" customWidth="1"/>
    <col min="6681" max="6729" width="0" style="20" hidden="1" customWidth="1"/>
    <col min="6730" max="6906" width="9" style="20"/>
    <col min="6907" max="6907" width="3" style="20" customWidth="1"/>
    <col min="6908" max="6908" width="3.625" style="20" customWidth="1"/>
    <col min="6909" max="6909" width="6.875" style="20" customWidth="1"/>
    <col min="6910" max="6910" width="3.125" style="20" customWidth="1"/>
    <col min="6911" max="6911" width="7.625" style="20" customWidth="1"/>
    <col min="6912" max="6912" width="3.125" style="20" customWidth="1"/>
    <col min="6913" max="6913" width="10.625" style="20" customWidth="1"/>
    <col min="6914" max="6914" width="2.125" style="20" customWidth="1"/>
    <col min="6915" max="6915" width="1.625" style="20" customWidth="1"/>
    <col min="6916" max="6916" width="7" style="20" customWidth="1"/>
    <col min="6917" max="6917" width="5.375" style="20" customWidth="1"/>
    <col min="6918" max="6923" width="0" style="20" hidden="1" customWidth="1"/>
    <col min="6924" max="6924" width="3.25" style="20" bestFit="1" customWidth="1"/>
    <col min="6925" max="6925" width="2.25" style="20" bestFit="1" customWidth="1"/>
    <col min="6926" max="6927" width="2.5" style="20" customWidth="1"/>
    <col min="6928" max="6928" width="2.875" style="20" customWidth="1"/>
    <col min="6929" max="6929" width="3.125" style="20" customWidth="1"/>
    <col min="6930" max="6930" width="2.5" style="20" customWidth="1"/>
    <col min="6931" max="6934" width="0" style="20" hidden="1" customWidth="1"/>
    <col min="6935" max="6935" width="9.875" style="20" customWidth="1"/>
    <col min="6936" max="6936" width="16.375" style="20" bestFit="1" customWidth="1"/>
    <col min="6937" max="6985" width="0" style="20" hidden="1" customWidth="1"/>
    <col min="6986" max="7162" width="9" style="20"/>
    <col min="7163" max="7163" width="3" style="20" customWidth="1"/>
    <col min="7164" max="7164" width="3.625" style="20" customWidth="1"/>
    <col min="7165" max="7165" width="6.875" style="20" customWidth="1"/>
    <col min="7166" max="7166" width="3.125" style="20" customWidth="1"/>
    <col min="7167" max="7167" width="7.625" style="20" customWidth="1"/>
    <col min="7168" max="7168" width="3.125" style="20" customWidth="1"/>
    <col min="7169" max="7169" width="10.625" style="20" customWidth="1"/>
    <col min="7170" max="7170" width="2.125" style="20" customWidth="1"/>
    <col min="7171" max="7171" width="1.625" style="20" customWidth="1"/>
    <col min="7172" max="7172" width="7" style="20" customWidth="1"/>
    <col min="7173" max="7173" width="5.375" style="20" customWidth="1"/>
    <col min="7174" max="7179" width="0" style="20" hidden="1" customWidth="1"/>
    <col min="7180" max="7180" width="3.25" style="20" bestFit="1" customWidth="1"/>
    <col min="7181" max="7181" width="2.25" style="20" bestFit="1" customWidth="1"/>
    <col min="7182" max="7183" width="2.5" style="20" customWidth="1"/>
    <col min="7184" max="7184" width="2.875" style="20" customWidth="1"/>
    <col min="7185" max="7185" width="3.125" style="20" customWidth="1"/>
    <col min="7186" max="7186" width="2.5" style="20" customWidth="1"/>
    <col min="7187" max="7190" width="0" style="20" hidden="1" customWidth="1"/>
    <col min="7191" max="7191" width="9.875" style="20" customWidth="1"/>
    <col min="7192" max="7192" width="16.375" style="20" bestFit="1" customWidth="1"/>
    <col min="7193" max="7241" width="0" style="20" hidden="1" customWidth="1"/>
    <col min="7242" max="7418" width="9" style="20"/>
    <col min="7419" max="7419" width="3" style="20" customWidth="1"/>
    <col min="7420" max="7420" width="3.625" style="20" customWidth="1"/>
    <col min="7421" max="7421" width="6.875" style="20" customWidth="1"/>
    <col min="7422" max="7422" width="3.125" style="20" customWidth="1"/>
    <col min="7423" max="7423" width="7.625" style="20" customWidth="1"/>
    <col min="7424" max="7424" width="3.125" style="20" customWidth="1"/>
    <col min="7425" max="7425" width="10.625" style="20" customWidth="1"/>
    <col min="7426" max="7426" width="2.125" style="20" customWidth="1"/>
    <col min="7427" max="7427" width="1.625" style="20" customWidth="1"/>
    <col min="7428" max="7428" width="7" style="20" customWidth="1"/>
    <col min="7429" max="7429" width="5.375" style="20" customWidth="1"/>
    <col min="7430" max="7435" width="0" style="20" hidden="1" customWidth="1"/>
    <col min="7436" max="7436" width="3.25" style="20" bestFit="1" customWidth="1"/>
    <col min="7437" max="7437" width="2.25" style="20" bestFit="1" customWidth="1"/>
    <col min="7438" max="7439" width="2.5" style="20" customWidth="1"/>
    <col min="7440" max="7440" width="2.875" style="20" customWidth="1"/>
    <col min="7441" max="7441" width="3.125" style="20" customWidth="1"/>
    <col min="7442" max="7442" width="2.5" style="20" customWidth="1"/>
    <col min="7443" max="7446" width="0" style="20" hidden="1" customWidth="1"/>
    <col min="7447" max="7447" width="9.875" style="20" customWidth="1"/>
    <col min="7448" max="7448" width="16.375" style="20" bestFit="1" customWidth="1"/>
    <col min="7449" max="7497" width="0" style="20" hidden="1" customWidth="1"/>
    <col min="7498" max="7674" width="9" style="20"/>
    <col min="7675" max="7675" width="3" style="20" customWidth="1"/>
    <col min="7676" max="7676" width="3.625" style="20" customWidth="1"/>
    <col min="7677" max="7677" width="6.875" style="20" customWidth="1"/>
    <col min="7678" max="7678" width="3.125" style="20" customWidth="1"/>
    <col min="7679" max="7679" width="7.625" style="20" customWidth="1"/>
    <col min="7680" max="7680" width="3.125" style="20" customWidth="1"/>
    <col min="7681" max="7681" width="10.625" style="20" customWidth="1"/>
    <col min="7682" max="7682" width="2.125" style="20" customWidth="1"/>
    <col min="7683" max="7683" width="1.625" style="20" customWidth="1"/>
    <col min="7684" max="7684" width="7" style="20" customWidth="1"/>
    <col min="7685" max="7685" width="5.375" style="20" customWidth="1"/>
    <col min="7686" max="7691" width="0" style="20" hidden="1" customWidth="1"/>
    <col min="7692" max="7692" width="3.25" style="20" bestFit="1" customWidth="1"/>
    <col min="7693" max="7693" width="2.25" style="20" bestFit="1" customWidth="1"/>
    <col min="7694" max="7695" width="2.5" style="20" customWidth="1"/>
    <col min="7696" max="7696" width="2.875" style="20" customWidth="1"/>
    <col min="7697" max="7697" width="3.125" style="20" customWidth="1"/>
    <col min="7698" max="7698" width="2.5" style="20" customWidth="1"/>
    <col min="7699" max="7702" width="0" style="20" hidden="1" customWidth="1"/>
    <col min="7703" max="7703" width="9.875" style="20" customWidth="1"/>
    <col min="7704" max="7704" width="16.375" style="20" bestFit="1" customWidth="1"/>
    <col min="7705" max="7753" width="0" style="20" hidden="1" customWidth="1"/>
    <col min="7754" max="7930" width="9" style="20"/>
    <col min="7931" max="7931" width="3" style="20" customWidth="1"/>
    <col min="7932" max="7932" width="3.625" style="20" customWidth="1"/>
    <col min="7933" max="7933" width="6.875" style="20" customWidth="1"/>
    <col min="7934" max="7934" width="3.125" style="20" customWidth="1"/>
    <col min="7935" max="7935" width="7.625" style="20" customWidth="1"/>
    <col min="7936" max="7936" width="3.125" style="20" customWidth="1"/>
    <col min="7937" max="7937" width="10.625" style="20" customWidth="1"/>
    <col min="7938" max="7938" width="2.125" style="20" customWidth="1"/>
    <col min="7939" max="7939" width="1.625" style="20" customWidth="1"/>
    <col min="7940" max="7940" width="7" style="20" customWidth="1"/>
    <col min="7941" max="7941" width="5.375" style="20" customWidth="1"/>
    <col min="7942" max="7947" width="0" style="20" hidden="1" customWidth="1"/>
    <col min="7948" max="7948" width="3.25" style="20" bestFit="1" customWidth="1"/>
    <col min="7949" max="7949" width="2.25" style="20" bestFit="1" customWidth="1"/>
    <col min="7950" max="7951" width="2.5" style="20" customWidth="1"/>
    <col min="7952" max="7952" width="2.875" style="20" customWidth="1"/>
    <col min="7953" max="7953" width="3.125" style="20" customWidth="1"/>
    <col min="7954" max="7954" width="2.5" style="20" customWidth="1"/>
    <col min="7955" max="7958" width="0" style="20" hidden="1" customWidth="1"/>
    <col min="7959" max="7959" width="9.875" style="20" customWidth="1"/>
    <col min="7960" max="7960" width="16.375" style="20" bestFit="1" customWidth="1"/>
    <col min="7961" max="8009" width="0" style="20" hidden="1" customWidth="1"/>
    <col min="8010" max="8186" width="9" style="20"/>
    <col min="8187" max="8187" width="3" style="20" customWidth="1"/>
    <col min="8188" max="8188" width="3.625" style="20" customWidth="1"/>
    <col min="8189" max="8189" width="6.875" style="20" customWidth="1"/>
    <col min="8190" max="8190" width="3.125" style="20" customWidth="1"/>
    <col min="8191" max="8191" width="7.625" style="20" customWidth="1"/>
    <col min="8192" max="8192" width="3.125" style="20" customWidth="1"/>
    <col min="8193" max="8193" width="10.625" style="20" customWidth="1"/>
    <col min="8194" max="8194" width="2.125" style="20" customWidth="1"/>
    <col min="8195" max="8195" width="1.625" style="20" customWidth="1"/>
    <col min="8196" max="8196" width="7" style="20" customWidth="1"/>
    <col min="8197" max="8197" width="5.375" style="20" customWidth="1"/>
    <col min="8198" max="8203" width="0" style="20" hidden="1" customWidth="1"/>
    <col min="8204" max="8204" width="3.25" style="20" bestFit="1" customWidth="1"/>
    <col min="8205" max="8205" width="2.25" style="20" bestFit="1" customWidth="1"/>
    <col min="8206" max="8207" width="2.5" style="20" customWidth="1"/>
    <col min="8208" max="8208" width="2.875" style="20" customWidth="1"/>
    <col min="8209" max="8209" width="3.125" style="20" customWidth="1"/>
    <col min="8210" max="8210" width="2.5" style="20" customWidth="1"/>
    <col min="8211" max="8214" width="0" style="20" hidden="1" customWidth="1"/>
    <col min="8215" max="8215" width="9.875" style="20" customWidth="1"/>
    <col min="8216" max="8216" width="16.375" style="20" bestFit="1" customWidth="1"/>
    <col min="8217" max="8265" width="0" style="20" hidden="1" customWidth="1"/>
    <col min="8266" max="8442" width="9" style="20"/>
    <col min="8443" max="8443" width="3" style="20" customWidth="1"/>
    <col min="8444" max="8444" width="3.625" style="20" customWidth="1"/>
    <col min="8445" max="8445" width="6.875" style="20" customWidth="1"/>
    <col min="8446" max="8446" width="3.125" style="20" customWidth="1"/>
    <col min="8447" max="8447" width="7.625" style="20" customWidth="1"/>
    <col min="8448" max="8448" width="3.125" style="20" customWidth="1"/>
    <col min="8449" max="8449" width="10.625" style="20" customWidth="1"/>
    <col min="8450" max="8450" width="2.125" style="20" customWidth="1"/>
    <col min="8451" max="8451" width="1.625" style="20" customWidth="1"/>
    <col min="8452" max="8452" width="7" style="20" customWidth="1"/>
    <col min="8453" max="8453" width="5.375" style="20" customWidth="1"/>
    <col min="8454" max="8459" width="0" style="20" hidden="1" customWidth="1"/>
    <col min="8460" max="8460" width="3.25" style="20" bestFit="1" customWidth="1"/>
    <col min="8461" max="8461" width="2.25" style="20" bestFit="1" customWidth="1"/>
    <col min="8462" max="8463" width="2.5" style="20" customWidth="1"/>
    <col min="8464" max="8464" width="2.875" style="20" customWidth="1"/>
    <col min="8465" max="8465" width="3.125" style="20" customWidth="1"/>
    <col min="8466" max="8466" width="2.5" style="20" customWidth="1"/>
    <col min="8467" max="8470" width="0" style="20" hidden="1" customWidth="1"/>
    <col min="8471" max="8471" width="9.875" style="20" customWidth="1"/>
    <col min="8472" max="8472" width="16.375" style="20" bestFit="1" customWidth="1"/>
    <col min="8473" max="8521" width="0" style="20" hidden="1" customWidth="1"/>
    <col min="8522" max="8698" width="9" style="20"/>
    <col min="8699" max="8699" width="3" style="20" customWidth="1"/>
    <col min="8700" max="8700" width="3.625" style="20" customWidth="1"/>
    <col min="8701" max="8701" width="6.875" style="20" customWidth="1"/>
    <col min="8702" max="8702" width="3.125" style="20" customWidth="1"/>
    <col min="8703" max="8703" width="7.625" style="20" customWidth="1"/>
    <col min="8704" max="8704" width="3.125" style="20" customWidth="1"/>
    <col min="8705" max="8705" width="10.625" style="20" customWidth="1"/>
    <col min="8706" max="8706" width="2.125" style="20" customWidth="1"/>
    <col min="8707" max="8707" width="1.625" style="20" customWidth="1"/>
    <col min="8708" max="8708" width="7" style="20" customWidth="1"/>
    <col min="8709" max="8709" width="5.375" style="20" customWidth="1"/>
    <col min="8710" max="8715" width="0" style="20" hidden="1" customWidth="1"/>
    <col min="8716" max="8716" width="3.25" style="20" bestFit="1" customWidth="1"/>
    <col min="8717" max="8717" width="2.25" style="20" bestFit="1" customWidth="1"/>
    <col min="8718" max="8719" width="2.5" style="20" customWidth="1"/>
    <col min="8720" max="8720" width="2.875" style="20" customWidth="1"/>
    <col min="8721" max="8721" width="3.125" style="20" customWidth="1"/>
    <col min="8722" max="8722" width="2.5" style="20" customWidth="1"/>
    <col min="8723" max="8726" width="0" style="20" hidden="1" customWidth="1"/>
    <col min="8727" max="8727" width="9.875" style="20" customWidth="1"/>
    <col min="8728" max="8728" width="16.375" style="20" bestFit="1" customWidth="1"/>
    <col min="8729" max="8777" width="0" style="20" hidden="1" customWidth="1"/>
    <col min="8778" max="8954" width="9" style="20"/>
    <col min="8955" max="8955" width="3" style="20" customWidth="1"/>
    <col min="8956" max="8956" width="3.625" style="20" customWidth="1"/>
    <col min="8957" max="8957" width="6.875" style="20" customWidth="1"/>
    <col min="8958" max="8958" width="3.125" style="20" customWidth="1"/>
    <col min="8959" max="8959" width="7.625" style="20" customWidth="1"/>
    <col min="8960" max="8960" width="3.125" style="20" customWidth="1"/>
    <col min="8961" max="8961" width="10.625" style="20" customWidth="1"/>
    <col min="8962" max="8962" width="2.125" style="20" customWidth="1"/>
    <col min="8963" max="8963" width="1.625" style="20" customWidth="1"/>
    <col min="8964" max="8964" width="7" style="20" customWidth="1"/>
    <col min="8965" max="8965" width="5.375" style="20" customWidth="1"/>
    <col min="8966" max="8971" width="0" style="20" hidden="1" customWidth="1"/>
    <col min="8972" max="8972" width="3.25" style="20" bestFit="1" customWidth="1"/>
    <col min="8973" max="8973" width="2.25" style="20" bestFit="1" customWidth="1"/>
    <col min="8974" max="8975" width="2.5" style="20" customWidth="1"/>
    <col min="8976" max="8976" width="2.875" style="20" customWidth="1"/>
    <col min="8977" max="8977" width="3.125" style="20" customWidth="1"/>
    <col min="8978" max="8978" width="2.5" style="20" customWidth="1"/>
    <col min="8979" max="8982" width="0" style="20" hidden="1" customWidth="1"/>
    <col min="8983" max="8983" width="9.875" style="20" customWidth="1"/>
    <col min="8984" max="8984" width="16.375" style="20" bestFit="1" customWidth="1"/>
    <col min="8985" max="9033" width="0" style="20" hidden="1" customWidth="1"/>
    <col min="9034" max="9210" width="9" style="20"/>
    <col min="9211" max="9211" width="3" style="20" customWidth="1"/>
    <col min="9212" max="9212" width="3.625" style="20" customWidth="1"/>
    <col min="9213" max="9213" width="6.875" style="20" customWidth="1"/>
    <col min="9214" max="9214" width="3.125" style="20" customWidth="1"/>
    <col min="9215" max="9215" width="7.625" style="20" customWidth="1"/>
    <col min="9216" max="9216" width="3.125" style="20" customWidth="1"/>
    <col min="9217" max="9217" width="10.625" style="20" customWidth="1"/>
    <col min="9218" max="9218" width="2.125" style="20" customWidth="1"/>
    <col min="9219" max="9219" width="1.625" style="20" customWidth="1"/>
    <col min="9220" max="9220" width="7" style="20" customWidth="1"/>
    <col min="9221" max="9221" width="5.375" style="20" customWidth="1"/>
    <col min="9222" max="9227" width="0" style="20" hidden="1" customWidth="1"/>
    <col min="9228" max="9228" width="3.25" style="20" bestFit="1" customWidth="1"/>
    <col min="9229" max="9229" width="2.25" style="20" bestFit="1" customWidth="1"/>
    <col min="9230" max="9231" width="2.5" style="20" customWidth="1"/>
    <col min="9232" max="9232" width="2.875" style="20" customWidth="1"/>
    <col min="9233" max="9233" width="3.125" style="20" customWidth="1"/>
    <col min="9234" max="9234" width="2.5" style="20" customWidth="1"/>
    <col min="9235" max="9238" width="0" style="20" hidden="1" customWidth="1"/>
    <col min="9239" max="9239" width="9.875" style="20" customWidth="1"/>
    <col min="9240" max="9240" width="16.375" style="20" bestFit="1" customWidth="1"/>
    <col min="9241" max="9289" width="0" style="20" hidden="1" customWidth="1"/>
    <col min="9290" max="9466" width="9" style="20"/>
    <col min="9467" max="9467" width="3" style="20" customWidth="1"/>
    <col min="9468" max="9468" width="3.625" style="20" customWidth="1"/>
    <col min="9469" max="9469" width="6.875" style="20" customWidth="1"/>
    <col min="9470" max="9470" width="3.125" style="20" customWidth="1"/>
    <col min="9471" max="9471" width="7.625" style="20" customWidth="1"/>
    <col min="9472" max="9472" width="3.125" style="20" customWidth="1"/>
    <col min="9473" max="9473" width="10.625" style="20" customWidth="1"/>
    <col min="9474" max="9474" width="2.125" style="20" customWidth="1"/>
    <col min="9475" max="9475" width="1.625" style="20" customWidth="1"/>
    <col min="9476" max="9476" width="7" style="20" customWidth="1"/>
    <col min="9477" max="9477" width="5.375" style="20" customWidth="1"/>
    <col min="9478" max="9483" width="0" style="20" hidden="1" customWidth="1"/>
    <col min="9484" max="9484" width="3.25" style="20" bestFit="1" customWidth="1"/>
    <col min="9485" max="9485" width="2.25" style="20" bestFit="1" customWidth="1"/>
    <col min="9486" max="9487" width="2.5" style="20" customWidth="1"/>
    <col min="9488" max="9488" width="2.875" style="20" customWidth="1"/>
    <col min="9489" max="9489" width="3.125" style="20" customWidth="1"/>
    <col min="9490" max="9490" width="2.5" style="20" customWidth="1"/>
    <col min="9491" max="9494" width="0" style="20" hidden="1" customWidth="1"/>
    <col min="9495" max="9495" width="9.875" style="20" customWidth="1"/>
    <col min="9496" max="9496" width="16.375" style="20" bestFit="1" customWidth="1"/>
    <col min="9497" max="9545" width="0" style="20" hidden="1" customWidth="1"/>
    <col min="9546" max="9722" width="9" style="20"/>
    <col min="9723" max="9723" width="3" style="20" customWidth="1"/>
    <col min="9724" max="9724" width="3.625" style="20" customWidth="1"/>
    <col min="9725" max="9725" width="6.875" style="20" customWidth="1"/>
    <col min="9726" max="9726" width="3.125" style="20" customWidth="1"/>
    <col min="9727" max="9727" width="7.625" style="20" customWidth="1"/>
    <col min="9728" max="9728" width="3.125" style="20" customWidth="1"/>
    <col min="9729" max="9729" width="10.625" style="20" customWidth="1"/>
    <col min="9730" max="9730" width="2.125" style="20" customWidth="1"/>
    <col min="9731" max="9731" width="1.625" style="20" customWidth="1"/>
    <col min="9732" max="9732" width="7" style="20" customWidth="1"/>
    <col min="9733" max="9733" width="5.375" style="20" customWidth="1"/>
    <col min="9734" max="9739" width="0" style="20" hidden="1" customWidth="1"/>
    <col min="9740" max="9740" width="3.25" style="20" bestFit="1" customWidth="1"/>
    <col min="9741" max="9741" width="2.25" style="20" bestFit="1" customWidth="1"/>
    <col min="9742" max="9743" width="2.5" style="20" customWidth="1"/>
    <col min="9744" max="9744" width="2.875" style="20" customWidth="1"/>
    <col min="9745" max="9745" width="3.125" style="20" customWidth="1"/>
    <col min="9746" max="9746" width="2.5" style="20" customWidth="1"/>
    <col min="9747" max="9750" width="0" style="20" hidden="1" customWidth="1"/>
    <col min="9751" max="9751" width="9.875" style="20" customWidth="1"/>
    <col min="9752" max="9752" width="16.375" style="20" bestFit="1" customWidth="1"/>
    <col min="9753" max="9801" width="0" style="20" hidden="1" customWidth="1"/>
    <col min="9802" max="9978" width="9" style="20"/>
    <col min="9979" max="9979" width="3" style="20" customWidth="1"/>
    <col min="9980" max="9980" width="3.625" style="20" customWidth="1"/>
    <col min="9981" max="9981" width="6.875" style="20" customWidth="1"/>
    <col min="9982" max="9982" width="3.125" style="20" customWidth="1"/>
    <col min="9983" max="9983" width="7.625" style="20" customWidth="1"/>
    <col min="9984" max="9984" width="3.125" style="20" customWidth="1"/>
    <col min="9985" max="9985" width="10.625" style="20" customWidth="1"/>
    <col min="9986" max="9986" width="2.125" style="20" customWidth="1"/>
    <col min="9987" max="9987" width="1.625" style="20" customWidth="1"/>
    <col min="9988" max="9988" width="7" style="20" customWidth="1"/>
    <col min="9989" max="9989" width="5.375" style="20" customWidth="1"/>
    <col min="9990" max="9995" width="0" style="20" hidden="1" customWidth="1"/>
    <col min="9996" max="9996" width="3.25" style="20" bestFit="1" customWidth="1"/>
    <col min="9997" max="9997" width="2.25" style="20" bestFit="1" customWidth="1"/>
    <col min="9998" max="9999" width="2.5" style="20" customWidth="1"/>
    <col min="10000" max="10000" width="2.875" style="20" customWidth="1"/>
    <col min="10001" max="10001" width="3.125" style="20" customWidth="1"/>
    <col min="10002" max="10002" width="2.5" style="20" customWidth="1"/>
    <col min="10003" max="10006" width="0" style="20" hidden="1" customWidth="1"/>
    <col min="10007" max="10007" width="9.875" style="20" customWidth="1"/>
    <col min="10008" max="10008" width="16.375" style="20" bestFit="1" customWidth="1"/>
    <col min="10009" max="10057" width="0" style="20" hidden="1" customWidth="1"/>
    <col min="10058" max="10234" width="9" style="20"/>
    <col min="10235" max="10235" width="3" style="20" customWidth="1"/>
    <col min="10236" max="10236" width="3.625" style="20" customWidth="1"/>
    <col min="10237" max="10237" width="6.875" style="20" customWidth="1"/>
    <col min="10238" max="10238" width="3.125" style="20" customWidth="1"/>
    <col min="10239" max="10239" width="7.625" style="20" customWidth="1"/>
    <col min="10240" max="10240" width="3.125" style="20" customWidth="1"/>
    <col min="10241" max="10241" width="10.625" style="20" customWidth="1"/>
    <col min="10242" max="10242" width="2.125" style="20" customWidth="1"/>
    <col min="10243" max="10243" width="1.625" style="20" customWidth="1"/>
    <col min="10244" max="10244" width="7" style="20" customWidth="1"/>
    <col min="10245" max="10245" width="5.375" style="20" customWidth="1"/>
    <col min="10246" max="10251" width="0" style="20" hidden="1" customWidth="1"/>
    <col min="10252" max="10252" width="3.25" style="20" bestFit="1" customWidth="1"/>
    <col min="10253" max="10253" width="2.25" style="20" bestFit="1" customWidth="1"/>
    <col min="10254" max="10255" width="2.5" style="20" customWidth="1"/>
    <col min="10256" max="10256" width="2.875" style="20" customWidth="1"/>
    <col min="10257" max="10257" width="3.125" style="20" customWidth="1"/>
    <col min="10258" max="10258" width="2.5" style="20" customWidth="1"/>
    <col min="10259" max="10262" width="0" style="20" hidden="1" customWidth="1"/>
    <col min="10263" max="10263" width="9.875" style="20" customWidth="1"/>
    <col min="10264" max="10264" width="16.375" style="20" bestFit="1" customWidth="1"/>
    <col min="10265" max="10313" width="0" style="20" hidden="1" customWidth="1"/>
    <col min="10314" max="10490" width="9" style="20"/>
    <col min="10491" max="10491" width="3" style="20" customWidth="1"/>
    <col min="10492" max="10492" width="3.625" style="20" customWidth="1"/>
    <col min="10493" max="10493" width="6.875" style="20" customWidth="1"/>
    <col min="10494" max="10494" width="3.125" style="20" customWidth="1"/>
    <col min="10495" max="10495" width="7.625" style="20" customWidth="1"/>
    <col min="10496" max="10496" width="3.125" style="20" customWidth="1"/>
    <col min="10497" max="10497" width="10.625" style="20" customWidth="1"/>
    <col min="10498" max="10498" width="2.125" style="20" customWidth="1"/>
    <col min="10499" max="10499" width="1.625" style="20" customWidth="1"/>
    <col min="10500" max="10500" width="7" style="20" customWidth="1"/>
    <col min="10501" max="10501" width="5.375" style="20" customWidth="1"/>
    <col min="10502" max="10507" width="0" style="20" hidden="1" customWidth="1"/>
    <col min="10508" max="10508" width="3.25" style="20" bestFit="1" customWidth="1"/>
    <col min="10509" max="10509" width="2.25" style="20" bestFit="1" customWidth="1"/>
    <col min="10510" max="10511" width="2.5" style="20" customWidth="1"/>
    <col min="10512" max="10512" width="2.875" style="20" customWidth="1"/>
    <col min="10513" max="10513" width="3.125" style="20" customWidth="1"/>
    <col min="10514" max="10514" width="2.5" style="20" customWidth="1"/>
    <col min="10515" max="10518" width="0" style="20" hidden="1" customWidth="1"/>
    <col min="10519" max="10519" width="9.875" style="20" customWidth="1"/>
    <col min="10520" max="10520" width="16.375" style="20" bestFit="1" customWidth="1"/>
    <col min="10521" max="10569" width="0" style="20" hidden="1" customWidth="1"/>
    <col min="10570" max="10746" width="9" style="20"/>
    <col min="10747" max="10747" width="3" style="20" customWidth="1"/>
    <col min="10748" max="10748" width="3.625" style="20" customWidth="1"/>
    <col min="10749" max="10749" width="6.875" style="20" customWidth="1"/>
    <col min="10750" max="10750" width="3.125" style="20" customWidth="1"/>
    <col min="10751" max="10751" width="7.625" style="20" customWidth="1"/>
    <col min="10752" max="10752" width="3.125" style="20" customWidth="1"/>
    <col min="10753" max="10753" width="10.625" style="20" customWidth="1"/>
    <col min="10754" max="10754" width="2.125" style="20" customWidth="1"/>
    <col min="10755" max="10755" width="1.625" style="20" customWidth="1"/>
    <col min="10756" max="10756" width="7" style="20" customWidth="1"/>
    <col min="10757" max="10757" width="5.375" style="20" customWidth="1"/>
    <col min="10758" max="10763" width="0" style="20" hidden="1" customWidth="1"/>
    <col min="10764" max="10764" width="3.25" style="20" bestFit="1" customWidth="1"/>
    <col min="10765" max="10765" width="2.25" style="20" bestFit="1" customWidth="1"/>
    <col min="10766" max="10767" width="2.5" style="20" customWidth="1"/>
    <col min="10768" max="10768" width="2.875" style="20" customWidth="1"/>
    <col min="10769" max="10769" width="3.125" style="20" customWidth="1"/>
    <col min="10770" max="10770" width="2.5" style="20" customWidth="1"/>
    <col min="10771" max="10774" width="0" style="20" hidden="1" customWidth="1"/>
    <col min="10775" max="10775" width="9.875" style="20" customWidth="1"/>
    <col min="10776" max="10776" width="16.375" style="20" bestFit="1" customWidth="1"/>
    <col min="10777" max="10825" width="0" style="20" hidden="1" customWidth="1"/>
    <col min="10826" max="11002" width="9" style="20"/>
    <col min="11003" max="11003" width="3" style="20" customWidth="1"/>
    <col min="11004" max="11004" width="3.625" style="20" customWidth="1"/>
    <col min="11005" max="11005" width="6.875" style="20" customWidth="1"/>
    <col min="11006" max="11006" width="3.125" style="20" customWidth="1"/>
    <col min="11007" max="11007" width="7.625" style="20" customWidth="1"/>
    <col min="11008" max="11008" width="3.125" style="20" customWidth="1"/>
    <col min="11009" max="11009" width="10.625" style="20" customWidth="1"/>
    <col min="11010" max="11010" width="2.125" style="20" customWidth="1"/>
    <col min="11011" max="11011" width="1.625" style="20" customWidth="1"/>
    <col min="11012" max="11012" width="7" style="20" customWidth="1"/>
    <col min="11013" max="11013" width="5.375" style="20" customWidth="1"/>
    <col min="11014" max="11019" width="0" style="20" hidden="1" customWidth="1"/>
    <col min="11020" max="11020" width="3.25" style="20" bestFit="1" customWidth="1"/>
    <col min="11021" max="11021" width="2.25" style="20" bestFit="1" customWidth="1"/>
    <col min="11022" max="11023" width="2.5" style="20" customWidth="1"/>
    <col min="11024" max="11024" width="2.875" style="20" customWidth="1"/>
    <col min="11025" max="11025" width="3.125" style="20" customWidth="1"/>
    <col min="11026" max="11026" width="2.5" style="20" customWidth="1"/>
    <col min="11027" max="11030" width="0" style="20" hidden="1" customWidth="1"/>
    <col min="11031" max="11031" width="9.875" style="20" customWidth="1"/>
    <col min="11032" max="11032" width="16.375" style="20" bestFit="1" customWidth="1"/>
    <col min="11033" max="11081" width="0" style="20" hidden="1" customWidth="1"/>
    <col min="11082" max="11258" width="9" style="20"/>
    <col min="11259" max="11259" width="3" style="20" customWidth="1"/>
    <col min="11260" max="11260" width="3.625" style="20" customWidth="1"/>
    <col min="11261" max="11261" width="6.875" style="20" customWidth="1"/>
    <col min="11262" max="11262" width="3.125" style="20" customWidth="1"/>
    <col min="11263" max="11263" width="7.625" style="20" customWidth="1"/>
    <col min="11264" max="11264" width="3.125" style="20" customWidth="1"/>
    <col min="11265" max="11265" width="10.625" style="20" customWidth="1"/>
    <col min="11266" max="11266" width="2.125" style="20" customWidth="1"/>
    <col min="11267" max="11267" width="1.625" style="20" customWidth="1"/>
    <col min="11268" max="11268" width="7" style="20" customWidth="1"/>
    <col min="11269" max="11269" width="5.375" style="20" customWidth="1"/>
    <col min="11270" max="11275" width="0" style="20" hidden="1" customWidth="1"/>
    <col min="11276" max="11276" width="3.25" style="20" bestFit="1" customWidth="1"/>
    <col min="11277" max="11277" width="2.25" style="20" bestFit="1" customWidth="1"/>
    <col min="11278" max="11279" width="2.5" style="20" customWidth="1"/>
    <col min="11280" max="11280" width="2.875" style="20" customWidth="1"/>
    <col min="11281" max="11281" width="3.125" style="20" customWidth="1"/>
    <col min="11282" max="11282" width="2.5" style="20" customWidth="1"/>
    <col min="11283" max="11286" width="0" style="20" hidden="1" customWidth="1"/>
    <col min="11287" max="11287" width="9.875" style="20" customWidth="1"/>
    <col min="11288" max="11288" width="16.375" style="20" bestFit="1" customWidth="1"/>
    <col min="11289" max="11337" width="0" style="20" hidden="1" customWidth="1"/>
    <col min="11338" max="11514" width="9" style="20"/>
    <col min="11515" max="11515" width="3" style="20" customWidth="1"/>
    <col min="11516" max="11516" width="3.625" style="20" customWidth="1"/>
    <col min="11517" max="11517" width="6.875" style="20" customWidth="1"/>
    <col min="11518" max="11518" width="3.125" style="20" customWidth="1"/>
    <col min="11519" max="11519" width="7.625" style="20" customWidth="1"/>
    <col min="11520" max="11520" width="3.125" style="20" customWidth="1"/>
    <col min="11521" max="11521" width="10.625" style="20" customWidth="1"/>
    <col min="11522" max="11522" width="2.125" style="20" customWidth="1"/>
    <col min="11523" max="11523" width="1.625" style="20" customWidth="1"/>
    <col min="11524" max="11524" width="7" style="20" customWidth="1"/>
    <col min="11525" max="11525" width="5.375" style="20" customWidth="1"/>
    <col min="11526" max="11531" width="0" style="20" hidden="1" customWidth="1"/>
    <col min="11532" max="11532" width="3.25" style="20" bestFit="1" customWidth="1"/>
    <col min="11533" max="11533" width="2.25" style="20" bestFit="1" customWidth="1"/>
    <col min="11534" max="11535" width="2.5" style="20" customWidth="1"/>
    <col min="11536" max="11536" width="2.875" style="20" customWidth="1"/>
    <col min="11537" max="11537" width="3.125" style="20" customWidth="1"/>
    <col min="11538" max="11538" width="2.5" style="20" customWidth="1"/>
    <col min="11539" max="11542" width="0" style="20" hidden="1" customWidth="1"/>
    <col min="11543" max="11543" width="9.875" style="20" customWidth="1"/>
    <col min="11544" max="11544" width="16.375" style="20" bestFit="1" customWidth="1"/>
    <col min="11545" max="11593" width="0" style="20" hidden="1" customWidth="1"/>
    <col min="11594" max="11770" width="9" style="20"/>
    <col min="11771" max="11771" width="3" style="20" customWidth="1"/>
    <col min="11772" max="11772" width="3.625" style="20" customWidth="1"/>
    <col min="11773" max="11773" width="6.875" style="20" customWidth="1"/>
    <col min="11774" max="11774" width="3.125" style="20" customWidth="1"/>
    <col min="11775" max="11775" width="7.625" style="20" customWidth="1"/>
    <col min="11776" max="11776" width="3.125" style="20" customWidth="1"/>
    <col min="11777" max="11777" width="10.625" style="20" customWidth="1"/>
    <col min="11778" max="11778" width="2.125" style="20" customWidth="1"/>
    <col min="11779" max="11779" width="1.625" style="20" customWidth="1"/>
    <col min="11780" max="11780" width="7" style="20" customWidth="1"/>
    <col min="11781" max="11781" width="5.375" style="20" customWidth="1"/>
    <col min="11782" max="11787" width="0" style="20" hidden="1" customWidth="1"/>
    <col min="11788" max="11788" width="3.25" style="20" bestFit="1" customWidth="1"/>
    <col min="11789" max="11789" width="2.25" style="20" bestFit="1" customWidth="1"/>
    <col min="11790" max="11791" width="2.5" style="20" customWidth="1"/>
    <col min="11792" max="11792" width="2.875" style="20" customWidth="1"/>
    <col min="11793" max="11793" width="3.125" style="20" customWidth="1"/>
    <col min="11794" max="11794" width="2.5" style="20" customWidth="1"/>
    <col min="11795" max="11798" width="0" style="20" hidden="1" customWidth="1"/>
    <col min="11799" max="11799" width="9.875" style="20" customWidth="1"/>
    <col min="11800" max="11800" width="16.375" style="20" bestFit="1" customWidth="1"/>
    <col min="11801" max="11849" width="0" style="20" hidden="1" customWidth="1"/>
    <col min="11850" max="12026" width="9" style="20"/>
    <col min="12027" max="12027" width="3" style="20" customWidth="1"/>
    <col min="12028" max="12028" width="3.625" style="20" customWidth="1"/>
    <col min="12029" max="12029" width="6.875" style="20" customWidth="1"/>
    <col min="12030" max="12030" width="3.125" style="20" customWidth="1"/>
    <col min="12031" max="12031" width="7.625" style="20" customWidth="1"/>
    <col min="12032" max="12032" width="3.125" style="20" customWidth="1"/>
    <col min="12033" max="12033" width="10.625" style="20" customWidth="1"/>
    <col min="12034" max="12034" width="2.125" style="20" customWidth="1"/>
    <col min="12035" max="12035" width="1.625" style="20" customWidth="1"/>
    <col min="12036" max="12036" width="7" style="20" customWidth="1"/>
    <col min="12037" max="12037" width="5.375" style="20" customWidth="1"/>
    <col min="12038" max="12043" width="0" style="20" hidden="1" customWidth="1"/>
    <col min="12044" max="12044" width="3.25" style="20" bestFit="1" customWidth="1"/>
    <col min="12045" max="12045" width="2.25" style="20" bestFit="1" customWidth="1"/>
    <col min="12046" max="12047" width="2.5" style="20" customWidth="1"/>
    <col min="12048" max="12048" width="2.875" style="20" customWidth="1"/>
    <col min="12049" max="12049" width="3.125" style="20" customWidth="1"/>
    <col min="12050" max="12050" width="2.5" style="20" customWidth="1"/>
    <col min="12051" max="12054" width="0" style="20" hidden="1" customWidth="1"/>
    <col min="12055" max="12055" width="9.875" style="20" customWidth="1"/>
    <col min="12056" max="12056" width="16.375" style="20" bestFit="1" customWidth="1"/>
    <col min="12057" max="12105" width="0" style="20" hidden="1" customWidth="1"/>
    <col min="12106" max="12282" width="9" style="20"/>
    <col min="12283" max="12283" width="3" style="20" customWidth="1"/>
    <col min="12284" max="12284" width="3.625" style="20" customWidth="1"/>
    <col min="12285" max="12285" width="6.875" style="20" customWidth="1"/>
    <col min="12286" max="12286" width="3.125" style="20" customWidth="1"/>
    <col min="12287" max="12287" width="7.625" style="20" customWidth="1"/>
    <col min="12288" max="12288" width="3.125" style="20" customWidth="1"/>
    <col min="12289" max="12289" width="10.625" style="20" customWidth="1"/>
    <col min="12290" max="12290" width="2.125" style="20" customWidth="1"/>
    <col min="12291" max="12291" width="1.625" style="20" customWidth="1"/>
    <col min="12292" max="12292" width="7" style="20" customWidth="1"/>
    <col min="12293" max="12293" width="5.375" style="20" customWidth="1"/>
    <col min="12294" max="12299" width="0" style="20" hidden="1" customWidth="1"/>
    <col min="12300" max="12300" width="3.25" style="20" bestFit="1" customWidth="1"/>
    <col min="12301" max="12301" width="2.25" style="20" bestFit="1" customWidth="1"/>
    <col min="12302" max="12303" width="2.5" style="20" customWidth="1"/>
    <col min="12304" max="12304" width="2.875" style="20" customWidth="1"/>
    <col min="12305" max="12305" width="3.125" style="20" customWidth="1"/>
    <col min="12306" max="12306" width="2.5" style="20" customWidth="1"/>
    <col min="12307" max="12310" width="0" style="20" hidden="1" customWidth="1"/>
    <col min="12311" max="12311" width="9.875" style="20" customWidth="1"/>
    <col min="12312" max="12312" width="16.375" style="20" bestFit="1" customWidth="1"/>
    <col min="12313" max="12361" width="0" style="20" hidden="1" customWidth="1"/>
    <col min="12362" max="12538" width="9" style="20"/>
    <col min="12539" max="12539" width="3" style="20" customWidth="1"/>
    <col min="12540" max="12540" width="3.625" style="20" customWidth="1"/>
    <col min="12541" max="12541" width="6.875" style="20" customWidth="1"/>
    <col min="12542" max="12542" width="3.125" style="20" customWidth="1"/>
    <col min="12543" max="12543" width="7.625" style="20" customWidth="1"/>
    <col min="12544" max="12544" width="3.125" style="20" customWidth="1"/>
    <col min="12545" max="12545" width="10.625" style="20" customWidth="1"/>
    <col min="12546" max="12546" width="2.125" style="20" customWidth="1"/>
    <col min="12547" max="12547" width="1.625" style="20" customWidth="1"/>
    <col min="12548" max="12548" width="7" style="20" customWidth="1"/>
    <col min="12549" max="12549" width="5.375" style="20" customWidth="1"/>
    <col min="12550" max="12555" width="0" style="20" hidden="1" customWidth="1"/>
    <col min="12556" max="12556" width="3.25" style="20" bestFit="1" customWidth="1"/>
    <col min="12557" max="12557" width="2.25" style="20" bestFit="1" customWidth="1"/>
    <col min="12558" max="12559" width="2.5" style="20" customWidth="1"/>
    <col min="12560" max="12560" width="2.875" style="20" customWidth="1"/>
    <col min="12561" max="12561" width="3.125" style="20" customWidth="1"/>
    <col min="12562" max="12562" width="2.5" style="20" customWidth="1"/>
    <col min="12563" max="12566" width="0" style="20" hidden="1" customWidth="1"/>
    <col min="12567" max="12567" width="9.875" style="20" customWidth="1"/>
    <col min="12568" max="12568" width="16.375" style="20" bestFit="1" customWidth="1"/>
    <col min="12569" max="12617" width="0" style="20" hidden="1" customWidth="1"/>
    <col min="12618" max="12794" width="9" style="20"/>
    <col min="12795" max="12795" width="3" style="20" customWidth="1"/>
    <col min="12796" max="12796" width="3.625" style="20" customWidth="1"/>
    <col min="12797" max="12797" width="6.875" style="20" customWidth="1"/>
    <col min="12798" max="12798" width="3.125" style="20" customWidth="1"/>
    <col min="12799" max="12799" width="7.625" style="20" customWidth="1"/>
    <col min="12800" max="12800" width="3.125" style="20" customWidth="1"/>
    <col min="12801" max="12801" width="10.625" style="20" customWidth="1"/>
    <col min="12802" max="12802" width="2.125" style="20" customWidth="1"/>
    <col min="12803" max="12803" width="1.625" style="20" customWidth="1"/>
    <col min="12804" max="12804" width="7" style="20" customWidth="1"/>
    <col min="12805" max="12805" width="5.375" style="20" customWidth="1"/>
    <col min="12806" max="12811" width="0" style="20" hidden="1" customWidth="1"/>
    <col min="12812" max="12812" width="3.25" style="20" bestFit="1" customWidth="1"/>
    <col min="12813" max="12813" width="2.25" style="20" bestFit="1" customWidth="1"/>
    <col min="12814" max="12815" width="2.5" style="20" customWidth="1"/>
    <col min="12816" max="12816" width="2.875" style="20" customWidth="1"/>
    <col min="12817" max="12817" width="3.125" style="20" customWidth="1"/>
    <col min="12818" max="12818" width="2.5" style="20" customWidth="1"/>
    <col min="12819" max="12822" width="0" style="20" hidden="1" customWidth="1"/>
    <col min="12823" max="12823" width="9.875" style="20" customWidth="1"/>
    <col min="12824" max="12824" width="16.375" style="20" bestFit="1" customWidth="1"/>
    <col min="12825" max="12873" width="0" style="20" hidden="1" customWidth="1"/>
    <col min="12874" max="13050" width="9" style="20"/>
    <col min="13051" max="13051" width="3" style="20" customWidth="1"/>
    <col min="13052" max="13052" width="3.625" style="20" customWidth="1"/>
    <col min="13053" max="13053" width="6.875" style="20" customWidth="1"/>
    <col min="13054" max="13054" width="3.125" style="20" customWidth="1"/>
    <col min="13055" max="13055" width="7.625" style="20" customWidth="1"/>
    <col min="13056" max="13056" width="3.125" style="20" customWidth="1"/>
    <col min="13057" max="13057" width="10.625" style="20" customWidth="1"/>
    <col min="13058" max="13058" width="2.125" style="20" customWidth="1"/>
    <col min="13059" max="13059" width="1.625" style="20" customWidth="1"/>
    <col min="13060" max="13060" width="7" style="20" customWidth="1"/>
    <col min="13061" max="13061" width="5.375" style="20" customWidth="1"/>
    <col min="13062" max="13067" width="0" style="20" hidden="1" customWidth="1"/>
    <col min="13068" max="13068" width="3.25" style="20" bestFit="1" customWidth="1"/>
    <col min="13069" max="13069" width="2.25" style="20" bestFit="1" customWidth="1"/>
    <col min="13070" max="13071" width="2.5" style="20" customWidth="1"/>
    <col min="13072" max="13072" width="2.875" style="20" customWidth="1"/>
    <col min="13073" max="13073" width="3.125" style="20" customWidth="1"/>
    <col min="13074" max="13074" width="2.5" style="20" customWidth="1"/>
    <col min="13075" max="13078" width="0" style="20" hidden="1" customWidth="1"/>
    <col min="13079" max="13079" width="9.875" style="20" customWidth="1"/>
    <col min="13080" max="13080" width="16.375" style="20" bestFit="1" customWidth="1"/>
    <col min="13081" max="13129" width="0" style="20" hidden="1" customWidth="1"/>
    <col min="13130" max="13306" width="9" style="20"/>
    <col min="13307" max="13307" width="3" style="20" customWidth="1"/>
    <col min="13308" max="13308" width="3.625" style="20" customWidth="1"/>
    <col min="13309" max="13309" width="6.875" style="20" customWidth="1"/>
    <col min="13310" max="13310" width="3.125" style="20" customWidth="1"/>
    <col min="13311" max="13311" width="7.625" style="20" customWidth="1"/>
    <col min="13312" max="13312" width="3.125" style="20" customWidth="1"/>
    <col min="13313" max="13313" width="10.625" style="20" customWidth="1"/>
    <col min="13314" max="13314" width="2.125" style="20" customWidth="1"/>
    <col min="13315" max="13315" width="1.625" style="20" customWidth="1"/>
    <col min="13316" max="13316" width="7" style="20" customWidth="1"/>
    <col min="13317" max="13317" width="5.375" style="20" customWidth="1"/>
    <col min="13318" max="13323" width="0" style="20" hidden="1" customWidth="1"/>
    <col min="13324" max="13324" width="3.25" style="20" bestFit="1" customWidth="1"/>
    <col min="13325" max="13325" width="2.25" style="20" bestFit="1" customWidth="1"/>
    <col min="13326" max="13327" width="2.5" style="20" customWidth="1"/>
    <col min="13328" max="13328" width="2.875" style="20" customWidth="1"/>
    <col min="13329" max="13329" width="3.125" style="20" customWidth="1"/>
    <col min="13330" max="13330" width="2.5" style="20" customWidth="1"/>
    <col min="13331" max="13334" width="0" style="20" hidden="1" customWidth="1"/>
    <col min="13335" max="13335" width="9.875" style="20" customWidth="1"/>
    <col min="13336" max="13336" width="16.375" style="20" bestFit="1" customWidth="1"/>
    <col min="13337" max="13385" width="0" style="20" hidden="1" customWidth="1"/>
    <col min="13386" max="13562" width="9" style="20"/>
    <col min="13563" max="13563" width="3" style="20" customWidth="1"/>
    <col min="13564" max="13564" width="3.625" style="20" customWidth="1"/>
    <col min="13565" max="13565" width="6.875" style="20" customWidth="1"/>
    <col min="13566" max="13566" width="3.125" style="20" customWidth="1"/>
    <col min="13567" max="13567" width="7.625" style="20" customWidth="1"/>
    <col min="13568" max="13568" width="3.125" style="20" customWidth="1"/>
    <col min="13569" max="13569" width="10.625" style="20" customWidth="1"/>
    <col min="13570" max="13570" width="2.125" style="20" customWidth="1"/>
    <col min="13571" max="13571" width="1.625" style="20" customWidth="1"/>
    <col min="13572" max="13572" width="7" style="20" customWidth="1"/>
    <col min="13573" max="13573" width="5.375" style="20" customWidth="1"/>
    <col min="13574" max="13579" width="0" style="20" hidden="1" customWidth="1"/>
    <col min="13580" max="13580" width="3.25" style="20" bestFit="1" customWidth="1"/>
    <col min="13581" max="13581" width="2.25" style="20" bestFit="1" customWidth="1"/>
    <col min="13582" max="13583" width="2.5" style="20" customWidth="1"/>
    <col min="13584" max="13584" width="2.875" style="20" customWidth="1"/>
    <col min="13585" max="13585" width="3.125" style="20" customWidth="1"/>
    <col min="13586" max="13586" width="2.5" style="20" customWidth="1"/>
    <col min="13587" max="13590" width="0" style="20" hidden="1" customWidth="1"/>
    <col min="13591" max="13591" width="9.875" style="20" customWidth="1"/>
    <col min="13592" max="13592" width="16.375" style="20" bestFit="1" customWidth="1"/>
    <col min="13593" max="13641" width="0" style="20" hidden="1" customWidth="1"/>
    <col min="13642" max="13818" width="9" style="20"/>
    <col min="13819" max="13819" width="3" style="20" customWidth="1"/>
    <col min="13820" max="13820" width="3.625" style="20" customWidth="1"/>
    <col min="13821" max="13821" width="6.875" style="20" customWidth="1"/>
    <col min="13822" max="13822" width="3.125" style="20" customWidth="1"/>
    <col min="13823" max="13823" width="7.625" style="20" customWidth="1"/>
    <col min="13824" max="13824" width="3.125" style="20" customWidth="1"/>
    <col min="13825" max="13825" width="10.625" style="20" customWidth="1"/>
    <col min="13826" max="13826" width="2.125" style="20" customWidth="1"/>
    <col min="13827" max="13827" width="1.625" style="20" customWidth="1"/>
    <col min="13828" max="13828" width="7" style="20" customWidth="1"/>
    <col min="13829" max="13829" width="5.375" style="20" customWidth="1"/>
    <col min="13830" max="13835" width="0" style="20" hidden="1" customWidth="1"/>
    <col min="13836" max="13836" width="3.25" style="20" bestFit="1" customWidth="1"/>
    <col min="13837" max="13837" width="2.25" style="20" bestFit="1" customWidth="1"/>
    <col min="13838" max="13839" width="2.5" style="20" customWidth="1"/>
    <col min="13840" max="13840" width="2.875" style="20" customWidth="1"/>
    <col min="13841" max="13841" width="3.125" style="20" customWidth="1"/>
    <col min="13842" max="13842" width="2.5" style="20" customWidth="1"/>
    <col min="13843" max="13846" width="0" style="20" hidden="1" customWidth="1"/>
    <col min="13847" max="13847" width="9.875" style="20" customWidth="1"/>
    <col min="13848" max="13848" width="16.375" style="20" bestFit="1" customWidth="1"/>
    <col min="13849" max="13897" width="0" style="20" hidden="1" customWidth="1"/>
    <col min="13898" max="14074" width="9" style="20"/>
    <col min="14075" max="14075" width="3" style="20" customWidth="1"/>
    <col min="14076" max="14076" width="3.625" style="20" customWidth="1"/>
    <col min="14077" max="14077" width="6.875" style="20" customWidth="1"/>
    <col min="14078" max="14078" width="3.125" style="20" customWidth="1"/>
    <col min="14079" max="14079" width="7.625" style="20" customWidth="1"/>
    <col min="14080" max="14080" width="3.125" style="20" customWidth="1"/>
    <col min="14081" max="14081" width="10.625" style="20" customWidth="1"/>
    <col min="14082" max="14082" width="2.125" style="20" customWidth="1"/>
    <col min="14083" max="14083" width="1.625" style="20" customWidth="1"/>
    <col min="14084" max="14084" width="7" style="20" customWidth="1"/>
    <col min="14085" max="14085" width="5.375" style="20" customWidth="1"/>
    <col min="14086" max="14091" width="0" style="20" hidden="1" customWidth="1"/>
    <col min="14092" max="14092" width="3.25" style="20" bestFit="1" customWidth="1"/>
    <col min="14093" max="14093" width="2.25" style="20" bestFit="1" customWidth="1"/>
    <col min="14094" max="14095" width="2.5" style="20" customWidth="1"/>
    <col min="14096" max="14096" width="2.875" style="20" customWidth="1"/>
    <col min="14097" max="14097" width="3.125" style="20" customWidth="1"/>
    <col min="14098" max="14098" width="2.5" style="20" customWidth="1"/>
    <col min="14099" max="14102" width="0" style="20" hidden="1" customWidth="1"/>
    <col min="14103" max="14103" width="9.875" style="20" customWidth="1"/>
    <col min="14104" max="14104" width="16.375" style="20" bestFit="1" customWidth="1"/>
    <col min="14105" max="14153" width="0" style="20" hidden="1" customWidth="1"/>
    <col min="14154" max="14330" width="9" style="20"/>
    <col min="14331" max="14331" width="3" style="20" customWidth="1"/>
    <col min="14332" max="14332" width="3.625" style="20" customWidth="1"/>
    <col min="14333" max="14333" width="6.875" style="20" customWidth="1"/>
    <col min="14334" max="14334" width="3.125" style="20" customWidth="1"/>
    <col min="14335" max="14335" width="7.625" style="20" customWidth="1"/>
    <col min="14336" max="14336" width="3.125" style="20" customWidth="1"/>
    <col min="14337" max="14337" width="10.625" style="20" customWidth="1"/>
    <col min="14338" max="14338" width="2.125" style="20" customWidth="1"/>
    <col min="14339" max="14339" width="1.625" style="20" customWidth="1"/>
    <col min="14340" max="14340" width="7" style="20" customWidth="1"/>
    <col min="14341" max="14341" width="5.375" style="20" customWidth="1"/>
    <col min="14342" max="14347" width="0" style="20" hidden="1" customWidth="1"/>
    <col min="14348" max="14348" width="3.25" style="20" bestFit="1" customWidth="1"/>
    <col min="14349" max="14349" width="2.25" style="20" bestFit="1" customWidth="1"/>
    <col min="14350" max="14351" width="2.5" style="20" customWidth="1"/>
    <col min="14352" max="14352" width="2.875" style="20" customWidth="1"/>
    <col min="14353" max="14353" width="3.125" style="20" customWidth="1"/>
    <col min="14354" max="14354" width="2.5" style="20" customWidth="1"/>
    <col min="14355" max="14358" width="0" style="20" hidden="1" customWidth="1"/>
    <col min="14359" max="14359" width="9.875" style="20" customWidth="1"/>
    <col min="14360" max="14360" width="16.375" style="20" bestFit="1" customWidth="1"/>
    <col min="14361" max="14409" width="0" style="20" hidden="1" customWidth="1"/>
    <col min="14410" max="14586" width="9" style="20"/>
    <col min="14587" max="14587" width="3" style="20" customWidth="1"/>
    <col min="14588" max="14588" width="3.625" style="20" customWidth="1"/>
    <col min="14589" max="14589" width="6.875" style="20" customWidth="1"/>
    <col min="14590" max="14590" width="3.125" style="20" customWidth="1"/>
    <col min="14591" max="14591" width="7.625" style="20" customWidth="1"/>
    <col min="14592" max="14592" width="3.125" style="20" customWidth="1"/>
    <col min="14593" max="14593" width="10.625" style="20" customWidth="1"/>
    <col min="14594" max="14594" width="2.125" style="20" customWidth="1"/>
    <col min="14595" max="14595" width="1.625" style="20" customWidth="1"/>
    <col min="14596" max="14596" width="7" style="20" customWidth="1"/>
    <col min="14597" max="14597" width="5.375" style="20" customWidth="1"/>
    <col min="14598" max="14603" width="0" style="20" hidden="1" customWidth="1"/>
    <col min="14604" max="14604" width="3.25" style="20" bestFit="1" customWidth="1"/>
    <col min="14605" max="14605" width="2.25" style="20" bestFit="1" customWidth="1"/>
    <col min="14606" max="14607" width="2.5" style="20" customWidth="1"/>
    <col min="14608" max="14608" width="2.875" style="20" customWidth="1"/>
    <col min="14609" max="14609" width="3.125" style="20" customWidth="1"/>
    <col min="14610" max="14610" width="2.5" style="20" customWidth="1"/>
    <col min="14611" max="14614" width="0" style="20" hidden="1" customWidth="1"/>
    <col min="14615" max="14615" width="9.875" style="20" customWidth="1"/>
    <col min="14616" max="14616" width="16.375" style="20" bestFit="1" customWidth="1"/>
    <col min="14617" max="14665" width="0" style="20" hidden="1" customWidth="1"/>
    <col min="14666" max="14842" width="9" style="20"/>
    <col min="14843" max="14843" width="3" style="20" customWidth="1"/>
    <col min="14844" max="14844" width="3.625" style="20" customWidth="1"/>
    <col min="14845" max="14845" width="6.875" style="20" customWidth="1"/>
    <col min="14846" max="14846" width="3.125" style="20" customWidth="1"/>
    <col min="14847" max="14847" width="7.625" style="20" customWidth="1"/>
    <col min="14848" max="14848" width="3.125" style="20" customWidth="1"/>
    <col min="14849" max="14849" width="10.625" style="20" customWidth="1"/>
    <col min="14850" max="14850" width="2.125" style="20" customWidth="1"/>
    <col min="14851" max="14851" width="1.625" style="20" customWidth="1"/>
    <col min="14852" max="14852" width="7" style="20" customWidth="1"/>
    <col min="14853" max="14853" width="5.375" style="20" customWidth="1"/>
    <col min="14854" max="14859" width="0" style="20" hidden="1" customWidth="1"/>
    <col min="14860" max="14860" width="3.25" style="20" bestFit="1" customWidth="1"/>
    <col min="14861" max="14861" width="2.25" style="20" bestFit="1" customWidth="1"/>
    <col min="14862" max="14863" width="2.5" style="20" customWidth="1"/>
    <col min="14864" max="14864" width="2.875" style="20" customWidth="1"/>
    <col min="14865" max="14865" width="3.125" style="20" customWidth="1"/>
    <col min="14866" max="14866" width="2.5" style="20" customWidth="1"/>
    <col min="14867" max="14870" width="0" style="20" hidden="1" customWidth="1"/>
    <col min="14871" max="14871" width="9.875" style="20" customWidth="1"/>
    <col min="14872" max="14872" width="16.375" style="20" bestFit="1" customWidth="1"/>
    <col min="14873" max="14921" width="0" style="20" hidden="1" customWidth="1"/>
    <col min="14922" max="15098" width="9" style="20"/>
    <col min="15099" max="15099" width="3" style="20" customWidth="1"/>
    <col min="15100" max="15100" width="3.625" style="20" customWidth="1"/>
    <col min="15101" max="15101" width="6.875" style="20" customWidth="1"/>
    <col min="15102" max="15102" width="3.125" style="20" customWidth="1"/>
    <col min="15103" max="15103" width="7.625" style="20" customWidth="1"/>
    <col min="15104" max="15104" width="3.125" style="20" customWidth="1"/>
    <col min="15105" max="15105" width="10.625" style="20" customWidth="1"/>
    <col min="15106" max="15106" width="2.125" style="20" customWidth="1"/>
    <col min="15107" max="15107" width="1.625" style="20" customWidth="1"/>
    <col min="15108" max="15108" width="7" style="20" customWidth="1"/>
    <col min="15109" max="15109" width="5.375" style="20" customWidth="1"/>
    <col min="15110" max="15115" width="0" style="20" hidden="1" customWidth="1"/>
    <col min="15116" max="15116" width="3.25" style="20" bestFit="1" customWidth="1"/>
    <col min="15117" max="15117" width="2.25" style="20" bestFit="1" customWidth="1"/>
    <col min="15118" max="15119" width="2.5" style="20" customWidth="1"/>
    <col min="15120" max="15120" width="2.875" style="20" customWidth="1"/>
    <col min="15121" max="15121" width="3.125" style="20" customWidth="1"/>
    <col min="15122" max="15122" width="2.5" style="20" customWidth="1"/>
    <col min="15123" max="15126" width="0" style="20" hidden="1" customWidth="1"/>
    <col min="15127" max="15127" width="9.875" style="20" customWidth="1"/>
    <col min="15128" max="15128" width="16.375" style="20" bestFit="1" customWidth="1"/>
    <col min="15129" max="15177" width="0" style="20" hidden="1" customWidth="1"/>
    <col min="15178" max="15354" width="9" style="20"/>
    <col min="15355" max="15355" width="3" style="20" customWidth="1"/>
    <col min="15356" max="15356" width="3.625" style="20" customWidth="1"/>
    <col min="15357" max="15357" width="6.875" style="20" customWidth="1"/>
    <col min="15358" max="15358" width="3.125" style="20" customWidth="1"/>
    <col min="15359" max="15359" width="7.625" style="20" customWidth="1"/>
    <col min="15360" max="15360" width="3.125" style="20" customWidth="1"/>
    <col min="15361" max="15361" width="10.625" style="20" customWidth="1"/>
    <col min="15362" max="15362" width="2.125" style="20" customWidth="1"/>
    <col min="15363" max="15363" width="1.625" style="20" customWidth="1"/>
    <col min="15364" max="15364" width="7" style="20" customWidth="1"/>
    <col min="15365" max="15365" width="5.375" style="20" customWidth="1"/>
    <col min="15366" max="15371" width="0" style="20" hidden="1" customWidth="1"/>
    <col min="15372" max="15372" width="3.25" style="20" bestFit="1" customWidth="1"/>
    <col min="15373" max="15373" width="2.25" style="20" bestFit="1" customWidth="1"/>
    <col min="15374" max="15375" width="2.5" style="20" customWidth="1"/>
    <col min="15376" max="15376" width="2.875" style="20" customWidth="1"/>
    <col min="15377" max="15377" width="3.125" style="20" customWidth="1"/>
    <col min="15378" max="15378" width="2.5" style="20" customWidth="1"/>
    <col min="15379" max="15382" width="0" style="20" hidden="1" customWidth="1"/>
    <col min="15383" max="15383" width="9.875" style="20" customWidth="1"/>
    <col min="15384" max="15384" width="16.375" style="20" bestFit="1" customWidth="1"/>
    <col min="15385" max="15433" width="0" style="20" hidden="1" customWidth="1"/>
    <col min="15434" max="15610" width="9" style="20"/>
    <col min="15611" max="15611" width="3" style="20" customWidth="1"/>
    <col min="15612" max="15612" width="3.625" style="20" customWidth="1"/>
    <col min="15613" max="15613" width="6.875" style="20" customWidth="1"/>
    <col min="15614" max="15614" width="3.125" style="20" customWidth="1"/>
    <col min="15615" max="15615" width="7.625" style="20" customWidth="1"/>
    <col min="15616" max="15616" width="3.125" style="20" customWidth="1"/>
    <col min="15617" max="15617" width="10.625" style="20" customWidth="1"/>
    <col min="15618" max="15618" width="2.125" style="20" customWidth="1"/>
    <col min="15619" max="15619" width="1.625" style="20" customWidth="1"/>
    <col min="15620" max="15620" width="7" style="20" customWidth="1"/>
    <col min="15621" max="15621" width="5.375" style="20" customWidth="1"/>
    <col min="15622" max="15627" width="0" style="20" hidden="1" customWidth="1"/>
    <col min="15628" max="15628" width="3.25" style="20" bestFit="1" customWidth="1"/>
    <col min="15629" max="15629" width="2.25" style="20" bestFit="1" customWidth="1"/>
    <col min="15630" max="15631" width="2.5" style="20" customWidth="1"/>
    <col min="15632" max="15632" width="2.875" style="20" customWidth="1"/>
    <col min="15633" max="15633" width="3.125" style="20" customWidth="1"/>
    <col min="15634" max="15634" width="2.5" style="20" customWidth="1"/>
    <col min="15635" max="15638" width="0" style="20" hidden="1" customWidth="1"/>
    <col min="15639" max="15639" width="9.875" style="20" customWidth="1"/>
    <col min="15640" max="15640" width="16.375" style="20" bestFit="1" customWidth="1"/>
    <col min="15641" max="15689" width="0" style="20" hidden="1" customWidth="1"/>
    <col min="15690" max="15866" width="9" style="20"/>
    <col min="15867" max="15867" width="3" style="20" customWidth="1"/>
    <col min="15868" max="15868" width="3.625" style="20" customWidth="1"/>
    <col min="15869" max="15869" width="6.875" style="20" customWidth="1"/>
    <col min="15870" max="15870" width="3.125" style="20" customWidth="1"/>
    <col min="15871" max="15871" width="7.625" style="20" customWidth="1"/>
    <col min="15872" max="15872" width="3.125" style="20" customWidth="1"/>
    <col min="15873" max="15873" width="10.625" style="20" customWidth="1"/>
    <col min="15874" max="15874" width="2.125" style="20" customWidth="1"/>
    <col min="15875" max="15875" width="1.625" style="20" customWidth="1"/>
    <col min="15876" max="15876" width="7" style="20" customWidth="1"/>
    <col min="15877" max="15877" width="5.375" style="20" customWidth="1"/>
    <col min="15878" max="15883" width="0" style="20" hidden="1" customWidth="1"/>
    <col min="15884" max="15884" width="3.25" style="20" bestFit="1" customWidth="1"/>
    <col min="15885" max="15885" width="2.25" style="20" bestFit="1" customWidth="1"/>
    <col min="15886" max="15887" width="2.5" style="20" customWidth="1"/>
    <col min="15888" max="15888" width="2.875" style="20" customWidth="1"/>
    <col min="15889" max="15889" width="3.125" style="20" customWidth="1"/>
    <col min="15890" max="15890" width="2.5" style="20" customWidth="1"/>
    <col min="15891" max="15894" width="0" style="20" hidden="1" customWidth="1"/>
    <col min="15895" max="15895" width="9.875" style="20" customWidth="1"/>
    <col min="15896" max="15896" width="16.375" style="20" bestFit="1" customWidth="1"/>
    <col min="15897" max="15945" width="0" style="20" hidden="1" customWidth="1"/>
    <col min="15946" max="16122" width="9" style="20"/>
    <col min="16123" max="16123" width="3" style="20" customWidth="1"/>
    <col min="16124" max="16124" width="3.625" style="20" customWidth="1"/>
    <col min="16125" max="16125" width="6.875" style="20" customWidth="1"/>
    <col min="16126" max="16126" width="3.125" style="20" customWidth="1"/>
    <col min="16127" max="16127" width="7.625" style="20" customWidth="1"/>
    <col min="16128" max="16128" width="3.125" style="20" customWidth="1"/>
    <col min="16129" max="16129" width="10.625" style="20" customWidth="1"/>
    <col min="16130" max="16130" width="2.125" style="20" customWidth="1"/>
    <col min="16131" max="16131" width="1.625" style="20" customWidth="1"/>
    <col min="16132" max="16132" width="7" style="20" customWidth="1"/>
    <col min="16133" max="16133" width="5.375" style="20" customWidth="1"/>
    <col min="16134" max="16139" width="0" style="20" hidden="1" customWidth="1"/>
    <col min="16140" max="16140" width="3.25" style="20" bestFit="1" customWidth="1"/>
    <col min="16141" max="16141" width="2.25" style="20" bestFit="1" customWidth="1"/>
    <col min="16142" max="16143" width="2.5" style="20" customWidth="1"/>
    <col min="16144" max="16144" width="2.875" style="20" customWidth="1"/>
    <col min="16145" max="16145" width="3.125" style="20" customWidth="1"/>
    <col min="16146" max="16146" width="2.5" style="20" customWidth="1"/>
    <col min="16147" max="16150" width="0" style="20" hidden="1" customWidth="1"/>
    <col min="16151" max="16151" width="9.875" style="20" customWidth="1"/>
    <col min="16152" max="16152" width="16.375" style="20" bestFit="1" customWidth="1"/>
    <col min="16153" max="16201" width="0" style="20" hidden="1" customWidth="1"/>
    <col min="16202" max="16384" width="9" style="20"/>
  </cols>
  <sheetData>
    <row r="1" spans="1:79" s="72" customFormat="1" ht="28.5" customHeight="1" thickBot="1">
      <c r="A1" s="321" t="s">
        <v>97</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E1" s="93"/>
      <c r="AF1" s="93"/>
    </row>
    <row r="2" spans="1:79" s="72" customFormat="1" ht="25.5" customHeight="1">
      <c r="A2" s="322" t="s">
        <v>74</v>
      </c>
      <c r="B2" s="323"/>
      <c r="C2" s="324" t="str">
        <f>_xlfn.CONCAT(様式２!C4,"  ",様式２!D4)</f>
        <v xml:space="preserve">  </v>
      </c>
      <c r="D2" s="325"/>
      <c r="E2" s="325"/>
      <c r="F2" s="325"/>
      <c r="G2" s="326"/>
      <c r="H2" s="327" t="s">
        <v>73</v>
      </c>
      <c r="I2" s="328"/>
      <c r="J2" s="329"/>
      <c r="K2" s="330"/>
      <c r="L2" s="331"/>
      <c r="M2" s="331"/>
      <c r="N2" s="331"/>
      <c r="O2" s="331"/>
      <c r="P2" s="331"/>
      <c r="Q2" s="331"/>
      <c r="R2" s="331"/>
      <c r="S2" s="331"/>
      <c r="T2" s="331"/>
      <c r="U2" s="331"/>
      <c r="V2" s="331"/>
      <c r="W2" s="331"/>
      <c r="X2" s="331"/>
      <c r="Y2" s="131"/>
      <c r="Z2" s="131"/>
      <c r="AA2" s="131"/>
      <c r="AB2" s="131"/>
      <c r="AC2" s="132" t="s">
        <v>75</v>
      </c>
      <c r="AE2" s="20"/>
      <c r="AF2" s="20"/>
      <c r="AG2" s="20"/>
      <c r="AH2" s="20"/>
      <c r="AI2" s="20"/>
      <c r="AJ2" s="20"/>
      <c r="AK2" s="20"/>
      <c r="AL2" s="20"/>
      <c r="AM2" s="20"/>
      <c r="AN2" s="20"/>
      <c r="AO2" s="20"/>
      <c r="AP2" s="20"/>
      <c r="AQ2" s="20"/>
      <c r="AR2" s="20"/>
    </row>
    <row r="3" spans="1:79" s="72" customFormat="1" ht="25.5" customHeight="1" thickBot="1">
      <c r="A3" s="334" t="s">
        <v>72</v>
      </c>
      <c r="B3" s="335"/>
      <c r="C3" s="336" t="str">
        <f>IF(様式２!C9&lt;&gt;"",様式２!C9,"")</f>
        <v/>
      </c>
      <c r="D3" s="337"/>
      <c r="E3" s="337"/>
      <c r="F3" s="337"/>
      <c r="G3" s="338"/>
      <c r="H3" s="339" t="str">
        <f>IF(C3="","",CONCATENATE("",AD3,"歳"))</f>
        <v/>
      </c>
      <c r="I3" s="340"/>
      <c r="J3" s="341"/>
      <c r="K3" s="332"/>
      <c r="L3" s="333"/>
      <c r="M3" s="333"/>
      <c r="N3" s="333"/>
      <c r="O3" s="333"/>
      <c r="P3" s="333"/>
      <c r="Q3" s="333"/>
      <c r="R3" s="333"/>
      <c r="S3" s="333"/>
      <c r="T3" s="333"/>
      <c r="U3" s="333"/>
      <c r="V3" s="333"/>
      <c r="W3" s="333"/>
      <c r="X3" s="333"/>
      <c r="Y3" s="133"/>
      <c r="Z3" s="133"/>
      <c r="AA3" s="133"/>
      <c r="AB3" s="133"/>
      <c r="AC3" s="134">
        <v>46141</v>
      </c>
      <c r="AD3" s="101" t="e">
        <f>DATEDIF(C3,AC3+1,"y")</f>
        <v>#VALUE!</v>
      </c>
      <c r="AF3" s="93"/>
      <c r="BS3" s="100"/>
    </row>
    <row r="4" spans="1:79" s="72" customFormat="1" ht="21" customHeight="1">
      <c r="A4" s="99" t="s">
        <v>71</v>
      </c>
      <c r="B4" s="356" t="s">
        <v>70</v>
      </c>
      <c r="C4" s="335"/>
      <c r="D4" s="335"/>
      <c r="E4" s="335"/>
      <c r="F4" s="335"/>
      <c r="G4" s="357"/>
      <c r="H4" s="356" t="s">
        <v>69</v>
      </c>
      <c r="I4" s="335"/>
      <c r="J4" s="335"/>
      <c r="K4" s="319"/>
      <c r="L4" s="358" t="s">
        <v>68</v>
      </c>
      <c r="M4" s="359"/>
      <c r="N4" s="360"/>
      <c r="O4" s="318" t="s">
        <v>67</v>
      </c>
      <c r="P4" s="318"/>
      <c r="Q4" s="319"/>
      <c r="R4" s="317" t="s">
        <v>67</v>
      </c>
      <c r="S4" s="318"/>
      <c r="T4" s="319"/>
      <c r="U4" s="98" t="s">
        <v>66</v>
      </c>
      <c r="V4" s="318" t="s">
        <v>65</v>
      </c>
      <c r="W4" s="318"/>
      <c r="X4" s="320"/>
      <c r="Y4" s="97"/>
      <c r="Z4" s="96"/>
      <c r="AA4" s="95"/>
      <c r="AB4" s="95"/>
      <c r="AC4" s="94" t="s">
        <v>64</v>
      </c>
      <c r="AD4" s="93"/>
      <c r="AE4" s="93"/>
      <c r="AF4" s="93"/>
      <c r="AG4" s="92" t="s">
        <v>63</v>
      </c>
      <c r="AH4" s="91"/>
      <c r="AI4" s="91"/>
      <c r="AJ4" s="91"/>
      <c r="AK4" s="91"/>
      <c r="AL4" s="90"/>
      <c r="AM4" s="89" t="s">
        <v>62</v>
      </c>
      <c r="AN4" s="88"/>
      <c r="AO4" s="88"/>
      <c r="AP4" s="88"/>
      <c r="AQ4" s="88"/>
      <c r="AR4" s="87"/>
      <c r="AS4" s="86" t="s">
        <v>61</v>
      </c>
      <c r="AT4" s="85"/>
      <c r="AU4" s="85"/>
      <c r="AV4" s="85"/>
      <c r="AW4" s="85"/>
      <c r="AX4" s="84"/>
      <c r="AY4" s="83" t="s">
        <v>60</v>
      </c>
      <c r="AZ4" s="82"/>
      <c r="BA4" s="82"/>
      <c r="BB4" s="82"/>
      <c r="BC4" s="82"/>
      <c r="BD4" s="81"/>
      <c r="BF4" s="72" t="s">
        <v>59</v>
      </c>
      <c r="BH4" s="72" t="s">
        <v>57</v>
      </c>
      <c r="BI4" s="72" t="s">
        <v>58</v>
      </c>
      <c r="BK4" s="72" t="s">
        <v>57</v>
      </c>
      <c r="BL4" s="72" t="s">
        <v>56</v>
      </c>
      <c r="BO4" s="80" t="s">
        <v>37</v>
      </c>
      <c r="BP4" s="79" t="s">
        <v>55</v>
      </c>
      <c r="BQ4" s="79" t="s">
        <v>54</v>
      </c>
      <c r="BR4" s="79"/>
      <c r="BS4" s="79" t="s">
        <v>53</v>
      </c>
      <c r="BT4" s="79" t="s">
        <v>52</v>
      </c>
      <c r="BU4" s="78" t="s">
        <v>51</v>
      </c>
      <c r="BV4" s="80" t="s">
        <v>37</v>
      </c>
      <c r="BW4" s="79" t="s">
        <v>55</v>
      </c>
      <c r="BX4" s="79" t="s">
        <v>54</v>
      </c>
      <c r="BY4" s="79" t="s">
        <v>53</v>
      </c>
      <c r="BZ4" s="79" t="s">
        <v>52</v>
      </c>
      <c r="CA4" s="78" t="s">
        <v>51</v>
      </c>
    </row>
    <row r="5" spans="1:79" ht="12.75" customHeight="1">
      <c r="A5" s="425" t="s">
        <v>98</v>
      </c>
      <c r="B5" s="346" t="str">
        <f>IF(様式２!H7&lt;&gt;"",様式２!H7,"")</f>
        <v/>
      </c>
      <c r="C5" s="347"/>
      <c r="D5" s="347"/>
      <c r="E5" s="347"/>
      <c r="F5" s="347"/>
      <c r="G5" s="348"/>
      <c r="H5" s="77" t="s">
        <v>42</v>
      </c>
      <c r="I5" s="76"/>
      <c r="J5" s="352" t="str">
        <f>IF(様式２!K7&lt;&gt;"",様式２!K7,"")</f>
        <v/>
      </c>
      <c r="K5" s="353"/>
      <c r="L5" s="354" t="e">
        <f>AG5</f>
        <v>#VALUE!</v>
      </c>
      <c r="M5" s="361" t="e">
        <f>AH5</f>
        <v>#VALUE!</v>
      </c>
      <c r="N5" s="342" t="e">
        <f>AI5</f>
        <v>#VALUE!</v>
      </c>
      <c r="O5" s="363" t="str">
        <f>IF($J5&lt;&gt;"",IF($AC5="0-",AM5,IF($AC5="+0",AS5,IF($AC5="+-",AY5,AG5))),"")</f>
        <v/>
      </c>
      <c r="P5" s="365" t="str">
        <f>IF($J5&lt;&gt;"",IF($AC5="0-",AN5,IF($AC5="+0",AT5,IF($AC5="+-",AZ5,AH5))),"")</f>
        <v/>
      </c>
      <c r="Q5" s="363" t="str">
        <f>IF($J5&lt;&gt;"",IF($AC5="0-",AO5,IF($AC5="+0",AU5,IF($AC5="+-",BA5,AI5))),"")</f>
        <v/>
      </c>
      <c r="R5" s="372" t="str">
        <f>IF($U6="","",ROUNDDOWN($AA5/12,0))</f>
        <v/>
      </c>
      <c r="S5" s="374" t="str">
        <f>IF($U6="","",ROUNDDOWN(MOD($AA5,12),0))</f>
        <v/>
      </c>
      <c r="T5" s="381" t="str">
        <f>IF($U6="","", IF( (MOD($AA5,12)-$S5)&gt;=0.5,"半",0))</f>
        <v/>
      </c>
      <c r="U5" s="135" t="str">
        <f>IF(B5&lt;&gt; "", "1", "")</f>
        <v/>
      </c>
      <c r="V5" s="372" t="str">
        <f>IF($U6="","",ROUNDDOWN($AA5*($U5/$U6)/12,0))</f>
        <v/>
      </c>
      <c r="W5" s="374" t="str">
        <f>IF($U6="","",ROUNDDOWN(MOD($AA5*($U5/$U6),12),0))</f>
        <v/>
      </c>
      <c r="X5" s="376" t="str">
        <f>IF(U6="","",IF( (MOD($AA5*($U5/$U6),12)-$W5)&gt;=0.5,"半",0) )</f>
        <v/>
      </c>
      <c r="Y5" s="378">
        <v>1</v>
      </c>
      <c r="Z5" s="379"/>
      <c r="AA5" s="380" t="e">
        <f>IF(OR($Y5&lt;&gt;$Y7,$Y7=""), SUMIF($Y$5:$Y$28,$Y5,$AB$5:$AB$28),"" )</f>
        <v>#VALUE!</v>
      </c>
      <c r="AB5" s="367" t="e">
        <f>IF(Z5=2,0,O5*12+P5+COUNTIF(Q5:Q5,"半")*0.5)</f>
        <v>#VALUE!</v>
      </c>
      <c r="AC5" s="368"/>
      <c r="AD5" s="370" t="str">
        <f>IF(AC5&lt;&gt;"",VLOOKUP(AC5,$AE$5:$AF$8,2),"")</f>
        <v/>
      </c>
      <c r="AE5" s="74"/>
      <c r="AF5" s="75" t="s">
        <v>50</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IF(J6="現在",$AC$3,J6)</f>
        <v/>
      </c>
      <c r="BG5" s="20">
        <v>0</v>
      </c>
      <c r="BH5" s="26" t="e">
        <f>IF(DAY(J5)&lt;=15,J5-DAY(J5)+1,J5-DAY(J5)+16)</f>
        <v>#VALUE!</v>
      </c>
      <c r="BI5" s="26" t="e">
        <f>IF(DAY(BH5)=1,BH5+15,BR5)</f>
        <v>#VALUE!</v>
      </c>
      <c r="BJ5" s="24"/>
      <c r="BK5" s="36" t="e">
        <f>IF(CA5&gt;=16,BY5,IF(J6="現在",$AC$3-CA5+15,J6-CA5+15))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426"/>
      <c r="B6" s="349"/>
      <c r="C6" s="350"/>
      <c r="D6" s="350"/>
      <c r="E6" s="350"/>
      <c r="F6" s="350"/>
      <c r="G6" s="351"/>
      <c r="H6" s="43" t="s">
        <v>41</v>
      </c>
      <c r="I6" s="43"/>
      <c r="J6" s="344" t="str">
        <f>IF(様式２!L7&lt;&gt;"",様式２!L7,"")</f>
        <v/>
      </c>
      <c r="K6" s="345"/>
      <c r="L6" s="355"/>
      <c r="M6" s="362"/>
      <c r="N6" s="343"/>
      <c r="O6" s="364"/>
      <c r="P6" s="366"/>
      <c r="Q6" s="364"/>
      <c r="R6" s="373"/>
      <c r="S6" s="375"/>
      <c r="T6" s="382"/>
      <c r="U6" s="136" t="str">
        <f>IF(B5&lt;&gt; "", "1", "")</f>
        <v/>
      </c>
      <c r="V6" s="373"/>
      <c r="W6" s="375"/>
      <c r="X6" s="377"/>
      <c r="Y6" s="378"/>
      <c r="Z6" s="379"/>
      <c r="AA6" s="380"/>
      <c r="AB6" s="367"/>
      <c r="AC6" s="369"/>
      <c r="AD6" s="371"/>
      <c r="AE6" s="74" t="s">
        <v>49</v>
      </c>
      <c r="AF6" s="73" t="s">
        <v>48</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26"/>
      <c r="B7" s="346" t="str">
        <f>IF(様式２!H8&lt;&gt;"",様式２!H8,"")</f>
        <v/>
      </c>
      <c r="C7" s="347"/>
      <c r="D7" s="347"/>
      <c r="E7" s="347"/>
      <c r="F7" s="347"/>
      <c r="G7" s="348"/>
      <c r="H7" s="47" t="s">
        <v>42</v>
      </c>
      <c r="I7" s="46"/>
      <c r="J7" s="352" t="str">
        <f>IF(様式２!K8&lt;&gt;"",様式２!K8,"")</f>
        <v/>
      </c>
      <c r="K7" s="353"/>
      <c r="L7" s="354" t="e">
        <f>AG7</f>
        <v>#VALUE!</v>
      </c>
      <c r="M7" s="361" t="e">
        <f>AH7</f>
        <v>#VALUE!</v>
      </c>
      <c r="N7" s="342" t="e">
        <f>AI7</f>
        <v>#VALUE!</v>
      </c>
      <c r="O7" s="363" t="str">
        <f>IF($J7&lt;&gt;"",IF($AC7="0-",AM7,IF($AC7="+0",AS7,IF($AC7="+-",AY7,AG7))),"")</f>
        <v/>
      </c>
      <c r="P7" s="365" t="str">
        <f>IF($J7&lt;&gt;"",IF($AC7="0-",AN7,IF($AC7="+0",AT7,IF($AC7="+-",AZ7,AH7))),"")</f>
        <v/>
      </c>
      <c r="Q7" s="363" t="str">
        <f>IF($J7&lt;&gt;"",IF($AC7="0-",AO7,IF($AC7="+0",AU7,IF($AC7="+-",BA7,AI7))),"")</f>
        <v/>
      </c>
      <c r="R7" s="372" t="str">
        <f>IF($U8="","",ROUNDDOWN($AA7/12,0))</f>
        <v/>
      </c>
      <c r="S7" s="374" t="str">
        <f>IF($U8="","",ROUNDDOWN(MOD($AA7,12),0))</f>
        <v/>
      </c>
      <c r="T7" s="381" t="str">
        <f>IF($U8="","", IF( (MOD($AA7,12)-$S7)&gt;=0.5,"半",0))</f>
        <v/>
      </c>
      <c r="U7" s="135" t="str">
        <f t="shared" ref="U7" si="0">IF(B7&lt;&gt; "", "1", "")</f>
        <v/>
      </c>
      <c r="V7" s="372" t="str">
        <f>IF($U8="","",ROUNDDOWN($AA7*($U7/$U8)/12,0))</f>
        <v/>
      </c>
      <c r="W7" s="374" t="str">
        <f>IF($U8="","",ROUNDDOWN(MOD($AA7*($U7/$U8),12),0))</f>
        <v/>
      </c>
      <c r="X7" s="376" t="str">
        <f>IF(U8="","",IF( (MOD($AA7*($U7/$U8),12)-$W7)&gt;=0.5,"半",0) )</f>
        <v/>
      </c>
      <c r="Y7" s="378">
        <v>2</v>
      </c>
      <c r="Z7" s="379"/>
      <c r="AA7" s="380" t="e">
        <f>IF(OR($Y7&lt;&gt;$Y9,$Y9=""), SUMIF($Y$5:$Y$28,$Y7,$AB$5:$AB$28),"" )</f>
        <v>#VALUE!</v>
      </c>
      <c r="AB7" s="367" t="e">
        <f>IF(Z7=2,0,O7*12+P7+COUNTIF(Q7:Q7,"半")*0.5)</f>
        <v>#VALUE!</v>
      </c>
      <c r="AC7" s="368"/>
      <c r="AD7" s="370" t="str">
        <f>IF(AC7&lt;&gt;"",VLOOKUP(AC7,$AE$5:$AF$8,2),"")</f>
        <v/>
      </c>
      <c r="AE7" s="74" t="s">
        <v>47</v>
      </c>
      <c r="AF7" s="73" t="s">
        <v>46</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IF(J8="現在",$AC$3,J8)</f>
        <v/>
      </c>
      <c r="BG7" s="27">
        <v>1</v>
      </c>
      <c r="BH7" s="26" t="e">
        <f>IF(DAY(J7)&lt;=15,J7-DAY(J7)+1,J7-DAY(J7)+16)</f>
        <v>#VALUE!</v>
      </c>
      <c r="BI7" s="26" t="e">
        <f>IF(DAY(BH7)=1,BH7+15,BR7)</f>
        <v>#VALUE!</v>
      </c>
      <c r="BJ7" s="24"/>
      <c r="BK7" s="36" t="e">
        <f>IF(CA7&gt;=16,BY7,IF(J8="現在",$AC$3-CA7+15,J8-CA7+15))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26"/>
      <c r="B8" s="349"/>
      <c r="C8" s="350"/>
      <c r="D8" s="350"/>
      <c r="E8" s="350"/>
      <c r="F8" s="350"/>
      <c r="G8" s="351"/>
      <c r="H8" s="43" t="s">
        <v>41</v>
      </c>
      <c r="I8" s="43"/>
      <c r="J8" s="344" t="str">
        <f>IF(様式２!L8&lt;&gt;"",様式２!L8,"")</f>
        <v/>
      </c>
      <c r="K8" s="345"/>
      <c r="L8" s="355"/>
      <c r="M8" s="362"/>
      <c r="N8" s="343"/>
      <c r="O8" s="364"/>
      <c r="P8" s="366"/>
      <c r="Q8" s="364"/>
      <c r="R8" s="373"/>
      <c r="S8" s="375"/>
      <c r="T8" s="382"/>
      <c r="U8" s="136" t="str">
        <f t="shared" ref="U8" si="1">IF(B7&lt;&gt; "", "1", "")</f>
        <v/>
      </c>
      <c r="V8" s="373"/>
      <c r="W8" s="375"/>
      <c r="X8" s="377"/>
      <c r="Y8" s="378"/>
      <c r="Z8" s="379"/>
      <c r="AA8" s="380"/>
      <c r="AB8" s="367"/>
      <c r="AC8" s="369"/>
      <c r="AD8" s="371"/>
      <c r="AE8" s="74" t="s">
        <v>45</v>
      </c>
      <c r="AF8" s="73" t="s">
        <v>44</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26"/>
      <c r="B9" s="346" t="str">
        <f>IF(様式２!H9&lt;&gt;"",様式２!H9,"")</f>
        <v/>
      </c>
      <c r="C9" s="347"/>
      <c r="D9" s="347"/>
      <c r="E9" s="347"/>
      <c r="F9" s="347"/>
      <c r="G9" s="348"/>
      <c r="H9" s="47" t="s">
        <v>42</v>
      </c>
      <c r="I9" s="46"/>
      <c r="J9" s="352" t="str">
        <f>IF(様式２!K9&lt;&gt;"",様式２!K9,"")</f>
        <v/>
      </c>
      <c r="K9" s="353"/>
      <c r="L9" s="354" t="e">
        <f>AG9</f>
        <v>#VALUE!</v>
      </c>
      <c r="M9" s="361" t="e">
        <f>AH9</f>
        <v>#VALUE!</v>
      </c>
      <c r="N9" s="342" t="e">
        <f>AI9</f>
        <v>#VALUE!</v>
      </c>
      <c r="O9" s="363" t="str">
        <f>IF($J9&lt;&gt;"",IF($AC9="0-",AM9,IF($AC9="+0",AS9,IF($AC9="+-",AY9,AG9))),"")</f>
        <v/>
      </c>
      <c r="P9" s="365" t="str">
        <f>IF($J9&lt;&gt;"",IF($AC9="0-",AN9,IF($AC9="+0",AT9,IF($AC9="+-",AZ9,AH9))),"")</f>
        <v/>
      </c>
      <c r="Q9" s="363" t="str">
        <f>IF($J9&lt;&gt;"",IF($AC9="0-",AO9,IF($AC9="+0",AU9,IF($AC9="+-",BA9,AI9))),"")</f>
        <v/>
      </c>
      <c r="R9" s="372" t="str">
        <f>IF($U10="","",ROUNDDOWN($AA9/12,0))</f>
        <v/>
      </c>
      <c r="S9" s="374" t="str">
        <f>IF($U10="","",ROUNDDOWN(MOD($AA9,12),0))</f>
        <v/>
      </c>
      <c r="T9" s="381" t="str">
        <f>IF($U10="","", IF( (MOD($AA9,12)-$S9)&gt;=0.5,"半",0))</f>
        <v/>
      </c>
      <c r="U9" s="135" t="str">
        <f t="shared" ref="U9" si="2">IF(B9&lt;&gt; "", "1", "")</f>
        <v/>
      </c>
      <c r="V9" s="372" t="str">
        <f>IF($U10="","",ROUNDDOWN($AA9*($U9/$U10)/12,0))</f>
        <v/>
      </c>
      <c r="W9" s="374" t="str">
        <f>IF($U10="","",ROUNDDOWN(MOD($AA9*($U9/$U10),12),0))</f>
        <v/>
      </c>
      <c r="X9" s="376" t="str">
        <f>IF(U10="","",IF( (MOD($AA9*($U9/$U10),12)-$W9)&gt;=0.5,"半",0) )</f>
        <v/>
      </c>
      <c r="Y9" s="378">
        <v>3</v>
      </c>
      <c r="Z9" s="379"/>
      <c r="AA9" s="380" t="e">
        <f>IF(OR($Y9&lt;&gt;$Y11,$Y11=""), SUMIF($Y$5:$Y$28,$Y9,$AB$5:$AB$28),"" )</f>
        <v>#VALUE!</v>
      </c>
      <c r="AB9" s="367" t="e">
        <f>IF(Z9=2,0,O9*12+P9+COUNTIF(Q9:Q9,"半")*0.5)</f>
        <v>#VALUE!</v>
      </c>
      <c r="AC9" s="368"/>
      <c r="AD9" s="370"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IF(J10="現在",$AC$3,J10)</f>
        <v/>
      </c>
      <c r="BG9" s="27">
        <v>2</v>
      </c>
      <c r="BH9" s="26" t="e">
        <f>IF(DAY(J9)&lt;=15,J9-DAY(J9)+1,J9-DAY(J9)+16)</f>
        <v>#VALUE!</v>
      </c>
      <c r="BI9" s="26" t="e">
        <f>IF(DAY(BH9)=1,BH9+15,BR9)</f>
        <v>#VALUE!</v>
      </c>
      <c r="BJ9" s="24"/>
      <c r="BK9" s="36" t="e">
        <f>IF(CA9&gt;=16,BY9,IF(J10="現在",$AC$3-CA9+15,J10-CA9+15))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426"/>
      <c r="B10" s="349"/>
      <c r="C10" s="350"/>
      <c r="D10" s="350"/>
      <c r="E10" s="350"/>
      <c r="F10" s="350"/>
      <c r="G10" s="351"/>
      <c r="H10" s="43" t="s">
        <v>41</v>
      </c>
      <c r="I10" s="43"/>
      <c r="J10" s="344" t="str">
        <f>IF(様式２!L9&lt;&gt;"",様式２!L9,"")</f>
        <v/>
      </c>
      <c r="K10" s="345"/>
      <c r="L10" s="355"/>
      <c r="M10" s="362"/>
      <c r="N10" s="343"/>
      <c r="O10" s="364"/>
      <c r="P10" s="366"/>
      <c r="Q10" s="364"/>
      <c r="R10" s="373"/>
      <c r="S10" s="375"/>
      <c r="T10" s="382"/>
      <c r="U10" s="136" t="str">
        <f t="shared" ref="U10" si="3">IF(B9&lt;&gt; "", "1", "")</f>
        <v/>
      </c>
      <c r="V10" s="373"/>
      <c r="W10" s="375"/>
      <c r="X10" s="377"/>
      <c r="Y10" s="378"/>
      <c r="Z10" s="379"/>
      <c r="AA10" s="380"/>
      <c r="AB10" s="367"/>
      <c r="AC10" s="368"/>
      <c r="AD10" s="371"/>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26"/>
      <c r="B11" s="346" t="str">
        <f>IF(様式２!H10&lt;&gt;"",様式２!H10,"")</f>
        <v/>
      </c>
      <c r="C11" s="347"/>
      <c r="D11" s="347"/>
      <c r="E11" s="347"/>
      <c r="F11" s="347"/>
      <c r="G11" s="348"/>
      <c r="H11" s="47" t="s">
        <v>42</v>
      </c>
      <c r="I11" s="46"/>
      <c r="J11" s="352" t="str">
        <f>IF(様式２!K10&lt;&gt;"",様式２!K10,"")</f>
        <v/>
      </c>
      <c r="K11" s="353"/>
      <c r="L11" s="354" t="e">
        <f>AG11</f>
        <v>#VALUE!</v>
      </c>
      <c r="M11" s="361" t="e">
        <f>AH11</f>
        <v>#VALUE!</v>
      </c>
      <c r="N11" s="342" t="e">
        <f>AI11</f>
        <v>#VALUE!</v>
      </c>
      <c r="O11" s="363" t="str">
        <f>IF($J11&lt;&gt;"",IF($AC11="0-",AM11,IF($AC11="+0",AS11,IF($AC11="+-",AY11,AG11))),"")</f>
        <v/>
      </c>
      <c r="P11" s="365" t="str">
        <f>IF($J11&lt;&gt;"",IF($AC11="0-",AN11,IF($AC11="+0",AT11,IF($AC11="+-",AZ11,AH11))),"")</f>
        <v/>
      </c>
      <c r="Q11" s="363" t="str">
        <f>IF($J11&lt;&gt;"",IF($AC11="0-",AO11,IF($AC11="+0",AU11,IF($AC11="+-",BA11,AI11))),"")</f>
        <v/>
      </c>
      <c r="R11" s="372" t="str">
        <f>IF($U12="","",ROUNDDOWN($AA11/12,0))</f>
        <v/>
      </c>
      <c r="S11" s="374" t="str">
        <f>IF($U12="","",ROUNDDOWN(MOD($AA11,12),0))</f>
        <v/>
      </c>
      <c r="T11" s="381" t="str">
        <f>IF($U12="","", IF( (MOD($AA11,12)-$S11)&gt;=0.5,"半",0))</f>
        <v/>
      </c>
      <c r="U11" s="135" t="str">
        <f t="shared" ref="U11" si="4">IF(B11&lt;&gt; "", "1", "")</f>
        <v/>
      </c>
      <c r="V11" s="372" t="str">
        <f>IF($U12="","",ROUNDDOWN($AA11*($U11/$U12)/12,0))</f>
        <v/>
      </c>
      <c r="W11" s="374" t="str">
        <f>IF($U12="","",ROUNDDOWN(MOD($AA11*($U11/$U12),12),0))</f>
        <v/>
      </c>
      <c r="X11" s="376" t="str">
        <f>IF(U12="","",IF( (MOD($AA11*($U11/$U12),12)-$W11)&gt;=0.5,"半",0) )</f>
        <v/>
      </c>
      <c r="Y11" s="378">
        <v>4</v>
      </c>
      <c r="Z11" s="379"/>
      <c r="AA11" s="380" t="e">
        <f>IF(OR($Y11&lt;&gt;$Y13,$Y13=""), SUMIF($Y$5:$Y$28,$Y11,$AB$5:$AB$28),"" )</f>
        <v>#VALUE!</v>
      </c>
      <c r="AB11" s="367" t="e">
        <f>IF(Z11=2,0,O11*12+P11+COUNTIF(Q11:Q11,"半")*0.5)</f>
        <v>#VALUE!</v>
      </c>
      <c r="AC11" s="368"/>
      <c r="AD11" s="370"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IF(J12="現在",$AC$3,J12)</f>
        <v/>
      </c>
      <c r="BG11" s="27">
        <v>0</v>
      </c>
      <c r="BH11" s="26" t="e">
        <f>IF(DAY(J11)&lt;=15,J11-DAY(J11)+1,J11-DAY(J11)+16)</f>
        <v>#VALUE!</v>
      </c>
      <c r="BI11" s="26" t="e">
        <f>IF(DAY(BH11)=1,BH11+15,BR11)</f>
        <v>#VALUE!</v>
      </c>
      <c r="BJ11" s="24"/>
      <c r="BK11" s="36" t="e">
        <f>IF(CA11&gt;=16,BY11,IF(J12="現在",$AC$3-CA11+15,J12-CA11+15))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426"/>
      <c r="B12" s="349"/>
      <c r="C12" s="350"/>
      <c r="D12" s="350"/>
      <c r="E12" s="350"/>
      <c r="F12" s="350"/>
      <c r="G12" s="351"/>
      <c r="H12" s="43" t="s">
        <v>41</v>
      </c>
      <c r="I12" s="43"/>
      <c r="J12" s="344" t="str">
        <f>IF(様式２!L10&lt;&gt;"",様式２!L10,"")</f>
        <v/>
      </c>
      <c r="K12" s="345"/>
      <c r="L12" s="355"/>
      <c r="M12" s="362"/>
      <c r="N12" s="343"/>
      <c r="O12" s="364"/>
      <c r="P12" s="366"/>
      <c r="Q12" s="364"/>
      <c r="R12" s="373"/>
      <c r="S12" s="375"/>
      <c r="T12" s="382"/>
      <c r="U12" s="136" t="str">
        <f t="shared" ref="U12" si="5">IF(B11&lt;&gt; "", "1", "")</f>
        <v/>
      </c>
      <c r="V12" s="373"/>
      <c r="W12" s="375"/>
      <c r="X12" s="377"/>
      <c r="Y12" s="378"/>
      <c r="Z12" s="379"/>
      <c r="AA12" s="380"/>
      <c r="AB12" s="367"/>
      <c r="AC12" s="369"/>
      <c r="AD12" s="371"/>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26"/>
      <c r="B13" s="346" t="str">
        <f>IF(様式２!H11&lt;&gt;"",様式２!H11,"")</f>
        <v/>
      </c>
      <c r="C13" s="347"/>
      <c r="D13" s="347"/>
      <c r="E13" s="347"/>
      <c r="F13" s="347"/>
      <c r="G13" s="348"/>
      <c r="H13" s="47" t="s">
        <v>42</v>
      </c>
      <c r="I13" s="46"/>
      <c r="J13" s="352" t="str">
        <f>IF(様式２!K11&lt;&gt;"",様式２!K11,"")</f>
        <v/>
      </c>
      <c r="K13" s="353"/>
      <c r="L13" s="354" t="e">
        <f>AG13</f>
        <v>#VALUE!</v>
      </c>
      <c r="M13" s="361" t="e">
        <f>AH13</f>
        <v>#VALUE!</v>
      </c>
      <c r="N13" s="342" t="e">
        <f>AI13</f>
        <v>#VALUE!</v>
      </c>
      <c r="O13" s="363" t="str">
        <f>IF($J13&lt;&gt;"",IF($AC13="0-",AM13,IF($AC13="+0",AS13,IF($AC13="+-",AY13,AG13))),"")</f>
        <v/>
      </c>
      <c r="P13" s="365" t="str">
        <f>IF($J13&lt;&gt;"",IF($AC13="0-",AN13,IF($AC13="+0",AT13,IF($AC13="+-",AZ13,AH13))),"")</f>
        <v/>
      </c>
      <c r="Q13" s="363" t="str">
        <f>IF($J13&lt;&gt;"",IF($AC13="0-",AO13,IF($AC13="+0",AU13,IF($AC13="+-",BA13,AI13))),"")</f>
        <v/>
      </c>
      <c r="R13" s="372" t="str">
        <f>IF($U14="","",ROUNDDOWN($AA13/12,0))</f>
        <v/>
      </c>
      <c r="S13" s="374" t="str">
        <f>IF($U14="","",ROUNDDOWN(MOD($AA13,12),0))</f>
        <v/>
      </c>
      <c r="T13" s="381" t="str">
        <f>IF($U14="","", IF( (MOD($AA13,12)-$S13)&gt;=0.5,"半",0))</f>
        <v/>
      </c>
      <c r="U13" s="135" t="str">
        <f t="shared" ref="U13" si="6">IF(B13&lt;&gt; "", "1", "")</f>
        <v/>
      </c>
      <c r="V13" s="372" t="str">
        <f>IF($U14="","",ROUNDDOWN($AA13*($U13/$U14)/12,0))</f>
        <v/>
      </c>
      <c r="W13" s="374" t="str">
        <f>IF($U14="","",ROUNDDOWN(MOD($AA13*($U13/$U14),12),0))</f>
        <v/>
      </c>
      <c r="X13" s="376" t="str">
        <f>IF(U14="","",IF( (MOD($AA13*($U13/$U14),12)-$W13)&gt;=0.5,"半",0) )</f>
        <v/>
      </c>
      <c r="Y13" s="378">
        <v>5</v>
      </c>
      <c r="Z13" s="379"/>
      <c r="AA13" s="380" t="e">
        <f>IF(OR($Y13&lt;&gt;$Y15,$Y15=""), SUMIF($Y$5:$Y$28,$Y13,$AB$5:$AB$28),"" )</f>
        <v>#VALUE!</v>
      </c>
      <c r="AB13" s="367" t="e">
        <f>IF(Z13=2,0,O13*12+P13+COUNTIF(Q13:Q13,"半")*0.5)</f>
        <v>#VALUE!</v>
      </c>
      <c r="AC13" s="368"/>
      <c r="AD13" s="370"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26"/>
      <c r="B14" s="349"/>
      <c r="C14" s="350"/>
      <c r="D14" s="350"/>
      <c r="E14" s="350"/>
      <c r="F14" s="350"/>
      <c r="G14" s="351"/>
      <c r="H14" s="43" t="s">
        <v>41</v>
      </c>
      <c r="I14" s="43"/>
      <c r="J14" s="344" t="str">
        <f>IF(様式２!L11&lt;&gt;"",様式２!L11,"")</f>
        <v/>
      </c>
      <c r="K14" s="345"/>
      <c r="L14" s="355"/>
      <c r="M14" s="362"/>
      <c r="N14" s="343"/>
      <c r="O14" s="364"/>
      <c r="P14" s="366"/>
      <c r="Q14" s="364"/>
      <c r="R14" s="373"/>
      <c r="S14" s="375"/>
      <c r="T14" s="382"/>
      <c r="U14" s="136" t="str">
        <f t="shared" ref="U14" si="7">IF(B13&lt;&gt; "", "1", "")</f>
        <v/>
      </c>
      <c r="V14" s="373"/>
      <c r="W14" s="375"/>
      <c r="X14" s="377"/>
      <c r="Y14" s="378"/>
      <c r="Z14" s="379"/>
      <c r="AA14" s="380"/>
      <c r="AB14" s="367"/>
      <c r="AC14" s="369"/>
      <c r="AD14" s="371"/>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26"/>
      <c r="B15" s="346" t="str">
        <f>IF(様式２!H12&lt;&gt;"",様式２!H12,"")</f>
        <v/>
      </c>
      <c r="C15" s="347"/>
      <c r="D15" s="347"/>
      <c r="E15" s="347"/>
      <c r="F15" s="347"/>
      <c r="G15" s="348"/>
      <c r="H15" s="47" t="s">
        <v>42</v>
      </c>
      <c r="I15" s="46"/>
      <c r="J15" s="352" t="str">
        <f>IF(様式２!K12&lt;&gt;"",様式２!K12,"")</f>
        <v/>
      </c>
      <c r="K15" s="353"/>
      <c r="L15" s="354" t="e">
        <f>AG15</f>
        <v>#VALUE!</v>
      </c>
      <c r="M15" s="361" t="e">
        <f>AH15</f>
        <v>#VALUE!</v>
      </c>
      <c r="N15" s="342" t="e">
        <f>AI15</f>
        <v>#VALUE!</v>
      </c>
      <c r="O15" s="363" t="str">
        <f>IF($J15&lt;&gt;"",IF($AC15="0-",AM15,IF($AC15="+0",AS15,IF($AC15="+-",AY15,AG15))),"")</f>
        <v/>
      </c>
      <c r="P15" s="365" t="str">
        <f>IF($J15&lt;&gt;"",IF($AC15="0-",AN15,IF($AC15="+0",AT15,IF($AC15="+-",AZ15,AH15))),"")</f>
        <v/>
      </c>
      <c r="Q15" s="363" t="str">
        <f>IF($J15&lt;&gt;"",IF($AC15="0-",AO15,IF($AC15="+0",AU15,IF($AC15="+-",BA15,AI15))),"")</f>
        <v/>
      </c>
      <c r="R15" s="372" t="str">
        <f>IF($U16="","",ROUNDDOWN($AA15/12,0))</f>
        <v/>
      </c>
      <c r="S15" s="374" t="str">
        <f>IF($U16="","",ROUNDDOWN(MOD($AA15,12),0))</f>
        <v/>
      </c>
      <c r="T15" s="381" t="str">
        <f>IF($U16="","", IF( (MOD($AA15,12)-$S15)&gt;=0.5,"半",0))</f>
        <v/>
      </c>
      <c r="U15" s="135" t="str">
        <f t="shared" ref="U15" si="8">IF(B15&lt;&gt; "", "1", "")</f>
        <v/>
      </c>
      <c r="V15" s="372" t="str">
        <f>IF($U16="","",ROUNDDOWN($AA15*($U15/$U16)/12,0))</f>
        <v/>
      </c>
      <c r="W15" s="374" t="str">
        <f>IF($U16="","",ROUNDDOWN(MOD($AA15*($U15/$U16),12),0))</f>
        <v/>
      </c>
      <c r="X15" s="376" t="str">
        <f>IF(U16="","",IF( (MOD($AA15*($U15/$U16),12)-$W15)&gt;=0.5,"半",0) )</f>
        <v/>
      </c>
      <c r="Y15" s="378">
        <v>6</v>
      </c>
      <c r="Z15" s="379"/>
      <c r="AA15" s="380" t="e">
        <f>IF(OR($Y15&lt;&gt;$Y17,$Y17=""), SUMIF($Y$5:$Y$28,$Y15,$AB$5:$AB$28),"" )</f>
        <v>#VALUE!</v>
      </c>
      <c r="AB15" s="367" t="e">
        <f>IF(Z15=2,0,O15*12+P15+COUNTIF(Q15:Q15,"半")*0.5)</f>
        <v>#VALUE!</v>
      </c>
      <c r="AC15" s="368"/>
      <c r="AD15" s="370"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26"/>
      <c r="B16" s="349"/>
      <c r="C16" s="350"/>
      <c r="D16" s="350"/>
      <c r="E16" s="350"/>
      <c r="F16" s="350"/>
      <c r="G16" s="351"/>
      <c r="H16" s="43" t="s">
        <v>41</v>
      </c>
      <c r="I16" s="43"/>
      <c r="J16" s="344" t="str">
        <f>IF(様式２!L12&lt;&gt;"",様式２!L12,"")</f>
        <v/>
      </c>
      <c r="K16" s="345"/>
      <c r="L16" s="355"/>
      <c r="M16" s="362"/>
      <c r="N16" s="343"/>
      <c r="O16" s="364"/>
      <c r="P16" s="366"/>
      <c r="Q16" s="364"/>
      <c r="R16" s="373"/>
      <c r="S16" s="375"/>
      <c r="T16" s="382"/>
      <c r="U16" s="136" t="str">
        <f t="shared" ref="U16" si="9">IF(B15&lt;&gt; "", "1", "")</f>
        <v/>
      </c>
      <c r="V16" s="373"/>
      <c r="W16" s="375"/>
      <c r="X16" s="377"/>
      <c r="Y16" s="378"/>
      <c r="Z16" s="379"/>
      <c r="AA16" s="380"/>
      <c r="AB16" s="367"/>
      <c r="AC16" s="369"/>
      <c r="AD16" s="371"/>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26"/>
      <c r="B17" s="346" t="str">
        <f>IF(様式２!H13&lt;&gt;"",様式２!H13,"")</f>
        <v/>
      </c>
      <c r="C17" s="347"/>
      <c r="D17" s="347"/>
      <c r="E17" s="347"/>
      <c r="F17" s="347"/>
      <c r="G17" s="348"/>
      <c r="H17" s="47" t="s">
        <v>42</v>
      </c>
      <c r="I17" s="46"/>
      <c r="J17" s="352" t="str">
        <f>IF(様式２!K13&lt;&gt;"",様式２!K13,"")</f>
        <v/>
      </c>
      <c r="K17" s="353"/>
      <c r="L17" s="354" t="e">
        <f>AG17</f>
        <v>#VALUE!</v>
      </c>
      <c r="M17" s="361" t="e">
        <f>AH17</f>
        <v>#VALUE!</v>
      </c>
      <c r="N17" s="342" t="e">
        <f>AI17</f>
        <v>#VALUE!</v>
      </c>
      <c r="O17" s="363" t="str">
        <f>IF($J17&lt;&gt;"",IF($AC17="0-",AM17,IF($AC17="+0",AS17,IF($AC17="+-",AY17,AG17))),"")</f>
        <v/>
      </c>
      <c r="P17" s="365" t="str">
        <f>IF($J17&lt;&gt;"",IF($AC17="0-",AN17,IF($AC17="+0",AT17,IF($AC17="+-",AZ17,AH17))),"")</f>
        <v/>
      </c>
      <c r="Q17" s="363" t="str">
        <f>IF($J17&lt;&gt;"",IF($AC17="0-",AO17,IF($AC17="+0",AU17,IF($AC17="+-",BA17,AI17))),"")</f>
        <v/>
      </c>
      <c r="R17" s="372" t="str">
        <f>IF($U18="","",ROUNDDOWN($AA17/12,0))</f>
        <v/>
      </c>
      <c r="S17" s="374" t="str">
        <f>IF($U18="","",ROUNDDOWN(MOD($AA17,12),0))</f>
        <v/>
      </c>
      <c r="T17" s="381" t="str">
        <f>IF($U18="","", IF( (MOD($AA17,12)-$S17)&gt;=0.5,"半",0))</f>
        <v/>
      </c>
      <c r="U17" s="135" t="str">
        <f t="shared" ref="U17" si="10">IF(B17&lt;&gt; "", "1", "")</f>
        <v/>
      </c>
      <c r="V17" s="372" t="str">
        <f>IF($U18="","",ROUNDDOWN($AA17*($U17/$U18)/12,0))</f>
        <v/>
      </c>
      <c r="W17" s="374" t="str">
        <f>IF($U18="","",ROUNDDOWN(MOD($AA17*($U17/$U18),12),0))</f>
        <v/>
      </c>
      <c r="X17" s="376" t="str">
        <f>IF(U18="","",IF( (MOD($AA17*($U17/$U18),12)-$W17)&gt;=0.5,"半",0) )</f>
        <v/>
      </c>
      <c r="Y17" s="379">
        <v>7</v>
      </c>
      <c r="Z17" s="379"/>
      <c r="AA17" s="380" t="e">
        <f>IF(OR($Y17&lt;&gt;$Y19,$Y19=""), SUMIF($Y$5:$Y$28,$Y17,$AB$5:$AB$28),"" )</f>
        <v>#VALUE!</v>
      </c>
      <c r="AB17" s="367" t="e">
        <f>IF(Z17=2,0,O17*12+P17+COUNTIF(Q17:Q17,"半")*0.5)</f>
        <v>#VALUE!</v>
      </c>
      <c r="AC17" s="368"/>
      <c r="AD17" s="370"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26"/>
      <c r="B18" s="349"/>
      <c r="C18" s="350"/>
      <c r="D18" s="350"/>
      <c r="E18" s="350"/>
      <c r="F18" s="350"/>
      <c r="G18" s="351"/>
      <c r="H18" s="43" t="s">
        <v>41</v>
      </c>
      <c r="I18" s="43"/>
      <c r="J18" s="344" t="str">
        <f>IF(様式２!L13&lt;&gt;"",様式２!L13,"")</f>
        <v/>
      </c>
      <c r="K18" s="345"/>
      <c r="L18" s="355"/>
      <c r="M18" s="362"/>
      <c r="N18" s="343"/>
      <c r="O18" s="364"/>
      <c r="P18" s="366"/>
      <c r="Q18" s="364"/>
      <c r="R18" s="373"/>
      <c r="S18" s="375"/>
      <c r="T18" s="382"/>
      <c r="U18" s="136" t="str">
        <f t="shared" ref="U18" si="11">IF(B17&lt;&gt; "", "1", "")</f>
        <v/>
      </c>
      <c r="V18" s="373"/>
      <c r="W18" s="375"/>
      <c r="X18" s="377"/>
      <c r="Y18" s="379"/>
      <c r="Z18" s="379"/>
      <c r="AA18" s="380"/>
      <c r="AB18" s="367"/>
      <c r="AC18" s="383"/>
      <c r="AD18" s="371"/>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26"/>
      <c r="B19" s="346" t="str">
        <f>IF(様式２!H14&lt;&gt;"",様式２!H14,"")</f>
        <v/>
      </c>
      <c r="C19" s="347"/>
      <c r="D19" s="347"/>
      <c r="E19" s="347"/>
      <c r="F19" s="347"/>
      <c r="G19" s="348"/>
      <c r="H19" s="47" t="s">
        <v>42</v>
      </c>
      <c r="I19" s="46"/>
      <c r="J19" s="352" t="str">
        <f>IF(様式２!K14&lt;&gt;"",様式２!K14,"")</f>
        <v/>
      </c>
      <c r="K19" s="353"/>
      <c r="L19" s="354" t="e">
        <f>AG19</f>
        <v>#VALUE!</v>
      </c>
      <c r="M19" s="361" t="e">
        <f>AH19</f>
        <v>#VALUE!</v>
      </c>
      <c r="N19" s="342" t="e">
        <f>AI19</f>
        <v>#VALUE!</v>
      </c>
      <c r="O19" s="363" t="str">
        <f>IF($J19&lt;&gt;"",IF($AC19="0-",AM19,IF($AC19="+0",AS19,IF($AC19="+-",AY19,AG19))),"")</f>
        <v/>
      </c>
      <c r="P19" s="365" t="str">
        <f>IF($J19&lt;&gt;"",IF($AC19="0-",AN19,IF($AC19="+0",AT19,IF($AC19="+-",AZ19,AH19))),"")</f>
        <v/>
      </c>
      <c r="Q19" s="363" t="str">
        <f>IF($J19&lt;&gt;"",IF($AC19="0-",AO19,IF($AC19="+0",AU19,IF($AC19="+-",BA19,AI19))),"")</f>
        <v/>
      </c>
      <c r="R19" s="372" t="str">
        <f>IF($U20="","",ROUNDDOWN($AA19/12,0))</f>
        <v/>
      </c>
      <c r="S19" s="374" t="str">
        <f>IF($U20="","",ROUNDDOWN(MOD($AA19,12),0))</f>
        <v/>
      </c>
      <c r="T19" s="381" t="str">
        <f>IF($U20="","", IF( (MOD($AA19,12)-$S19)&gt;=0.5,"半",0))</f>
        <v/>
      </c>
      <c r="U19" s="135" t="str">
        <f t="shared" ref="U19" si="12">IF(B19&lt;&gt; "", "1", "")</f>
        <v/>
      </c>
      <c r="V19" s="372" t="str">
        <f>IF($U20="","",ROUNDDOWN($AA19*($U19/$U20)/12,0))</f>
        <v/>
      </c>
      <c r="W19" s="374" t="str">
        <f>IF($U20="","",ROUNDDOWN(MOD($AA19*($U19/$U20),12),0))</f>
        <v/>
      </c>
      <c r="X19" s="376" t="str">
        <f>IF(U20="","",IF( (MOD($AA19*($U19/$U20),12)-$W19)&gt;=0.5,"半",0) )</f>
        <v/>
      </c>
      <c r="Y19" s="378">
        <v>8</v>
      </c>
      <c r="Z19" s="379"/>
      <c r="AA19" s="380" t="e">
        <f>IF(OR($Y19&lt;&gt;$Y21,$Y21=""), SUMIF($Y$5:$Y$28,$Y19,$AB$5:$AB$28),"" )</f>
        <v>#VALUE!</v>
      </c>
      <c r="AB19" s="367" t="e">
        <f>IF(Z19=2,0,O19*12+P19+COUNTIF(Q19:Q19,"半")*0.5)</f>
        <v>#VALUE!</v>
      </c>
      <c r="AC19" s="368"/>
      <c r="AD19" s="370"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26"/>
      <c r="B20" s="349"/>
      <c r="C20" s="350"/>
      <c r="D20" s="350"/>
      <c r="E20" s="350"/>
      <c r="F20" s="350"/>
      <c r="G20" s="351"/>
      <c r="H20" s="43" t="s">
        <v>41</v>
      </c>
      <c r="I20" s="43"/>
      <c r="J20" s="344" t="str">
        <f>IF(様式２!L14&lt;&gt;"",様式２!L14,"")</f>
        <v/>
      </c>
      <c r="K20" s="345"/>
      <c r="L20" s="355"/>
      <c r="M20" s="362"/>
      <c r="N20" s="343"/>
      <c r="O20" s="364"/>
      <c r="P20" s="366"/>
      <c r="Q20" s="364"/>
      <c r="R20" s="373"/>
      <c r="S20" s="375"/>
      <c r="T20" s="382"/>
      <c r="U20" s="136" t="str">
        <f t="shared" ref="U20" si="13">IF(B19&lt;&gt; "", "1", "")</f>
        <v/>
      </c>
      <c r="V20" s="373"/>
      <c r="W20" s="375"/>
      <c r="X20" s="377"/>
      <c r="Y20" s="378"/>
      <c r="Z20" s="379"/>
      <c r="AA20" s="380"/>
      <c r="AB20" s="367"/>
      <c r="AC20" s="383"/>
      <c r="AD20" s="371"/>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26"/>
      <c r="B21" s="346" t="str">
        <f>IF(様式２!H15&lt;&gt;"",様式２!H15,"")</f>
        <v/>
      </c>
      <c r="C21" s="347"/>
      <c r="D21" s="347"/>
      <c r="E21" s="347"/>
      <c r="F21" s="347"/>
      <c r="G21" s="348"/>
      <c r="H21" s="47" t="s">
        <v>42</v>
      </c>
      <c r="I21" s="46"/>
      <c r="J21" s="352" t="str">
        <f>IF(様式２!K15&lt;&gt;"",様式２!K15,"")</f>
        <v/>
      </c>
      <c r="K21" s="353"/>
      <c r="L21" s="354" t="e">
        <f>AG21</f>
        <v>#VALUE!</v>
      </c>
      <c r="M21" s="361" t="e">
        <f>AH21</f>
        <v>#VALUE!</v>
      </c>
      <c r="N21" s="342" t="e">
        <f>AI21</f>
        <v>#VALUE!</v>
      </c>
      <c r="O21" s="386" t="str">
        <f>IF($J21&lt;&gt;"",IF($AC21="0-",AM21,IF($AC21="+0",AS21,IF($AC21="+-",AY21,AG21))),"")</f>
        <v/>
      </c>
      <c r="P21" s="365" t="str">
        <f>IF($J21&lt;&gt;"",IF($AC21="0-",AN21,IF($AC21="+0",AT21,IF($AC21="+-",AZ21,AH21))),"")</f>
        <v/>
      </c>
      <c r="Q21" s="388" t="str">
        <f>IF($J21&lt;&gt;"",IF($AC21="0-",AO21,IF($AC21="+0",AU21,IF($AC21="+-",BA21,AI21))),"")</f>
        <v/>
      </c>
      <c r="R21" s="372" t="str">
        <f>IF($U22="","",ROUNDDOWN($AA21/12,0))</f>
        <v/>
      </c>
      <c r="S21" s="374" t="str">
        <f>IF($U22="","",ROUNDDOWN(MOD($AA21,12),0))</f>
        <v/>
      </c>
      <c r="T21" s="381" t="str">
        <f>IF($U22="","", IF( (MOD($AA21,12)-$S21)&gt;=0.5,"半",0))</f>
        <v/>
      </c>
      <c r="U21" s="135" t="str">
        <f t="shared" ref="U21" si="14">IF(B21&lt;&gt; "", "1", "")</f>
        <v/>
      </c>
      <c r="V21" s="372" t="str">
        <f>IF($U22="","",ROUNDDOWN($AA21*($U21/$U22)/12,0))</f>
        <v/>
      </c>
      <c r="W21" s="374" t="str">
        <f>IF($U22="","",ROUNDDOWN(MOD($AA21*($U21/$U22),12),0))</f>
        <v/>
      </c>
      <c r="X21" s="376" t="str">
        <f>IF(U22="","",IF( (MOD($AA21*($U21/$U22),12)-$W21)&gt;=0.5,"半",0) )</f>
        <v/>
      </c>
      <c r="Y21" s="379">
        <v>9</v>
      </c>
      <c r="Z21" s="379"/>
      <c r="AA21" s="380" t="e">
        <f>IF(OR($Y21&lt;&gt;$Y23,$Y23=""), SUMIF($Y$5:$Y$28,$Y21,$AB$5:$AB$28),"" )</f>
        <v>#VALUE!</v>
      </c>
      <c r="AB21" s="367" t="e">
        <f>IF(Z21=2,0,O21*12+P21+COUNTIF(Q21:Q21,"半")*0.5)</f>
        <v>#VALUE!</v>
      </c>
      <c r="AC21" s="368"/>
      <c r="AD21" s="370"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26"/>
      <c r="B22" s="349"/>
      <c r="C22" s="350"/>
      <c r="D22" s="350"/>
      <c r="E22" s="350"/>
      <c r="F22" s="350"/>
      <c r="G22" s="351"/>
      <c r="H22" s="43" t="s">
        <v>41</v>
      </c>
      <c r="I22" s="43"/>
      <c r="J22" s="344" t="str">
        <f>IF(様式２!L15&lt;&gt;"",様式２!L15,"")</f>
        <v/>
      </c>
      <c r="K22" s="345"/>
      <c r="L22" s="355"/>
      <c r="M22" s="362"/>
      <c r="N22" s="343"/>
      <c r="O22" s="387"/>
      <c r="P22" s="366"/>
      <c r="Q22" s="389"/>
      <c r="R22" s="373"/>
      <c r="S22" s="375"/>
      <c r="T22" s="382"/>
      <c r="U22" s="136" t="str">
        <f t="shared" ref="U22" si="15">IF(B21&lt;&gt; "", "1", "")</f>
        <v/>
      </c>
      <c r="V22" s="373"/>
      <c r="W22" s="375"/>
      <c r="X22" s="377"/>
      <c r="Y22" s="379"/>
      <c r="Z22" s="379"/>
      <c r="AA22" s="380"/>
      <c r="AB22" s="367"/>
      <c r="AC22" s="383"/>
      <c r="AD22" s="371"/>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26"/>
      <c r="B23" s="346" t="str">
        <f>IF(様式２!H16&lt;&gt;"",様式２!H16,"")</f>
        <v/>
      </c>
      <c r="C23" s="347"/>
      <c r="D23" s="347"/>
      <c r="E23" s="347"/>
      <c r="F23" s="347"/>
      <c r="G23" s="348"/>
      <c r="H23" s="47" t="s">
        <v>42</v>
      </c>
      <c r="I23" s="46"/>
      <c r="J23" s="352" t="str">
        <f>IF(様式２!K16&lt;&gt;"",様式２!K16,"")</f>
        <v/>
      </c>
      <c r="K23" s="353"/>
      <c r="L23" s="354" t="e">
        <f>AG23</f>
        <v>#VALUE!</v>
      </c>
      <c r="M23" s="361" t="e">
        <f>AH23</f>
        <v>#VALUE!</v>
      </c>
      <c r="N23" s="342" t="e">
        <f>AI23</f>
        <v>#VALUE!</v>
      </c>
      <c r="O23" s="386" t="str">
        <f>IF($J23&lt;&gt;"",IF($AC23="0-",AM23,IF($AC23="+0",AS23,IF($AC23="+-",AY23,AG23))),"")</f>
        <v/>
      </c>
      <c r="P23" s="365" t="str">
        <f>IF($J23&lt;&gt;"",IF($AC23="0-",AN23,IF($AC23="+0",AT23,IF($AC23="+-",AZ23,AH23))),"")</f>
        <v/>
      </c>
      <c r="Q23" s="388" t="str">
        <f>IF($J23&lt;&gt;"",IF($AC23="0-",AO23,IF($AC23="+0",AU23,IF($AC23="+-",BA23,AI23))),"")</f>
        <v/>
      </c>
      <c r="R23" s="372" t="str">
        <f>IF($U24="","",ROUNDDOWN($AA23/12,0))</f>
        <v/>
      </c>
      <c r="S23" s="374" t="str">
        <f>IF($U24="","",ROUNDDOWN(MOD($AA23,12),0))</f>
        <v/>
      </c>
      <c r="T23" s="381" t="str">
        <f>IF($U24="","", IF( (MOD($AA23,12)-$S23)&gt;=0.5,"半",0))</f>
        <v/>
      </c>
      <c r="U23" s="135" t="str">
        <f t="shared" ref="U23" si="16">IF(B23&lt;&gt; "", "1", "")</f>
        <v/>
      </c>
      <c r="V23" s="372" t="str">
        <f>IF($U24="","",ROUNDDOWN($AA23*($U23/$U24)/12,0))</f>
        <v/>
      </c>
      <c r="W23" s="374" t="str">
        <f>IF($U24="","",ROUNDDOWN(MOD($AA23*($U23/$U24),12),0))</f>
        <v/>
      </c>
      <c r="X23" s="376" t="str">
        <f>IF(U24="","",IF( (MOD($AA23*($U23/$U24),12)-$W23)&gt;=0.5,"半",0) )</f>
        <v/>
      </c>
      <c r="Y23" s="379">
        <v>10</v>
      </c>
      <c r="Z23" s="379"/>
      <c r="AA23" s="380" t="e">
        <f>IF(OR($Y23&lt;&gt;$Y25,$Y25=""), SUMIF($Y$5:$Y$28,$Y23,$AB$5:$AB$28),"" )</f>
        <v>#VALUE!</v>
      </c>
      <c r="AB23" s="367" t="e">
        <f>IF(Z23=2,0,O23*12+P23+COUNTIF(Q23:Q23,"半")*0.5)</f>
        <v>#VALUE!</v>
      </c>
      <c r="AC23" s="368"/>
      <c r="AD23" s="370"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426"/>
      <c r="B24" s="349"/>
      <c r="C24" s="350"/>
      <c r="D24" s="350"/>
      <c r="E24" s="350"/>
      <c r="F24" s="350"/>
      <c r="G24" s="351"/>
      <c r="H24" s="43" t="s">
        <v>41</v>
      </c>
      <c r="I24" s="43"/>
      <c r="J24" s="344" t="str">
        <f>IF(様式２!L16&lt;&gt;"",様式２!L16,"")</f>
        <v/>
      </c>
      <c r="K24" s="345"/>
      <c r="L24" s="355"/>
      <c r="M24" s="362"/>
      <c r="N24" s="343"/>
      <c r="O24" s="387"/>
      <c r="P24" s="366"/>
      <c r="Q24" s="389"/>
      <c r="R24" s="373"/>
      <c r="S24" s="375"/>
      <c r="T24" s="382"/>
      <c r="U24" s="136" t="str">
        <f t="shared" ref="U24" si="17">IF(B23&lt;&gt; "", "1", "")</f>
        <v/>
      </c>
      <c r="V24" s="373"/>
      <c r="W24" s="375"/>
      <c r="X24" s="377"/>
      <c r="Y24" s="379"/>
      <c r="Z24" s="379"/>
      <c r="AA24" s="380"/>
      <c r="AB24" s="367"/>
      <c r="AC24" s="390"/>
      <c r="AD24" s="371"/>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426"/>
      <c r="B25" s="391"/>
      <c r="C25" s="392"/>
      <c r="D25" s="392"/>
      <c r="E25" s="392"/>
      <c r="F25" s="392"/>
      <c r="G25" s="393"/>
      <c r="H25" s="47" t="s">
        <v>42</v>
      </c>
      <c r="I25" s="46"/>
      <c r="J25" s="397">
        <v>42517</v>
      </c>
      <c r="K25" s="398"/>
      <c r="L25" s="354">
        <f>AG25</f>
        <v>1</v>
      </c>
      <c r="M25" s="361">
        <f>AH25</f>
        <v>0</v>
      </c>
      <c r="N25" s="342" t="str">
        <f>AI25</f>
        <v>半</v>
      </c>
      <c r="O25" s="386">
        <f>IF($J25&lt;&gt;"",IF($AC25="0-",AM25,IF($AC25="+0",AS25,IF($AC25="+-",AY25,AG25))),"")</f>
        <v>1</v>
      </c>
      <c r="P25" s="365">
        <f>IF($J25&lt;&gt;"",IF($AC25="0-",AN25,IF($AC25="+0",AT25,IF($AC25="+-",AZ25,AH25))),"")</f>
        <v>0</v>
      </c>
      <c r="Q25" s="423" t="str">
        <f>IF($J25&lt;&gt;"",IF($AC25="0-",AO25,IF($AC25="+0",AU25,IF($AC25="+-",BA25,AI25))),"")</f>
        <v>半</v>
      </c>
      <c r="R25" s="386" t="str">
        <f>IF($U26="","",ROUNDDOWN($AA25/12,0))</f>
        <v/>
      </c>
      <c r="S25" s="365" t="str">
        <f>IF($U26="","",ROUNDDOWN(MOD($AA25,12),0))</f>
        <v/>
      </c>
      <c r="T25" s="423" t="str">
        <f>IF($U26="","", IF( (MOD($AA25,12)-$S25)&gt;=0.5,"半",0))</f>
        <v/>
      </c>
      <c r="U25" s="45"/>
      <c r="V25" s="386" t="str">
        <f>IF($U26="","",ROUNDDOWN($AA25*($U25/$U26)/12,0))</f>
        <v/>
      </c>
      <c r="W25" s="365" t="str">
        <f>IF($U26="","",ROUNDDOWN(MOD($AA25*($U25/$U26),12),0))</f>
        <v/>
      </c>
      <c r="X25" s="414" t="str">
        <f>IF(U26="","",IF( (MOD($AA25*($U25/$U26),12)-$W25)&gt;=0.5,"半",0) )</f>
        <v/>
      </c>
      <c r="Y25" s="416">
        <v>11</v>
      </c>
      <c r="Z25" s="418"/>
      <c r="AA25" s="380" t="e">
        <f>IF(OR($Y25&lt;&gt;#REF!,#REF!=""), SUMIF($Y$5:$Y$28,$Y25,$AB$5:$AB$28),"" )</f>
        <v>#REF!</v>
      </c>
      <c r="AB25" s="420">
        <f>IF(Z25=2,0,O25*12+P25+COUNTIF(Q25:Q25,"半")*0.5)</f>
        <v>12.5</v>
      </c>
      <c r="AC25" s="421"/>
      <c r="AD25" s="370"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426"/>
      <c r="B26" s="394"/>
      <c r="C26" s="395"/>
      <c r="D26" s="395"/>
      <c r="E26" s="395"/>
      <c r="F26" s="395"/>
      <c r="G26" s="396"/>
      <c r="H26" s="43" t="s">
        <v>41</v>
      </c>
      <c r="I26" s="43"/>
      <c r="J26" s="384">
        <v>42881</v>
      </c>
      <c r="K26" s="385"/>
      <c r="L26" s="355"/>
      <c r="M26" s="362"/>
      <c r="N26" s="343"/>
      <c r="O26" s="387"/>
      <c r="P26" s="366"/>
      <c r="Q26" s="424"/>
      <c r="R26" s="387"/>
      <c r="S26" s="366"/>
      <c r="T26" s="424"/>
      <c r="U26" s="42"/>
      <c r="V26" s="387"/>
      <c r="W26" s="366"/>
      <c r="X26" s="415"/>
      <c r="Y26" s="417"/>
      <c r="Z26" s="419"/>
      <c r="AA26" s="380"/>
      <c r="AB26" s="420"/>
      <c r="AC26" s="422"/>
      <c r="AD26" s="370"/>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99" t="s">
        <v>40</v>
      </c>
      <c r="B27" s="400"/>
      <c r="C27" s="400"/>
      <c r="D27" s="400"/>
      <c r="E27" s="400"/>
      <c r="F27" s="400"/>
      <c r="G27" s="400"/>
      <c r="H27" s="400"/>
      <c r="I27" s="400"/>
      <c r="J27" s="400"/>
      <c r="K27" s="400"/>
      <c r="L27" s="400"/>
      <c r="M27" s="400"/>
      <c r="N27" s="400"/>
      <c r="O27" s="400"/>
      <c r="P27" s="400"/>
      <c r="Q27" s="400"/>
      <c r="R27" s="403" t="s">
        <v>39</v>
      </c>
      <c r="S27" s="363"/>
      <c r="T27" s="363"/>
      <c r="U27" s="404"/>
      <c r="V27" s="372" t="str">
        <f>IF($B$5="","",ROUNDDOWN($AC$28/12,0))</f>
        <v/>
      </c>
      <c r="W27" s="374" t="str">
        <f>IF($B$5="","",ROUNDDOWN(MOD($AC$28,12),0))</f>
        <v/>
      </c>
      <c r="X27" s="376" t="str">
        <f>IF($B$5="","",IF( (MOD($AC28,12)-$W$27)&gt;=0.5,"半",0) )</f>
        <v/>
      </c>
      <c r="Y27" s="411" t="s">
        <v>38</v>
      </c>
      <c r="Z27" s="137" t="s">
        <v>37</v>
      </c>
      <c r="AA27" s="138" t="s">
        <v>36</v>
      </c>
      <c r="AB27" s="138" t="s">
        <v>35</v>
      </c>
      <c r="AC27" s="139" t="s">
        <v>34</v>
      </c>
      <c r="AD27" s="413"/>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401"/>
      <c r="B28" s="402"/>
      <c r="C28" s="402"/>
      <c r="D28" s="402"/>
      <c r="E28" s="402"/>
      <c r="F28" s="402"/>
      <c r="G28" s="402"/>
      <c r="H28" s="402"/>
      <c r="I28" s="402"/>
      <c r="J28" s="402"/>
      <c r="K28" s="402"/>
      <c r="L28" s="402"/>
      <c r="M28" s="402"/>
      <c r="N28" s="402"/>
      <c r="O28" s="402"/>
      <c r="P28" s="402"/>
      <c r="Q28" s="402"/>
      <c r="R28" s="405"/>
      <c r="S28" s="406"/>
      <c r="T28" s="406"/>
      <c r="U28" s="407"/>
      <c r="V28" s="408"/>
      <c r="W28" s="409"/>
      <c r="X28" s="410"/>
      <c r="Y28" s="412"/>
      <c r="Z28" s="140">
        <f>SUM(V5:V26)</f>
        <v>0</v>
      </c>
      <c r="AA28" s="140">
        <f>SUM($W$5:$W$26)</f>
        <v>0</v>
      </c>
      <c r="AB28" s="140">
        <f>COUNTIF($X$5:$X$26,"半")</f>
        <v>0</v>
      </c>
      <c r="AC28" s="141">
        <f>Z28*12+AA28+(AB28/2)</f>
        <v>0</v>
      </c>
      <c r="AD28" s="413"/>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 ref="AC23:AC24"/>
    <mergeCell ref="R23:R24"/>
    <mergeCell ref="S23:S24"/>
    <mergeCell ref="T23:T24"/>
    <mergeCell ref="V23:V24"/>
    <mergeCell ref="J24:K24"/>
    <mergeCell ref="B25:G26"/>
    <mergeCell ref="J25:K25"/>
    <mergeCell ref="L25:L26"/>
    <mergeCell ref="M25:M26"/>
    <mergeCell ref="N25:N26"/>
    <mergeCell ref="O25:O26"/>
    <mergeCell ref="P25:P26"/>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AC15:AC16"/>
    <mergeCell ref="AD15:AD16"/>
    <mergeCell ref="X15:X16"/>
    <mergeCell ref="Y15:Y16"/>
    <mergeCell ref="Z15:Z16"/>
    <mergeCell ref="AA15:AA16"/>
    <mergeCell ref="AB15:AB16"/>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R4:T4"/>
    <mergeCell ref="V4:X4"/>
    <mergeCell ref="A1:AC1"/>
    <mergeCell ref="A2:B2"/>
    <mergeCell ref="C2:G2"/>
    <mergeCell ref="H2:J2"/>
    <mergeCell ref="K2:X3"/>
    <mergeCell ref="A3:B3"/>
    <mergeCell ref="C3:G3"/>
    <mergeCell ref="H3:J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EB44-D08A-413C-9F7F-E48DB517EBC2}">
  <sheetPr>
    <tabColor theme="7" tint="0.79998168889431442"/>
  </sheetPr>
  <dimension ref="A1:CA70"/>
  <sheetViews>
    <sheetView view="pageBreakPreview" zoomScale="145" zoomScaleNormal="100" zoomScaleSheetLayoutView="145" workbookViewId="0">
      <selection activeCell="AD2" sqref="AD2"/>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7.875" style="20" hidden="1" customWidth="1"/>
    <col min="15" max="17" width="3.25" style="22" bestFit="1" customWidth="1"/>
    <col min="18" max="19" width="3.125" style="22" hidden="1" customWidth="1"/>
    <col min="20" max="20" width="7.875" style="22" hidden="1" customWidth="1"/>
    <col min="21" max="21" width="2.75" style="22" hidden="1" customWidth="1"/>
    <col min="22" max="24" width="7.875" style="22" hidden="1" customWidth="1"/>
    <col min="25" max="25" width="7.25" style="20" hidden="1" customWidth="1"/>
    <col min="26" max="27" width="8.75" style="20" hidden="1" customWidth="1"/>
    <col min="28" max="28" width="6.875" style="20" hidden="1" customWidth="1"/>
    <col min="29" max="29" width="10.625" style="21" customWidth="1"/>
    <col min="30" max="30" width="12.875" style="21" bestFit="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3" width="10" style="20" hidden="1" customWidth="1"/>
    <col min="64" max="64" width="10.375" style="20" hidden="1" customWidth="1"/>
    <col min="65" max="65" width="3" style="20" hidden="1" customWidth="1"/>
    <col min="66" max="66" width="3.125" style="20" hidden="1" customWidth="1"/>
    <col min="67" max="67" width="5.125" style="20" hidden="1" customWidth="1"/>
    <col min="68" max="68" width="4.125" style="20" hidden="1" customWidth="1"/>
    <col min="69" max="70" width="9.875" style="20" hidden="1" customWidth="1"/>
    <col min="71" max="71" width="10" style="20" hidden="1" customWidth="1"/>
    <col min="72" max="72" width="8" style="20" hidden="1" customWidth="1"/>
    <col min="73" max="73" width="6.875" style="20" hidden="1" customWidth="1"/>
    <col min="74" max="74" width="6.125" style="20" hidden="1" customWidth="1"/>
    <col min="75" max="75" width="5.5" style="20" hidden="1" customWidth="1"/>
    <col min="76" max="77" width="10" style="20" hidden="1" customWidth="1"/>
    <col min="78" max="78" width="8.375" style="20" hidden="1" customWidth="1"/>
    <col min="79" max="79" width="7.875" style="20" hidden="1" customWidth="1"/>
    <col min="80" max="252" width="9" style="20"/>
    <col min="253" max="253" width="3" style="20" customWidth="1"/>
    <col min="254" max="254" width="3.625" style="20" customWidth="1"/>
    <col min="255" max="255" width="6.875" style="20" customWidth="1"/>
    <col min="256" max="256" width="3.125" style="20" customWidth="1"/>
    <col min="257" max="257" width="7.625" style="20" customWidth="1"/>
    <col min="258" max="258" width="3.125" style="20" customWidth="1"/>
    <col min="259" max="259" width="10.625" style="20" customWidth="1"/>
    <col min="260" max="260" width="2.125" style="20" customWidth="1"/>
    <col min="261" max="261" width="1.625" style="20" customWidth="1"/>
    <col min="262" max="262" width="7" style="20" customWidth="1"/>
    <col min="263" max="263" width="5.375" style="20" customWidth="1"/>
    <col min="264" max="266" width="2.5" style="20" customWidth="1"/>
    <col min="267" max="269" width="0" style="20" hidden="1" customWidth="1"/>
    <col min="270" max="276" width="2.5" style="20" customWidth="1"/>
    <col min="277" max="280" width="0" style="20" hidden="1" customWidth="1"/>
    <col min="281" max="281" width="9.875" style="20" customWidth="1"/>
    <col min="282" max="282" width="15" style="20" customWidth="1"/>
    <col min="283" max="331" width="0" style="20" hidden="1" customWidth="1"/>
    <col min="332" max="508" width="9" style="20"/>
    <col min="509" max="509" width="3" style="20" customWidth="1"/>
    <col min="510" max="510" width="3.625" style="20" customWidth="1"/>
    <col min="511" max="511" width="6.875" style="20" customWidth="1"/>
    <col min="512" max="512" width="3.125" style="20" customWidth="1"/>
    <col min="513" max="513" width="7.625" style="20" customWidth="1"/>
    <col min="514" max="514" width="3.125" style="20" customWidth="1"/>
    <col min="515" max="515" width="10.625" style="20" customWidth="1"/>
    <col min="516" max="516" width="2.125" style="20" customWidth="1"/>
    <col min="517" max="517" width="1.625" style="20" customWidth="1"/>
    <col min="518" max="518" width="7" style="20" customWidth="1"/>
    <col min="519" max="519" width="5.375" style="20" customWidth="1"/>
    <col min="520" max="522" width="2.5" style="20" customWidth="1"/>
    <col min="523" max="525" width="0" style="20" hidden="1" customWidth="1"/>
    <col min="526" max="532" width="2.5" style="20" customWidth="1"/>
    <col min="533" max="536" width="0" style="20" hidden="1" customWidth="1"/>
    <col min="537" max="537" width="9.875" style="20" customWidth="1"/>
    <col min="538" max="538" width="15" style="20" customWidth="1"/>
    <col min="539" max="587" width="0" style="20" hidden="1" customWidth="1"/>
    <col min="588" max="764" width="9" style="20"/>
    <col min="765" max="765" width="3" style="20" customWidth="1"/>
    <col min="766" max="766" width="3.625" style="20" customWidth="1"/>
    <col min="767" max="767" width="6.875" style="20" customWidth="1"/>
    <col min="768" max="768" width="3.125" style="20" customWidth="1"/>
    <col min="769" max="769" width="7.625" style="20" customWidth="1"/>
    <col min="770" max="770" width="3.125" style="20" customWidth="1"/>
    <col min="771" max="771" width="10.625" style="20" customWidth="1"/>
    <col min="772" max="772" width="2.125" style="20" customWidth="1"/>
    <col min="773" max="773" width="1.625" style="20" customWidth="1"/>
    <col min="774" max="774" width="7" style="20" customWidth="1"/>
    <col min="775" max="775" width="5.375" style="20" customWidth="1"/>
    <col min="776" max="778" width="2.5" style="20" customWidth="1"/>
    <col min="779" max="781" width="0" style="20" hidden="1" customWidth="1"/>
    <col min="782" max="788" width="2.5" style="20" customWidth="1"/>
    <col min="789" max="792" width="0" style="20" hidden="1" customWidth="1"/>
    <col min="793" max="793" width="9.875" style="20" customWidth="1"/>
    <col min="794" max="794" width="15" style="20" customWidth="1"/>
    <col min="795" max="843" width="0" style="20" hidden="1" customWidth="1"/>
    <col min="844" max="1020" width="9" style="20"/>
    <col min="1021" max="1021" width="3" style="20" customWidth="1"/>
    <col min="1022" max="1022" width="3.625" style="20" customWidth="1"/>
    <col min="1023" max="1023" width="6.875" style="20" customWidth="1"/>
    <col min="1024" max="1024" width="3.125" style="20" customWidth="1"/>
    <col min="1025" max="1025" width="7.625" style="20" customWidth="1"/>
    <col min="1026" max="1026" width="3.125" style="20" customWidth="1"/>
    <col min="1027" max="1027" width="10.625" style="20" customWidth="1"/>
    <col min="1028" max="1028" width="2.125" style="20" customWidth="1"/>
    <col min="1029" max="1029" width="1.625" style="20" customWidth="1"/>
    <col min="1030" max="1030" width="7" style="20" customWidth="1"/>
    <col min="1031" max="1031" width="5.375" style="20" customWidth="1"/>
    <col min="1032" max="1034" width="2.5" style="20" customWidth="1"/>
    <col min="1035" max="1037" width="0" style="20" hidden="1" customWidth="1"/>
    <col min="1038" max="1044" width="2.5" style="20" customWidth="1"/>
    <col min="1045" max="1048" width="0" style="20" hidden="1" customWidth="1"/>
    <col min="1049" max="1049" width="9.875" style="20" customWidth="1"/>
    <col min="1050" max="1050" width="15" style="20" customWidth="1"/>
    <col min="1051" max="1099" width="0" style="20" hidden="1" customWidth="1"/>
    <col min="1100" max="1276" width="9" style="20"/>
    <col min="1277" max="1277" width="3" style="20" customWidth="1"/>
    <col min="1278" max="1278" width="3.625" style="20" customWidth="1"/>
    <col min="1279" max="1279" width="6.875" style="20" customWidth="1"/>
    <col min="1280" max="1280" width="3.125" style="20" customWidth="1"/>
    <col min="1281" max="1281" width="7.625" style="20" customWidth="1"/>
    <col min="1282" max="1282" width="3.125" style="20" customWidth="1"/>
    <col min="1283" max="1283" width="10.625" style="20" customWidth="1"/>
    <col min="1284" max="1284" width="2.125" style="20" customWidth="1"/>
    <col min="1285" max="1285" width="1.625" style="20" customWidth="1"/>
    <col min="1286" max="1286" width="7" style="20" customWidth="1"/>
    <col min="1287" max="1287" width="5.375" style="20" customWidth="1"/>
    <col min="1288" max="1290" width="2.5" style="20" customWidth="1"/>
    <col min="1291" max="1293" width="0" style="20" hidden="1" customWidth="1"/>
    <col min="1294" max="1300" width="2.5" style="20" customWidth="1"/>
    <col min="1301" max="1304" width="0" style="20" hidden="1" customWidth="1"/>
    <col min="1305" max="1305" width="9.875" style="20" customWidth="1"/>
    <col min="1306" max="1306" width="15" style="20" customWidth="1"/>
    <col min="1307" max="1355" width="0" style="20" hidden="1" customWidth="1"/>
    <col min="1356" max="1532" width="9" style="20"/>
    <col min="1533" max="1533" width="3" style="20" customWidth="1"/>
    <col min="1534" max="1534" width="3.625" style="20" customWidth="1"/>
    <col min="1535" max="1535" width="6.875" style="20" customWidth="1"/>
    <col min="1536" max="1536" width="3.125" style="20" customWidth="1"/>
    <col min="1537" max="1537" width="7.625" style="20" customWidth="1"/>
    <col min="1538" max="1538" width="3.125" style="20" customWidth="1"/>
    <col min="1539" max="1539" width="10.625" style="20" customWidth="1"/>
    <col min="1540" max="1540" width="2.125" style="20" customWidth="1"/>
    <col min="1541" max="1541" width="1.625" style="20" customWidth="1"/>
    <col min="1542" max="1542" width="7" style="20" customWidth="1"/>
    <col min="1543" max="1543" width="5.375" style="20" customWidth="1"/>
    <col min="1544" max="1546" width="2.5" style="20" customWidth="1"/>
    <col min="1547" max="1549" width="0" style="20" hidden="1" customWidth="1"/>
    <col min="1550" max="1556" width="2.5" style="20" customWidth="1"/>
    <col min="1557" max="1560" width="0" style="20" hidden="1" customWidth="1"/>
    <col min="1561" max="1561" width="9.875" style="20" customWidth="1"/>
    <col min="1562" max="1562" width="15" style="20" customWidth="1"/>
    <col min="1563" max="1611" width="0" style="20" hidden="1" customWidth="1"/>
    <col min="1612" max="1788" width="9" style="20"/>
    <col min="1789" max="1789" width="3" style="20" customWidth="1"/>
    <col min="1790" max="1790" width="3.625" style="20" customWidth="1"/>
    <col min="1791" max="1791" width="6.875" style="20" customWidth="1"/>
    <col min="1792" max="1792" width="3.125" style="20" customWidth="1"/>
    <col min="1793" max="1793" width="7.625" style="20" customWidth="1"/>
    <col min="1794" max="1794" width="3.125" style="20" customWidth="1"/>
    <col min="1795" max="1795" width="10.625" style="20" customWidth="1"/>
    <col min="1796" max="1796" width="2.125" style="20" customWidth="1"/>
    <col min="1797" max="1797" width="1.625" style="20" customWidth="1"/>
    <col min="1798" max="1798" width="7" style="20" customWidth="1"/>
    <col min="1799" max="1799" width="5.375" style="20" customWidth="1"/>
    <col min="1800" max="1802" width="2.5" style="20" customWidth="1"/>
    <col min="1803" max="1805" width="0" style="20" hidden="1" customWidth="1"/>
    <col min="1806" max="1812" width="2.5" style="20" customWidth="1"/>
    <col min="1813" max="1816" width="0" style="20" hidden="1" customWidth="1"/>
    <col min="1817" max="1817" width="9.875" style="20" customWidth="1"/>
    <col min="1818" max="1818" width="15" style="20" customWidth="1"/>
    <col min="1819" max="1867" width="0" style="20" hidden="1" customWidth="1"/>
    <col min="1868" max="2044" width="9" style="20"/>
    <col min="2045" max="2045" width="3" style="20" customWidth="1"/>
    <col min="2046" max="2046" width="3.625" style="20" customWidth="1"/>
    <col min="2047" max="2047" width="6.875" style="20" customWidth="1"/>
    <col min="2048" max="2048" width="3.125" style="20" customWidth="1"/>
    <col min="2049" max="2049" width="7.625" style="20" customWidth="1"/>
    <col min="2050" max="2050" width="3.125" style="20" customWidth="1"/>
    <col min="2051" max="2051" width="10.625" style="20" customWidth="1"/>
    <col min="2052" max="2052" width="2.125" style="20" customWidth="1"/>
    <col min="2053" max="2053" width="1.625" style="20" customWidth="1"/>
    <col min="2054" max="2054" width="7" style="20" customWidth="1"/>
    <col min="2055" max="2055" width="5.375" style="20" customWidth="1"/>
    <col min="2056" max="2058" width="2.5" style="20" customWidth="1"/>
    <col min="2059" max="2061" width="0" style="20" hidden="1" customWidth="1"/>
    <col min="2062" max="2068" width="2.5" style="20" customWidth="1"/>
    <col min="2069" max="2072" width="0" style="20" hidden="1" customWidth="1"/>
    <col min="2073" max="2073" width="9.875" style="20" customWidth="1"/>
    <col min="2074" max="2074" width="15" style="20" customWidth="1"/>
    <col min="2075" max="2123" width="0" style="20" hidden="1" customWidth="1"/>
    <col min="2124" max="2300" width="9" style="20"/>
    <col min="2301" max="2301" width="3" style="20" customWidth="1"/>
    <col min="2302" max="2302" width="3.625" style="20" customWidth="1"/>
    <col min="2303" max="2303" width="6.875" style="20" customWidth="1"/>
    <col min="2304" max="2304" width="3.125" style="20" customWidth="1"/>
    <col min="2305" max="2305" width="7.625" style="20" customWidth="1"/>
    <col min="2306" max="2306" width="3.125" style="20" customWidth="1"/>
    <col min="2307" max="2307" width="10.625" style="20" customWidth="1"/>
    <col min="2308" max="2308" width="2.125" style="20" customWidth="1"/>
    <col min="2309" max="2309" width="1.625" style="20" customWidth="1"/>
    <col min="2310" max="2310" width="7" style="20" customWidth="1"/>
    <col min="2311" max="2311" width="5.375" style="20" customWidth="1"/>
    <col min="2312" max="2314" width="2.5" style="20" customWidth="1"/>
    <col min="2315" max="2317" width="0" style="20" hidden="1" customWidth="1"/>
    <col min="2318" max="2324" width="2.5" style="20" customWidth="1"/>
    <col min="2325" max="2328" width="0" style="20" hidden="1" customWidth="1"/>
    <col min="2329" max="2329" width="9.875" style="20" customWidth="1"/>
    <col min="2330" max="2330" width="15" style="20" customWidth="1"/>
    <col min="2331" max="2379" width="0" style="20" hidden="1" customWidth="1"/>
    <col min="2380" max="2556" width="9" style="20"/>
    <col min="2557" max="2557" width="3" style="20" customWidth="1"/>
    <col min="2558" max="2558" width="3.625" style="20" customWidth="1"/>
    <col min="2559" max="2559" width="6.875" style="20" customWidth="1"/>
    <col min="2560" max="2560" width="3.125" style="20" customWidth="1"/>
    <col min="2561" max="2561" width="7.625" style="20" customWidth="1"/>
    <col min="2562" max="2562" width="3.125" style="20" customWidth="1"/>
    <col min="2563" max="2563" width="10.625" style="20" customWidth="1"/>
    <col min="2564" max="2564" width="2.125" style="20" customWidth="1"/>
    <col min="2565" max="2565" width="1.625" style="20" customWidth="1"/>
    <col min="2566" max="2566" width="7" style="20" customWidth="1"/>
    <col min="2567" max="2567" width="5.375" style="20" customWidth="1"/>
    <col min="2568" max="2570" width="2.5" style="20" customWidth="1"/>
    <col min="2571" max="2573" width="0" style="20" hidden="1" customWidth="1"/>
    <col min="2574" max="2580" width="2.5" style="20" customWidth="1"/>
    <col min="2581" max="2584" width="0" style="20" hidden="1" customWidth="1"/>
    <col min="2585" max="2585" width="9.875" style="20" customWidth="1"/>
    <col min="2586" max="2586" width="15" style="20" customWidth="1"/>
    <col min="2587" max="2635" width="0" style="20" hidden="1" customWidth="1"/>
    <col min="2636" max="2812" width="9" style="20"/>
    <col min="2813" max="2813" width="3" style="20" customWidth="1"/>
    <col min="2814" max="2814" width="3.625" style="20" customWidth="1"/>
    <col min="2815" max="2815" width="6.875" style="20" customWidth="1"/>
    <col min="2816" max="2816" width="3.125" style="20" customWidth="1"/>
    <col min="2817" max="2817" width="7.625" style="20" customWidth="1"/>
    <col min="2818" max="2818" width="3.125" style="20" customWidth="1"/>
    <col min="2819" max="2819" width="10.625" style="20" customWidth="1"/>
    <col min="2820" max="2820" width="2.125" style="20" customWidth="1"/>
    <col min="2821" max="2821" width="1.625" style="20" customWidth="1"/>
    <col min="2822" max="2822" width="7" style="20" customWidth="1"/>
    <col min="2823" max="2823" width="5.375" style="20" customWidth="1"/>
    <col min="2824" max="2826" width="2.5" style="20" customWidth="1"/>
    <col min="2827" max="2829" width="0" style="20" hidden="1" customWidth="1"/>
    <col min="2830" max="2836" width="2.5" style="20" customWidth="1"/>
    <col min="2837" max="2840" width="0" style="20" hidden="1" customWidth="1"/>
    <col min="2841" max="2841" width="9.875" style="20" customWidth="1"/>
    <col min="2842" max="2842" width="15" style="20" customWidth="1"/>
    <col min="2843" max="2891" width="0" style="20" hidden="1" customWidth="1"/>
    <col min="2892" max="3068" width="9" style="20"/>
    <col min="3069" max="3069" width="3" style="20" customWidth="1"/>
    <col min="3070" max="3070" width="3.625" style="20" customWidth="1"/>
    <col min="3071" max="3071" width="6.875" style="20" customWidth="1"/>
    <col min="3072" max="3072" width="3.125" style="20" customWidth="1"/>
    <col min="3073" max="3073" width="7.625" style="20" customWidth="1"/>
    <col min="3074" max="3074" width="3.125" style="20" customWidth="1"/>
    <col min="3075" max="3075" width="10.625" style="20" customWidth="1"/>
    <col min="3076" max="3076" width="2.125" style="20" customWidth="1"/>
    <col min="3077" max="3077" width="1.625" style="20" customWidth="1"/>
    <col min="3078" max="3078" width="7" style="20" customWidth="1"/>
    <col min="3079" max="3079" width="5.375" style="20" customWidth="1"/>
    <col min="3080" max="3082" width="2.5" style="20" customWidth="1"/>
    <col min="3083" max="3085" width="0" style="20" hidden="1" customWidth="1"/>
    <col min="3086" max="3092" width="2.5" style="20" customWidth="1"/>
    <col min="3093" max="3096" width="0" style="20" hidden="1" customWidth="1"/>
    <col min="3097" max="3097" width="9.875" style="20" customWidth="1"/>
    <col min="3098" max="3098" width="15" style="20" customWidth="1"/>
    <col min="3099" max="3147" width="0" style="20" hidden="1" customWidth="1"/>
    <col min="3148" max="3324" width="9" style="20"/>
    <col min="3325" max="3325" width="3" style="20" customWidth="1"/>
    <col min="3326" max="3326" width="3.625" style="20" customWidth="1"/>
    <col min="3327" max="3327" width="6.875" style="20" customWidth="1"/>
    <col min="3328" max="3328" width="3.125" style="20" customWidth="1"/>
    <col min="3329" max="3329" width="7.625" style="20" customWidth="1"/>
    <col min="3330" max="3330" width="3.125" style="20" customWidth="1"/>
    <col min="3331" max="3331" width="10.625" style="20" customWidth="1"/>
    <col min="3332" max="3332" width="2.125" style="20" customWidth="1"/>
    <col min="3333" max="3333" width="1.625" style="20" customWidth="1"/>
    <col min="3334" max="3334" width="7" style="20" customWidth="1"/>
    <col min="3335" max="3335" width="5.375" style="20" customWidth="1"/>
    <col min="3336" max="3338" width="2.5" style="20" customWidth="1"/>
    <col min="3339" max="3341" width="0" style="20" hidden="1" customWidth="1"/>
    <col min="3342" max="3348" width="2.5" style="20" customWidth="1"/>
    <col min="3349" max="3352" width="0" style="20" hidden="1" customWidth="1"/>
    <col min="3353" max="3353" width="9.875" style="20" customWidth="1"/>
    <col min="3354" max="3354" width="15" style="20" customWidth="1"/>
    <col min="3355" max="3403" width="0" style="20" hidden="1" customWidth="1"/>
    <col min="3404" max="3580" width="9" style="20"/>
    <col min="3581" max="3581" width="3" style="20" customWidth="1"/>
    <col min="3582" max="3582" width="3.625" style="20" customWidth="1"/>
    <col min="3583" max="3583" width="6.875" style="20" customWidth="1"/>
    <col min="3584" max="3584" width="3.125" style="20" customWidth="1"/>
    <col min="3585" max="3585" width="7.625" style="20" customWidth="1"/>
    <col min="3586" max="3586" width="3.125" style="20" customWidth="1"/>
    <col min="3587" max="3587" width="10.625" style="20" customWidth="1"/>
    <col min="3588" max="3588" width="2.125" style="20" customWidth="1"/>
    <col min="3589" max="3589" width="1.625" style="20" customWidth="1"/>
    <col min="3590" max="3590" width="7" style="20" customWidth="1"/>
    <col min="3591" max="3591" width="5.375" style="20" customWidth="1"/>
    <col min="3592" max="3594" width="2.5" style="20" customWidth="1"/>
    <col min="3595" max="3597" width="0" style="20" hidden="1" customWidth="1"/>
    <col min="3598" max="3604" width="2.5" style="20" customWidth="1"/>
    <col min="3605" max="3608" width="0" style="20" hidden="1" customWidth="1"/>
    <col min="3609" max="3609" width="9.875" style="20" customWidth="1"/>
    <col min="3610" max="3610" width="15" style="20" customWidth="1"/>
    <col min="3611" max="3659" width="0" style="20" hidden="1" customWidth="1"/>
    <col min="3660" max="3836" width="9" style="20"/>
    <col min="3837" max="3837" width="3" style="20" customWidth="1"/>
    <col min="3838" max="3838" width="3.625" style="20" customWidth="1"/>
    <col min="3839" max="3839" width="6.875" style="20" customWidth="1"/>
    <col min="3840" max="3840" width="3.125" style="20" customWidth="1"/>
    <col min="3841" max="3841" width="7.625" style="20" customWidth="1"/>
    <col min="3842" max="3842" width="3.125" style="20" customWidth="1"/>
    <col min="3843" max="3843" width="10.625" style="20" customWidth="1"/>
    <col min="3844" max="3844" width="2.125" style="20" customWidth="1"/>
    <col min="3845" max="3845" width="1.625" style="20" customWidth="1"/>
    <col min="3846" max="3846" width="7" style="20" customWidth="1"/>
    <col min="3847" max="3847" width="5.375" style="20" customWidth="1"/>
    <col min="3848" max="3850" width="2.5" style="20" customWidth="1"/>
    <col min="3851" max="3853" width="0" style="20" hidden="1" customWidth="1"/>
    <col min="3854" max="3860" width="2.5" style="20" customWidth="1"/>
    <col min="3861" max="3864" width="0" style="20" hidden="1" customWidth="1"/>
    <col min="3865" max="3865" width="9.875" style="20" customWidth="1"/>
    <col min="3866" max="3866" width="15" style="20" customWidth="1"/>
    <col min="3867" max="3915" width="0" style="20" hidden="1" customWidth="1"/>
    <col min="3916" max="4092" width="9" style="20"/>
    <col min="4093" max="4093" width="3" style="20" customWidth="1"/>
    <col min="4094" max="4094" width="3.625" style="20" customWidth="1"/>
    <col min="4095" max="4095" width="6.875" style="20" customWidth="1"/>
    <col min="4096" max="4096" width="3.125" style="20" customWidth="1"/>
    <col min="4097" max="4097" width="7.625" style="20" customWidth="1"/>
    <col min="4098" max="4098" width="3.125" style="20" customWidth="1"/>
    <col min="4099" max="4099" width="10.625" style="20" customWidth="1"/>
    <col min="4100" max="4100" width="2.125" style="20" customWidth="1"/>
    <col min="4101" max="4101" width="1.625" style="20" customWidth="1"/>
    <col min="4102" max="4102" width="7" style="20" customWidth="1"/>
    <col min="4103" max="4103" width="5.375" style="20" customWidth="1"/>
    <col min="4104" max="4106" width="2.5" style="20" customWidth="1"/>
    <col min="4107" max="4109" width="0" style="20" hidden="1" customWidth="1"/>
    <col min="4110" max="4116" width="2.5" style="20" customWidth="1"/>
    <col min="4117" max="4120" width="0" style="20" hidden="1" customWidth="1"/>
    <col min="4121" max="4121" width="9.875" style="20" customWidth="1"/>
    <col min="4122" max="4122" width="15" style="20" customWidth="1"/>
    <col min="4123" max="4171" width="0" style="20" hidden="1" customWidth="1"/>
    <col min="4172" max="4348" width="9" style="20"/>
    <col min="4349" max="4349" width="3" style="20" customWidth="1"/>
    <col min="4350" max="4350" width="3.625" style="20" customWidth="1"/>
    <col min="4351" max="4351" width="6.875" style="20" customWidth="1"/>
    <col min="4352" max="4352" width="3.125" style="20" customWidth="1"/>
    <col min="4353" max="4353" width="7.625" style="20" customWidth="1"/>
    <col min="4354" max="4354" width="3.125" style="20" customWidth="1"/>
    <col min="4355" max="4355" width="10.625" style="20" customWidth="1"/>
    <col min="4356" max="4356" width="2.125" style="20" customWidth="1"/>
    <col min="4357" max="4357" width="1.625" style="20" customWidth="1"/>
    <col min="4358" max="4358" width="7" style="20" customWidth="1"/>
    <col min="4359" max="4359" width="5.375" style="20" customWidth="1"/>
    <col min="4360" max="4362" width="2.5" style="20" customWidth="1"/>
    <col min="4363" max="4365" width="0" style="20" hidden="1" customWidth="1"/>
    <col min="4366" max="4372" width="2.5" style="20" customWidth="1"/>
    <col min="4373" max="4376" width="0" style="20" hidden="1" customWidth="1"/>
    <col min="4377" max="4377" width="9.875" style="20" customWidth="1"/>
    <col min="4378" max="4378" width="15" style="20" customWidth="1"/>
    <col min="4379" max="4427" width="0" style="20" hidden="1" customWidth="1"/>
    <col min="4428" max="4604" width="9" style="20"/>
    <col min="4605" max="4605" width="3" style="20" customWidth="1"/>
    <col min="4606" max="4606" width="3.625" style="20" customWidth="1"/>
    <col min="4607" max="4607" width="6.875" style="20" customWidth="1"/>
    <col min="4608" max="4608" width="3.125" style="20" customWidth="1"/>
    <col min="4609" max="4609" width="7.625" style="20" customWidth="1"/>
    <col min="4610" max="4610" width="3.125" style="20" customWidth="1"/>
    <col min="4611" max="4611" width="10.625" style="20" customWidth="1"/>
    <col min="4612" max="4612" width="2.125" style="20" customWidth="1"/>
    <col min="4613" max="4613" width="1.625" style="20" customWidth="1"/>
    <col min="4614" max="4614" width="7" style="20" customWidth="1"/>
    <col min="4615" max="4615" width="5.375" style="20" customWidth="1"/>
    <col min="4616" max="4618" width="2.5" style="20" customWidth="1"/>
    <col min="4619" max="4621" width="0" style="20" hidden="1" customWidth="1"/>
    <col min="4622" max="4628" width="2.5" style="20" customWidth="1"/>
    <col min="4629" max="4632" width="0" style="20" hidden="1" customWidth="1"/>
    <col min="4633" max="4633" width="9.875" style="20" customWidth="1"/>
    <col min="4634" max="4634" width="15" style="20" customWidth="1"/>
    <col min="4635" max="4683" width="0" style="20" hidden="1" customWidth="1"/>
    <col min="4684" max="4860" width="9" style="20"/>
    <col min="4861" max="4861" width="3" style="20" customWidth="1"/>
    <col min="4862" max="4862" width="3.625" style="20" customWidth="1"/>
    <col min="4863" max="4863" width="6.875" style="20" customWidth="1"/>
    <col min="4864" max="4864" width="3.125" style="20" customWidth="1"/>
    <col min="4865" max="4865" width="7.625" style="20" customWidth="1"/>
    <col min="4866" max="4866" width="3.125" style="20" customWidth="1"/>
    <col min="4867" max="4867" width="10.625" style="20" customWidth="1"/>
    <col min="4868" max="4868" width="2.125" style="20" customWidth="1"/>
    <col min="4869" max="4869" width="1.625" style="20" customWidth="1"/>
    <col min="4870" max="4870" width="7" style="20" customWidth="1"/>
    <col min="4871" max="4871" width="5.375" style="20" customWidth="1"/>
    <col min="4872" max="4874" width="2.5" style="20" customWidth="1"/>
    <col min="4875" max="4877" width="0" style="20" hidden="1" customWidth="1"/>
    <col min="4878" max="4884" width="2.5" style="20" customWidth="1"/>
    <col min="4885" max="4888" width="0" style="20" hidden="1" customWidth="1"/>
    <col min="4889" max="4889" width="9.875" style="20" customWidth="1"/>
    <col min="4890" max="4890" width="15" style="20" customWidth="1"/>
    <col min="4891" max="4939" width="0" style="20" hidden="1" customWidth="1"/>
    <col min="4940" max="5116" width="9" style="20"/>
    <col min="5117" max="5117" width="3" style="20" customWidth="1"/>
    <col min="5118" max="5118" width="3.625" style="20" customWidth="1"/>
    <col min="5119" max="5119" width="6.875" style="20" customWidth="1"/>
    <col min="5120" max="5120" width="3.125" style="20" customWidth="1"/>
    <col min="5121" max="5121" width="7.625" style="20" customWidth="1"/>
    <col min="5122" max="5122" width="3.125" style="20" customWidth="1"/>
    <col min="5123" max="5123" width="10.625" style="20" customWidth="1"/>
    <col min="5124" max="5124" width="2.125" style="20" customWidth="1"/>
    <col min="5125" max="5125" width="1.625" style="20" customWidth="1"/>
    <col min="5126" max="5126" width="7" style="20" customWidth="1"/>
    <col min="5127" max="5127" width="5.375" style="20" customWidth="1"/>
    <col min="5128" max="5130" width="2.5" style="20" customWidth="1"/>
    <col min="5131" max="5133" width="0" style="20" hidden="1" customWidth="1"/>
    <col min="5134" max="5140" width="2.5" style="20" customWidth="1"/>
    <col min="5141" max="5144" width="0" style="20" hidden="1" customWidth="1"/>
    <col min="5145" max="5145" width="9.875" style="20" customWidth="1"/>
    <col min="5146" max="5146" width="15" style="20" customWidth="1"/>
    <col min="5147" max="5195" width="0" style="20" hidden="1" customWidth="1"/>
    <col min="5196" max="5372" width="9" style="20"/>
    <col min="5373" max="5373" width="3" style="20" customWidth="1"/>
    <col min="5374" max="5374" width="3.625" style="20" customWidth="1"/>
    <col min="5375" max="5375" width="6.875" style="20" customWidth="1"/>
    <col min="5376" max="5376" width="3.125" style="20" customWidth="1"/>
    <col min="5377" max="5377" width="7.625" style="20" customWidth="1"/>
    <col min="5378" max="5378" width="3.125" style="20" customWidth="1"/>
    <col min="5379" max="5379" width="10.625" style="20" customWidth="1"/>
    <col min="5380" max="5380" width="2.125" style="20" customWidth="1"/>
    <col min="5381" max="5381" width="1.625" style="20" customWidth="1"/>
    <col min="5382" max="5382" width="7" style="20" customWidth="1"/>
    <col min="5383" max="5383" width="5.375" style="20" customWidth="1"/>
    <col min="5384" max="5386" width="2.5" style="20" customWidth="1"/>
    <col min="5387" max="5389" width="0" style="20" hidden="1" customWidth="1"/>
    <col min="5390" max="5396" width="2.5" style="20" customWidth="1"/>
    <col min="5397" max="5400" width="0" style="20" hidden="1" customWidth="1"/>
    <col min="5401" max="5401" width="9.875" style="20" customWidth="1"/>
    <col min="5402" max="5402" width="15" style="20" customWidth="1"/>
    <col min="5403" max="5451" width="0" style="20" hidden="1" customWidth="1"/>
    <col min="5452" max="5628" width="9" style="20"/>
    <col min="5629" max="5629" width="3" style="20" customWidth="1"/>
    <col min="5630" max="5630" width="3.625" style="20" customWidth="1"/>
    <col min="5631" max="5631" width="6.875" style="20" customWidth="1"/>
    <col min="5632" max="5632" width="3.125" style="20" customWidth="1"/>
    <col min="5633" max="5633" width="7.625" style="20" customWidth="1"/>
    <col min="5634" max="5634" width="3.125" style="20" customWidth="1"/>
    <col min="5635" max="5635" width="10.625" style="20" customWidth="1"/>
    <col min="5636" max="5636" width="2.125" style="20" customWidth="1"/>
    <col min="5637" max="5637" width="1.625" style="20" customWidth="1"/>
    <col min="5638" max="5638" width="7" style="20" customWidth="1"/>
    <col min="5639" max="5639" width="5.375" style="20" customWidth="1"/>
    <col min="5640" max="5642" width="2.5" style="20" customWidth="1"/>
    <col min="5643" max="5645" width="0" style="20" hidden="1" customWidth="1"/>
    <col min="5646" max="5652" width="2.5" style="20" customWidth="1"/>
    <col min="5653" max="5656" width="0" style="20" hidden="1" customWidth="1"/>
    <col min="5657" max="5657" width="9.875" style="20" customWidth="1"/>
    <col min="5658" max="5658" width="15" style="20" customWidth="1"/>
    <col min="5659" max="5707" width="0" style="20" hidden="1" customWidth="1"/>
    <col min="5708" max="5884" width="9" style="20"/>
    <col min="5885" max="5885" width="3" style="20" customWidth="1"/>
    <col min="5886" max="5886" width="3.625" style="20" customWidth="1"/>
    <col min="5887" max="5887" width="6.875" style="20" customWidth="1"/>
    <col min="5888" max="5888" width="3.125" style="20" customWidth="1"/>
    <col min="5889" max="5889" width="7.625" style="20" customWidth="1"/>
    <col min="5890" max="5890" width="3.125" style="20" customWidth="1"/>
    <col min="5891" max="5891" width="10.625" style="20" customWidth="1"/>
    <col min="5892" max="5892" width="2.125" style="20" customWidth="1"/>
    <col min="5893" max="5893" width="1.625" style="20" customWidth="1"/>
    <col min="5894" max="5894" width="7" style="20" customWidth="1"/>
    <col min="5895" max="5895" width="5.375" style="20" customWidth="1"/>
    <col min="5896" max="5898" width="2.5" style="20" customWidth="1"/>
    <col min="5899" max="5901" width="0" style="20" hidden="1" customWidth="1"/>
    <col min="5902" max="5908" width="2.5" style="20" customWidth="1"/>
    <col min="5909" max="5912" width="0" style="20" hidden="1" customWidth="1"/>
    <col min="5913" max="5913" width="9.875" style="20" customWidth="1"/>
    <col min="5914" max="5914" width="15" style="20" customWidth="1"/>
    <col min="5915" max="5963" width="0" style="20" hidden="1" customWidth="1"/>
    <col min="5964" max="6140" width="9" style="20"/>
    <col min="6141" max="6141" width="3" style="20" customWidth="1"/>
    <col min="6142" max="6142" width="3.625" style="20" customWidth="1"/>
    <col min="6143" max="6143" width="6.875" style="20" customWidth="1"/>
    <col min="6144" max="6144" width="3.125" style="20" customWidth="1"/>
    <col min="6145" max="6145" width="7.625" style="20" customWidth="1"/>
    <col min="6146" max="6146" width="3.125" style="20" customWidth="1"/>
    <col min="6147" max="6147" width="10.625" style="20" customWidth="1"/>
    <col min="6148" max="6148" width="2.125" style="20" customWidth="1"/>
    <col min="6149" max="6149" width="1.625" style="20" customWidth="1"/>
    <col min="6150" max="6150" width="7" style="20" customWidth="1"/>
    <col min="6151" max="6151" width="5.375" style="20" customWidth="1"/>
    <col min="6152" max="6154" width="2.5" style="20" customWidth="1"/>
    <col min="6155" max="6157" width="0" style="20" hidden="1" customWidth="1"/>
    <col min="6158" max="6164" width="2.5" style="20" customWidth="1"/>
    <col min="6165" max="6168" width="0" style="20" hidden="1" customWidth="1"/>
    <col min="6169" max="6169" width="9.875" style="20" customWidth="1"/>
    <col min="6170" max="6170" width="15" style="20" customWidth="1"/>
    <col min="6171" max="6219" width="0" style="20" hidden="1" customWidth="1"/>
    <col min="6220" max="6396" width="9" style="20"/>
    <col min="6397" max="6397" width="3" style="20" customWidth="1"/>
    <col min="6398" max="6398" width="3.625" style="20" customWidth="1"/>
    <col min="6399" max="6399" width="6.875" style="20" customWidth="1"/>
    <col min="6400" max="6400" width="3.125" style="20" customWidth="1"/>
    <col min="6401" max="6401" width="7.625" style="20" customWidth="1"/>
    <col min="6402" max="6402" width="3.125" style="20" customWidth="1"/>
    <col min="6403" max="6403" width="10.625" style="20" customWidth="1"/>
    <col min="6404" max="6404" width="2.125" style="20" customWidth="1"/>
    <col min="6405" max="6405" width="1.625" style="20" customWidth="1"/>
    <col min="6406" max="6406" width="7" style="20" customWidth="1"/>
    <col min="6407" max="6407" width="5.375" style="20" customWidth="1"/>
    <col min="6408" max="6410" width="2.5" style="20" customWidth="1"/>
    <col min="6411" max="6413" width="0" style="20" hidden="1" customWidth="1"/>
    <col min="6414" max="6420" width="2.5" style="20" customWidth="1"/>
    <col min="6421" max="6424" width="0" style="20" hidden="1" customWidth="1"/>
    <col min="6425" max="6425" width="9.875" style="20" customWidth="1"/>
    <col min="6426" max="6426" width="15" style="20" customWidth="1"/>
    <col min="6427" max="6475" width="0" style="20" hidden="1" customWidth="1"/>
    <col min="6476" max="6652" width="9" style="20"/>
    <col min="6653" max="6653" width="3" style="20" customWidth="1"/>
    <col min="6654" max="6654" width="3.625" style="20" customWidth="1"/>
    <col min="6655" max="6655" width="6.875" style="20" customWidth="1"/>
    <col min="6656" max="6656" width="3.125" style="20" customWidth="1"/>
    <col min="6657" max="6657" width="7.625" style="20" customWidth="1"/>
    <col min="6658" max="6658" width="3.125" style="20" customWidth="1"/>
    <col min="6659" max="6659" width="10.625" style="20" customWidth="1"/>
    <col min="6660" max="6660" width="2.125" style="20" customWidth="1"/>
    <col min="6661" max="6661" width="1.625" style="20" customWidth="1"/>
    <col min="6662" max="6662" width="7" style="20" customWidth="1"/>
    <col min="6663" max="6663" width="5.375" style="20" customWidth="1"/>
    <col min="6664" max="6666" width="2.5" style="20" customWidth="1"/>
    <col min="6667" max="6669" width="0" style="20" hidden="1" customWidth="1"/>
    <col min="6670" max="6676" width="2.5" style="20" customWidth="1"/>
    <col min="6677" max="6680" width="0" style="20" hidden="1" customWidth="1"/>
    <col min="6681" max="6681" width="9.875" style="20" customWidth="1"/>
    <col min="6682" max="6682" width="15" style="20" customWidth="1"/>
    <col min="6683" max="6731" width="0" style="20" hidden="1" customWidth="1"/>
    <col min="6732" max="6908" width="9" style="20"/>
    <col min="6909" max="6909" width="3" style="20" customWidth="1"/>
    <col min="6910" max="6910" width="3.625" style="20" customWidth="1"/>
    <col min="6911" max="6911" width="6.875" style="20" customWidth="1"/>
    <col min="6912" max="6912" width="3.125" style="20" customWidth="1"/>
    <col min="6913" max="6913" width="7.625" style="20" customWidth="1"/>
    <col min="6914" max="6914" width="3.125" style="20" customWidth="1"/>
    <col min="6915" max="6915" width="10.625" style="20" customWidth="1"/>
    <col min="6916" max="6916" width="2.125" style="20" customWidth="1"/>
    <col min="6917" max="6917" width="1.625" style="20" customWidth="1"/>
    <col min="6918" max="6918" width="7" style="20" customWidth="1"/>
    <col min="6919" max="6919" width="5.375" style="20" customWidth="1"/>
    <col min="6920" max="6922" width="2.5" style="20" customWidth="1"/>
    <col min="6923" max="6925" width="0" style="20" hidden="1" customWidth="1"/>
    <col min="6926" max="6932" width="2.5" style="20" customWidth="1"/>
    <col min="6933" max="6936" width="0" style="20" hidden="1" customWidth="1"/>
    <col min="6937" max="6937" width="9.875" style="20" customWidth="1"/>
    <col min="6938" max="6938" width="15" style="20" customWidth="1"/>
    <col min="6939" max="6987" width="0" style="20" hidden="1" customWidth="1"/>
    <col min="6988" max="7164" width="9" style="20"/>
    <col min="7165" max="7165" width="3" style="20" customWidth="1"/>
    <col min="7166" max="7166" width="3.625" style="20" customWidth="1"/>
    <col min="7167" max="7167" width="6.875" style="20" customWidth="1"/>
    <col min="7168" max="7168" width="3.125" style="20" customWidth="1"/>
    <col min="7169" max="7169" width="7.625" style="20" customWidth="1"/>
    <col min="7170" max="7170" width="3.125" style="20" customWidth="1"/>
    <col min="7171" max="7171" width="10.625" style="20" customWidth="1"/>
    <col min="7172" max="7172" width="2.125" style="20" customWidth="1"/>
    <col min="7173" max="7173" width="1.625" style="20" customWidth="1"/>
    <col min="7174" max="7174" width="7" style="20" customWidth="1"/>
    <col min="7175" max="7175" width="5.375" style="20" customWidth="1"/>
    <col min="7176" max="7178" width="2.5" style="20" customWidth="1"/>
    <col min="7179" max="7181" width="0" style="20" hidden="1" customWidth="1"/>
    <col min="7182" max="7188" width="2.5" style="20" customWidth="1"/>
    <col min="7189" max="7192" width="0" style="20" hidden="1" customWidth="1"/>
    <col min="7193" max="7193" width="9.875" style="20" customWidth="1"/>
    <col min="7194" max="7194" width="15" style="20" customWidth="1"/>
    <col min="7195" max="7243" width="0" style="20" hidden="1" customWidth="1"/>
    <col min="7244" max="7420" width="9" style="20"/>
    <col min="7421" max="7421" width="3" style="20" customWidth="1"/>
    <col min="7422" max="7422" width="3.625" style="20" customWidth="1"/>
    <col min="7423" max="7423" width="6.875" style="20" customWidth="1"/>
    <col min="7424" max="7424" width="3.125" style="20" customWidth="1"/>
    <col min="7425" max="7425" width="7.625" style="20" customWidth="1"/>
    <col min="7426" max="7426" width="3.125" style="20" customWidth="1"/>
    <col min="7427" max="7427" width="10.625" style="20" customWidth="1"/>
    <col min="7428" max="7428" width="2.125" style="20" customWidth="1"/>
    <col min="7429" max="7429" width="1.625" style="20" customWidth="1"/>
    <col min="7430" max="7430" width="7" style="20" customWidth="1"/>
    <col min="7431" max="7431" width="5.375" style="20" customWidth="1"/>
    <col min="7432" max="7434" width="2.5" style="20" customWidth="1"/>
    <col min="7435" max="7437" width="0" style="20" hidden="1" customWidth="1"/>
    <col min="7438" max="7444" width="2.5" style="20" customWidth="1"/>
    <col min="7445" max="7448" width="0" style="20" hidden="1" customWidth="1"/>
    <col min="7449" max="7449" width="9.875" style="20" customWidth="1"/>
    <col min="7450" max="7450" width="15" style="20" customWidth="1"/>
    <col min="7451" max="7499" width="0" style="20" hidden="1" customWidth="1"/>
    <col min="7500" max="7676" width="9" style="20"/>
    <col min="7677" max="7677" width="3" style="20" customWidth="1"/>
    <col min="7678" max="7678" width="3.625" style="20" customWidth="1"/>
    <col min="7679" max="7679" width="6.875" style="20" customWidth="1"/>
    <col min="7680" max="7680" width="3.125" style="20" customWidth="1"/>
    <col min="7681" max="7681" width="7.625" style="20" customWidth="1"/>
    <col min="7682" max="7682" width="3.125" style="20" customWidth="1"/>
    <col min="7683" max="7683" width="10.625" style="20" customWidth="1"/>
    <col min="7684" max="7684" width="2.125" style="20" customWidth="1"/>
    <col min="7685" max="7685" width="1.625" style="20" customWidth="1"/>
    <col min="7686" max="7686" width="7" style="20" customWidth="1"/>
    <col min="7687" max="7687" width="5.375" style="20" customWidth="1"/>
    <col min="7688" max="7690" width="2.5" style="20" customWidth="1"/>
    <col min="7691" max="7693" width="0" style="20" hidden="1" customWidth="1"/>
    <col min="7694" max="7700" width="2.5" style="20" customWidth="1"/>
    <col min="7701" max="7704" width="0" style="20" hidden="1" customWidth="1"/>
    <col min="7705" max="7705" width="9.875" style="20" customWidth="1"/>
    <col min="7706" max="7706" width="15" style="20" customWidth="1"/>
    <col min="7707" max="7755" width="0" style="20" hidden="1" customWidth="1"/>
    <col min="7756" max="7932" width="9" style="20"/>
    <col min="7933" max="7933" width="3" style="20" customWidth="1"/>
    <col min="7934" max="7934" width="3.625" style="20" customWidth="1"/>
    <col min="7935" max="7935" width="6.875" style="20" customWidth="1"/>
    <col min="7936" max="7936" width="3.125" style="20" customWidth="1"/>
    <col min="7937" max="7937" width="7.625" style="20" customWidth="1"/>
    <col min="7938" max="7938" width="3.125" style="20" customWidth="1"/>
    <col min="7939" max="7939" width="10.625" style="20" customWidth="1"/>
    <col min="7940" max="7940" width="2.125" style="20" customWidth="1"/>
    <col min="7941" max="7941" width="1.625" style="20" customWidth="1"/>
    <col min="7942" max="7942" width="7" style="20" customWidth="1"/>
    <col min="7943" max="7943" width="5.375" style="20" customWidth="1"/>
    <col min="7944" max="7946" width="2.5" style="20" customWidth="1"/>
    <col min="7947" max="7949" width="0" style="20" hidden="1" customWidth="1"/>
    <col min="7950" max="7956" width="2.5" style="20" customWidth="1"/>
    <col min="7957" max="7960" width="0" style="20" hidden="1" customWidth="1"/>
    <col min="7961" max="7961" width="9.875" style="20" customWidth="1"/>
    <col min="7962" max="7962" width="15" style="20" customWidth="1"/>
    <col min="7963" max="8011" width="0" style="20" hidden="1" customWidth="1"/>
    <col min="8012" max="8188" width="9" style="20"/>
    <col min="8189" max="8189" width="3" style="20" customWidth="1"/>
    <col min="8190" max="8190" width="3.625" style="20" customWidth="1"/>
    <col min="8191" max="8191" width="6.875" style="20" customWidth="1"/>
    <col min="8192" max="8192" width="3.125" style="20" customWidth="1"/>
    <col min="8193" max="8193" width="7.625" style="20" customWidth="1"/>
    <col min="8194" max="8194" width="3.125" style="20" customWidth="1"/>
    <col min="8195" max="8195" width="10.625" style="20" customWidth="1"/>
    <col min="8196" max="8196" width="2.125" style="20" customWidth="1"/>
    <col min="8197" max="8197" width="1.625" style="20" customWidth="1"/>
    <col min="8198" max="8198" width="7" style="20" customWidth="1"/>
    <col min="8199" max="8199" width="5.375" style="20" customWidth="1"/>
    <col min="8200" max="8202" width="2.5" style="20" customWidth="1"/>
    <col min="8203" max="8205" width="0" style="20" hidden="1" customWidth="1"/>
    <col min="8206" max="8212" width="2.5" style="20" customWidth="1"/>
    <col min="8213" max="8216" width="0" style="20" hidden="1" customWidth="1"/>
    <col min="8217" max="8217" width="9.875" style="20" customWidth="1"/>
    <col min="8218" max="8218" width="15" style="20" customWidth="1"/>
    <col min="8219" max="8267" width="0" style="20" hidden="1" customWidth="1"/>
    <col min="8268" max="8444" width="9" style="20"/>
    <col min="8445" max="8445" width="3" style="20" customWidth="1"/>
    <col min="8446" max="8446" width="3.625" style="20" customWidth="1"/>
    <col min="8447" max="8447" width="6.875" style="20" customWidth="1"/>
    <col min="8448" max="8448" width="3.125" style="20" customWidth="1"/>
    <col min="8449" max="8449" width="7.625" style="20" customWidth="1"/>
    <col min="8450" max="8450" width="3.125" style="20" customWidth="1"/>
    <col min="8451" max="8451" width="10.625" style="20" customWidth="1"/>
    <col min="8452" max="8452" width="2.125" style="20" customWidth="1"/>
    <col min="8453" max="8453" width="1.625" style="20" customWidth="1"/>
    <col min="8454" max="8454" width="7" style="20" customWidth="1"/>
    <col min="8455" max="8455" width="5.375" style="20" customWidth="1"/>
    <col min="8456" max="8458" width="2.5" style="20" customWidth="1"/>
    <col min="8459" max="8461" width="0" style="20" hidden="1" customWidth="1"/>
    <col min="8462" max="8468" width="2.5" style="20" customWidth="1"/>
    <col min="8469" max="8472" width="0" style="20" hidden="1" customWidth="1"/>
    <col min="8473" max="8473" width="9.875" style="20" customWidth="1"/>
    <col min="8474" max="8474" width="15" style="20" customWidth="1"/>
    <col min="8475" max="8523" width="0" style="20" hidden="1" customWidth="1"/>
    <col min="8524" max="8700" width="9" style="20"/>
    <col min="8701" max="8701" width="3" style="20" customWidth="1"/>
    <col min="8702" max="8702" width="3.625" style="20" customWidth="1"/>
    <col min="8703" max="8703" width="6.875" style="20" customWidth="1"/>
    <col min="8704" max="8704" width="3.125" style="20" customWidth="1"/>
    <col min="8705" max="8705" width="7.625" style="20" customWidth="1"/>
    <col min="8706" max="8706" width="3.125" style="20" customWidth="1"/>
    <col min="8707" max="8707" width="10.625" style="20" customWidth="1"/>
    <col min="8708" max="8708" width="2.125" style="20" customWidth="1"/>
    <col min="8709" max="8709" width="1.625" style="20" customWidth="1"/>
    <col min="8710" max="8710" width="7" style="20" customWidth="1"/>
    <col min="8711" max="8711" width="5.375" style="20" customWidth="1"/>
    <col min="8712" max="8714" width="2.5" style="20" customWidth="1"/>
    <col min="8715" max="8717" width="0" style="20" hidden="1" customWidth="1"/>
    <col min="8718" max="8724" width="2.5" style="20" customWidth="1"/>
    <col min="8725" max="8728" width="0" style="20" hidden="1" customWidth="1"/>
    <col min="8729" max="8729" width="9.875" style="20" customWidth="1"/>
    <col min="8730" max="8730" width="15" style="20" customWidth="1"/>
    <col min="8731" max="8779" width="0" style="20" hidden="1" customWidth="1"/>
    <col min="8780" max="8956" width="9" style="20"/>
    <col min="8957" max="8957" width="3" style="20" customWidth="1"/>
    <col min="8958" max="8958" width="3.625" style="20" customWidth="1"/>
    <col min="8959" max="8959" width="6.875" style="20" customWidth="1"/>
    <col min="8960" max="8960" width="3.125" style="20" customWidth="1"/>
    <col min="8961" max="8961" width="7.625" style="20" customWidth="1"/>
    <col min="8962" max="8962" width="3.125" style="20" customWidth="1"/>
    <col min="8963" max="8963" width="10.625" style="20" customWidth="1"/>
    <col min="8964" max="8964" width="2.125" style="20" customWidth="1"/>
    <col min="8965" max="8965" width="1.625" style="20" customWidth="1"/>
    <col min="8966" max="8966" width="7" style="20" customWidth="1"/>
    <col min="8967" max="8967" width="5.375" style="20" customWidth="1"/>
    <col min="8968" max="8970" width="2.5" style="20" customWidth="1"/>
    <col min="8971" max="8973" width="0" style="20" hidden="1" customWidth="1"/>
    <col min="8974" max="8980" width="2.5" style="20" customWidth="1"/>
    <col min="8981" max="8984" width="0" style="20" hidden="1" customWidth="1"/>
    <col min="8985" max="8985" width="9.875" style="20" customWidth="1"/>
    <col min="8986" max="8986" width="15" style="20" customWidth="1"/>
    <col min="8987" max="9035" width="0" style="20" hidden="1" customWidth="1"/>
    <col min="9036" max="9212" width="9" style="20"/>
    <col min="9213" max="9213" width="3" style="20" customWidth="1"/>
    <col min="9214" max="9214" width="3.625" style="20" customWidth="1"/>
    <col min="9215" max="9215" width="6.875" style="20" customWidth="1"/>
    <col min="9216" max="9216" width="3.125" style="20" customWidth="1"/>
    <col min="9217" max="9217" width="7.625" style="20" customWidth="1"/>
    <col min="9218" max="9218" width="3.125" style="20" customWidth="1"/>
    <col min="9219" max="9219" width="10.625" style="20" customWidth="1"/>
    <col min="9220" max="9220" width="2.125" style="20" customWidth="1"/>
    <col min="9221" max="9221" width="1.625" style="20" customWidth="1"/>
    <col min="9222" max="9222" width="7" style="20" customWidth="1"/>
    <col min="9223" max="9223" width="5.375" style="20" customWidth="1"/>
    <col min="9224" max="9226" width="2.5" style="20" customWidth="1"/>
    <col min="9227" max="9229" width="0" style="20" hidden="1" customWidth="1"/>
    <col min="9230" max="9236" width="2.5" style="20" customWidth="1"/>
    <col min="9237" max="9240" width="0" style="20" hidden="1" customWidth="1"/>
    <col min="9241" max="9241" width="9.875" style="20" customWidth="1"/>
    <col min="9242" max="9242" width="15" style="20" customWidth="1"/>
    <col min="9243" max="9291" width="0" style="20" hidden="1" customWidth="1"/>
    <col min="9292" max="9468" width="9" style="20"/>
    <col min="9469" max="9469" width="3" style="20" customWidth="1"/>
    <col min="9470" max="9470" width="3.625" style="20" customWidth="1"/>
    <col min="9471" max="9471" width="6.875" style="20" customWidth="1"/>
    <col min="9472" max="9472" width="3.125" style="20" customWidth="1"/>
    <col min="9473" max="9473" width="7.625" style="20" customWidth="1"/>
    <col min="9474" max="9474" width="3.125" style="20" customWidth="1"/>
    <col min="9475" max="9475" width="10.625" style="20" customWidth="1"/>
    <col min="9476" max="9476" width="2.125" style="20" customWidth="1"/>
    <col min="9477" max="9477" width="1.625" style="20" customWidth="1"/>
    <col min="9478" max="9478" width="7" style="20" customWidth="1"/>
    <col min="9479" max="9479" width="5.375" style="20" customWidth="1"/>
    <col min="9480" max="9482" width="2.5" style="20" customWidth="1"/>
    <col min="9483" max="9485" width="0" style="20" hidden="1" customWidth="1"/>
    <col min="9486" max="9492" width="2.5" style="20" customWidth="1"/>
    <col min="9493" max="9496" width="0" style="20" hidden="1" customWidth="1"/>
    <col min="9497" max="9497" width="9.875" style="20" customWidth="1"/>
    <col min="9498" max="9498" width="15" style="20" customWidth="1"/>
    <col min="9499" max="9547" width="0" style="20" hidden="1" customWidth="1"/>
    <col min="9548" max="9724" width="9" style="20"/>
    <col min="9725" max="9725" width="3" style="20" customWidth="1"/>
    <col min="9726" max="9726" width="3.625" style="20" customWidth="1"/>
    <col min="9727" max="9727" width="6.875" style="20" customWidth="1"/>
    <col min="9728" max="9728" width="3.125" style="20" customWidth="1"/>
    <col min="9729" max="9729" width="7.625" style="20" customWidth="1"/>
    <col min="9730" max="9730" width="3.125" style="20" customWidth="1"/>
    <col min="9731" max="9731" width="10.625" style="20" customWidth="1"/>
    <col min="9732" max="9732" width="2.125" style="20" customWidth="1"/>
    <col min="9733" max="9733" width="1.625" style="20" customWidth="1"/>
    <col min="9734" max="9734" width="7" style="20" customWidth="1"/>
    <col min="9735" max="9735" width="5.375" style="20" customWidth="1"/>
    <col min="9736" max="9738" width="2.5" style="20" customWidth="1"/>
    <col min="9739" max="9741" width="0" style="20" hidden="1" customWidth="1"/>
    <col min="9742" max="9748" width="2.5" style="20" customWidth="1"/>
    <col min="9749" max="9752" width="0" style="20" hidden="1" customWidth="1"/>
    <col min="9753" max="9753" width="9.875" style="20" customWidth="1"/>
    <col min="9754" max="9754" width="15" style="20" customWidth="1"/>
    <col min="9755" max="9803" width="0" style="20" hidden="1" customWidth="1"/>
    <col min="9804" max="9980" width="9" style="20"/>
    <col min="9981" max="9981" width="3" style="20" customWidth="1"/>
    <col min="9982" max="9982" width="3.625" style="20" customWidth="1"/>
    <col min="9983" max="9983" width="6.875" style="20" customWidth="1"/>
    <col min="9984" max="9984" width="3.125" style="20" customWidth="1"/>
    <col min="9985" max="9985" width="7.625" style="20" customWidth="1"/>
    <col min="9986" max="9986" width="3.125" style="20" customWidth="1"/>
    <col min="9987" max="9987" width="10.625" style="20" customWidth="1"/>
    <col min="9988" max="9988" width="2.125" style="20" customWidth="1"/>
    <col min="9989" max="9989" width="1.625" style="20" customWidth="1"/>
    <col min="9990" max="9990" width="7" style="20" customWidth="1"/>
    <col min="9991" max="9991" width="5.375" style="20" customWidth="1"/>
    <col min="9992" max="9994" width="2.5" style="20" customWidth="1"/>
    <col min="9995" max="9997" width="0" style="20" hidden="1" customWidth="1"/>
    <col min="9998" max="10004" width="2.5" style="20" customWidth="1"/>
    <col min="10005" max="10008" width="0" style="20" hidden="1" customWidth="1"/>
    <col min="10009" max="10009" width="9.875" style="20" customWidth="1"/>
    <col min="10010" max="10010" width="15" style="20" customWidth="1"/>
    <col min="10011" max="10059" width="0" style="20" hidden="1" customWidth="1"/>
    <col min="10060" max="10236" width="9" style="20"/>
    <col min="10237" max="10237" width="3" style="20" customWidth="1"/>
    <col min="10238" max="10238" width="3.625" style="20" customWidth="1"/>
    <col min="10239" max="10239" width="6.875" style="20" customWidth="1"/>
    <col min="10240" max="10240" width="3.125" style="20" customWidth="1"/>
    <col min="10241" max="10241" width="7.625" style="20" customWidth="1"/>
    <col min="10242" max="10242" width="3.125" style="20" customWidth="1"/>
    <col min="10243" max="10243" width="10.625" style="20" customWidth="1"/>
    <col min="10244" max="10244" width="2.125" style="20" customWidth="1"/>
    <col min="10245" max="10245" width="1.625" style="20" customWidth="1"/>
    <col min="10246" max="10246" width="7" style="20" customWidth="1"/>
    <col min="10247" max="10247" width="5.375" style="20" customWidth="1"/>
    <col min="10248" max="10250" width="2.5" style="20" customWidth="1"/>
    <col min="10251" max="10253" width="0" style="20" hidden="1" customWidth="1"/>
    <col min="10254" max="10260" width="2.5" style="20" customWidth="1"/>
    <col min="10261" max="10264" width="0" style="20" hidden="1" customWidth="1"/>
    <col min="10265" max="10265" width="9.875" style="20" customWidth="1"/>
    <col min="10266" max="10266" width="15" style="20" customWidth="1"/>
    <col min="10267" max="10315" width="0" style="20" hidden="1" customWidth="1"/>
    <col min="10316" max="10492" width="9" style="20"/>
    <col min="10493" max="10493" width="3" style="20" customWidth="1"/>
    <col min="10494" max="10494" width="3.625" style="20" customWidth="1"/>
    <col min="10495" max="10495" width="6.875" style="20" customWidth="1"/>
    <col min="10496" max="10496" width="3.125" style="20" customWidth="1"/>
    <col min="10497" max="10497" width="7.625" style="20" customWidth="1"/>
    <col min="10498" max="10498" width="3.125" style="20" customWidth="1"/>
    <col min="10499" max="10499" width="10.625" style="20" customWidth="1"/>
    <col min="10500" max="10500" width="2.125" style="20" customWidth="1"/>
    <col min="10501" max="10501" width="1.625" style="20" customWidth="1"/>
    <col min="10502" max="10502" width="7" style="20" customWidth="1"/>
    <col min="10503" max="10503" width="5.375" style="20" customWidth="1"/>
    <col min="10504" max="10506" width="2.5" style="20" customWidth="1"/>
    <col min="10507" max="10509" width="0" style="20" hidden="1" customWidth="1"/>
    <col min="10510" max="10516" width="2.5" style="20" customWidth="1"/>
    <col min="10517" max="10520" width="0" style="20" hidden="1" customWidth="1"/>
    <col min="10521" max="10521" width="9.875" style="20" customWidth="1"/>
    <col min="10522" max="10522" width="15" style="20" customWidth="1"/>
    <col min="10523" max="10571" width="0" style="20" hidden="1" customWidth="1"/>
    <col min="10572" max="10748" width="9" style="20"/>
    <col min="10749" max="10749" width="3" style="20" customWidth="1"/>
    <col min="10750" max="10750" width="3.625" style="20" customWidth="1"/>
    <col min="10751" max="10751" width="6.875" style="20" customWidth="1"/>
    <col min="10752" max="10752" width="3.125" style="20" customWidth="1"/>
    <col min="10753" max="10753" width="7.625" style="20" customWidth="1"/>
    <col min="10754" max="10754" width="3.125" style="20" customWidth="1"/>
    <col min="10755" max="10755" width="10.625" style="20" customWidth="1"/>
    <col min="10756" max="10756" width="2.125" style="20" customWidth="1"/>
    <col min="10757" max="10757" width="1.625" style="20" customWidth="1"/>
    <col min="10758" max="10758" width="7" style="20" customWidth="1"/>
    <col min="10759" max="10759" width="5.375" style="20" customWidth="1"/>
    <col min="10760" max="10762" width="2.5" style="20" customWidth="1"/>
    <col min="10763" max="10765" width="0" style="20" hidden="1" customWidth="1"/>
    <col min="10766" max="10772" width="2.5" style="20" customWidth="1"/>
    <col min="10773" max="10776" width="0" style="20" hidden="1" customWidth="1"/>
    <col min="10777" max="10777" width="9.875" style="20" customWidth="1"/>
    <col min="10778" max="10778" width="15" style="20" customWidth="1"/>
    <col min="10779" max="10827" width="0" style="20" hidden="1" customWidth="1"/>
    <col min="10828" max="11004" width="9" style="20"/>
    <col min="11005" max="11005" width="3" style="20" customWidth="1"/>
    <col min="11006" max="11006" width="3.625" style="20" customWidth="1"/>
    <col min="11007" max="11007" width="6.875" style="20" customWidth="1"/>
    <col min="11008" max="11008" width="3.125" style="20" customWidth="1"/>
    <col min="11009" max="11009" width="7.625" style="20" customWidth="1"/>
    <col min="11010" max="11010" width="3.125" style="20" customWidth="1"/>
    <col min="11011" max="11011" width="10.625" style="20" customWidth="1"/>
    <col min="11012" max="11012" width="2.125" style="20" customWidth="1"/>
    <col min="11013" max="11013" width="1.625" style="20" customWidth="1"/>
    <col min="11014" max="11014" width="7" style="20" customWidth="1"/>
    <col min="11015" max="11015" width="5.375" style="20" customWidth="1"/>
    <col min="11016" max="11018" width="2.5" style="20" customWidth="1"/>
    <col min="11019" max="11021" width="0" style="20" hidden="1" customWidth="1"/>
    <col min="11022" max="11028" width="2.5" style="20" customWidth="1"/>
    <col min="11029" max="11032" width="0" style="20" hidden="1" customWidth="1"/>
    <col min="11033" max="11033" width="9.875" style="20" customWidth="1"/>
    <col min="11034" max="11034" width="15" style="20" customWidth="1"/>
    <col min="11035" max="11083" width="0" style="20" hidden="1" customWidth="1"/>
    <col min="11084" max="11260" width="9" style="20"/>
    <col min="11261" max="11261" width="3" style="20" customWidth="1"/>
    <col min="11262" max="11262" width="3.625" style="20" customWidth="1"/>
    <col min="11263" max="11263" width="6.875" style="20" customWidth="1"/>
    <col min="11264" max="11264" width="3.125" style="20" customWidth="1"/>
    <col min="11265" max="11265" width="7.625" style="20" customWidth="1"/>
    <col min="11266" max="11266" width="3.125" style="20" customWidth="1"/>
    <col min="11267" max="11267" width="10.625" style="20" customWidth="1"/>
    <col min="11268" max="11268" width="2.125" style="20" customWidth="1"/>
    <col min="11269" max="11269" width="1.625" style="20" customWidth="1"/>
    <col min="11270" max="11270" width="7" style="20" customWidth="1"/>
    <col min="11271" max="11271" width="5.375" style="20" customWidth="1"/>
    <col min="11272" max="11274" width="2.5" style="20" customWidth="1"/>
    <col min="11275" max="11277" width="0" style="20" hidden="1" customWidth="1"/>
    <col min="11278" max="11284" width="2.5" style="20" customWidth="1"/>
    <col min="11285" max="11288" width="0" style="20" hidden="1" customWidth="1"/>
    <col min="11289" max="11289" width="9.875" style="20" customWidth="1"/>
    <col min="11290" max="11290" width="15" style="20" customWidth="1"/>
    <col min="11291" max="11339" width="0" style="20" hidden="1" customWidth="1"/>
    <col min="11340" max="11516" width="9" style="20"/>
    <col min="11517" max="11517" width="3" style="20" customWidth="1"/>
    <col min="11518" max="11518" width="3.625" style="20" customWidth="1"/>
    <col min="11519" max="11519" width="6.875" style="20" customWidth="1"/>
    <col min="11520" max="11520" width="3.125" style="20" customWidth="1"/>
    <col min="11521" max="11521" width="7.625" style="20" customWidth="1"/>
    <col min="11522" max="11522" width="3.125" style="20" customWidth="1"/>
    <col min="11523" max="11523" width="10.625" style="20" customWidth="1"/>
    <col min="11524" max="11524" width="2.125" style="20" customWidth="1"/>
    <col min="11525" max="11525" width="1.625" style="20" customWidth="1"/>
    <col min="11526" max="11526" width="7" style="20" customWidth="1"/>
    <col min="11527" max="11527" width="5.375" style="20" customWidth="1"/>
    <col min="11528" max="11530" width="2.5" style="20" customWidth="1"/>
    <col min="11531" max="11533" width="0" style="20" hidden="1" customWidth="1"/>
    <col min="11534" max="11540" width="2.5" style="20" customWidth="1"/>
    <col min="11541" max="11544" width="0" style="20" hidden="1" customWidth="1"/>
    <col min="11545" max="11545" width="9.875" style="20" customWidth="1"/>
    <col min="11546" max="11546" width="15" style="20" customWidth="1"/>
    <col min="11547" max="11595" width="0" style="20" hidden="1" customWidth="1"/>
    <col min="11596" max="11772" width="9" style="20"/>
    <col min="11773" max="11773" width="3" style="20" customWidth="1"/>
    <col min="11774" max="11774" width="3.625" style="20" customWidth="1"/>
    <col min="11775" max="11775" width="6.875" style="20" customWidth="1"/>
    <col min="11776" max="11776" width="3.125" style="20" customWidth="1"/>
    <col min="11777" max="11777" width="7.625" style="20" customWidth="1"/>
    <col min="11778" max="11778" width="3.125" style="20" customWidth="1"/>
    <col min="11779" max="11779" width="10.625" style="20" customWidth="1"/>
    <col min="11780" max="11780" width="2.125" style="20" customWidth="1"/>
    <col min="11781" max="11781" width="1.625" style="20" customWidth="1"/>
    <col min="11782" max="11782" width="7" style="20" customWidth="1"/>
    <col min="11783" max="11783" width="5.375" style="20" customWidth="1"/>
    <col min="11784" max="11786" width="2.5" style="20" customWidth="1"/>
    <col min="11787" max="11789" width="0" style="20" hidden="1" customWidth="1"/>
    <col min="11790" max="11796" width="2.5" style="20" customWidth="1"/>
    <col min="11797" max="11800" width="0" style="20" hidden="1" customWidth="1"/>
    <col min="11801" max="11801" width="9.875" style="20" customWidth="1"/>
    <col min="11802" max="11802" width="15" style="20" customWidth="1"/>
    <col min="11803" max="11851" width="0" style="20" hidden="1" customWidth="1"/>
    <col min="11852" max="12028" width="9" style="20"/>
    <col min="12029" max="12029" width="3" style="20" customWidth="1"/>
    <col min="12030" max="12030" width="3.625" style="20" customWidth="1"/>
    <col min="12031" max="12031" width="6.875" style="20" customWidth="1"/>
    <col min="12032" max="12032" width="3.125" style="20" customWidth="1"/>
    <col min="12033" max="12033" width="7.625" style="20" customWidth="1"/>
    <col min="12034" max="12034" width="3.125" style="20" customWidth="1"/>
    <col min="12035" max="12035" width="10.625" style="20" customWidth="1"/>
    <col min="12036" max="12036" width="2.125" style="20" customWidth="1"/>
    <col min="12037" max="12037" width="1.625" style="20" customWidth="1"/>
    <col min="12038" max="12038" width="7" style="20" customWidth="1"/>
    <col min="12039" max="12039" width="5.375" style="20" customWidth="1"/>
    <col min="12040" max="12042" width="2.5" style="20" customWidth="1"/>
    <col min="12043" max="12045" width="0" style="20" hidden="1" customWidth="1"/>
    <col min="12046" max="12052" width="2.5" style="20" customWidth="1"/>
    <col min="12053" max="12056" width="0" style="20" hidden="1" customWidth="1"/>
    <col min="12057" max="12057" width="9.875" style="20" customWidth="1"/>
    <col min="12058" max="12058" width="15" style="20" customWidth="1"/>
    <col min="12059" max="12107" width="0" style="20" hidden="1" customWidth="1"/>
    <col min="12108" max="12284" width="9" style="20"/>
    <col min="12285" max="12285" width="3" style="20" customWidth="1"/>
    <col min="12286" max="12286" width="3.625" style="20" customWidth="1"/>
    <col min="12287" max="12287" width="6.875" style="20" customWidth="1"/>
    <col min="12288" max="12288" width="3.125" style="20" customWidth="1"/>
    <col min="12289" max="12289" width="7.625" style="20" customWidth="1"/>
    <col min="12290" max="12290" width="3.125" style="20" customWidth="1"/>
    <col min="12291" max="12291" width="10.625" style="20" customWidth="1"/>
    <col min="12292" max="12292" width="2.125" style="20" customWidth="1"/>
    <col min="12293" max="12293" width="1.625" style="20" customWidth="1"/>
    <col min="12294" max="12294" width="7" style="20" customWidth="1"/>
    <col min="12295" max="12295" width="5.375" style="20" customWidth="1"/>
    <col min="12296" max="12298" width="2.5" style="20" customWidth="1"/>
    <col min="12299" max="12301" width="0" style="20" hidden="1" customWidth="1"/>
    <col min="12302" max="12308" width="2.5" style="20" customWidth="1"/>
    <col min="12309" max="12312" width="0" style="20" hidden="1" customWidth="1"/>
    <col min="12313" max="12313" width="9.875" style="20" customWidth="1"/>
    <col min="12314" max="12314" width="15" style="20" customWidth="1"/>
    <col min="12315" max="12363" width="0" style="20" hidden="1" customWidth="1"/>
    <col min="12364" max="12540" width="9" style="20"/>
    <col min="12541" max="12541" width="3" style="20" customWidth="1"/>
    <col min="12542" max="12542" width="3.625" style="20" customWidth="1"/>
    <col min="12543" max="12543" width="6.875" style="20" customWidth="1"/>
    <col min="12544" max="12544" width="3.125" style="20" customWidth="1"/>
    <col min="12545" max="12545" width="7.625" style="20" customWidth="1"/>
    <col min="12546" max="12546" width="3.125" style="20" customWidth="1"/>
    <col min="12547" max="12547" width="10.625" style="20" customWidth="1"/>
    <col min="12548" max="12548" width="2.125" style="20" customWidth="1"/>
    <col min="12549" max="12549" width="1.625" style="20" customWidth="1"/>
    <col min="12550" max="12550" width="7" style="20" customWidth="1"/>
    <col min="12551" max="12551" width="5.375" style="20" customWidth="1"/>
    <col min="12552" max="12554" width="2.5" style="20" customWidth="1"/>
    <col min="12555" max="12557" width="0" style="20" hidden="1" customWidth="1"/>
    <col min="12558" max="12564" width="2.5" style="20" customWidth="1"/>
    <col min="12565" max="12568" width="0" style="20" hidden="1" customWidth="1"/>
    <col min="12569" max="12569" width="9.875" style="20" customWidth="1"/>
    <col min="12570" max="12570" width="15" style="20" customWidth="1"/>
    <col min="12571" max="12619" width="0" style="20" hidden="1" customWidth="1"/>
    <col min="12620" max="12796" width="9" style="20"/>
    <col min="12797" max="12797" width="3" style="20" customWidth="1"/>
    <col min="12798" max="12798" width="3.625" style="20" customWidth="1"/>
    <col min="12799" max="12799" width="6.875" style="20" customWidth="1"/>
    <col min="12800" max="12800" width="3.125" style="20" customWidth="1"/>
    <col min="12801" max="12801" width="7.625" style="20" customWidth="1"/>
    <col min="12802" max="12802" width="3.125" style="20" customWidth="1"/>
    <col min="12803" max="12803" width="10.625" style="20" customWidth="1"/>
    <col min="12804" max="12804" width="2.125" style="20" customWidth="1"/>
    <col min="12805" max="12805" width="1.625" style="20" customWidth="1"/>
    <col min="12806" max="12806" width="7" style="20" customWidth="1"/>
    <col min="12807" max="12807" width="5.375" style="20" customWidth="1"/>
    <col min="12808" max="12810" width="2.5" style="20" customWidth="1"/>
    <col min="12811" max="12813" width="0" style="20" hidden="1" customWidth="1"/>
    <col min="12814" max="12820" width="2.5" style="20" customWidth="1"/>
    <col min="12821" max="12824" width="0" style="20" hidden="1" customWidth="1"/>
    <col min="12825" max="12825" width="9.875" style="20" customWidth="1"/>
    <col min="12826" max="12826" width="15" style="20" customWidth="1"/>
    <col min="12827" max="12875" width="0" style="20" hidden="1" customWidth="1"/>
    <col min="12876" max="13052" width="9" style="20"/>
    <col min="13053" max="13053" width="3" style="20" customWidth="1"/>
    <col min="13054" max="13054" width="3.625" style="20" customWidth="1"/>
    <col min="13055" max="13055" width="6.875" style="20" customWidth="1"/>
    <col min="13056" max="13056" width="3.125" style="20" customWidth="1"/>
    <col min="13057" max="13057" width="7.625" style="20" customWidth="1"/>
    <col min="13058" max="13058" width="3.125" style="20" customWidth="1"/>
    <col min="13059" max="13059" width="10.625" style="20" customWidth="1"/>
    <col min="13060" max="13060" width="2.125" style="20" customWidth="1"/>
    <col min="13061" max="13061" width="1.625" style="20" customWidth="1"/>
    <col min="13062" max="13062" width="7" style="20" customWidth="1"/>
    <col min="13063" max="13063" width="5.375" style="20" customWidth="1"/>
    <col min="13064" max="13066" width="2.5" style="20" customWidth="1"/>
    <col min="13067" max="13069" width="0" style="20" hidden="1" customWidth="1"/>
    <col min="13070" max="13076" width="2.5" style="20" customWidth="1"/>
    <col min="13077" max="13080" width="0" style="20" hidden="1" customWidth="1"/>
    <col min="13081" max="13081" width="9.875" style="20" customWidth="1"/>
    <col min="13082" max="13082" width="15" style="20" customWidth="1"/>
    <col min="13083" max="13131" width="0" style="20" hidden="1" customWidth="1"/>
    <col min="13132" max="13308" width="9" style="20"/>
    <col min="13309" max="13309" width="3" style="20" customWidth="1"/>
    <col min="13310" max="13310" width="3.625" style="20" customWidth="1"/>
    <col min="13311" max="13311" width="6.875" style="20" customWidth="1"/>
    <col min="13312" max="13312" width="3.125" style="20" customWidth="1"/>
    <col min="13313" max="13313" width="7.625" style="20" customWidth="1"/>
    <col min="13314" max="13314" width="3.125" style="20" customWidth="1"/>
    <col min="13315" max="13315" width="10.625" style="20" customWidth="1"/>
    <col min="13316" max="13316" width="2.125" style="20" customWidth="1"/>
    <col min="13317" max="13317" width="1.625" style="20" customWidth="1"/>
    <col min="13318" max="13318" width="7" style="20" customWidth="1"/>
    <col min="13319" max="13319" width="5.375" style="20" customWidth="1"/>
    <col min="13320" max="13322" width="2.5" style="20" customWidth="1"/>
    <col min="13323" max="13325" width="0" style="20" hidden="1" customWidth="1"/>
    <col min="13326" max="13332" width="2.5" style="20" customWidth="1"/>
    <col min="13333" max="13336" width="0" style="20" hidden="1" customWidth="1"/>
    <col min="13337" max="13337" width="9.875" style="20" customWidth="1"/>
    <col min="13338" max="13338" width="15" style="20" customWidth="1"/>
    <col min="13339" max="13387" width="0" style="20" hidden="1" customWidth="1"/>
    <col min="13388" max="13564" width="9" style="20"/>
    <col min="13565" max="13565" width="3" style="20" customWidth="1"/>
    <col min="13566" max="13566" width="3.625" style="20" customWidth="1"/>
    <col min="13567" max="13567" width="6.875" style="20" customWidth="1"/>
    <col min="13568" max="13568" width="3.125" style="20" customWidth="1"/>
    <col min="13569" max="13569" width="7.625" style="20" customWidth="1"/>
    <col min="13570" max="13570" width="3.125" style="20" customWidth="1"/>
    <col min="13571" max="13571" width="10.625" style="20" customWidth="1"/>
    <col min="13572" max="13572" width="2.125" style="20" customWidth="1"/>
    <col min="13573" max="13573" width="1.625" style="20" customWidth="1"/>
    <col min="13574" max="13574" width="7" style="20" customWidth="1"/>
    <col min="13575" max="13575" width="5.375" style="20" customWidth="1"/>
    <col min="13576" max="13578" width="2.5" style="20" customWidth="1"/>
    <col min="13579" max="13581" width="0" style="20" hidden="1" customWidth="1"/>
    <col min="13582" max="13588" width="2.5" style="20" customWidth="1"/>
    <col min="13589" max="13592" width="0" style="20" hidden="1" customWidth="1"/>
    <col min="13593" max="13593" width="9.875" style="20" customWidth="1"/>
    <col min="13594" max="13594" width="15" style="20" customWidth="1"/>
    <col min="13595" max="13643" width="0" style="20" hidden="1" customWidth="1"/>
    <col min="13644" max="13820" width="9" style="20"/>
    <col min="13821" max="13821" width="3" style="20" customWidth="1"/>
    <col min="13822" max="13822" width="3.625" style="20" customWidth="1"/>
    <col min="13823" max="13823" width="6.875" style="20" customWidth="1"/>
    <col min="13824" max="13824" width="3.125" style="20" customWidth="1"/>
    <col min="13825" max="13825" width="7.625" style="20" customWidth="1"/>
    <col min="13826" max="13826" width="3.125" style="20" customWidth="1"/>
    <col min="13827" max="13827" width="10.625" style="20" customWidth="1"/>
    <col min="13828" max="13828" width="2.125" style="20" customWidth="1"/>
    <col min="13829" max="13829" width="1.625" style="20" customWidth="1"/>
    <col min="13830" max="13830" width="7" style="20" customWidth="1"/>
    <col min="13831" max="13831" width="5.375" style="20" customWidth="1"/>
    <col min="13832" max="13834" width="2.5" style="20" customWidth="1"/>
    <col min="13835" max="13837" width="0" style="20" hidden="1" customWidth="1"/>
    <col min="13838" max="13844" width="2.5" style="20" customWidth="1"/>
    <col min="13845" max="13848" width="0" style="20" hidden="1" customWidth="1"/>
    <col min="13849" max="13849" width="9.875" style="20" customWidth="1"/>
    <col min="13850" max="13850" width="15" style="20" customWidth="1"/>
    <col min="13851" max="13899" width="0" style="20" hidden="1" customWidth="1"/>
    <col min="13900" max="14076" width="9" style="20"/>
    <col min="14077" max="14077" width="3" style="20" customWidth="1"/>
    <col min="14078" max="14078" width="3.625" style="20" customWidth="1"/>
    <col min="14079" max="14079" width="6.875" style="20" customWidth="1"/>
    <col min="14080" max="14080" width="3.125" style="20" customWidth="1"/>
    <col min="14081" max="14081" width="7.625" style="20" customWidth="1"/>
    <col min="14082" max="14082" width="3.125" style="20" customWidth="1"/>
    <col min="14083" max="14083" width="10.625" style="20" customWidth="1"/>
    <col min="14084" max="14084" width="2.125" style="20" customWidth="1"/>
    <col min="14085" max="14085" width="1.625" style="20" customWidth="1"/>
    <col min="14086" max="14086" width="7" style="20" customWidth="1"/>
    <col min="14087" max="14087" width="5.375" style="20" customWidth="1"/>
    <col min="14088" max="14090" width="2.5" style="20" customWidth="1"/>
    <col min="14091" max="14093" width="0" style="20" hidden="1" customWidth="1"/>
    <col min="14094" max="14100" width="2.5" style="20" customWidth="1"/>
    <col min="14101" max="14104" width="0" style="20" hidden="1" customWidth="1"/>
    <col min="14105" max="14105" width="9.875" style="20" customWidth="1"/>
    <col min="14106" max="14106" width="15" style="20" customWidth="1"/>
    <col min="14107" max="14155" width="0" style="20" hidden="1" customWidth="1"/>
    <col min="14156" max="14332" width="9" style="20"/>
    <col min="14333" max="14333" width="3" style="20" customWidth="1"/>
    <col min="14334" max="14334" width="3.625" style="20" customWidth="1"/>
    <col min="14335" max="14335" width="6.875" style="20" customWidth="1"/>
    <col min="14336" max="14336" width="3.125" style="20" customWidth="1"/>
    <col min="14337" max="14337" width="7.625" style="20" customWidth="1"/>
    <col min="14338" max="14338" width="3.125" style="20" customWidth="1"/>
    <col min="14339" max="14339" width="10.625" style="20" customWidth="1"/>
    <col min="14340" max="14340" width="2.125" style="20" customWidth="1"/>
    <col min="14341" max="14341" width="1.625" style="20" customWidth="1"/>
    <col min="14342" max="14342" width="7" style="20" customWidth="1"/>
    <col min="14343" max="14343" width="5.375" style="20" customWidth="1"/>
    <col min="14344" max="14346" width="2.5" style="20" customWidth="1"/>
    <col min="14347" max="14349" width="0" style="20" hidden="1" customWidth="1"/>
    <col min="14350" max="14356" width="2.5" style="20" customWidth="1"/>
    <col min="14357" max="14360" width="0" style="20" hidden="1" customWidth="1"/>
    <col min="14361" max="14361" width="9.875" style="20" customWidth="1"/>
    <col min="14362" max="14362" width="15" style="20" customWidth="1"/>
    <col min="14363" max="14411" width="0" style="20" hidden="1" customWidth="1"/>
    <col min="14412" max="14588" width="9" style="20"/>
    <col min="14589" max="14589" width="3" style="20" customWidth="1"/>
    <col min="14590" max="14590" width="3.625" style="20" customWidth="1"/>
    <col min="14591" max="14591" width="6.875" style="20" customWidth="1"/>
    <col min="14592" max="14592" width="3.125" style="20" customWidth="1"/>
    <col min="14593" max="14593" width="7.625" style="20" customWidth="1"/>
    <col min="14594" max="14594" width="3.125" style="20" customWidth="1"/>
    <col min="14595" max="14595" width="10.625" style="20" customWidth="1"/>
    <col min="14596" max="14596" width="2.125" style="20" customWidth="1"/>
    <col min="14597" max="14597" width="1.625" style="20" customWidth="1"/>
    <col min="14598" max="14598" width="7" style="20" customWidth="1"/>
    <col min="14599" max="14599" width="5.375" style="20" customWidth="1"/>
    <col min="14600" max="14602" width="2.5" style="20" customWidth="1"/>
    <col min="14603" max="14605" width="0" style="20" hidden="1" customWidth="1"/>
    <col min="14606" max="14612" width="2.5" style="20" customWidth="1"/>
    <col min="14613" max="14616" width="0" style="20" hidden="1" customWidth="1"/>
    <col min="14617" max="14617" width="9.875" style="20" customWidth="1"/>
    <col min="14618" max="14618" width="15" style="20" customWidth="1"/>
    <col min="14619" max="14667" width="0" style="20" hidden="1" customWidth="1"/>
    <col min="14668" max="14844" width="9" style="20"/>
    <col min="14845" max="14845" width="3" style="20" customWidth="1"/>
    <col min="14846" max="14846" width="3.625" style="20" customWidth="1"/>
    <col min="14847" max="14847" width="6.875" style="20" customWidth="1"/>
    <col min="14848" max="14848" width="3.125" style="20" customWidth="1"/>
    <col min="14849" max="14849" width="7.625" style="20" customWidth="1"/>
    <col min="14850" max="14850" width="3.125" style="20" customWidth="1"/>
    <col min="14851" max="14851" width="10.625" style="20" customWidth="1"/>
    <col min="14852" max="14852" width="2.125" style="20" customWidth="1"/>
    <col min="14853" max="14853" width="1.625" style="20" customWidth="1"/>
    <col min="14854" max="14854" width="7" style="20" customWidth="1"/>
    <col min="14855" max="14855" width="5.375" style="20" customWidth="1"/>
    <col min="14856" max="14858" width="2.5" style="20" customWidth="1"/>
    <col min="14859" max="14861" width="0" style="20" hidden="1" customWidth="1"/>
    <col min="14862" max="14868" width="2.5" style="20" customWidth="1"/>
    <col min="14869" max="14872" width="0" style="20" hidden="1" customWidth="1"/>
    <col min="14873" max="14873" width="9.875" style="20" customWidth="1"/>
    <col min="14874" max="14874" width="15" style="20" customWidth="1"/>
    <col min="14875" max="14923" width="0" style="20" hidden="1" customWidth="1"/>
    <col min="14924" max="15100" width="9" style="20"/>
    <col min="15101" max="15101" width="3" style="20" customWidth="1"/>
    <col min="15102" max="15102" width="3.625" style="20" customWidth="1"/>
    <col min="15103" max="15103" width="6.875" style="20" customWidth="1"/>
    <col min="15104" max="15104" width="3.125" style="20" customWidth="1"/>
    <col min="15105" max="15105" width="7.625" style="20" customWidth="1"/>
    <col min="15106" max="15106" width="3.125" style="20" customWidth="1"/>
    <col min="15107" max="15107" width="10.625" style="20" customWidth="1"/>
    <col min="15108" max="15108" width="2.125" style="20" customWidth="1"/>
    <col min="15109" max="15109" width="1.625" style="20" customWidth="1"/>
    <col min="15110" max="15110" width="7" style="20" customWidth="1"/>
    <col min="15111" max="15111" width="5.375" style="20" customWidth="1"/>
    <col min="15112" max="15114" width="2.5" style="20" customWidth="1"/>
    <col min="15115" max="15117" width="0" style="20" hidden="1" customWidth="1"/>
    <col min="15118" max="15124" width="2.5" style="20" customWidth="1"/>
    <col min="15125" max="15128" width="0" style="20" hidden="1" customWidth="1"/>
    <col min="15129" max="15129" width="9.875" style="20" customWidth="1"/>
    <col min="15130" max="15130" width="15" style="20" customWidth="1"/>
    <col min="15131" max="15179" width="0" style="20" hidden="1" customWidth="1"/>
    <col min="15180" max="15356" width="9" style="20"/>
    <col min="15357" max="15357" width="3" style="20" customWidth="1"/>
    <col min="15358" max="15358" width="3.625" style="20" customWidth="1"/>
    <col min="15359" max="15359" width="6.875" style="20" customWidth="1"/>
    <col min="15360" max="15360" width="3.125" style="20" customWidth="1"/>
    <col min="15361" max="15361" width="7.625" style="20" customWidth="1"/>
    <col min="15362" max="15362" width="3.125" style="20" customWidth="1"/>
    <col min="15363" max="15363" width="10.625" style="20" customWidth="1"/>
    <col min="15364" max="15364" width="2.125" style="20" customWidth="1"/>
    <col min="15365" max="15365" width="1.625" style="20" customWidth="1"/>
    <col min="15366" max="15366" width="7" style="20" customWidth="1"/>
    <col min="15367" max="15367" width="5.375" style="20" customWidth="1"/>
    <col min="15368" max="15370" width="2.5" style="20" customWidth="1"/>
    <col min="15371" max="15373" width="0" style="20" hidden="1" customWidth="1"/>
    <col min="15374" max="15380" width="2.5" style="20" customWidth="1"/>
    <col min="15381" max="15384" width="0" style="20" hidden="1" customWidth="1"/>
    <col min="15385" max="15385" width="9.875" style="20" customWidth="1"/>
    <col min="15386" max="15386" width="15" style="20" customWidth="1"/>
    <col min="15387" max="15435" width="0" style="20" hidden="1" customWidth="1"/>
    <col min="15436" max="15612" width="9" style="20"/>
    <col min="15613" max="15613" width="3" style="20" customWidth="1"/>
    <col min="15614" max="15614" width="3.625" style="20" customWidth="1"/>
    <col min="15615" max="15615" width="6.875" style="20" customWidth="1"/>
    <col min="15616" max="15616" width="3.125" style="20" customWidth="1"/>
    <col min="15617" max="15617" width="7.625" style="20" customWidth="1"/>
    <col min="15618" max="15618" width="3.125" style="20" customWidth="1"/>
    <col min="15619" max="15619" width="10.625" style="20" customWidth="1"/>
    <col min="15620" max="15620" width="2.125" style="20" customWidth="1"/>
    <col min="15621" max="15621" width="1.625" style="20" customWidth="1"/>
    <col min="15622" max="15622" width="7" style="20" customWidth="1"/>
    <col min="15623" max="15623" width="5.375" style="20" customWidth="1"/>
    <col min="15624" max="15626" width="2.5" style="20" customWidth="1"/>
    <col min="15627" max="15629" width="0" style="20" hidden="1" customWidth="1"/>
    <col min="15630" max="15636" width="2.5" style="20" customWidth="1"/>
    <col min="15637" max="15640" width="0" style="20" hidden="1" customWidth="1"/>
    <col min="15641" max="15641" width="9.875" style="20" customWidth="1"/>
    <col min="15642" max="15642" width="15" style="20" customWidth="1"/>
    <col min="15643" max="15691" width="0" style="20" hidden="1" customWidth="1"/>
    <col min="15692" max="15868" width="9" style="20"/>
    <col min="15869" max="15869" width="3" style="20" customWidth="1"/>
    <col min="15870" max="15870" width="3.625" style="20" customWidth="1"/>
    <col min="15871" max="15871" width="6.875" style="20" customWidth="1"/>
    <col min="15872" max="15872" width="3.125" style="20" customWidth="1"/>
    <col min="15873" max="15873" width="7.625" style="20" customWidth="1"/>
    <col min="15874" max="15874" width="3.125" style="20" customWidth="1"/>
    <col min="15875" max="15875" width="10.625" style="20" customWidth="1"/>
    <col min="15876" max="15876" width="2.125" style="20" customWidth="1"/>
    <col min="15877" max="15877" width="1.625" style="20" customWidth="1"/>
    <col min="15878" max="15878" width="7" style="20" customWidth="1"/>
    <col min="15879" max="15879" width="5.375" style="20" customWidth="1"/>
    <col min="15880" max="15882" width="2.5" style="20" customWidth="1"/>
    <col min="15883" max="15885" width="0" style="20" hidden="1" customWidth="1"/>
    <col min="15886" max="15892" width="2.5" style="20" customWidth="1"/>
    <col min="15893" max="15896" width="0" style="20" hidden="1" customWidth="1"/>
    <col min="15897" max="15897" width="9.875" style="20" customWidth="1"/>
    <col min="15898" max="15898" width="15" style="20" customWidth="1"/>
    <col min="15899" max="15947" width="0" style="20" hidden="1" customWidth="1"/>
    <col min="15948" max="16124" width="9" style="20"/>
    <col min="16125" max="16125" width="3" style="20" customWidth="1"/>
    <col min="16126" max="16126" width="3.625" style="20" customWidth="1"/>
    <col min="16127" max="16127" width="6.875" style="20" customWidth="1"/>
    <col min="16128" max="16128" width="3.125" style="20" customWidth="1"/>
    <col min="16129" max="16129" width="7.625" style="20" customWidth="1"/>
    <col min="16130" max="16130" width="3.125" style="20" customWidth="1"/>
    <col min="16131" max="16131" width="10.625" style="20" customWidth="1"/>
    <col min="16132" max="16132" width="2.125" style="20" customWidth="1"/>
    <col min="16133" max="16133" width="1.625" style="20" customWidth="1"/>
    <col min="16134" max="16134" width="7" style="20" customWidth="1"/>
    <col min="16135" max="16135" width="5.375" style="20" customWidth="1"/>
    <col min="16136" max="16138" width="2.5" style="20" customWidth="1"/>
    <col min="16139" max="16141" width="0" style="20" hidden="1" customWidth="1"/>
    <col min="16142" max="16148" width="2.5" style="20" customWidth="1"/>
    <col min="16149" max="16152" width="0" style="20" hidden="1" customWidth="1"/>
    <col min="16153" max="16153" width="9.875" style="20" customWidth="1"/>
    <col min="16154" max="16154" width="15" style="20" customWidth="1"/>
    <col min="16155" max="16203" width="0" style="20" hidden="1" customWidth="1"/>
    <col min="16204" max="16384" width="9" style="20"/>
  </cols>
  <sheetData>
    <row r="1" spans="1:79" s="72" customFormat="1" ht="28.5" customHeight="1" thickBot="1">
      <c r="A1" s="321" t="s">
        <v>76</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103" t="s">
        <v>75</v>
      </c>
      <c r="AE1" s="93"/>
      <c r="AF1" s="93"/>
    </row>
    <row r="2" spans="1:79" s="72" customFormat="1" ht="25.5" customHeight="1" thickBot="1">
      <c r="A2" s="322" t="s">
        <v>74</v>
      </c>
      <c r="B2" s="323"/>
      <c r="C2" s="324" t="str">
        <f>_xlfn.CONCAT(様式２!C4,"  ",様式２!D4)</f>
        <v xml:space="preserve">  </v>
      </c>
      <c r="D2" s="325"/>
      <c r="E2" s="325"/>
      <c r="F2" s="325"/>
      <c r="G2" s="326"/>
      <c r="H2" s="327" t="s">
        <v>73</v>
      </c>
      <c r="I2" s="328"/>
      <c r="J2" s="329"/>
      <c r="K2" s="330"/>
      <c r="L2" s="331"/>
      <c r="M2" s="331"/>
      <c r="N2" s="331"/>
      <c r="O2" s="331"/>
      <c r="P2" s="331"/>
      <c r="Q2" s="331"/>
      <c r="R2" s="331"/>
      <c r="S2" s="331"/>
      <c r="T2" s="331"/>
      <c r="U2" s="331"/>
      <c r="V2" s="331"/>
      <c r="W2" s="331"/>
      <c r="X2" s="331"/>
      <c r="Y2" s="331"/>
      <c r="Z2" s="331"/>
      <c r="AA2" s="331"/>
      <c r="AB2" s="331"/>
      <c r="AC2" s="331"/>
      <c r="AD2" s="102">
        <f>計算シート①!AC3</f>
        <v>46141</v>
      </c>
      <c r="AE2" s="20"/>
      <c r="AF2" s="20"/>
      <c r="AG2" s="20"/>
      <c r="AH2" s="20"/>
      <c r="AI2" s="20"/>
      <c r="AJ2" s="20"/>
      <c r="AK2" s="20"/>
      <c r="AL2" s="20"/>
      <c r="AM2" s="20"/>
      <c r="AN2" s="20"/>
      <c r="AO2" s="20"/>
      <c r="AP2" s="20"/>
      <c r="AQ2" s="20"/>
      <c r="AR2" s="20"/>
    </row>
    <row r="3" spans="1:79" s="72" customFormat="1" ht="25.5" customHeight="1" thickBot="1">
      <c r="A3" s="334" t="s">
        <v>72</v>
      </c>
      <c r="B3" s="335"/>
      <c r="C3" s="336">
        <f>様式２!C9</f>
        <v>0</v>
      </c>
      <c r="D3" s="337"/>
      <c r="E3" s="337"/>
      <c r="F3" s="337"/>
      <c r="G3" s="338"/>
      <c r="H3" s="339" t="str">
        <f>IF(C3="","",CONCATENATE("",AD3,"歳"))</f>
        <v>126歳</v>
      </c>
      <c r="I3" s="340"/>
      <c r="J3" s="341"/>
      <c r="K3" s="434"/>
      <c r="L3" s="435"/>
      <c r="M3" s="435"/>
      <c r="N3" s="435"/>
      <c r="O3" s="435"/>
      <c r="P3" s="435"/>
      <c r="Q3" s="435"/>
      <c r="R3" s="435"/>
      <c r="S3" s="435"/>
      <c r="T3" s="435"/>
      <c r="U3" s="435"/>
      <c r="V3" s="435"/>
      <c r="W3" s="435"/>
      <c r="X3" s="435"/>
      <c r="Y3" s="435"/>
      <c r="Z3" s="435"/>
      <c r="AA3" s="435"/>
      <c r="AB3" s="435"/>
      <c r="AC3" s="435"/>
      <c r="AD3" s="101">
        <f>DATEDIF(C3,AD2+1,"y")</f>
        <v>126</v>
      </c>
      <c r="AF3" s="93"/>
      <c r="BS3" s="100"/>
    </row>
    <row r="4" spans="1:79" s="72" customFormat="1" ht="21" customHeight="1">
      <c r="A4" s="99" t="s">
        <v>71</v>
      </c>
      <c r="B4" s="356" t="s">
        <v>70</v>
      </c>
      <c r="C4" s="335"/>
      <c r="D4" s="335"/>
      <c r="E4" s="335"/>
      <c r="F4" s="335"/>
      <c r="G4" s="357"/>
      <c r="H4" s="427" t="s">
        <v>69</v>
      </c>
      <c r="I4" s="428"/>
      <c r="J4" s="428"/>
      <c r="K4" s="429"/>
      <c r="L4" s="430" t="s">
        <v>68</v>
      </c>
      <c r="M4" s="431"/>
      <c r="N4" s="432"/>
      <c r="O4" s="433" t="s">
        <v>67</v>
      </c>
      <c r="P4" s="433"/>
      <c r="Q4" s="429"/>
      <c r="R4" s="317" t="s">
        <v>67</v>
      </c>
      <c r="S4" s="318"/>
      <c r="T4" s="319"/>
      <c r="U4" s="98" t="s">
        <v>66</v>
      </c>
      <c r="V4" s="318" t="s">
        <v>65</v>
      </c>
      <c r="W4" s="318"/>
      <c r="X4" s="320"/>
      <c r="Y4" s="97"/>
      <c r="Z4" s="96"/>
      <c r="AA4" s="95"/>
      <c r="AB4" s="95"/>
      <c r="AC4" s="94" t="s">
        <v>64</v>
      </c>
      <c r="AD4" s="93"/>
      <c r="AE4" s="93"/>
      <c r="AF4" s="93"/>
      <c r="AG4" s="92" t="s">
        <v>63</v>
      </c>
      <c r="AH4" s="91"/>
      <c r="AI4" s="91"/>
      <c r="AJ4" s="91"/>
      <c r="AK4" s="91"/>
      <c r="AL4" s="90"/>
      <c r="AM4" s="89" t="s">
        <v>62</v>
      </c>
      <c r="AN4" s="88"/>
      <c r="AO4" s="88"/>
      <c r="AP4" s="88"/>
      <c r="AQ4" s="88"/>
      <c r="AR4" s="87"/>
      <c r="AS4" s="86" t="s">
        <v>61</v>
      </c>
      <c r="AT4" s="85"/>
      <c r="AU4" s="85"/>
      <c r="AV4" s="85"/>
      <c r="AW4" s="85"/>
      <c r="AX4" s="84"/>
      <c r="AY4" s="83" t="s">
        <v>60</v>
      </c>
      <c r="AZ4" s="82"/>
      <c r="BA4" s="82"/>
      <c r="BB4" s="82"/>
      <c r="BC4" s="82"/>
      <c r="BD4" s="81"/>
      <c r="BF4" s="72" t="s">
        <v>59</v>
      </c>
      <c r="BH4" s="72" t="s">
        <v>57</v>
      </c>
      <c r="BI4" s="72" t="s">
        <v>58</v>
      </c>
      <c r="BK4" s="72" t="s">
        <v>57</v>
      </c>
      <c r="BL4" s="72" t="s">
        <v>56</v>
      </c>
      <c r="BO4" s="80" t="s">
        <v>37</v>
      </c>
      <c r="BP4" s="79" t="s">
        <v>55</v>
      </c>
      <c r="BQ4" s="79" t="s">
        <v>54</v>
      </c>
      <c r="BR4" s="79"/>
      <c r="BS4" s="79" t="s">
        <v>53</v>
      </c>
      <c r="BT4" s="79" t="s">
        <v>52</v>
      </c>
      <c r="BU4" s="78" t="s">
        <v>51</v>
      </c>
      <c r="BV4" s="80" t="s">
        <v>37</v>
      </c>
      <c r="BW4" s="79" t="s">
        <v>55</v>
      </c>
      <c r="BX4" s="79" t="s">
        <v>54</v>
      </c>
      <c r="BY4" s="79" t="s">
        <v>53</v>
      </c>
      <c r="BZ4" s="79" t="s">
        <v>52</v>
      </c>
      <c r="CA4" s="78" t="s">
        <v>51</v>
      </c>
    </row>
    <row r="5" spans="1:79" ht="12.75" customHeight="1">
      <c r="A5" s="425" t="s">
        <v>6</v>
      </c>
      <c r="B5" s="346" t="str">
        <f>IF(様式２!H17&lt;&gt;"",様式２!H17,"")</f>
        <v/>
      </c>
      <c r="C5" s="347" t="e">
        <v>#REF!</v>
      </c>
      <c r="D5" s="347" t="e">
        <v>#REF!</v>
      </c>
      <c r="E5" s="347" t="e">
        <v>#REF!</v>
      </c>
      <c r="F5" s="347" t="e">
        <v>#REF!</v>
      </c>
      <c r="G5" s="348" t="e">
        <v>#REF!</v>
      </c>
      <c r="H5" s="77" t="s">
        <v>42</v>
      </c>
      <c r="I5" s="76"/>
      <c r="J5" s="352" t="str">
        <f>IF(様式２!K17&lt;&gt;"",様式２!K17,"")</f>
        <v/>
      </c>
      <c r="K5" s="353"/>
      <c r="L5" s="436" t="e">
        <f>AG5</f>
        <v>#VALUE!</v>
      </c>
      <c r="M5" s="438" t="e">
        <f>AH5</f>
        <v>#VALUE!</v>
      </c>
      <c r="N5" s="440" t="e">
        <f>AI5</f>
        <v>#VALUE!</v>
      </c>
      <c r="O5" s="447" t="str">
        <f>IF($J5&lt;&gt;"",IF($AC5="0-",AM5,IF($AC5="+0",AS5,IF($AC5="+-",AY5,AG5))),"")</f>
        <v/>
      </c>
      <c r="P5" s="374" t="str">
        <f>IF($J5&lt;&gt;"",IF($AC5="0-",AN5,IF($AC5="+0",AT5,IF($AC5="+-",AZ5,AH5))),"")</f>
        <v/>
      </c>
      <c r="Q5" s="447" t="str">
        <f>IF($J5&lt;&gt;"",IF($AC5="0-",AO5,IF($AC5="+0",AU5,IF($AC5="+-",BA5,AI5))),"")</f>
        <v/>
      </c>
      <c r="R5" s="386" t="str">
        <f>IF($U6="","",ROUNDDOWN($AA5/12,0))</f>
        <v/>
      </c>
      <c r="S5" s="365" t="str">
        <f>IF($U6="","",ROUNDDOWN(MOD($AA5,12),0))</f>
        <v/>
      </c>
      <c r="T5" s="423" t="str">
        <f>IF($U6="","", IF( (MOD($AA5,12)-$S5)&gt;=0.5,"半",0))</f>
        <v/>
      </c>
      <c r="U5" s="45" t="str">
        <f>IF(J5&lt;&gt;"",1,"")</f>
        <v/>
      </c>
      <c r="V5" s="386" t="str">
        <f>IF($U6="","",ROUNDDOWN($AA5*($U5/$U6)/12,0))</f>
        <v/>
      </c>
      <c r="W5" s="365" t="str">
        <f>IF($U6="","",ROUNDDOWN(MOD($AA5*($U5/$U6),12),0))</f>
        <v/>
      </c>
      <c r="X5" s="414" t="str">
        <f>IF(U6="","",IF( (MOD($AA5*($U5/$U6),12)-$W5)&gt;=0.5,"半",0) )</f>
        <v/>
      </c>
      <c r="Y5" s="378">
        <v>1</v>
      </c>
      <c r="Z5" s="379"/>
      <c r="AA5" s="380" t="e">
        <f>IF(OR($Y5&lt;&gt;$Y7,$Y7=""), SUMIF($Y$5:$Y$70,$Y5,$AB$5:$AB$70),"" )</f>
        <v>#VALUE!</v>
      </c>
      <c r="AB5" s="367" t="e">
        <f>IF(Z5=2,0,O5*12+P5+COUNTIF(Q5:Q5,"半")*0.5)</f>
        <v>#VALUE!</v>
      </c>
      <c r="AC5" s="368"/>
      <c r="AD5" s="370" t="str">
        <f>IF(AC5&lt;&gt;"",VLOOKUP(AC5,$AE$5:$AF$8,2),"")</f>
        <v/>
      </c>
      <c r="AE5" s="74"/>
      <c r="AF5" s="75" t="s">
        <v>50</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IF(J6="現在",$AD$2,J6)</f>
        <v/>
      </c>
      <c r="BG5" s="20">
        <v>0</v>
      </c>
      <c r="BH5" s="26" t="e">
        <f>IF(DAY(J5)&lt;=15,J5-DAY(J5)+1,J5-DAY(J5)+16)</f>
        <v>#VALUE!</v>
      </c>
      <c r="BI5" s="26" t="e">
        <f>IF(DAY(BH5)=1,BH5+15,BR5)</f>
        <v>#VALUE!</v>
      </c>
      <c r="BJ5" s="24"/>
      <c r="BK5" s="36" t="e">
        <f>IF(CA5&gt;=16,BY5,IF(J6="現在",$AD$2-CA5+15,J6-CA5+15))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426"/>
      <c r="B6" s="349" t="e">
        <v>#REF!</v>
      </c>
      <c r="C6" s="350" t="e">
        <v>#REF!</v>
      </c>
      <c r="D6" s="350" t="e">
        <v>#REF!</v>
      </c>
      <c r="E6" s="350" t="e">
        <v>#REF!</v>
      </c>
      <c r="F6" s="350" t="e">
        <v>#REF!</v>
      </c>
      <c r="G6" s="351" t="e">
        <v>#REF!</v>
      </c>
      <c r="H6" s="43" t="s">
        <v>41</v>
      </c>
      <c r="I6" s="43"/>
      <c r="J6" s="344" t="str">
        <f>IF(様式２!L17&lt;&gt;"",様式２!L17,"")</f>
        <v/>
      </c>
      <c r="K6" s="345"/>
      <c r="L6" s="437"/>
      <c r="M6" s="439"/>
      <c r="N6" s="441"/>
      <c r="O6" s="448"/>
      <c r="P6" s="375"/>
      <c r="Q6" s="448"/>
      <c r="R6" s="387"/>
      <c r="S6" s="366"/>
      <c r="T6" s="424"/>
      <c r="U6" s="45" t="str">
        <f>IF(J6&lt;&gt;"",1,"")</f>
        <v/>
      </c>
      <c r="V6" s="387"/>
      <c r="W6" s="366"/>
      <c r="X6" s="415"/>
      <c r="Y6" s="378"/>
      <c r="Z6" s="379"/>
      <c r="AA6" s="380"/>
      <c r="AB6" s="367"/>
      <c r="AC6" s="369"/>
      <c r="AD6" s="371"/>
      <c r="AE6" s="74" t="s">
        <v>49</v>
      </c>
      <c r="AF6" s="73" t="s">
        <v>48</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26"/>
      <c r="B7" s="346" t="str">
        <f>IF(様式２!H18&lt;&gt;"",様式２!H18,"")</f>
        <v/>
      </c>
      <c r="C7" s="347"/>
      <c r="D7" s="347"/>
      <c r="E7" s="347"/>
      <c r="F7" s="347"/>
      <c r="G7" s="348"/>
      <c r="H7" s="47" t="s">
        <v>42</v>
      </c>
      <c r="I7" s="46"/>
      <c r="J7" s="352" t="str">
        <f>IF(様式２!K18&lt;&gt;"",様式２!K18,"")</f>
        <v/>
      </c>
      <c r="K7" s="353"/>
      <c r="L7" s="436" t="e">
        <f>AG7</f>
        <v>#VALUE!</v>
      </c>
      <c r="M7" s="438" t="e">
        <f>AH7</f>
        <v>#VALUE!</v>
      </c>
      <c r="N7" s="440" t="e">
        <f>AI7</f>
        <v>#VALUE!</v>
      </c>
      <c r="O7" s="447" t="str">
        <f>IF($J7&lt;&gt;"",IF($AC7="0-",AM7,IF($AC7="+0",AS7,IF($AC7="+-",AY7,AG7))),"")</f>
        <v/>
      </c>
      <c r="P7" s="374" t="str">
        <f>IF($J7&lt;&gt;"",IF($AC7="0-",AN7,IF($AC7="+0",AT7,IF($AC7="+-",AZ7,AH7))),"")</f>
        <v/>
      </c>
      <c r="Q7" s="447" t="str">
        <f>IF($J7&lt;&gt;"",IF($AC7="0-",AO7,IF($AC7="+0",AU7,IF($AC7="+-",BA7,AI7))),"")</f>
        <v/>
      </c>
      <c r="R7" s="386" t="str">
        <f>IF($U8="","",ROUNDDOWN($AA7/12,0))</f>
        <v/>
      </c>
      <c r="S7" s="365" t="str">
        <f>IF($U8="","",ROUNDDOWN(MOD($AA7,12),0))</f>
        <v/>
      </c>
      <c r="T7" s="423" t="str">
        <f>IF($U8="","", IF( (MOD($AA7,12)-$S7)&gt;=0.5,"半",0))</f>
        <v/>
      </c>
      <c r="U7" s="45" t="str">
        <f t="shared" ref="U7:U42" si="0">IF(J7&lt;&gt;"",1,"")</f>
        <v/>
      </c>
      <c r="V7" s="386" t="str">
        <f>IF($U8="","",ROUNDDOWN($AA7*($U7/$U8)/12,0))</f>
        <v/>
      </c>
      <c r="W7" s="365" t="str">
        <f>IF($U8="","",ROUNDDOWN(MOD($AA7*($U7/$U8),12),0))</f>
        <v/>
      </c>
      <c r="X7" s="414" t="str">
        <f>IF(U8="","",IF( (MOD($AA7*($U7/$U8),12)-$W7)&gt;=0.5,"半",0) )</f>
        <v/>
      </c>
      <c r="Y7" s="378">
        <v>2</v>
      </c>
      <c r="Z7" s="379"/>
      <c r="AA7" s="380" t="e">
        <f>IF(OR($Y7&lt;&gt;$Y9,$Y9=""), SUMIF($Y$5:$Y$70,$Y7,$AB$5:$AB$70),"" )</f>
        <v>#VALUE!</v>
      </c>
      <c r="AB7" s="367" t="e">
        <f>IF(Z7=2,0,O7*12+P7+COUNTIF(Q7:Q7,"半")*0.5)</f>
        <v>#VALUE!</v>
      </c>
      <c r="AC7" s="368"/>
      <c r="AD7" s="370" t="str">
        <f>IF(AC7&lt;&gt;"",VLOOKUP(AC7,$AE$5:$AF$8,2),"")</f>
        <v/>
      </c>
      <c r="AE7" s="74" t="s">
        <v>47</v>
      </c>
      <c r="AF7" s="73" t="s">
        <v>46</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26"/>
      <c r="B8" s="349"/>
      <c r="C8" s="350"/>
      <c r="D8" s="350"/>
      <c r="E8" s="350"/>
      <c r="F8" s="350"/>
      <c r="G8" s="351"/>
      <c r="H8" s="43" t="s">
        <v>41</v>
      </c>
      <c r="I8" s="43"/>
      <c r="J8" s="344" t="str">
        <f>IF(様式２!L18&lt;&gt;"",様式２!L18,"")</f>
        <v/>
      </c>
      <c r="K8" s="345"/>
      <c r="L8" s="437"/>
      <c r="M8" s="439"/>
      <c r="N8" s="441"/>
      <c r="O8" s="448"/>
      <c r="P8" s="375"/>
      <c r="Q8" s="448"/>
      <c r="R8" s="387"/>
      <c r="S8" s="366"/>
      <c r="T8" s="424"/>
      <c r="U8" s="45" t="str">
        <f t="shared" si="0"/>
        <v/>
      </c>
      <c r="V8" s="387"/>
      <c r="W8" s="366"/>
      <c r="X8" s="415"/>
      <c r="Y8" s="378"/>
      <c r="Z8" s="379"/>
      <c r="AA8" s="380"/>
      <c r="AB8" s="367"/>
      <c r="AC8" s="369"/>
      <c r="AD8" s="371"/>
      <c r="AE8" s="74" t="s">
        <v>45</v>
      </c>
      <c r="AF8" s="73" t="s">
        <v>44</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26"/>
      <c r="B9" s="346" t="str">
        <f>IF(様式２!H19&lt;&gt;"",様式２!H19,"")</f>
        <v/>
      </c>
      <c r="C9" s="347"/>
      <c r="D9" s="347"/>
      <c r="E9" s="347"/>
      <c r="F9" s="347"/>
      <c r="G9" s="348"/>
      <c r="H9" s="47" t="s">
        <v>42</v>
      </c>
      <c r="I9" s="46"/>
      <c r="J9" s="352" t="str">
        <f>IF(様式２!K19&lt;&gt;"",様式２!K19,"")</f>
        <v/>
      </c>
      <c r="K9" s="353"/>
      <c r="L9" s="436" t="s">
        <v>43</v>
      </c>
      <c r="M9" s="438" t="e">
        <f>AH9</f>
        <v>#VALUE!</v>
      </c>
      <c r="N9" s="440" t="e">
        <f>AI9</f>
        <v>#VALUE!</v>
      </c>
      <c r="O9" s="447" t="str">
        <f>IF($J9&lt;&gt;"",IF($AC9="0-",AM9,IF($AC9="+0",AS9,IF($AC9="+-",AY9,AG9))),"")</f>
        <v/>
      </c>
      <c r="P9" s="374" t="str">
        <f>IF($J9&lt;&gt;"",IF($AC9="0-",AN9,IF($AC9="+0",AT9,IF($AC9="+-",AZ9,AH9))),"")</f>
        <v/>
      </c>
      <c r="Q9" s="447" t="str">
        <f>IF($J9&lt;&gt;"",IF($AC9="0-",AO9,IF($AC9="+0",AU9,IF($AC9="+-",BA9,AI9))),"")</f>
        <v/>
      </c>
      <c r="R9" s="386" t="str">
        <f>IF($U10="","",ROUNDDOWN($AA9/12,0))</f>
        <v/>
      </c>
      <c r="S9" s="365" t="str">
        <f>IF($U10="","",ROUNDDOWN(MOD($AA9,12),0))</f>
        <v/>
      </c>
      <c r="T9" s="423" t="str">
        <f>IF($U10="","", IF( (MOD($AA9,12)-$S9)&gt;=0.5,"半",0))</f>
        <v/>
      </c>
      <c r="U9" s="45" t="str">
        <f t="shared" si="0"/>
        <v/>
      </c>
      <c r="V9" s="386" t="str">
        <f>IF($U10="","",ROUNDDOWN($AA9*($U9/$U10)/12,0))</f>
        <v/>
      </c>
      <c r="W9" s="365" t="str">
        <f>IF($U10="","",ROUNDDOWN(MOD($AA9*($U9/$U10),12),0))</f>
        <v/>
      </c>
      <c r="X9" s="414" t="str">
        <f>IF(U10="","",IF( (MOD($AA9*($U9/$U10),12)-$W9)&gt;=0.5,"半",0) )</f>
        <v/>
      </c>
      <c r="Y9" s="378">
        <v>3</v>
      </c>
      <c r="Z9" s="379"/>
      <c r="AA9" s="380" t="e">
        <f>IF(OR($Y9&lt;&gt;$Y11,$Y11=""), SUMIF($Y$5:$Y$70,$Y9,$AB$5:$AB$70),"" )</f>
        <v>#VALUE!</v>
      </c>
      <c r="AB9" s="367" t="e">
        <f>IF(Z9=2,0,O9*12+P9+COUNTIF(Q9:Q9,"半")*0.5)</f>
        <v>#VALUE!</v>
      </c>
      <c r="AC9" s="368"/>
      <c r="AD9" s="370"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IF(J10="現在",$AD$2,J10)</f>
        <v/>
      </c>
      <c r="BG9" s="27">
        <v>2</v>
      </c>
      <c r="BH9" s="26" t="e">
        <f>IF(DAY(J9)&lt;=15,J9-DAY(J9)+1,J9-DAY(J9)+16)</f>
        <v>#VALUE!</v>
      </c>
      <c r="BI9" s="26" t="e">
        <f>IF(DAY(BH9)=1,BH9+15,BR9)</f>
        <v>#VALUE!</v>
      </c>
      <c r="BJ9" s="24"/>
      <c r="BK9" s="36" t="e">
        <f>IF(CA9&gt;=16,BY9,IF(J10="現在",$AD$2-CA9+15,J10-CA9+15))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426"/>
      <c r="B10" s="349"/>
      <c r="C10" s="350"/>
      <c r="D10" s="350"/>
      <c r="E10" s="350"/>
      <c r="F10" s="350"/>
      <c r="G10" s="351"/>
      <c r="H10" s="43" t="s">
        <v>41</v>
      </c>
      <c r="I10" s="43"/>
      <c r="J10" s="344" t="str">
        <f>IF(様式２!L19&lt;&gt;"",様式２!L19,"")</f>
        <v/>
      </c>
      <c r="K10" s="345"/>
      <c r="L10" s="437"/>
      <c r="M10" s="439"/>
      <c r="N10" s="441"/>
      <c r="O10" s="448"/>
      <c r="P10" s="375"/>
      <c r="Q10" s="448"/>
      <c r="R10" s="387"/>
      <c r="S10" s="366"/>
      <c r="T10" s="424"/>
      <c r="U10" s="45" t="str">
        <f t="shared" si="0"/>
        <v/>
      </c>
      <c r="V10" s="387"/>
      <c r="W10" s="366"/>
      <c r="X10" s="415"/>
      <c r="Y10" s="378"/>
      <c r="Z10" s="379"/>
      <c r="AA10" s="380"/>
      <c r="AB10" s="367"/>
      <c r="AC10" s="368"/>
      <c r="AD10" s="371"/>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26"/>
      <c r="B11" s="346" t="str">
        <f>IF(様式２!H20&lt;&gt;"",様式２!H20,"")</f>
        <v/>
      </c>
      <c r="C11" s="347"/>
      <c r="D11" s="347"/>
      <c r="E11" s="347"/>
      <c r="F11" s="347"/>
      <c r="G11" s="348"/>
      <c r="H11" s="47" t="s">
        <v>42</v>
      </c>
      <c r="I11" s="46"/>
      <c r="J11" s="352" t="str">
        <f>IF(様式２!K20&lt;&gt;"",様式２!K20,"")</f>
        <v/>
      </c>
      <c r="K11" s="353"/>
      <c r="L11" s="436" t="e">
        <f>AG11</f>
        <v>#VALUE!</v>
      </c>
      <c r="M11" s="438" t="e">
        <f>AH11</f>
        <v>#VALUE!</v>
      </c>
      <c r="N11" s="440" t="e">
        <f>AI11</f>
        <v>#VALUE!</v>
      </c>
      <c r="O11" s="447" t="str">
        <f>IF($J11&lt;&gt;"",IF($AC11="0-",AM11,IF($AC11="+0",AS11,IF($AC11="+-",AY11,AG11))),"")</f>
        <v/>
      </c>
      <c r="P11" s="374" t="str">
        <f>IF($J11&lt;&gt;"",IF($AC11="0-",AN11,IF($AC11="+0",AT11,IF($AC11="+-",AZ11,AH11))),"")</f>
        <v/>
      </c>
      <c r="Q11" s="447" t="str">
        <f>IF($J11&lt;&gt;"",IF($AC11="0-",AO11,IF($AC11="+0",AU11,IF($AC11="+-",BA11,AI11))),"")</f>
        <v/>
      </c>
      <c r="R11" s="386" t="str">
        <f>IF($U12="","",ROUNDDOWN($AA11/12,0))</f>
        <v/>
      </c>
      <c r="S11" s="365" t="str">
        <f>IF($U12="","",ROUNDDOWN(MOD($AA11,12),0))</f>
        <v/>
      </c>
      <c r="T11" s="423" t="str">
        <f>IF($U12="","", IF( (MOD($AA11,12)-$S11)&gt;=0.5,"半",0))</f>
        <v/>
      </c>
      <c r="U11" s="45" t="str">
        <f t="shared" si="0"/>
        <v/>
      </c>
      <c r="V11" s="386" t="str">
        <f>IF($U12="","",ROUNDDOWN($AA11*($U11/$U12)/12,0))</f>
        <v/>
      </c>
      <c r="W11" s="365" t="str">
        <f>IF($U12="","",ROUNDDOWN(MOD($AA11*($U11/$U12),12),0))</f>
        <v/>
      </c>
      <c r="X11" s="414" t="str">
        <f>IF(U12="","",IF( (MOD($AA11*($U11/$U12),12)-$W11)&gt;=0.5,"半",0) )</f>
        <v/>
      </c>
      <c r="Y11" s="378">
        <v>4</v>
      </c>
      <c r="Z11" s="379"/>
      <c r="AA11" s="380" t="e">
        <f>IF(OR($Y11&lt;&gt;$Y13,$Y13=""), SUMIF($Y$5:$Y$70,$Y11,$AB$5:$AB$70),"" )</f>
        <v>#VALUE!</v>
      </c>
      <c r="AB11" s="367" t="e">
        <f>IF(Z11=2,0,O11*12+P11+COUNTIF(Q11:Q11,"半")*0.5)</f>
        <v>#VALUE!</v>
      </c>
      <c r="AC11" s="368"/>
      <c r="AD11" s="370"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IF(J12="現在",$AD$2,J12)</f>
        <v/>
      </c>
      <c r="BG11" s="27">
        <v>0</v>
      </c>
      <c r="BH11" s="26" t="e">
        <f>IF(DAY(J11)&lt;=15,J11-DAY(J11)+1,J11-DAY(J11)+16)</f>
        <v>#VALUE!</v>
      </c>
      <c r="BI11" s="26" t="e">
        <f>IF(DAY(BH11)=1,BH11+15,BR11)</f>
        <v>#VALUE!</v>
      </c>
      <c r="BJ11" s="24"/>
      <c r="BK11" s="36" t="e">
        <f>IF(CA11&gt;=16,BY11,IF(J12="現在",$AD$2-CA11+15,J12-CA11+15))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426"/>
      <c r="B12" s="349"/>
      <c r="C12" s="350"/>
      <c r="D12" s="350"/>
      <c r="E12" s="350"/>
      <c r="F12" s="350"/>
      <c r="G12" s="351"/>
      <c r="H12" s="43" t="s">
        <v>41</v>
      </c>
      <c r="I12" s="43"/>
      <c r="J12" s="344" t="str">
        <f>IF(様式２!L20&lt;&gt;"",様式２!L20,"")</f>
        <v/>
      </c>
      <c r="K12" s="345"/>
      <c r="L12" s="437"/>
      <c r="M12" s="439"/>
      <c r="N12" s="441"/>
      <c r="O12" s="448"/>
      <c r="P12" s="375"/>
      <c r="Q12" s="448"/>
      <c r="R12" s="387"/>
      <c r="S12" s="366"/>
      <c r="T12" s="424"/>
      <c r="U12" s="45" t="str">
        <f t="shared" si="0"/>
        <v/>
      </c>
      <c r="V12" s="387"/>
      <c r="W12" s="366"/>
      <c r="X12" s="415"/>
      <c r="Y12" s="378"/>
      <c r="Z12" s="379"/>
      <c r="AA12" s="380"/>
      <c r="AB12" s="367"/>
      <c r="AC12" s="369"/>
      <c r="AD12" s="371"/>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26"/>
      <c r="B13" s="346" t="str">
        <f>IF(様式２!H21&lt;&gt;"",様式２!H21,"")</f>
        <v/>
      </c>
      <c r="C13" s="442"/>
      <c r="D13" s="442"/>
      <c r="E13" s="442"/>
      <c r="F13" s="442"/>
      <c r="G13" s="443"/>
      <c r="H13" s="47" t="s">
        <v>42</v>
      </c>
      <c r="I13" s="46"/>
      <c r="J13" s="352" t="str">
        <f>IF(様式２!K21&lt;&gt;"",様式２!K21,"")</f>
        <v/>
      </c>
      <c r="K13" s="353"/>
      <c r="L13" s="436" t="e">
        <f>AG13</f>
        <v>#VALUE!</v>
      </c>
      <c r="M13" s="438" t="e">
        <f>AH13</f>
        <v>#VALUE!</v>
      </c>
      <c r="N13" s="440" t="e">
        <f>AI13</f>
        <v>#VALUE!</v>
      </c>
      <c r="O13" s="447" t="str">
        <f>IF($J13&lt;&gt;"",IF($AC13="0-",AM13,IF($AC13="+0",AS13,IF($AC13="+-",AY13,AG13))),"")</f>
        <v/>
      </c>
      <c r="P13" s="374" t="str">
        <f>IF($J13&lt;&gt;"",IF($AC13="0-",AN13,IF($AC13="+0",AT13,IF($AC13="+-",AZ13,AH13))),"")</f>
        <v/>
      </c>
      <c r="Q13" s="447" t="str">
        <f>IF($J13&lt;&gt;"",IF($AC13="0-",AO13,IF($AC13="+0",AU13,IF($AC13="+-",BA13,AI13))),"")</f>
        <v/>
      </c>
      <c r="R13" s="386" t="str">
        <f>IF($U14="","",ROUNDDOWN($AA13/12,0))</f>
        <v/>
      </c>
      <c r="S13" s="365" t="str">
        <f>IF($U14="","",ROUNDDOWN(MOD($AA13,12),0))</f>
        <v/>
      </c>
      <c r="T13" s="423" t="str">
        <f>IF($U14="","", IF( (MOD($AA13,12)-$S13)&gt;=0.5,"半",0))</f>
        <v/>
      </c>
      <c r="U13" s="45" t="str">
        <f t="shared" si="0"/>
        <v/>
      </c>
      <c r="V13" s="386" t="str">
        <f>IF($U14="","",ROUNDDOWN($AA13*($U13/$U14)/12,0))</f>
        <v/>
      </c>
      <c r="W13" s="365" t="str">
        <f>IF($U14="","",ROUNDDOWN(MOD($AA13*($U13/$U14),12),0))</f>
        <v/>
      </c>
      <c r="X13" s="414" t="str">
        <f>IF(U14="","",IF( (MOD($AA13*($U13/$U14),12)-$W13)&gt;=0.5,"半",0) )</f>
        <v/>
      </c>
      <c r="Y13" s="378">
        <v>5</v>
      </c>
      <c r="Z13" s="379"/>
      <c r="AA13" s="380" t="e">
        <f>IF(OR($Y13&lt;&gt;$Y15,$Y15=""), SUMIF($Y$5:$Y$70,$Y13,$AB$5:$AB$70),"" )</f>
        <v>#VALUE!</v>
      </c>
      <c r="AB13" s="367" t="e">
        <f>IF(Z13=2,0,O13*12+P13+COUNTIF(Q13:Q13,"半")*0.5)</f>
        <v>#VALUE!</v>
      </c>
      <c r="AC13" s="368"/>
      <c r="AD13" s="370"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26"/>
      <c r="B14" s="444"/>
      <c r="C14" s="445"/>
      <c r="D14" s="445"/>
      <c r="E14" s="445"/>
      <c r="F14" s="445"/>
      <c r="G14" s="446"/>
      <c r="H14" s="43" t="s">
        <v>41</v>
      </c>
      <c r="I14" s="43"/>
      <c r="J14" s="344" t="str">
        <f>IF(様式２!L21&lt;&gt;"",様式２!L21,"")</f>
        <v/>
      </c>
      <c r="K14" s="345"/>
      <c r="L14" s="437"/>
      <c r="M14" s="439"/>
      <c r="N14" s="441"/>
      <c r="O14" s="448"/>
      <c r="P14" s="375"/>
      <c r="Q14" s="448"/>
      <c r="R14" s="387"/>
      <c r="S14" s="366"/>
      <c r="T14" s="424"/>
      <c r="U14" s="45" t="str">
        <f t="shared" si="0"/>
        <v/>
      </c>
      <c r="V14" s="387"/>
      <c r="W14" s="366"/>
      <c r="X14" s="415"/>
      <c r="Y14" s="378"/>
      <c r="Z14" s="379"/>
      <c r="AA14" s="380"/>
      <c r="AB14" s="367"/>
      <c r="AC14" s="369"/>
      <c r="AD14" s="371"/>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26"/>
      <c r="B15" s="346" t="str">
        <f>IF(様式２!H22&lt;&gt;"",様式２!H22,"")</f>
        <v/>
      </c>
      <c r="C15" s="347"/>
      <c r="D15" s="347"/>
      <c r="E15" s="347"/>
      <c r="F15" s="347"/>
      <c r="G15" s="348"/>
      <c r="H15" s="47" t="s">
        <v>42</v>
      </c>
      <c r="I15" s="46"/>
      <c r="J15" s="352" t="str">
        <f>IF(様式２!K22&lt;&gt;"",様式２!K22,"")</f>
        <v/>
      </c>
      <c r="K15" s="353"/>
      <c r="L15" s="436" t="e">
        <f>AG15</f>
        <v>#VALUE!</v>
      </c>
      <c r="M15" s="438" t="e">
        <f>AH15</f>
        <v>#VALUE!</v>
      </c>
      <c r="N15" s="440" t="e">
        <f>AI15</f>
        <v>#VALUE!</v>
      </c>
      <c r="O15" s="447" t="str">
        <f>IF($J15&lt;&gt;"",IF($AC15="0-",AM15,IF($AC15="+0",AS15,IF($AC15="+-",AY15,AG15))),"")</f>
        <v/>
      </c>
      <c r="P15" s="374" t="str">
        <f>IF($J15&lt;&gt;"",IF($AC15="0-",AN15,IF($AC15="+0",AT15,IF($AC15="+-",AZ15,AH15))),"")</f>
        <v/>
      </c>
      <c r="Q15" s="447" t="str">
        <f>IF($J15&lt;&gt;"",IF($AC15="0-",AO15,IF($AC15="+0",AU15,IF($AC15="+-",BA15,AI15))),"")</f>
        <v/>
      </c>
      <c r="R15" s="386" t="str">
        <f>IF($U16="","",ROUNDDOWN($AA15/12,0))</f>
        <v/>
      </c>
      <c r="S15" s="365" t="str">
        <f>IF($U16="","",ROUNDDOWN(MOD($AA15,12),0))</f>
        <v/>
      </c>
      <c r="T15" s="423" t="str">
        <f>IF($U16="","", IF( (MOD($AA15,12)-$S15)&gt;=0.5,"半",0))</f>
        <v/>
      </c>
      <c r="U15" s="45" t="str">
        <f t="shared" si="0"/>
        <v/>
      </c>
      <c r="V15" s="386" t="str">
        <f>IF($U16="","",ROUNDDOWN($AA15*($U15/$U16)/12,0))</f>
        <v/>
      </c>
      <c r="W15" s="365" t="str">
        <f>IF($U16="","",ROUNDDOWN(MOD($AA15*($U15/$U16),12),0))</f>
        <v/>
      </c>
      <c r="X15" s="414" t="str">
        <f>IF(U16="","",IF( (MOD($AA15*($U15/$U16),12)-$W15)&gt;=0.5,"半",0) )</f>
        <v/>
      </c>
      <c r="Y15" s="378">
        <v>6</v>
      </c>
      <c r="Z15" s="379"/>
      <c r="AA15" s="380" t="e">
        <f>IF(OR($Y15&lt;&gt;$Y17,$Y17=""), SUMIF($Y$5:$Y$70,$Y15,$AB$5:$AB$70),"" )</f>
        <v>#VALUE!</v>
      </c>
      <c r="AB15" s="367" t="e">
        <f>IF(Z15=2,0,O15*12+P15+COUNTIF(Q15:Q15,"半")*0.5)</f>
        <v>#VALUE!</v>
      </c>
      <c r="AC15" s="368"/>
      <c r="AD15" s="370"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IF(J16="現在",$AD$2,J16)</f>
        <v/>
      </c>
      <c r="BG15" s="27">
        <v>1</v>
      </c>
      <c r="BH15" s="26" t="e">
        <f>IF(DAY(J15)&lt;=15,J15-DAY(J15)+1,J15-DAY(J15)+16)</f>
        <v>#VALUE!</v>
      </c>
      <c r="BI15" s="26" t="e">
        <f>IF(DAY(BH15)=1,BH15+15,BR15)</f>
        <v>#VALUE!</v>
      </c>
      <c r="BJ15" s="24"/>
      <c r="BK15" s="36" t="e">
        <f>IF(CA15&gt;=16,BY15,IF(J16="現在",$AD$2-CA15+15,J16-CA15+15))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26"/>
      <c r="B16" s="349"/>
      <c r="C16" s="350"/>
      <c r="D16" s="350"/>
      <c r="E16" s="350"/>
      <c r="F16" s="350"/>
      <c r="G16" s="351"/>
      <c r="H16" s="43" t="s">
        <v>41</v>
      </c>
      <c r="I16" s="43"/>
      <c r="J16" s="344" t="str">
        <f>IF(様式２!L22&lt;&gt;"",様式２!L22,"")</f>
        <v/>
      </c>
      <c r="K16" s="345"/>
      <c r="L16" s="437"/>
      <c r="M16" s="439"/>
      <c r="N16" s="441"/>
      <c r="O16" s="448"/>
      <c r="P16" s="375"/>
      <c r="Q16" s="448"/>
      <c r="R16" s="387"/>
      <c r="S16" s="366"/>
      <c r="T16" s="424"/>
      <c r="U16" s="45" t="str">
        <f t="shared" si="0"/>
        <v/>
      </c>
      <c r="V16" s="387"/>
      <c r="W16" s="366"/>
      <c r="X16" s="415"/>
      <c r="Y16" s="378"/>
      <c r="Z16" s="379"/>
      <c r="AA16" s="380"/>
      <c r="AB16" s="367"/>
      <c r="AC16" s="369"/>
      <c r="AD16" s="371"/>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26"/>
      <c r="B17" s="346" t="str">
        <f>IF(様式２!H23&lt;&gt;"",様式２!H23,"")</f>
        <v/>
      </c>
      <c r="C17" s="347"/>
      <c r="D17" s="347"/>
      <c r="E17" s="347"/>
      <c r="F17" s="347"/>
      <c r="G17" s="348"/>
      <c r="H17" s="47" t="s">
        <v>42</v>
      </c>
      <c r="I17" s="46"/>
      <c r="J17" s="352" t="str">
        <f>IF(様式２!K23&lt;&gt;"",様式２!K23,"")</f>
        <v/>
      </c>
      <c r="K17" s="353"/>
      <c r="L17" s="436" t="e">
        <f>AG17</f>
        <v>#VALUE!</v>
      </c>
      <c r="M17" s="438" t="e">
        <f>AH17</f>
        <v>#VALUE!</v>
      </c>
      <c r="N17" s="440" t="e">
        <f>AI17</f>
        <v>#VALUE!</v>
      </c>
      <c r="O17" s="447" t="str">
        <f>IF($J17&lt;&gt;"",IF($AC17="0-",AM17,IF($AC17="+0",AS17,IF($AC17="+-",AY17,AG17))),"")</f>
        <v/>
      </c>
      <c r="P17" s="374" t="str">
        <f>IF($J17&lt;&gt;"",IF($AC17="0-",AN17,IF($AC17="+0",AT17,IF($AC17="+-",AZ17,AH17))),"")</f>
        <v/>
      </c>
      <c r="Q17" s="447" t="str">
        <f>IF($J17&lt;&gt;"",IF($AC17="0-",AO17,IF($AC17="+0",AU17,IF($AC17="+-",BA17,AI17))),"")</f>
        <v/>
      </c>
      <c r="R17" s="386" t="str">
        <f>IF($U18="","",ROUNDDOWN($AA17/12,0))</f>
        <v/>
      </c>
      <c r="S17" s="365" t="str">
        <f>IF($U18="","",ROUNDDOWN(MOD($AA17,12),0))</f>
        <v/>
      </c>
      <c r="T17" s="423" t="str">
        <f>IF($U18="","", IF( (MOD($AA17,12)-$S17)&gt;=0.5,"半",0))</f>
        <v/>
      </c>
      <c r="U17" s="45" t="str">
        <f t="shared" si="0"/>
        <v/>
      </c>
      <c r="V17" s="386" t="str">
        <f>IF($U18="","",ROUNDDOWN($AA17*($U17/$U18)/12,0))</f>
        <v/>
      </c>
      <c r="W17" s="365" t="str">
        <f>IF($U18="","",ROUNDDOWN(MOD($AA17*($U17/$U18),12),0))</f>
        <v/>
      </c>
      <c r="X17" s="414" t="str">
        <f>IF(U18="","",IF( (MOD($AA17*($U17/$U18),12)-$W17)&gt;=0.5,"半",0) )</f>
        <v/>
      </c>
      <c r="Y17" s="379">
        <v>7</v>
      </c>
      <c r="Z17" s="379"/>
      <c r="AA17" s="380" t="e">
        <f>IF(OR($Y17&lt;&gt;$Y19,$Y19=""), SUMIF($Y$5:$Y$70,$Y17,$AB$5:$AB$70),"" )</f>
        <v>#VALUE!</v>
      </c>
      <c r="AB17" s="367" t="e">
        <f>IF(Z17=2,0,O17*12+P17+COUNTIF(Q17:Q17,"半")*0.5)</f>
        <v>#VALUE!</v>
      </c>
      <c r="AC17" s="368"/>
      <c r="AD17" s="370"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26"/>
      <c r="B18" s="349"/>
      <c r="C18" s="350"/>
      <c r="D18" s="350"/>
      <c r="E18" s="350"/>
      <c r="F18" s="350"/>
      <c r="G18" s="351"/>
      <c r="H18" s="43" t="s">
        <v>41</v>
      </c>
      <c r="I18" s="43"/>
      <c r="J18" s="344" t="str">
        <f>IF(様式２!L23&lt;&gt;"",様式２!L23,"")</f>
        <v/>
      </c>
      <c r="K18" s="345"/>
      <c r="L18" s="437"/>
      <c r="M18" s="439"/>
      <c r="N18" s="441"/>
      <c r="O18" s="448"/>
      <c r="P18" s="375"/>
      <c r="Q18" s="448"/>
      <c r="R18" s="387"/>
      <c r="S18" s="366"/>
      <c r="T18" s="424"/>
      <c r="U18" s="45" t="str">
        <f t="shared" si="0"/>
        <v/>
      </c>
      <c r="V18" s="387"/>
      <c r="W18" s="366"/>
      <c r="X18" s="415"/>
      <c r="Y18" s="379"/>
      <c r="Z18" s="379"/>
      <c r="AA18" s="380"/>
      <c r="AB18" s="367"/>
      <c r="AC18" s="383"/>
      <c r="AD18" s="371"/>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26"/>
      <c r="B19" s="346" t="str">
        <f>IF(様式２!H24&lt;&gt;"",様式２!H24,"")</f>
        <v/>
      </c>
      <c r="C19" s="347"/>
      <c r="D19" s="347"/>
      <c r="E19" s="347"/>
      <c r="F19" s="347"/>
      <c r="G19" s="348"/>
      <c r="H19" s="47" t="s">
        <v>42</v>
      </c>
      <c r="I19" s="46"/>
      <c r="J19" s="352" t="str">
        <f>IF(様式２!K24&lt;&gt;"",様式２!K24,"")</f>
        <v/>
      </c>
      <c r="K19" s="353"/>
      <c r="L19" s="436" t="e">
        <f>AG19</f>
        <v>#VALUE!</v>
      </c>
      <c r="M19" s="438" t="e">
        <f>AH19</f>
        <v>#VALUE!</v>
      </c>
      <c r="N19" s="440" t="e">
        <f>AI19</f>
        <v>#VALUE!</v>
      </c>
      <c r="O19" s="447" t="str">
        <f>IF($J19&lt;&gt;"",IF($AC19="0-",AM19,IF($AC19="+0",AS19,IF($AC19="+-",AY19,AG19))),"")</f>
        <v/>
      </c>
      <c r="P19" s="374" t="str">
        <f>IF($J19&lt;&gt;"",IF($AC19="0-",AN19,IF($AC19="+0",AT19,IF($AC19="+-",AZ19,AH19))),"")</f>
        <v/>
      </c>
      <c r="Q19" s="447" t="str">
        <f>IF($J19&lt;&gt;"",IF($AC19="0-",AO19,IF($AC19="+0",AU19,IF($AC19="+-",BA19,AI19))),"")</f>
        <v/>
      </c>
      <c r="R19" s="386" t="str">
        <f>IF($U20="","",ROUNDDOWN($AA19/12,0))</f>
        <v/>
      </c>
      <c r="S19" s="365" t="str">
        <f>IF($U20="","",ROUNDDOWN(MOD($AA19,12),0))</f>
        <v/>
      </c>
      <c r="T19" s="423" t="str">
        <f>IF($U20="","", IF( (MOD($AA19,12)-$S19)&gt;=0.5,"半",0))</f>
        <v/>
      </c>
      <c r="U19" s="45" t="str">
        <f t="shared" si="0"/>
        <v/>
      </c>
      <c r="V19" s="386" t="str">
        <f>IF($U20="","",ROUNDDOWN($AA19*($U19/$U20)/12,0))</f>
        <v/>
      </c>
      <c r="W19" s="365" t="str">
        <f>IF($U20="","",ROUNDDOWN(MOD($AA19*($U19/$U20),12),0))</f>
        <v/>
      </c>
      <c r="X19" s="414" t="str">
        <f>IF(U20="","",IF( (MOD($AA19*($U19/$U20),12)-$W19)&gt;=0.5,"半",0) )</f>
        <v/>
      </c>
      <c r="Y19" s="378">
        <v>8</v>
      </c>
      <c r="Z19" s="379"/>
      <c r="AA19" s="380" t="e">
        <f>IF(OR($Y19&lt;&gt;$Y21,$Y21=""), SUMIF($Y$5:$Y$70,$Y19,$AB$5:$AB$70),"" )</f>
        <v>#VALUE!</v>
      </c>
      <c r="AB19" s="367" t="e">
        <f>IF(Z19=2,0,O19*12+P19+COUNTIF(Q19:Q19,"半")*0.5)</f>
        <v>#VALUE!</v>
      </c>
      <c r="AC19" s="368"/>
      <c r="AD19" s="370"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IF(J20="現在",$AD$2,J20)</f>
        <v/>
      </c>
      <c r="BG19" s="27">
        <v>0</v>
      </c>
      <c r="BH19" s="26" t="e">
        <f>IF(DAY(J19)&lt;=15,J19-DAY(J19)+1,J19-DAY(J19)+16)</f>
        <v>#VALUE!</v>
      </c>
      <c r="BI19" s="26" t="e">
        <f>IF(DAY(BH19)=1,BH19+15,BR19)</f>
        <v>#VALUE!</v>
      </c>
      <c r="BJ19" s="24"/>
      <c r="BK19" s="36" t="e">
        <f>IF(CA19&gt;=16,BY19,IF(J20="現在",$AD$2-CA19+15,J20-CA19+15))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26"/>
      <c r="B20" s="349"/>
      <c r="C20" s="350"/>
      <c r="D20" s="350"/>
      <c r="E20" s="350"/>
      <c r="F20" s="350"/>
      <c r="G20" s="351"/>
      <c r="H20" s="43" t="s">
        <v>41</v>
      </c>
      <c r="I20" s="43"/>
      <c r="J20" s="344" t="str">
        <f>IF(様式２!L24&lt;&gt;"",様式２!L24,"")</f>
        <v/>
      </c>
      <c r="K20" s="345"/>
      <c r="L20" s="437"/>
      <c r="M20" s="439"/>
      <c r="N20" s="441"/>
      <c r="O20" s="448"/>
      <c r="P20" s="375"/>
      <c r="Q20" s="448"/>
      <c r="R20" s="387"/>
      <c r="S20" s="366"/>
      <c r="T20" s="424"/>
      <c r="U20" s="45" t="str">
        <f t="shared" si="0"/>
        <v/>
      </c>
      <c r="V20" s="387"/>
      <c r="W20" s="366"/>
      <c r="X20" s="415"/>
      <c r="Y20" s="378"/>
      <c r="Z20" s="379"/>
      <c r="AA20" s="380"/>
      <c r="AB20" s="367"/>
      <c r="AC20" s="383"/>
      <c r="AD20" s="371"/>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26"/>
      <c r="B21" s="346" t="str">
        <f>IF(様式２!H25&lt;&gt;"",様式２!H25,"")</f>
        <v/>
      </c>
      <c r="C21" s="347"/>
      <c r="D21" s="347"/>
      <c r="E21" s="347"/>
      <c r="F21" s="347"/>
      <c r="G21" s="348"/>
      <c r="H21" s="47" t="s">
        <v>42</v>
      </c>
      <c r="I21" s="46"/>
      <c r="J21" s="352" t="str">
        <f>IF(様式２!K25&lt;&gt;"",様式２!K25,"")</f>
        <v/>
      </c>
      <c r="K21" s="353"/>
      <c r="L21" s="436" t="e">
        <f>AG21</f>
        <v>#VALUE!</v>
      </c>
      <c r="M21" s="438" t="e">
        <f>AH21</f>
        <v>#VALUE!</v>
      </c>
      <c r="N21" s="440" t="e">
        <f>AI21</f>
        <v>#VALUE!</v>
      </c>
      <c r="O21" s="372" t="str">
        <f>IF($J21&lt;&gt;"",IF($AC21="0-",AM21,IF($AC21="+0",AS21,IF($AC21="+-",AY21,AG21))),"")</f>
        <v/>
      </c>
      <c r="P21" s="374" t="str">
        <f>IF($J21&lt;&gt;"",IF($AC21="0-",AN21,IF($AC21="+0",AT21,IF($AC21="+-",AZ21,AH21))),"")</f>
        <v/>
      </c>
      <c r="Q21" s="449" t="str">
        <f>IF($J21&lt;&gt;"",IF($AC21="0-",AO21,IF($AC21="+0",AU21,IF($AC21="+-",BA21,AI21))),"")</f>
        <v/>
      </c>
      <c r="R21" s="386" t="str">
        <f>IF($U22="","",ROUNDDOWN($AA21/12,0))</f>
        <v/>
      </c>
      <c r="S21" s="365" t="str">
        <f>IF($U22="","",ROUNDDOWN(MOD($AA21,12),0))</f>
        <v/>
      </c>
      <c r="T21" s="423" t="str">
        <f>IF($U22="","", IF( (MOD($AA21,12)-$S21)&gt;=0.5,"半",0))</f>
        <v/>
      </c>
      <c r="U21" s="45" t="str">
        <f t="shared" si="0"/>
        <v/>
      </c>
      <c r="V21" s="386" t="str">
        <f>IF($U22="","",ROUNDDOWN($AA21*($U21/$U22)/12,0))</f>
        <v/>
      </c>
      <c r="W21" s="365" t="str">
        <f>IF($U22="","",ROUNDDOWN(MOD($AA21*($U21/$U22),12),0))</f>
        <v/>
      </c>
      <c r="X21" s="414" t="str">
        <f>IF(U22="","",IF( (MOD($AA21*($U21/$U22),12)-$W21)&gt;=0.5,"半",0) )</f>
        <v/>
      </c>
      <c r="Y21" s="379">
        <v>9</v>
      </c>
      <c r="Z21" s="379"/>
      <c r="AA21" s="380" t="e">
        <f>IF(OR($Y21&lt;&gt;$Y23,$Y23=""), SUMIF($Y$5:$Y$70,$Y21,$AB$5:$AB$70),"" )</f>
        <v>#VALUE!</v>
      </c>
      <c r="AB21" s="367" t="e">
        <f>IF(Z21=2,0,O21*12+P21+COUNTIF(Q21:Q21,"半")*0.5)</f>
        <v>#VALUE!</v>
      </c>
      <c r="AC21" s="368"/>
      <c r="AD21" s="370"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IF(J22="現在",$AD$2,J22)</f>
        <v/>
      </c>
      <c r="BG21" s="27">
        <v>1</v>
      </c>
      <c r="BH21" s="26" t="e">
        <f>IF(DAY(J21)&lt;=15,J21-DAY(J21)+1,J21-DAY(J21)+16)</f>
        <v>#VALUE!</v>
      </c>
      <c r="BI21" s="26" t="e">
        <f>IF(DAY(BH21)=1,BH21+15,BR21)</f>
        <v>#VALUE!</v>
      </c>
      <c r="BJ21" s="24"/>
      <c r="BK21" s="36" t="e">
        <f>IF(CA21&gt;=16,BY21,IF(J22="現在",$AD$2-CA21+15,J22-CA21+15))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26"/>
      <c r="B22" s="349"/>
      <c r="C22" s="350"/>
      <c r="D22" s="350"/>
      <c r="E22" s="350"/>
      <c r="F22" s="350"/>
      <c r="G22" s="351"/>
      <c r="H22" s="43" t="s">
        <v>41</v>
      </c>
      <c r="I22" s="43"/>
      <c r="J22" s="344" t="str">
        <f>IF(様式２!L25&lt;&gt;"",様式２!L25,"")</f>
        <v/>
      </c>
      <c r="K22" s="345"/>
      <c r="L22" s="437"/>
      <c r="M22" s="439"/>
      <c r="N22" s="441"/>
      <c r="O22" s="373"/>
      <c r="P22" s="375"/>
      <c r="Q22" s="450"/>
      <c r="R22" s="387"/>
      <c r="S22" s="366"/>
      <c r="T22" s="424"/>
      <c r="U22" s="45" t="str">
        <f t="shared" si="0"/>
        <v/>
      </c>
      <c r="V22" s="387"/>
      <c r="W22" s="366"/>
      <c r="X22" s="415"/>
      <c r="Y22" s="379"/>
      <c r="Z22" s="379"/>
      <c r="AA22" s="380"/>
      <c r="AB22" s="367"/>
      <c r="AC22" s="383"/>
      <c r="AD22" s="371"/>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26"/>
      <c r="B23" s="346" t="str">
        <f>IF(様式２!H26&lt;&gt;"",様式２!H26,"")</f>
        <v/>
      </c>
      <c r="C23" s="347"/>
      <c r="D23" s="347"/>
      <c r="E23" s="347"/>
      <c r="F23" s="347"/>
      <c r="G23" s="348"/>
      <c r="H23" s="47" t="s">
        <v>42</v>
      </c>
      <c r="I23" s="46"/>
      <c r="J23" s="352" t="str">
        <f>IF(様式２!K26&lt;&gt;"",様式２!K26,"")</f>
        <v/>
      </c>
      <c r="K23" s="353"/>
      <c r="L23" s="436" t="e">
        <f>AG23</f>
        <v>#VALUE!</v>
      </c>
      <c r="M23" s="438" t="e">
        <f>AH23</f>
        <v>#VALUE!</v>
      </c>
      <c r="N23" s="440" t="e">
        <f>AI23</f>
        <v>#VALUE!</v>
      </c>
      <c r="O23" s="372" t="str">
        <f>IF($J23&lt;&gt;"",IF($AC23="0-",AM23,IF($AC23="+0",AS23,IF($AC23="+-",AY23,AG23))),"")</f>
        <v/>
      </c>
      <c r="P23" s="374" t="str">
        <f>IF($J23&lt;&gt;"",IF($AC23="0-",AN23,IF($AC23="+0",AT23,IF($AC23="+-",AZ23,AH23))),"")</f>
        <v/>
      </c>
      <c r="Q23" s="449" t="str">
        <f>IF($J23&lt;&gt;"",IF($AC23="0-",AO23,IF($AC23="+0",AU23,IF($AC23="+-",BA23,AI23))),"")</f>
        <v/>
      </c>
      <c r="R23" s="386" t="str">
        <f>IF($U24="","",ROUNDDOWN($AA23/12,0))</f>
        <v/>
      </c>
      <c r="S23" s="365" t="str">
        <f>IF($U24="","",ROUNDDOWN(MOD($AA23,12),0))</f>
        <v/>
      </c>
      <c r="T23" s="423" t="str">
        <f>IF($U24="","", IF( (MOD($AA23,12)-$S23)&gt;=0.5,"半",0))</f>
        <v/>
      </c>
      <c r="U23" s="45" t="str">
        <f t="shared" si="0"/>
        <v/>
      </c>
      <c r="V23" s="386" t="str">
        <f>IF($U24="","",ROUNDDOWN($AA23*($U23/$U24)/12,0))</f>
        <v/>
      </c>
      <c r="W23" s="365" t="str">
        <f>IF($U24="","",ROUNDDOWN(MOD($AA23*($U23/$U24),12),0))</f>
        <v/>
      </c>
      <c r="X23" s="414" t="str">
        <f>IF(U24="","",IF( (MOD($AA23*($U23/$U24),12)-$W23)&gt;=0.5,"半",0) )</f>
        <v/>
      </c>
      <c r="Y23" s="379">
        <v>10</v>
      </c>
      <c r="Z23" s="379"/>
      <c r="AA23" s="380" t="e">
        <f>IF(OR($Y23&lt;&gt;$Y25,$Y25=""), SUMIF($Y$5:$Y$70,$Y23,$AB$5:$AB$70),"" )</f>
        <v>#VALUE!</v>
      </c>
      <c r="AB23" s="367" t="e">
        <f>IF(Z23=2,0,O23*12+P23+COUNTIF(Q23:Q23,"半")*0.5)</f>
        <v>#VALUE!</v>
      </c>
      <c r="AC23" s="368"/>
      <c r="AD23" s="370"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IF(J24="現在",$AD$2,J24)</f>
        <v/>
      </c>
      <c r="BG23" s="27">
        <v>2</v>
      </c>
      <c r="BH23" s="26" t="e">
        <f>IF(DAY(J23)&lt;=15,J23-DAY(J23)+1,J23-DAY(J23)+16)</f>
        <v>#VALUE!</v>
      </c>
      <c r="BI23" s="26" t="e">
        <f>IF(DAY(BH23)=1,BH23+15,BR23)</f>
        <v>#VALUE!</v>
      </c>
      <c r="BJ23" s="24"/>
      <c r="BK23" s="36" t="e">
        <f>IF(CA23&gt;=16,BY23,IF(J24="現在",$AD$2-CA23+15,J24-CA23+15))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c r="A24" s="426"/>
      <c r="B24" s="349"/>
      <c r="C24" s="350"/>
      <c r="D24" s="350"/>
      <c r="E24" s="350"/>
      <c r="F24" s="350"/>
      <c r="G24" s="351"/>
      <c r="H24" s="43" t="s">
        <v>41</v>
      </c>
      <c r="I24" s="43"/>
      <c r="J24" s="344" t="str">
        <f>IF(様式２!L26&lt;&gt;"",様式２!L26,"")</f>
        <v/>
      </c>
      <c r="K24" s="345"/>
      <c r="L24" s="437"/>
      <c r="M24" s="439"/>
      <c r="N24" s="441"/>
      <c r="O24" s="373"/>
      <c r="P24" s="375"/>
      <c r="Q24" s="450"/>
      <c r="R24" s="387"/>
      <c r="S24" s="366"/>
      <c r="T24" s="424"/>
      <c r="U24" s="45" t="str">
        <f t="shared" si="0"/>
        <v/>
      </c>
      <c r="V24" s="387"/>
      <c r="W24" s="366"/>
      <c r="X24" s="415"/>
      <c r="Y24" s="379"/>
      <c r="Z24" s="379"/>
      <c r="AA24" s="380"/>
      <c r="AB24" s="367"/>
      <c r="AC24" s="383"/>
      <c r="AD24" s="371"/>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426"/>
      <c r="B25" s="346" t="str">
        <f>IF(様式２!H27&lt;&gt;"",様式２!H27,"")</f>
        <v/>
      </c>
      <c r="C25" s="347"/>
      <c r="D25" s="347"/>
      <c r="E25" s="347"/>
      <c r="F25" s="347"/>
      <c r="G25" s="348"/>
      <c r="H25" s="47" t="s">
        <v>42</v>
      </c>
      <c r="I25" s="46"/>
      <c r="J25" s="352" t="str">
        <f>IF(様式２!K27&lt;&gt;"",様式２!K27,"")</f>
        <v/>
      </c>
      <c r="K25" s="353"/>
      <c r="L25" s="436" t="e">
        <f>AG25</f>
        <v>#VALUE!</v>
      </c>
      <c r="M25" s="438" t="e">
        <f>AH25</f>
        <v>#VALUE!</v>
      </c>
      <c r="N25" s="440" t="e">
        <f>AI25</f>
        <v>#VALUE!</v>
      </c>
      <c r="O25" s="372" t="str">
        <f>IF($J25&lt;&gt;"",IF($AC25="0-",AM25,IF($AC25="+0",AS25,IF($AC25="+-",AY25,AG25))),"")</f>
        <v/>
      </c>
      <c r="P25" s="374" t="str">
        <f>IF($J25&lt;&gt;"",IF($AC25="0-",AN25,IF($AC25="+0",AT25,IF($AC25="+-",AZ25,AH25))),"")</f>
        <v/>
      </c>
      <c r="Q25" s="449" t="str">
        <f>IF($J25&lt;&gt;"",IF($AC25="0-",AO25,IF($AC25="+0",AU25,IF($AC25="+-",BA25,AI25))),"")</f>
        <v/>
      </c>
      <c r="R25" s="386" t="str">
        <f>IF($U26="","",ROUNDDOWN($AA25/12,0))</f>
        <v/>
      </c>
      <c r="S25" s="365" t="str">
        <f>IF($U26="","",ROUNDDOWN(MOD($AA25,12),0))</f>
        <v/>
      </c>
      <c r="T25" s="423" t="str">
        <f>IF($U26="","", IF( (MOD($AA25,12)-$S25)&gt;=0.5,"半",0))</f>
        <v/>
      </c>
      <c r="U25" s="45" t="str">
        <f t="shared" si="0"/>
        <v/>
      </c>
      <c r="V25" s="386" t="str">
        <f>IF($U26="","",ROUNDDOWN($AA25*($U25/$U26)/12,0))</f>
        <v/>
      </c>
      <c r="W25" s="365" t="str">
        <f>IF($U26="","",ROUNDDOWN(MOD($AA25*($U25/$U26),12),0))</f>
        <v/>
      </c>
      <c r="X25" s="414" t="str">
        <f>IF(U26="","",IF( (MOD($AA25*($U25/$U26),12)-$W25)&gt;=0.5,"半",0) )</f>
        <v/>
      </c>
      <c r="Y25" s="379">
        <v>11</v>
      </c>
      <c r="Z25" s="379"/>
      <c r="AA25" s="380" t="e">
        <f>IF(OR($Y25&lt;&gt;$Y27,$Y27=""), SUMIF($Y$5:$Y$70,$Y25,$AB$5:$AB$70),"" )</f>
        <v>#VALUE!</v>
      </c>
      <c r="AB25" s="367" t="e">
        <f>IF(Z25=2,0,O25*12+P25+COUNTIF(Q25:Q25,"半")*0.5)</f>
        <v>#VALUE!</v>
      </c>
      <c r="AC25" s="368"/>
      <c r="AD25" s="370" t="str">
        <f>IF(AC25&lt;&gt;"",VLOOKUP(AC25,$AE$5:$AF$8,2),"")</f>
        <v/>
      </c>
      <c r="AE25" s="33"/>
      <c r="AF25" s="33"/>
      <c r="AG25" s="38" t="e">
        <f>IF(AK25&gt;=12,DATEDIF(BH25,BK25,"y")+1,DATEDIF(BH25,BK25,"y"))</f>
        <v>#VALUE!</v>
      </c>
      <c r="AH25" s="38" t="e">
        <f>IF(AK25&gt;=12,AK25-12,AK25)</f>
        <v>#VALUE!</v>
      </c>
      <c r="AI25" s="37" t="e">
        <f>IF(AL25&lt;=15,"半",0)</f>
        <v>#VALUE!</v>
      </c>
      <c r="AJ25" s="66" t="e">
        <f>DATEDIF(BH25,BK25,"y")</f>
        <v>#VALUE!</v>
      </c>
      <c r="AK25" s="65" t="e">
        <f>IF(AL25&gt;=16,DATEDIF(BH25,BK25,"ym")+1,DATEDIF(BH25,BK25,"ym"))</f>
        <v>#VALUE!</v>
      </c>
      <c r="AL25" s="64" t="e">
        <f>DATEDIF(BH25,BK25,"md")</f>
        <v>#VALUE!</v>
      </c>
      <c r="AM25" s="38" t="e">
        <f>IF(AQ25&gt;=12,DATEDIF(BH25,BL25,"y")+1,DATEDIF(BH25,BL25,"y"))</f>
        <v>#VALUE!</v>
      </c>
      <c r="AN25" s="38" t="e">
        <f>IF(AQ25&gt;=12,AQ25-12,AQ25)</f>
        <v>#VALUE!</v>
      </c>
      <c r="AO25" s="37" t="e">
        <f>IF(AR25&lt;=15,"半",0)</f>
        <v>#VALUE!</v>
      </c>
      <c r="AP25" s="66" t="e">
        <f>DATEDIF(BH25,BL25,"y")</f>
        <v>#VALUE!</v>
      </c>
      <c r="AQ25" s="65" t="e">
        <f>IF(AR25&gt;=16,DATEDIF(BH25,BL25,"ym")+1,DATEDIF(BH25,BL25,"ym"))</f>
        <v>#VALUE!</v>
      </c>
      <c r="AR25" s="64" t="e">
        <f>DATEDIF(BH25,BL25,"md")</f>
        <v>#VALUE!</v>
      </c>
      <c r="AS25" s="38" t="e">
        <f>IF(AW25&gt;=12,DATEDIF(BI25,BK25,"y")+1,DATEDIF(BI25,BK25,"y"))</f>
        <v>#VALUE!</v>
      </c>
      <c r="AT25" s="38" t="e">
        <f>IF(AW25&gt;=12,AW25-12,AW25)</f>
        <v>#VALUE!</v>
      </c>
      <c r="AU25" s="37" t="e">
        <f>IF(AX25&lt;=15,"半",0)</f>
        <v>#VALUE!</v>
      </c>
      <c r="AV25" s="66" t="e">
        <f>DATEDIF(BI25,BK25,"y")</f>
        <v>#VALUE!</v>
      </c>
      <c r="AW25" s="65" t="e">
        <f>IF(AX25&gt;=16,DATEDIF(BI25,BK25,"ym")+1,DATEDIF(BI25,BK25,"ym"))</f>
        <v>#VALUE!</v>
      </c>
      <c r="AX25" s="65" t="e">
        <f>DATEDIF(BI25,BK25,"md")</f>
        <v>#VALUE!</v>
      </c>
      <c r="AY25" s="38" t="e">
        <f>IF(BC25&gt;=12,DATEDIF(BI25,BL25,"y")+1,DATEDIF(BI25,BL25,"y"))</f>
        <v>#VALUE!</v>
      </c>
      <c r="AZ25" s="38" t="e">
        <f>IF(BC25&gt;=12,BC25-12,BC25)</f>
        <v>#VALUE!</v>
      </c>
      <c r="BA25" s="37" t="e">
        <f>IF(BD25&lt;=15,"半",0)</f>
        <v>#VALUE!</v>
      </c>
      <c r="BB25" s="66" t="e">
        <f>DATEDIF(BI25,BL25,"y")</f>
        <v>#VALUE!</v>
      </c>
      <c r="BC25" s="65" t="e">
        <f>IF(BD25&gt;=16,DATEDIF(BI25,BL25,"ym")+1,DATEDIF(BI25,BL25,"ym"))</f>
        <v>#VALUE!</v>
      </c>
      <c r="BD25" s="64" t="e">
        <f>DATEDIF(BI25,BL25,"md")</f>
        <v>#VALUE!</v>
      </c>
      <c r="BE25" s="27"/>
      <c r="BF25" s="28" t="str">
        <f>IF(J26="現在",$AD$2,J26)</f>
        <v/>
      </c>
      <c r="BG25" s="27">
        <v>0</v>
      </c>
      <c r="BH25" s="26" t="e">
        <f>IF(DAY(J25)&lt;=15,J25-DAY(J25)+1,J25-DAY(J25)+16)</f>
        <v>#VALUE!</v>
      </c>
      <c r="BI25" s="26" t="e">
        <f>IF(DAY(BH25)=1,BH25+15,BR25)</f>
        <v>#VALUE!</v>
      </c>
      <c r="BJ25" s="24"/>
      <c r="BK25" s="36" t="e">
        <f>IF(CA25&gt;=16,BY25,IF(J26="現在",$AD$2-CA25+15,J26-CA25+15))</f>
        <v>#VALUE!</v>
      </c>
      <c r="BL25" s="25" t="e">
        <f>IF(DAY(BK25)=15,BK25-DAY(BK25),BK25-DAY(BK25)+15)</f>
        <v>#VALUE!</v>
      </c>
      <c r="BM25" s="24"/>
      <c r="BN25" s="24"/>
      <c r="BO25" s="20" t="e">
        <f>YEAR(J25)</f>
        <v>#VALUE!</v>
      </c>
      <c r="BP25" s="20" t="e">
        <f>MONTH(J25)+1</f>
        <v>#VALUE!</v>
      </c>
      <c r="BQ25" s="23" t="e">
        <f>CONCATENATE(BO25,"/",BP25,"/",1)</f>
        <v>#VALUE!</v>
      </c>
      <c r="BR25" s="23" t="e">
        <f>BQ25+1-1</f>
        <v>#VALUE!</v>
      </c>
      <c r="BS25" s="23" t="e">
        <f>BQ25-1</f>
        <v>#VALUE!</v>
      </c>
      <c r="BT25" s="20" t="e">
        <f>DAY(BS25)</f>
        <v>#VALUE!</v>
      </c>
      <c r="BU25" s="20" t="e">
        <f>DAY(J25)</f>
        <v>#VALUE!</v>
      </c>
      <c r="BV25" s="20" t="e">
        <f>YEAR(BF25)</f>
        <v>#VALUE!</v>
      </c>
      <c r="BW25" s="20" t="e">
        <f>IF(MONTH(BF25)=12,MONTH(BF25)-12+1,MONTH(BF25)+1)</f>
        <v>#VALUE!</v>
      </c>
      <c r="BX25" s="23" t="e">
        <f>IF(BW25=1,CONCATENATE(BV25+1,"/",BW25,"/",1),CONCATENATE(BV25,"/",BW25,"/",1))</f>
        <v>#VALUE!</v>
      </c>
      <c r="BY25" s="23" t="e">
        <f>BX25-1</f>
        <v>#VALUE!</v>
      </c>
      <c r="BZ25" s="20" t="e">
        <f>DAY(BY25)</f>
        <v>#VALUE!</v>
      </c>
      <c r="CA25" s="20" t="e">
        <f>DAY(BF25)</f>
        <v>#VALUE!</v>
      </c>
    </row>
    <row r="26" spans="1:79" ht="12.75" customHeight="1">
      <c r="A26" s="426"/>
      <c r="B26" s="349"/>
      <c r="C26" s="350"/>
      <c r="D26" s="350"/>
      <c r="E26" s="350"/>
      <c r="F26" s="350"/>
      <c r="G26" s="351"/>
      <c r="H26" s="43" t="s">
        <v>41</v>
      </c>
      <c r="I26" s="43"/>
      <c r="J26" s="344" t="str">
        <f>IF(様式２!L27&lt;&gt;"",様式２!L27,"")</f>
        <v/>
      </c>
      <c r="K26" s="345"/>
      <c r="L26" s="437"/>
      <c r="M26" s="439"/>
      <c r="N26" s="441"/>
      <c r="O26" s="373"/>
      <c r="P26" s="375"/>
      <c r="Q26" s="450"/>
      <c r="R26" s="387"/>
      <c r="S26" s="366"/>
      <c r="T26" s="424"/>
      <c r="U26" s="45" t="str">
        <f t="shared" si="0"/>
        <v/>
      </c>
      <c r="V26" s="387"/>
      <c r="W26" s="366"/>
      <c r="X26" s="415"/>
      <c r="Y26" s="379"/>
      <c r="Z26" s="379"/>
      <c r="AA26" s="380"/>
      <c r="AB26" s="367"/>
      <c r="AC26" s="369"/>
      <c r="AD26" s="371"/>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426"/>
      <c r="B27" s="346" t="str">
        <f>IF(様式２!H28&lt;&gt;"",様式２!H28,"")</f>
        <v/>
      </c>
      <c r="C27" s="347"/>
      <c r="D27" s="347"/>
      <c r="E27" s="347"/>
      <c r="F27" s="347"/>
      <c r="G27" s="348"/>
      <c r="H27" s="47" t="s">
        <v>42</v>
      </c>
      <c r="I27" s="46"/>
      <c r="J27" s="352" t="str">
        <f>IF(様式２!K28&lt;&gt;"",様式２!K28,"")</f>
        <v/>
      </c>
      <c r="K27" s="353"/>
      <c r="L27" s="436" t="e">
        <f>AG27</f>
        <v>#VALUE!</v>
      </c>
      <c r="M27" s="438" t="e">
        <f>AH27</f>
        <v>#VALUE!</v>
      </c>
      <c r="N27" s="440" t="e">
        <f>AI27</f>
        <v>#VALUE!</v>
      </c>
      <c r="O27" s="447" t="str">
        <f>IF($J27&lt;&gt;"",IF($AC27="0-",AM27,IF($AC27="+0",AS27,IF($AC27="+-",AY27,AG27))),"")</f>
        <v/>
      </c>
      <c r="P27" s="374" t="str">
        <f>IF($J27&lt;&gt;"",IF($AC27="0-",AN27,IF($AC27="+0",AT27,IF($AC27="+-",AZ27,AH27))),"")</f>
        <v/>
      </c>
      <c r="Q27" s="447" t="str">
        <f>IF($J27&lt;&gt;"",IF($AC27="0-",AO27,IF($AC27="+0",AU27,IF($AC27="+-",BA27,AI27))),"")</f>
        <v/>
      </c>
      <c r="R27" s="386" t="str">
        <f>IF($U28="","",ROUNDDOWN($AA27/12,0))</f>
        <v/>
      </c>
      <c r="S27" s="365" t="str">
        <f>IF($U28="","",ROUNDDOWN(MOD($AA27,12),0))</f>
        <v/>
      </c>
      <c r="T27" s="423" t="str">
        <f>IF($U28="","", IF( (MOD($AA27,12)-$S27)&gt;=0.5,"半",0))</f>
        <v/>
      </c>
      <c r="U27" s="45" t="str">
        <f t="shared" si="0"/>
        <v/>
      </c>
      <c r="V27" s="386" t="str">
        <f>IF($U28="","",ROUNDDOWN($AA27*($U27/$U28)/12,0))</f>
        <v/>
      </c>
      <c r="W27" s="365" t="str">
        <f>IF($U28="","",ROUNDDOWN(MOD($AA27*($U27/$U28),12),0))</f>
        <v/>
      </c>
      <c r="X27" s="414" t="str">
        <f>IF(U28="","",IF( (MOD($AA27*($U27/$U28),12)-$W27)&gt;=0.5,"半",0) )</f>
        <v/>
      </c>
      <c r="Y27" s="378">
        <v>12</v>
      </c>
      <c r="Z27" s="379"/>
      <c r="AA27" s="380" t="e">
        <f>IF(OR($Y27&lt;&gt;$Y29,$Y29=""), SUMIF($Y$5:$Y$70,$Y27,$AB$5:$AB$70),"" )</f>
        <v>#VALUE!</v>
      </c>
      <c r="AB27" s="367" t="e">
        <f>IF(Z27=2,0,O27*12+P27+COUNTIF(Q27:Q27,"半")*0.5)</f>
        <v>#VALUE!</v>
      </c>
      <c r="AC27" s="368"/>
      <c r="AD27" s="370" t="str">
        <f>IF(AC27&lt;&gt;"",VLOOKUP(AC27,$AE$5:$AF$8,2),"")</f>
        <v/>
      </c>
      <c r="AE27" s="33"/>
      <c r="AF27" s="33"/>
      <c r="AG27" s="38" t="e">
        <f>IF(AK27&gt;=12,DATEDIF(BH27,BK27,"y")+1,DATEDIF(BH27,BK27,"y"))</f>
        <v>#VALUE!</v>
      </c>
      <c r="AH27" s="38" t="e">
        <f>IF(AK27&gt;=12,AK27-12,AK27)</f>
        <v>#VALUE!</v>
      </c>
      <c r="AI27" s="37" t="e">
        <f>IF(AL27&lt;=15,"半",0)</f>
        <v>#VALUE!</v>
      </c>
      <c r="AJ27" s="30" t="e">
        <f>DATEDIF(BH27,BK27,"y")</f>
        <v>#VALUE!</v>
      </c>
      <c r="AK27" s="27" t="e">
        <f>IF(AL27&gt;=16,DATEDIF(BH27,BK27,"ym")+1,DATEDIF(BH27,BK27,"ym"))</f>
        <v>#VALUE!</v>
      </c>
      <c r="AL27" s="29" t="e">
        <f>DATEDIF(BH27,BK27,"md")</f>
        <v>#VALUE!</v>
      </c>
      <c r="AM27" s="38" t="e">
        <f>IF(AQ27&gt;=12,DATEDIF(BH27,BL27,"y")+1,DATEDIF(BH27,BL27,"y"))</f>
        <v>#VALUE!</v>
      </c>
      <c r="AN27" s="38" t="e">
        <f>IF(AQ27&gt;=12,AQ27-12,AQ27)</f>
        <v>#VALUE!</v>
      </c>
      <c r="AO27" s="37" t="e">
        <f>IF(AR27&lt;=15,"半",0)</f>
        <v>#VALUE!</v>
      </c>
      <c r="AP27" s="30" t="e">
        <f>DATEDIF(BH27,BL27,"y")</f>
        <v>#VALUE!</v>
      </c>
      <c r="AQ27" s="27" t="e">
        <f>IF(AR27&gt;=16,DATEDIF(BH27,BL27,"ym")+1,DATEDIF(BH27,BL27,"ym"))</f>
        <v>#VALUE!</v>
      </c>
      <c r="AR27" s="29" t="e">
        <f>DATEDIF(BH27,BL27,"md")</f>
        <v>#VALUE!</v>
      </c>
      <c r="AS27" s="38" t="e">
        <f>IF(AW27&gt;=12,DATEDIF(BI27,BK27,"y")+1,DATEDIF(BI27,BK27,"y"))</f>
        <v>#VALUE!</v>
      </c>
      <c r="AT27" s="38" t="e">
        <f>IF(AW27&gt;=12,AW27-12,AW27)</f>
        <v>#VALUE!</v>
      </c>
      <c r="AU27" s="37" t="e">
        <f>IF(AX27&lt;=15,"半",0)</f>
        <v>#VALUE!</v>
      </c>
      <c r="AV27" s="30" t="e">
        <f>DATEDIF(BI27,BK27,"y")</f>
        <v>#VALUE!</v>
      </c>
      <c r="AW27" s="27" t="e">
        <f>IF(AX27&gt;=16,DATEDIF(BI27,BK27,"ym")+1,DATEDIF(BI27,BK27,"ym"))</f>
        <v>#VALUE!</v>
      </c>
      <c r="AX27" s="27" t="e">
        <f>DATEDIF(BI27,BK27,"md")</f>
        <v>#VALUE!</v>
      </c>
      <c r="AY27" s="38" t="e">
        <f>IF(BC27&gt;=12,DATEDIF(BI27,BL27,"y")+1,DATEDIF(BI27,BL27,"y"))</f>
        <v>#VALUE!</v>
      </c>
      <c r="AZ27" s="38" t="e">
        <f>IF(BC27&gt;=12,BC27-12,BC27)</f>
        <v>#VALUE!</v>
      </c>
      <c r="BA27" s="37" t="e">
        <f>IF(BD27&lt;=15,"半",0)</f>
        <v>#VALUE!</v>
      </c>
      <c r="BB27" s="30" t="e">
        <f>DATEDIF(BI27,BL27,"y")</f>
        <v>#VALUE!</v>
      </c>
      <c r="BC27" s="27" t="e">
        <f>IF(BD27&gt;=16,DATEDIF(BI27,BL27,"ym")+1,DATEDIF(BI27,BL27,"ym"))</f>
        <v>#VALUE!</v>
      </c>
      <c r="BD27" s="29" t="e">
        <f>DATEDIF(BI27,BL27,"md")</f>
        <v>#VALUE!</v>
      </c>
      <c r="BE27" s="27"/>
      <c r="BF27" s="28" t="str">
        <f>IF(J28="現在",$AD$2,J28)</f>
        <v/>
      </c>
      <c r="BG27" s="27">
        <v>1</v>
      </c>
      <c r="BH27" s="26" t="e">
        <f>IF(DAY(J27)&lt;=15,J27-DAY(J27)+1,J27-DAY(J27)+16)</f>
        <v>#VALUE!</v>
      </c>
      <c r="BI27" s="26" t="e">
        <f>IF(DAY(BH27)=1,BH27+15,BR27)</f>
        <v>#VALUE!</v>
      </c>
      <c r="BJ27" s="24"/>
      <c r="BK27" s="36" t="e">
        <f>IF(CA27&gt;=16,BY27,IF(J28="現在",$AD$2-CA27+15,J28-CA27+15))</f>
        <v>#VALUE!</v>
      </c>
      <c r="BL27" s="25" t="e">
        <f>IF(DAY(BK27)=15,BK27-DAY(BK27),BK27-DAY(BK27)+15)</f>
        <v>#VALUE!</v>
      </c>
      <c r="BM27" s="24"/>
      <c r="BN27" s="24"/>
      <c r="BO27" s="20" t="e">
        <f>YEAR(J27)</f>
        <v>#VALUE!</v>
      </c>
      <c r="BP27" s="20" t="e">
        <f>MONTH(J27)+1</f>
        <v>#VALUE!</v>
      </c>
      <c r="BQ27" s="23" t="e">
        <f>CONCATENATE(BO27,"/",BP27,"/",1)</f>
        <v>#VALUE!</v>
      </c>
      <c r="BR27" s="23" t="e">
        <f>BQ27+1-1</f>
        <v>#VALUE!</v>
      </c>
      <c r="BS27" s="23" t="e">
        <f>BQ27-1</f>
        <v>#VALUE!</v>
      </c>
      <c r="BT27" s="20" t="e">
        <f>DAY(BS27)</f>
        <v>#VALUE!</v>
      </c>
      <c r="BU27" s="20" t="e">
        <f>DAY(J27)</f>
        <v>#VALUE!</v>
      </c>
      <c r="BV27" s="20" t="e">
        <f>YEAR(BF27)</f>
        <v>#VALUE!</v>
      </c>
      <c r="BW27" s="20" t="e">
        <f>IF(MONTH(BF27)=12,MONTH(BF27)-12+1,MONTH(BF27)+1)</f>
        <v>#VALUE!</v>
      </c>
      <c r="BX27" s="23" t="e">
        <f>IF(BW27=1,CONCATENATE(BV27+1,"/",BW27,"/",1),CONCATENATE(BV27,"/",BW27,"/",1))</f>
        <v>#VALUE!</v>
      </c>
      <c r="BY27" s="23" t="e">
        <f>BX27-1</f>
        <v>#VALUE!</v>
      </c>
      <c r="BZ27" s="20" t="e">
        <f>DAY(BY27)</f>
        <v>#VALUE!</v>
      </c>
      <c r="CA27" s="20" t="e">
        <f>DAY(BF27)</f>
        <v>#VALUE!</v>
      </c>
    </row>
    <row r="28" spans="1:79" ht="12.75" customHeight="1">
      <c r="A28" s="426"/>
      <c r="B28" s="349"/>
      <c r="C28" s="350"/>
      <c r="D28" s="350"/>
      <c r="E28" s="350"/>
      <c r="F28" s="350"/>
      <c r="G28" s="351"/>
      <c r="H28" s="43" t="s">
        <v>41</v>
      </c>
      <c r="I28" s="43"/>
      <c r="J28" s="344" t="str">
        <f>IF(様式２!L28&lt;&gt;"",様式２!L28,"")</f>
        <v/>
      </c>
      <c r="K28" s="345"/>
      <c r="L28" s="437"/>
      <c r="M28" s="439"/>
      <c r="N28" s="441"/>
      <c r="O28" s="448"/>
      <c r="P28" s="375"/>
      <c r="Q28" s="448"/>
      <c r="R28" s="387"/>
      <c r="S28" s="366"/>
      <c r="T28" s="424"/>
      <c r="U28" s="45" t="str">
        <f t="shared" si="0"/>
        <v/>
      </c>
      <c r="V28" s="387"/>
      <c r="W28" s="366"/>
      <c r="X28" s="415"/>
      <c r="Y28" s="378"/>
      <c r="Z28" s="379"/>
      <c r="AA28" s="380"/>
      <c r="AB28" s="367"/>
      <c r="AC28" s="383"/>
      <c r="AD28" s="371"/>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426"/>
      <c r="B29" s="346" t="str">
        <f>IF(様式２!H29&lt;&gt;"",様式２!H29,"")</f>
        <v/>
      </c>
      <c r="C29" s="347"/>
      <c r="D29" s="347"/>
      <c r="E29" s="347"/>
      <c r="F29" s="347"/>
      <c r="G29" s="348"/>
      <c r="H29" s="47" t="s">
        <v>42</v>
      </c>
      <c r="I29" s="46"/>
      <c r="J29" s="352" t="str">
        <f>IF(様式２!K29&lt;&gt;"",様式２!K29,"")</f>
        <v/>
      </c>
      <c r="K29" s="353"/>
      <c r="L29" s="436" t="e">
        <f>AG29</f>
        <v>#VALUE!</v>
      </c>
      <c r="M29" s="438" t="e">
        <f>AH29</f>
        <v>#VALUE!</v>
      </c>
      <c r="N29" s="440" t="e">
        <f>AI29</f>
        <v>#VALUE!</v>
      </c>
      <c r="O29" s="451" t="str">
        <f>IF($J29&lt;&gt;"",IF($AC29="0-",AM29,IF($AC29="+0",AS29,IF($AC29="+-",AY29,AG29))),"")</f>
        <v/>
      </c>
      <c r="P29" s="374" t="str">
        <f>IF($J29&lt;&gt;"",IF($AC29="0-",AN29,IF($AC29="+0",AT29,IF($AC29="+-",AZ29,AH29))),"")</f>
        <v/>
      </c>
      <c r="Q29" s="447" t="str">
        <f>IF($J29&lt;&gt;"",IF($AC29="0-",AO29,IF($AC29="+0",AU29,IF($AC29="+-",BA29,AI29))),"")</f>
        <v/>
      </c>
      <c r="R29" s="386" t="str">
        <f>IF($U30="","",ROUNDDOWN($AA29/12,0))</f>
        <v/>
      </c>
      <c r="S29" s="365" t="str">
        <f>IF($U30="","",ROUNDDOWN(MOD($AA29,12),0))</f>
        <v/>
      </c>
      <c r="T29" s="423" t="str">
        <f>IF($U30="","", IF( (MOD($AA29,12)-$S29)&gt;=0.5,"半",0))</f>
        <v/>
      </c>
      <c r="U29" s="45" t="str">
        <f t="shared" si="0"/>
        <v/>
      </c>
      <c r="V29" s="386" t="str">
        <f>IF($U30="","",ROUNDDOWN($AA29*($U29/$U30)/12,0))</f>
        <v/>
      </c>
      <c r="W29" s="365" t="str">
        <f>IF($U30="","",ROUNDDOWN(MOD($AA29*($U29/$U30),12),0))</f>
        <v/>
      </c>
      <c r="X29" s="414" t="str">
        <f>IF(U30="","",IF( (MOD($AA29*($U29/$U30),12)-$W29)&gt;=0.5,"半",0) )</f>
        <v/>
      </c>
      <c r="Y29" s="378">
        <v>13</v>
      </c>
      <c r="Z29" s="379"/>
      <c r="AA29" s="380" t="e">
        <f>IF(OR($Y29&lt;&gt;$Y31,$Y31=""), SUMIF($Y$5:$Y$70,$Y29,$AB$5:$AB$70),"" )</f>
        <v>#VALUE!</v>
      </c>
      <c r="AB29" s="367" t="e">
        <f>IF(Z29=2,0,O29*12+P29+COUNTIF(Q29:Q29,"半")*0.5)</f>
        <v>#VALUE!</v>
      </c>
      <c r="AC29" s="368"/>
      <c r="AD29" s="370"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426"/>
      <c r="B30" s="349"/>
      <c r="C30" s="350"/>
      <c r="D30" s="350"/>
      <c r="E30" s="350"/>
      <c r="F30" s="350"/>
      <c r="G30" s="351"/>
      <c r="H30" s="43" t="s">
        <v>41</v>
      </c>
      <c r="I30" s="43"/>
      <c r="J30" s="344" t="str">
        <f>IF(様式２!L29&lt;&gt;"",様式２!L29,"")</f>
        <v/>
      </c>
      <c r="K30" s="345"/>
      <c r="L30" s="437"/>
      <c r="M30" s="439"/>
      <c r="N30" s="441"/>
      <c r="O30" s="452"/>
      <c r="P30" s="375"/>
      <c r="Q30" s="448"/>
      <c r="R30" s="387"/>
      <c r="S30" s="366"/>
      <c r="T30" s="424"/>
      <c r="U30" s="45" t="str">
        <f t="shared" si="0"/>
        <v/>
      </c>
      <c r="V30" s="387"/>
      <c r="W30" s="366"/>
      <c r="X30" s="415"/>
      <c r="Y30" s="378"/>
      <c r="Z30" s="379"/>
      <c r="AA30" s="380"/>
      <c r="AB30" s="367"/>
      <c r="AC30" s="383"/>
      <c r="AD30" s="371"/>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426"/>
      <c r="B31" s="346" t="str">
        <f>IF(様式２!H30&lt;&gt;"",様式２!H30,"")</f>
        <v/>
      </c>
      <c r="C31" s="347"/>
      <c r="D31" s="347"/>
      <c r="E31" s="347"/>
      <c r="F31" s="347"/>
      <c r="G31" s="348"/>
      <c r="H31" s="47" t="s">
        <v>42</v>
      </c>
      <c r="I31" s="46"/>
      <c r="J31" s="352" t="str">
        <f>IF(様式２!K30&lt;&gt;"",様式２!K30,"")</f>
        <v/>
      </c>
      <c r="K31" s="353"/>
      <c r="L31" s="436" t="e">
        <f>AG31</f>
        <v>#VALUE!</v>
      </c>
      <c r="M31" s="438" t="e">
        <f>AH31</f>
        <v>#VALUE!</v>
      </c>
      <c r="N31" s="440" t="e">
        <f>AI31</f>
        <v>#VALUE!</v>
      </c>
      <c r="O31" s="451" t="str">
        <f>IF($J31&lt;&gt;"",IF($AC31="0-",AM31,IF($AC31="+0",AS31,IF($AC31="+-",AY31,AG31))),"")</f>
        <v/>
      </c>
      <c r="P31" s="374" t="str">
        <f>IF($J31&lt;&gt;"",IF($AC31="0-",AN31,IF($AC31="+0",AT31,IF($AC31="+-",AZ31,AH31))),"")</f>
        <v/>
      </c>
      <c r="Q31" s="447" t="str">
        <f>IF($J31&lt;&gt;"",IF($AC31="0-",AO31,IF($AC31="+0",AU31,IF($AC31="+-",BA31,AI31))),"")</f>
        <v/>
      </c>
      <c r="R31" s="386" t="str">
        <f>IF($U32="","",ROUNDDOWN($AA31/12,0))</f>
        <v/>
      </c>
      <c r="S31" s="365" t="str">
        <f>IF($U32="","",ROUNDDOWN(MOD($AA31,12),0))</f>
        <v/>
      </c>
      <c r="T31" s="423" t="str">
        <f>IF($U32="","", IF( (MOD($AA31,12)-$S31)&gt;=0.5,"半",0))</f>
        <v/>
      </c>
      <c r="U31" s="45" t="str">
        <f t="shared" si="0"/>
        <v/>
      </c>
      <c r="V31" s="386" t="str">
        <f>IF($U32="","",ROUNDDOWN($AA31*($U31/$U32)/12,0))</f>
        <v/>
      </c>
      <c r="W31" s="365" t="str">
        <f>IF($U32="","",ROUNDDOWN(MOD($AA31*($U31/$U32),12),0))</f>
        <v/>
      </c>
      <c r="X31" s="414" t="str">
        <f>IF(U32="","",IF( (MOD($AA31*($U31/$U32),12)-$W31)&gt;=0.5,"半",0) )</f>
        <v/>
      </c>
      <c r="Y31" s="378">
        <v>14</v>
      </c>
      <c r="Z31" s="379"/>
      <c r="AA31" s="380" t="e">
        <f>IF(OR($Y31&lt;&gt;$Y33,$Y33=""), SUMIF($Y$5:$Y$70,$Y31,$AB$5:$AB$70),"" )</f>
        <v>#VALUE!</v>
      </c>
      <c r="AB31" s="367" t="e">
        <f>IF(Z31=2,0,O31*12+P31+COUNTIF(Q31:Q31,"半")*0.5)</f>
        <v>#VALUE!</v>
      </c>
      <c r="AC31" s="368"/>
      <c r="AD31" s="370"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426"/>
      <c r="B32" s="349"/>
      <c r="C32" s="350"/>
      <c r="D32" s="350"/>
      <c r="E32" s="350"/>
      <c r="F32" s="350"/>
      <c r="G32" s="351"/>
      <c r="H32" s="43" t="s">
        <v>41</v>
      </c>
      <c r="I32" s="43"/>
      <c r="J32" s="344" t="str">
        <f>IF(様式２!L30&lt;&gt;"",様式２!L30,"")</f>
        <v/>
      </c>
      <c r="K32" s="345"/>
      <c r="L32" s="437"/>
      <c r="M32" s="439"/>
      <c r="N32" s="441"/>
      <c r="O32" s="452"/>
      <c r="P32" s="375"/>
      <c r="Q32" s="448"/>
      <c r="R32" s="387"/>
      <c r="S32" s="366"/>
      <c r="T32" s="424"/>
      <c r="U32" s="45" t="str">
        <f t="shared" si="0"/>
        <v/>
      </c>
      <c r="V32" s="387"/>
      <c r="W32" s="366"/>
      <c r="X32" s="415"/>
      <c r="Y32" s="378"/>
      <c r="Z32" s="379"/>
      <c r="AA32" s="380"/>
      <c r="AB32" s="367"/>
      <c r="AC32" s="369"/>
      <c r="AD32" s="371"/>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426"/>
      <c r="B33" s="346" t="str">
        <f>IF(様式２!H31&lt;&gt;"",様式２!H31,"")</f>
        <v/>
      </c>
      <c r="C33" s="347"/>
      <c r="D33" s="347"/>
      <c r="E33" s="347"/>
      <c r="F33" s="347"/>
      <c r="G33" s="348"/>
      <c r="H33" s="47" t="s">
        <v>42</v>
      </c>
      <c r="I33" s="46"/>
      <c r="J33" s="352" t="str">
        <f>IF(様式２!K31&lt;&gt;"",様式２!K31,"")</f>
        <v/>
      </c>
      <c r="K33" s="353"/>
      <c r="L33" s="436" t="e">
        <f>AG33</f>
        <v>#VALUE!</v>
      </c>
      <c r="M33" s="438" t="e">
        <f>AH33</f>
        <v>#VALUE!</v>
      </c>
      <c r="N33" s="440" t="e">
        <f>AI33</f>
        <v>#VALUE!</v>
      </c>
      <c r="O33" s="451" t="str">
        <f>IF($J33&lt;&gt;"",IF($AC33="0-",AM33,IF($AC33="+0",AS33,IF($AC33="+-",AY33,AG33))),"")</f>
        <v/>
      </c>
      <c r="P33" s="374" t="str">
        <f>IF($J33&lt;&gt;"",IF($AC33="0-",AN33,IF($AC33="+0",AT33,IF($AC33="+-",AZ33,AH33))),"")</f>
        <v/>
      </c>
      <c r="Q33" s="447" t="str">
        <f>IF($J33&lt;&gt;"",IF($AC33="0-",AO33,IF($AC33="+0",AU33,IF($AC33="+-",BA33,AI33))),"")</f>
        <v/>
      </c>
      <c r="R33" s="386" t="str">
        <f>IF($U34="","",ROUNDDOWN($AA33/12,0))</f>
        <v/>
      </c>
      <c r="S33" s="365" t="str">
        <f>IF($U34="","",ROUNDDOWN(MOD($AA33,12),0))</f>
        <v/>
      </c>
      <c r="T33" s="423" t="str">
        <f>IF($U34="","", IF( (MOD($AA33,12)-$S33)&gt;=0.5,"半",0))</f>
        <v/>
      </c>
      <c r="U33" s="45" t="str">
        <f t="shared" si="0"/>
        <v/>
      </c>
      <c r="V33" s="386" t="str">
        <f>IF($U34="","",ROUNDDOWN($AA33*($U33/$U34)/12,0))</f>
        <v/>
      </c>
      <c r="W33" s="365" t="str">
        <f>IF($U34="","",ROUNDDOWN(MOD($AA33*($U33/$U34),12),0))</f>
        <v/>
      </c>
      <c r="X33" s="414" t="str">
        <f>IF(U34="","",IF( (MOD($AA33*($U33/$U34),12)-$W33)&gt;=0.5,"半",0) )</f>
        <v/>
      </c>
      <c r="Y33" s="378">
        <v>15</v>
      </c>
      <c r="Z33" s="379"/>
      <c r="AA33" s="380" t="e">
        <f>IF(OR($Y33&lt;&gt;$Y35,$Y35=""), SUMIF($Y$5:$Y$70,$Y33,$AB$5:$AB$70),"" )</f>
        <v>#VALUE!</v>
      </c>
      <c r="AB33" s="367" t="e">
        <f>IF(Z33=2,0,O33*12+P33+COUNTIF(Q33:Q33,"半")*0.5)</f>
        <v>#VALUE!</v>
      </c>
      <c r="AC33" s="368"/>
      <c r="AD33" s="370"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426"/>
      <c r="B34" s="349"/>
      <c r="C34" s="350"/>
      <c r="D34" s="350"/>
      <c r="E34" s="350"/>
      <c r="F34" s="350"/>
      <c r="G34" s="351"/>
      <c r="H34" s="43" t="s">
        <v>41</v>
      </c>
      <c r="I34" s="43"/>
      <c r="J34" s="344" t="str">
        <f>IF(様式２!L31&lt;&gt;"",様式２!L31,"")</f>
        <v/>
      </c>
      <c r="K34" s="345"/>
      <c r="L34" s="437"/>
      <c r="M34" s="439"/>
      <c r="N34" s="441"/>
      <c r="O34" s="452"/>
      <c r="P34" s="375"/>
      <c r="Q34" s="448"/>
      <c r="R34" s="387"/>
      <c r="S34" s="366"/>
      <c r="T34" s="424"/>
      <c r="U34" s="45" t="str">
        <f t="shared" si="0"/>
        <v/>
      </c>
      <c r="V34" s="387"/>
      <c r="W34" s="366"/>
      <c r="X34" s="415"/>
      <c r="Y34" s="378"/>
      <c r="Z34" s="379"/>
      <c r="AA34" s="380"/>
      <c r="AB34" s="367"/>
      <c r="AC34" s="369"/>
      <c r="AD34" s="371"/>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426"/>
      <c r="B35" s="346" t="str">
        <f>IF(様式２!H32&lt;&gt;"",様式２!H32,"")</f>
        <v/>
      </c>
      <c r="C35" s="347"/>
      <c r="D35" s="347"/>
      <c r="E35" s="347"/>
      <c r="F35" s="347"/>
      <c r="G35" s="348"/>
      <c r="H35" s="63" t="s">
        <v>42</v>
      </c>
      <c r="I35" s="62"/>
      <c r="J35" s="352" t="str">
        <f>IF(様式２!K32&lt;&gt;"",様式２!K32,"")</f>
        <v/>
      </c>
      <c r="K35" s="353"/>
      <c r="L35" s="436" t="e">
        <f>AG35</f>
        <v>#VALUE!</v>
      </c>
      <c r="M35" s="438" t="e">
        <f>AH35</f>
        <v>#VALUE!</v>
      </c>
      <c r="N35" s="440" t="e">
        <f>AI35</f>
        <v>#VALUE!</v>
      </c>
      <c r="O35" s="451" t="str">
        <f>IF($J35&lt;&gt;"",IF($AC35="0-",AM35,IF($AC35="+0",AS35,IF($AC35="+-",AY35,AG35))),"")</f>
        <v/>
      </c>
      <c r="P35" s="374" t="str">
        <f>IF($J35&lt;&gt;"",IF($AC35="0-",AN35,IF($AC35="+0",AT35,IF($AC35="+-",AZ35,AH35))),"")</f>
        <v/>
      </c>
      <c r="Q35" s="447" t="str">
        <f>IF($J35&lt;&gt;"",IF($AC35="0-",AO35,IF($AC35="+0",AU35,IF($AC35="+-",BA35,AI35))),"")</f>
        <v/>
      </c>
      <c r="R35" s="386" t="str">
        <f>IF($U36="","",ROUNDDOWN($AA35/12,0))</f>
        <v/>
      </c>
      <c r="S35" s="365" t="str">
        <f>IF($U36="","",ROUNDDOWN(MOD($AA35,12),0))</f>
        <v/>
      </c>
      <c r="T35" s="423" t="str">
        <f>IF($U36="","", IF( (MOD($AA35,12)-$S35)&gt;=0.5,"半",0))</f>
        <v/>
      </c>
      <c r="U35" s="45" t="str">
        <f t="shared" si="0"/>
        <v/>
      </c>
      <c r="V35" s="386" t="str">
        <f>IF($U36="","",ROUNDDOWN($AA35*($U35/$U36)/12,0))</f>
        <v/>
      </c>
      <c r="W35" s="365" t="str">
        <f>IF($U36="","",ROUNDDOWN(MOD($AA35*($U35/$U36),12),0))</f>
        <v/>
      </c>
      <c r="X35" s="414" t="str">
        <f>IF(U36="","",IF( (MOD($AA35*($U35/$U36),12)-$W35)&gt;=0.5,"半",0) )</f>
        <v/>
      </c>
      <c r="Y35" s="455">
        <v>16</v>
      </c>
      <c r="Z35" s="456"/>
      <c r="AA35" s="457" t="e">
        <f>IF(OR($Y35&lt;&gt;$Y67,$Y67=""), SUMIF($Y$5:$Y$70,$Y35,$AB$5:$AB$70),"" )</f>
        <v>#VALUE!</v>
      </c>
      <c r="AB35" s="458" t="e">
        <f>IF(Z35=2,0,O35*12+P35+COUNTIF(Q35:Q35,"半")*0.5)</f>
        <v>#VALUE!</v>
      </c>
      <c r="AC35" s="368"/>
      <c r="AD35" s="453"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426"/>
      <c r="B36" s="349"/>
      <c r="C36" s="350"/>
      <c r="D36" s="350"/>
      <c r="E36" s="350"/>
      <c r="F36" s="350"/>
      <c r="G36" s="351"/>
      <c r="H36" s="59" t="s">
        <v>41</v>
      </c>
      <c r="I36" s="59"/>
      <c r="J36" s="344" t="str">
        <f>IF(様式２!L32&lt;&gt;"",様式２!L32,"")</f>
        <v/>
      </c>
      <c r="K36" s="345"/>
      <c r="L36" s="437"/>
      <c r="M36" s="439"/>
      <c r="N36" s="441"/>
      <c r="O36" s="452"/>
      <c r="P36" s="375"/>
      <c r="Q36" s="448"/>
      <c r="R36" s="387"/>
      <c r="S36" s="366"/>
      <c r="T36" s="424"/>
      <c r="U36" s="45" t="str">
        <f t="shared" si="0"/>
        <v/>
      </c>
      <c r="V36" s="387"/>
      <c r="W36" s="366"/>
      <c r="X36" s="415"/>
      <c r="Y36" s="455"/>
      <c r="Z36" s="456"/>
      <c r="AA36" s="457"/>
      <c r="AB36" s="458"/>
      <c r="AC36" s="369"/>
      <c r="AD36" s="454"/>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426"/>
      <c r="B37" s="346" t="str">
        <f>IF(様式２!H33&lt;&gt;"",様式２!H33,"")</f>
        <v/>
      </c>
      <c r="C37" s="347"/>
      <c r="D37" s="347"/>
      <c r="E37" s="347"/>
      <c r="F37" s="347"/>
      <c r="G37" s="348"/>
      <c r="H37" s="47" t="s">
        <v>42</v>
      </c>
      <c r="I37" s="46"/>
      <c r="J37" s="352" t="str">
        <f>IF(様式２!K33&lt;&gt;"",様式２!K33,"")</f>
        <v/>
      </c>
      <c r="K37" s="353"/>
      <c r="L37" s="436" t="e">
        <f>AG37</f>
        <v>#VALUE!</v>
      </c>
      <c r="M37" s="438" t="e">
        <f>AH37</f>
        <v>#VALUE!</v>
      </c>
      <c r="N37" s="440" t="e">
        <f>AI37</f>
        <v>#VALUE!</v>
      </c>
      <c r="O37" s="451" t="str">
        <f>IF($J37&lt;&gt;"",IF($AC37="0-",AM37,IF($AC37="+0",AS37,IF($AC37="+-",AY37,AG37))),"")</f>
        <v/>
      </c>
      <c r="P37" s="374" t="str">
        <f>IF($J37&lt;&gt;"",IF($AC37="0-",AN37,IF($AC37="+0",AT37,IF($AC37="+-",AZ37,AH37))),"")</f>
        <v/>
      </c>
      <c r="Q37" s="447" t="str">
        <f>IF($J37&lt;&gt;"",IF($AC37="0-",AO37,IF($AC37="+0",AU37,IF($AC37="+-",BA37,AI37))),"")</f>
        <v/>
      </c>
      <c r="R37" s="386" t="str">
        <f>IF($U38="","",ROUNDDOWN($AA37/12,0))</f>
        <v/>
      </c>
      <c r="S37" s="365" t="str">
        <f>IF($U38="","",ROUNDDOWN(MOD($AA37,12),0))</f>
        <v/>
      </c>
      <c r="T37" s="423" t="str">
        <f>IF($U38="","", IF( (MOD($AA37,12)-$S37)&gt;=0.5,"半",0))</f>
        <v/>
      </c>
      <c r="U37" s="45" t="str">
        <f t="shared" si="0"/>
        <v/>
      </c>
      <c r="V37" s="386" t="str">
        <f>IF($U38="","",ROUNDDOWN($AA37*($U37/$U38)/12,0))</f>
        <v/>
      </c>
      <c r="W37" s="365" t="str">
        <f>IF($U38="","",ROUNDDOWN(MOD($AA37*($U37/$U38),12),0))</f>
        <v/>
      </c>
      <c r="X37" s="414" t="str">
        <f>IF(U38="","",IF( (MOD($AA37*($U37/$U38),12)-$W37)&gt;=0.5,"半",0) )</f>
        <v/>
      </c>
      <c r="Y37" s="378">
        <v>17</v>
      </c>
      <c r="Z37" s="379"/>
      <c r="AA37" s="380" t="e">
        <f>IF(OR($Y37&lt;&gt;$Y39,$Y39=""), SUMIF($Y$5:$Y$70,$Y37,$AB$5:$AB$70),"" )</f>
        <v>#VALUE!</v>
      </c>
      <c r="AB37" s="367" t="e">
        <f>IF(Z37=2,0,O37*12+P37+COUNTIF(Q37:Q37,"半")*0.5)</f>
        <v>#VALUE!</v>
      </c>
      <c r="AC37" s="368"/>
      <c r="AD37" s="370"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426"/>
      <c r="B38" s="349"/>
      <c r="C38" s="350"/>
      <c r="D38" s="350"/>
      <c r="E38" s="350"/>
      <c r="F38" s="350"/>
      <c r="G38" s="351"/>
      <c r="H38" s="43" t="s">
        <v>41</v>
      </c>
      <c r="I38" s="43"/>
      <c r="J38" s="344" t="str">
        <f>IF(様式２!L33&lt;&gt;"",様式２!L33,"")</f>
        <v/>
      </c>
      <c r="K38" s="345"/>
      <c r="L38" s="437"/>
      <c r="M38" s="439"/>
      <c r="N38" s="441"/>
      <c r="O38" s="452"/>
      <c r="P38" s="375"/>
      <c r="Q38" s="448"/>
      <c r="R38" s="387"/>
      <c r="S38" s="366"/>
      <c r="T38" s="424"/>
      <c r="U38" s="45" t="str">
        <f t="shared" si="0"/>
        <v/>
      </c>
      <c r="V38" s="387"/>
      <c r="W38" s="366"/>
      <c r="X38" s="415"/>
      <c r="Y38" s="378"/>
      <c r="Z38" s="379"/>
      <c r="AA38" s="380"/>
      <c r="AB38" s="367"/>
      <c r="AC38" s="369"/>
      <c r="AD38" s="371"/>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426"/>
      <c r="B39" s="346" t="str">
        <f>IF(様式２!H34&lt;&gt;"",様式２!H34,"")</f>
        <v/>
      </c>
      <c r="C39" s="442"/>
      <c r="D39" s="442"/>
      <c r="E39" s="442"/>
      <c r="F39" s="442"/>
      <c r="G39" s="443"/>
      <c r="H39" s="47" t="s">
        <v>42</v>
      </c>
      <c r="I39" s="46"/>
      <c r="J39" s="352" t="str">
        <f>IF(様式２!K34&lt;&gt;"",様式２!K34,"")</f>
        <v/>
      </c>
      <c r="K39" s="353"/>
      <c r="L39" s="436" t="e">
        <f>AG39</f>
        <v>#VALUE!</v>
      </c>
      <c r="M39" s="438" t="e">
        <f>AH39</f>
        <v>#VALUE!</v>
      </c>
      <c r="N39" s="440" t="e">
        <f>AI39</f>
        <v>#VALUE!</v>
      </c>
      <c r="O39" s="451" t="str">
        <f>IF($J39&lt;&gt;"",IF($AC39="0-",AM39,IF($AC39="+0",AS39,IF($AC39="+-",AY39,AG39))),"")</f>
        <v/>
      </c>
      <c r="P39" s="374" t="str">
        <f>IF($J39&lt;&gt;"",IF($AC39="0-",AN39,IF($AC39="+0",AT39,IF($AC39="+-",AZ39,AH39))),"")</f>
        <v/>
      </c>
      <c r="Q39" s="447" t="str">
        <f>IF($J39&lt;&gt;"",IF($AC39="0-",AO39,IF($AC39="+0",AU39,IF($AC39="+-",BA39,AI39))),"")</f>
        <v/>
      </c>
      <c r="R39" s="386" t="str">
        <f>IF($U40="","",ROUNDDOWN($AA39/12,0))</f>
        <v/>
      </c>
      <c r="S39" s="365" t="str">
        <f>IF($U40="","",ROUNDDOWN(MOD($AA39,12),0))</f>
        <v/>
      </c>
      <c r="T39" s="423" t="str">
        <f>IF($U40="","", IF( (MOD($AA39,12)-$S39)&gt;=0.5,"半",0))</f>
        <v/>
      </c>
      <c r="U39" s="45" t="str">
        <f t="shared" si="0"/>
        <v/>
      </c>
      <c r="V39" s="386" t="str">
        <f>IF($U40="","",ROUNDDOWN($AA39*($U39/$U40)/12,0))</f>
        <v/>
      </c>
      <c r="W39" s="365" t="str">
        <f>IF($U40="","",ROUNDDOWN(MOD($AA39*($U39/$U40),12),0))</f>
        <v/>
      </c>
      <c r="X39" s="414" t="str">
        <f>IF(U40="","",IF( (MOD($AA39*($U39/$U40),12)-$W39)&gt;=0.5,"半",0) )</f>
        <v/>
      </c>
      <c r="Y39" s="378">
        <v>18</v>
      </c>
      <c r="Z39" s="379"/>
      <c r="AA39" s="380" t="e">
        <f>IF(OR($Y39&lt;&gt;$Y41,$Y41=""), SUMIF($Y$5:$Y$70,$Y39,$AB$5:$AB$70),"" )</f>
        <v>#VALUE!</v>
      </c>
      <c r="AB39" s="367" t="e">
        <f>IF(Z39=2,0,O39*12+P39+COUNTIF(Q39:Q39,"半")*0.5)</f>
        <v>#VALUE!</v>
      </c>
      <c r="AC39" s="368"/>
      <c r="AD39" s="370"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426"/>
      <c r="B40" s="444"/>
      <c r="C40" s="445"/>
      <c r="D40" s="445"/>
      <c r="E40" s="445"/>
      <c r="F40" s="445"/>
      <c r="G40" s="446"/>
      <c r="H40" s="43" t="s">
        <v>41</v>
      </c>
      <c r="I40" s="43"/>
      <c r="J40" s="344" t="str">
        <f>IF(様式２!L34&lt;&gt;"",様式２!L34,"")</f>
        <v/>
      </c>
      <c r="K40" s="345"/>
      <c r="L40" s="437"/>
      <c r="M40" s="439"/>
      <c r="N40" s="441"/>
      <c r="O40" s="452"/>
      <c r="P40" s="375"/>
      <c r="Q40" s="448"/>
      <c r="R40" s="387"/>
      <c r="S40" s="366"/>
      <c r="T40" s="424"/>
      <c r="U40" s="45" t="str">
        <f t="shared" si="0"/>
        <v/>
      </c>
      <c r="V40" s="387"/>
      <c r="W40" s="366"/>
      <c r="X40" s="415"/>
      <c r="Y40" s="378"/>
      <c r="Z40" s="379"/>
      <c r="AA40" s="380"/>
      <c r="AB40" s="367"/>
      <c r="AC40" s="369"/>
      <c r="AD40" s="371"/>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426"/>
      <c r="B41" s="346" t="str">
        <f>IF(様式２!H35&lt;&gt;"",様式２!H35,"")</f>
        <v/>
      </c>
      <c r="C41" s="442"/>
      <c r="D41" s="442"/>
      <c r="E41" s="442"/>
      <c r="F41" s="442"/>
      <c r="G41" s="443"/>
      <c r="H41" s="47" t="s">
        <v>42</v>
      </c>
      <c r="I41" s="46"/>
      <c r="J41" s="352" t="str">
        <f>IF(様式２!K35&lt;&gt;"",様式２!K35,"")</f>
        <v/>
      </c>
      <c r="K41" s="353"/>
      <c r="L41" s="436" t="e">
        <f>AG41</f>
        <v>#VALUE!</v>
      </c>
      <c r="M41" s="438" t="e">
        <f>AH41</f>
        <v>#VALUE!</v>
      </c>
      <c r="N41" s="440" t="e">
        <f>AI41</f>
        <v>#VALUE!</v>
      </c>
      <c r="O41" s="451" t="str">
        <f>IF($J41&lt;&gt;"",IF($AC41="0-",AM41,IF($AC41="+0",AS41,IF($AC41="+-",AY41,AG41))),"")</f>
        <v/>
      </c>
      <c r="P41" s="374" t="str">
        <f>IF($J41&lt;&gt;"",IF($AC41="0-",AN41,IF($AC41="+0",AT41,IF($AC41="+-",AZ41,AH41))),"")</f>
        <v/>
      </c>
      <c r="Q41" s="447" t="str">
        <f>IF($J41&lt;&gt;"",IF($AC41="0-",AO41,IF($AC41="+0",AU41,IF($AC41="+-",BA41,AI41))),"")</f>
        <v/>
      </c>
      <c r="R41" s="386" t="str">
        <f>IF($U42="","",ROUNDDOWN($AA41/12,0))</f>
        <v/>
      </c>
      <c r="S41" s="365" t="str">
        <f>IF($U42="","",ROUNDDOWN(MOD($AA41,12),0))</f>
        <v/>
      </c>
      <c r="T41" s="423" t="str">
        <f>IF($U42="","", IF( (MOD($AA41,12)-$S41)&gt;=0.5,"半",0))</f>
        <v/>
      </c>
      <c r="U41" s="45" t="str">
        <f t="shared" si="0"/>
        <v/>
      </c>
      <c r="V41" s="386" t="str">
        <f>IF($U42="","",ROUNDDOWN($AA41*($U41/$U42)/12,0))</f>
        <v/>
      </c>
      <c r="W41" s="365" t="str">
        <f>IF($U42="","",ROUNDDOWN(MOD($AA41*($U41/$U42),12),0))</f>
        <v/>
      </c>
      <c r="X41" s="414" t="str">
        <f>IF(U42="","",IF( (MOD($AA41*($U41/$U42),12)-$W41)&gt;=0.5,"半",0) )</f>
        <v/>
      </c>
      <c r="Y41" s="378">
        <v>19</v>
      </c>
      <c r="Z41" s="379"/>
      <c r="AA41" s="380" t="e">
        <f>IF(OR($Y41&lt;&gt;$Y43,$Y43=""), SUMIF($Y$5:$Y$70,$Y41,$AB$5:$AB$70),"" )</f>
        <v>#VALUE!</v>
      </c>
      <c r="AB41" s="367" t="e">
        <f>IF(Z41=2,0,O41*12+P41+COUNTIF(Q41:Q41,"半")*0.5)</f>
        <v>#VALUE!</v>
      </c>
      <c r="AC41" s="368"/>
      <c r="AD41" s="370"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 customHeight="1" thickBot="1">
      <c r="A42" s="426"/>
      <c r="B42" s="444"/>
      <c r="C42" s="445"/>
      <c r="D42" s="445"/>
      <c r="E42" s="445"/>
      <c r="F42" s="445"/>
      <c r="G42" s="446"/>
      <c r="H42" s="43" t="s">
        <v>41</v>
      </c>
      <c r="I42" s="43"/>
      <c r="J42" s="344" t="str">
        <f>IF(様式２!L35&lt;&gt;"",様式２!L35,"")</f>
        <v/>
      </c>
      <c r="K42" s="345"/>
      <c r="L42" s="437"/>
      <c r="M42" s="439"/>
      <c r="N42" s="441"/>
      <c r="O42" s="452"/>
      <c r="P42" s="375"/>
      <c r="Q42" s="448"/>
      <c r="R42" s="387"/>
      <c r="S42" s="366"/>
      <c r="T42" s="424"/>
      <c r="U42" s="45" t="str">
        <f t="shared" si="0"/>
        <v/>
      </c>
      <c r="V42" s="387"/>
      <c r="W42" s="366"/>
      <c r="X42" s="415"/>
      <c r="Y42" s="378"/>
      <c r="Z42" s="379"/>
      <c r="AA42" s="380"/>
      <c r="AB42" s="367"/>
      <c r="AC42" s="459"/>
      <c r="AD42" s="371"/>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 hidden="1" customHeight="1">
      <c r="A43" s="48"/>
      <c r="B43" s="391"/>
      <c r="C43" s="392"/>
      <c r="D43" s="392"/>
      <c r="E43" s="392"/>
      <c r="F43" s="392"/>
      <c r="G43" s="393"/>
      <c r="H43" s="47" t="s">
        <v>42</v>
      </c>
      <c r="I43" s="46"/>
      <c r="J43" s="397"/>
      <c r="K43" s="398"/>
      <c r="L43" s="354">
        <f>AG43</f>
        <v>0</v>
      </c>
      <c r="M43" s="361">
        <f>AH43</f>
        <v>0</v>
      </c>
      <c r="N43" s="342" t="str">
        <f>AI43</f>
        <v>半</v>
      </c>
      <c r="O43" s="386" t="str">
        <f>IF($J43&lt;&gt;"",IF($AC43="0-",AM43,IF($AC43="+0",AS43,IF($AC43="+-",AY43,AG43))),"")</f>
        <v/>
      </c>
      <c r="P43" s="365" t="str">
        <f>IF($J43&lt;&gt;"",IF($AC43="0-",AN43,IF($AC43="+0",AT43,IF($AC43="+-",AZ43,AH43))),"")</f>
        <v/>
      </c>
      <c r="Q43" s="423" t="str">
        <f>IF($J43&lt;&gt;"",IF($AC43="0-",AO43,IF($AC43="+0",AU43,IF($AC43="+-",BA43,AI43))),"")</f>
        <v/>
      </c>
      <c r="R43" s="460" t="str">
        <f>IF($U44="","",ROUNDDOWN($AA43/12,0))</f>
        <v/>
      </c>
      <c r="S43" s="462" t="str">
        <f>IF($U44="","",ROUNDDOWN(MOD($AA43,12),0))</f>
        <v/>
      </c>
      <c r="T43" s="464" t="str">
        <f>IF($U44="","", IF( (MOD($AA43,12)-$S43)&gt;=0.5,"半",0))</f>
        <v/>
      </c>
      <c r="U43" s="45"/>
      <c r="V43" s="460" t="str">
        <f>IF($U44="","",ROUNDDOWN($AA43*($U43/$U44)/12,0))</f>
        <v/>
      </c>
      <c r="W43" s="462" t="str">
        <f>IF($U44="","",ROUNDDOWN(MOD($AA43*($U43/$U44),12),0))</f>
        <v/>
      </c>
      <c r="X43" s="466" t="str">
        <f>IF(U44="","",IF( (MOD($AA43*($U43/$U44),12)-$W43)&gt;=0.5,"半",0) )</f>
        <v/>
      </c>
      <c r="Y43" s="468">
        <v>20</v>
      </c>
      <c r="Z43" s="418"/>
      <c r="AA43" s="380" t="e">
        <f>IF(OR($Y43&lt;&gt;$Y45,$Y45=""), SUMIF($Y$5:$Y$70,$Y43,$AB$5:$AB$70),"" )</f>
        <v>#VALUE!</v>
      </c>
      <c r="AB43" s="420" t="e">
        <f>IF(Z43=2,0,O43*12+P43+COUNTIF(Q43:Q43,"半")*0.5)</f>
        <v>#VALUE!</v>
      </c>
      <c r="AC43" s="421"/>
      <c r="AD43" s="370"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 hidden="1" customHeight="1">
      <c r="A44" s="48"/>
      <c r="B44" s="394"/>
      <c r="C44" s="395"/>
      <c r="D44" s="395"/>
      <c r="E44" s="395"/>
      <c r="F44" s="395"/>
      <c r="G44" s="396"/>
      <c r="H44" s="43" t="s">
        <v>41</v>
      </c>
      <c r="I44" s="43"/>
      <c r="J44" s="384"/>
      <c r="K44" s="385"/>
      <c r="L44" s="355"/>
      <c r="M44" s="362"/>
      <c r="N44" s="343"/>
      <c r="O44" s="387"/>
      <c r="P44" s="366"/>
      <c r="Q44" s="424"/>
      <c r="R44" s="461"/>
      <c r="S44" s="463"/>
      <c r="T44" s="465"/>
      <c r="U44" s="42"/>
      <c r="V44" s="461"/>
      <c r="W44" s="463"/>
      <c r="X44" s="467"/>
      <c r="Y44" s="469"/>
      <c r="Z44" s="419"/>
      <c r="AA44" s="380"/>
      <c r="AB44" s="420"/>
      <c r="AC44" s="422"/>
      <c r="AD44" s="370"/>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 hidden="1" customHeight="1">
      <c r="A45" s="48"/>
      <c r="B45" s="391"/>
      <c r="C45" s="392"/>
      <c r="D45" s="392"/>
      <c r="E45" s="392"/>
      <c r="F45" s="392"/>
      <c r="G45" s="393"/>
      <c r="H45" s="47" t="s">
        <v>42</v>
      </c>
      <c r="I45" s="46"/>
      <c r="J45" s="397"/>
      <c r="K45" s="398"/>
      <c r="L45" s="354">
        <f>AG45</f>
        <v>0</v>
      </c>
      <c r="M45" s="361">
        <f>AH45</f>
        <v>0</v>
      </c>
      <c r="N45" s="342" t="str">
        <f>AI45</f>
        <v>半</v>
      </c>
      <c r="O45" s="386" t="str">
        <f>IF($J45&lt;&gt;"",IF($AC45="0-",AM45,IF($AC45="+0",AS45,IF($AC45="+-",AY45,AG45))),"")</f>
        <v/>
      </c>
      <c r="P45" s="365" t="str">
        <f>IF($J45&lt;&gt;"",IF($AC45="0-",AN45,IF($AC45="+0",AT45,IF($AC45="+-",AZ45,AH45))),"")</f>
        <v/>
      </c>
      <c r="Q45" s="423" t="str">
        <f>IF($J45&lt;&gt;"",IF($AC45="0-",AO45,IF($AC45="+0",AU45,IF($AC45="+-",BA45,AI45))),"")</f>
        <v/>
      </c>
      <c r="R45" s="460" t="str">
        <f>IF($U46="","",ROUNDDOWN($AA45/12,0))</f>
        <v/>
      </c>
      <c r="S45" s="462" t="str">
        <f>IF($U46="","",ROUNDDOWN(MOD($AA45,12),0))</f>
        <v/>
      </c>
      <c r="T45" s="464" t="str">
        <f>IF($U46="","", IF( (MOD($AA45,12)-$S45)&gt;=0.5,"半",0))</f>
        <v/>
      </c>
      <c r="U45" s="45"/>
      <c r="V45" s="460" t="str">
        <f>IF($U46="","",ROUNDDOWN($AA45*($U45/$U46)/12,0))</f>
        <v/>
      </c>
      <c r="W45" s="462" t="str">
        <f>IF($U46="","",ROUNDDOWN(MOD($AA45*($U45/$U46),12),0))</f>
        <v/>
      </c>
      <c r="X45" s="466" t="str">
        <f>IF(U46="","",IF( (MOD($AA45*($U45/$U46),12)-$W45)&gt;=0.5,"半",0) )</f>
        <v/>
      </c>
      <c r="Y45" s="468">
        <v>21</v>
      </c>
      <c r="Z45" s="418"/>
      <c r="AA45" s="380" t="e">
        <f>IF(OR($Y45&lt;&gt;$Y47,$Y47=""), SUMIF($Y$5:$Y$70,$Y45,$AB$5:$AB$70),"" )</f>
        <v>#VALUE!</v>
      </c>
      <c r="AB45" s="420" t="e">
        <f>IF(Z45=2,0,O45*12+P45+COUNTIF(Q45:Q45,"半")*0.5)</f>
        <v>#VALUE!</v>
      </c>
      <c r="AC45" s="470"/>
      <c r="AD45" s="370"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 hidden="1" customHeight="1">
      <c r="A46" s="48"/>
      <c r="B46" s="394"/>
      <c r="C46" s="395"/>
      <c r="D46" s="395"/>
      <c r="E46" s="395"/>
      <c r="F46" s="395"/>
      <c r="G46" s="396"/>
      <c r="H46" s="43" t="s">
        <v>41</v>
      </c>
      <c r="I46" s="43"/>
      <c r="J46" s="384"/>
      <c r="K46" s="385"/>
      <c r="L46" s="355"/>
      <c r="M46" s="362"/>
      <c r="N46" s="343"/>
      <c r="O46" s="387"/>
      <c r="P46" s="366"/>
      <c r="Q46" s="424"/>
      <c r="R46" s="461"/>
      <c r="S46" s="463"/>
      <c r="T46" s="465"/>
      <c r="U46" s="42"/>
      <c r="V46" s="461"/>
      <c r="W46" s="463"/>
      <c r="X46" s="467"/>
      <c r="Y46" s="469"/>
      <c r="Z46" s="419"/>
      <c r="AA46" s="380"/>
      <c r="AB46" s="420"/>
      <c r="AC46" s="422"/>
      <c r="AD46" s="370"/>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 hidden="1" customHeight="1">
      <c r="A47" s="48"/>
      <c r="B47" s="391"/>
      <c r="C47" s="392"/>
      <c r="D47" s="392"/>
      <c r="E47" s="392"/>
      <c r="F47" s="392"/>
      <c r="G47" s="393"/>
      <c r="H47" s="47" t="s">
        <v>42</v>
      </c>
      <c r="I47" s="46"/>
      <c r="J47" s="397"/>
      <c r="K47" s="398"/>
      <c r="L47" s="354">
        <f>AG47</f>
        <v>0</v>
      </c>
      <c r="M47" s="361">
        <f>AH47</f>
        <v>0</v>
      </c>
      <c r="N47" s="342" t="str">
        <f>AI47</f>
        <v>半</v>
      </c>
      <c r="O47" s="386" t="str">
        <f>IF($J47&lt;&gt;"",IF($AC47="0-",AM47,IF($AC47="+0",AS47,IF($AC47="+-",AY47,AG47))),"")</f>
        <v/>
      </c>
      <c r="P47" s="365" t="str">
        <f>IF($J47&lt;&gt;"",IF($AC47="0-",AN47,IF($AC47="+0",AT47,IF($AC47="+-",AZ47,AH47))),"")</f>
        <v/>
      </c>
      <c r="Q47" s="423" t="str">
        <f>IF($J47&lt;&gt;"",IF($AC47="0-",AO47,IF($AC47="+0",AU47,IF($AC47="+-",BA47,AI47))),"")</f>
        <v/>
      </c>
      <c r="R47" s="460" t="str">
        <f>IF($U48="","",ROUNDDOWN($AA47/12,0))</f>
        <v/>
      </c>
      <c r="S47" s="462" t="str">
        <f>IF($U48="","",ROUNDDOWN(MOD($AA47,12),0))</f>
        <v/>
      </c>
      <c r="T47" s="464" t="str">
        <f>IF($U48="","", IF( (MOD($AA47,12)-$S47)&gt;=0.5,"半",0))</f>
        <v/>
      </c>
      <c r="U47" s="45"/>
      <c r="V47" s="460" t="str">
        <f>IF($U48="","",ROUNDDOWN($AA47*($U47/$U48)/12,0))</f>
        <v/>
      </c>
      <c r="W47" s="462" t="str">
        <f>IF($U48="","",ROUNDDOWN(MOD($AA47*($U47/$U48),12),0))</f>
        <v/>
      </c>
      <c r="X47" s="466" t="str">
        <f>IF(U48="","",IF( (MOD($AA47*($U47/$U48),12)-$W47)&gt;=0.5,"半",0) )</f>
        <v/>
      </c>
      <c r="Y47" s="468">
        <v>22</v>
      </c>
      <c r="Z47" s="418"/>
      <c r="AA47" s="380" t="e">
        <f>IF(OR($Y47&lt;&gt;$Y49,$Y49=""), SUMIF($Y$5:$Y$70,$Y47,$AB$5:$AB$70),"" )</f>
        <v>#VALUE!</v>
      </c>
      <c r="AB47" s="420" t="e">
        <f>IF(Z47=2,0,O47*12+P47+COUNTIF(Q47:Q47,"半")*0.5)</f>
        <v>#VALUE!</v>
      </c>
      <c r="AC47" s="470"/>
      <c r="AD47" s="370"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 hidden="1" customHeight="1">
      <c r="A48" s="48"/>
      <c r="B48" s="394"/>
      <c r="C48" s="395"/>
      <c r="D48" s="395"/>
      <c r="E48" s="395"/>
      <c r="F48" s="395"/>
      <c r="G48" s="396"/>
      <c r="H48" s="43" t="s">
        <v>41</v>
      </c>
      <c r="I48" s="43"/>
      <c r="J48" s="384"/>
      <c r="K48" s="385"/>
      <c r="L48" s="355"/>
      <c r="M48" s="362"/>
      <c r="N48" s="343"/>
      <c r="O48" s="387"/>
      <c r="P48" s="366"/>
      <c r="Q48" s="424"/>
      <c r="R48" s="461"/>
      <c r="S48" s="463"/>
      <c r="T48" s="465"/>
      <c r="U48" s="42"/>
      <c r="V48" s="461"/>
      <c r="W48" s="463"/>
      <c r="X48" s="467"/>
      <c r="Y48" s="469"/>
      <c r="Z48" s="419"/>
      <c r="AA48" s="380"/>
      <c r="AB48" s="420"/>
      <c r="AC48" s="422"/>
      <c r="AD48" s="370"/>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 hidden="1" customHeight="1">
      <c r="A49" s="48"/>
      <c r="B49" s="391"/>
      <c r="C49" s="392"/>
      <c r="D49" s="392"/>
      <c r="E49" s="392"/>
      <c r="F49" s="392"/>
      <c r="G49" s="393"/>
      <c r="H49" s="47" t="s">
        <v>42</v>
      </c>
      <c r="I49" s="46"/>
      <c r="J49" s="397"/>
      <c r="K49" s="398"/>
      <c r="L49" s="354">
        <f>AG49</f>
        <v>0</v>
      </c>
      <c r="M49" s="361">
        <f>AH49</f>
        <v>0</v>
      </c>
      <c r="N49" s="342" t="str">
        <f>AI49</f>
        <v>半</v>
      </c>
      <c r="O49" s="386" t="str">
        <f>IF($J49&lt;&gt;"",IF($AC49="0-",AM49,IF($AC49="+0",AS49,IF($AC49="+-",AY49,AG49))),"")</f>
        <v/>
      </c>
      <c r="P49" s="365" t="str">
        <f>IF($J49&lt;&gt;"",IF($AC49="0-",AN49,IF($AC49="+0",AT49,IF($AC49="+-",AZ49,AH49))),"")</f>
        <v/>
      </c>
      <c r="Q49" s="423" t="str">
        <f>IF($J49&lt;&gt;"",IF($AC49="0-",AO49,IF($AC49="+0",AU49,IF($AC49="+-",BA49,AI49))),"")</f>
        <v/>
      </c>
      <c r="R49" s="460" t="str">
        <f>IF($U50="","",ROUNDDOWN($AA49/12,0))</f>
        <v/>
      </c>
      <c r="S49" s="462" t="str">
        <f>IF($U50="","",ROUNDDOWN(MOD($AA49,12),0))</f>
        <v/>
      </c>
      <c r="T49" s="464" t="str">
        <f>IF($U50="","", IF( (MOD($AA49,12)-$S49)&gt;=0.5,"半",0))</f>
        <v/>
      </c>
      <c r="U49" s="45"/>
      <c r="V49" s="460" t="str">
        <f>IF($U50="","",ROUNDDOWN($AA49*($U49/$U50)/12,0))</f>
        <v/>
      </c>
      <c r="W49" s="462" t="str">
        <f>IF($U50="","",ROUNDDOWN(MOD($AA49*($U49/$U50),12),0))</f>
        <v/>
      </c>
      <c r="X49" s="466" t="str">
        <f>IF(U50="","",IF( (MOD($AA49*($U49/$U50),12)-$W49)&gt;=0.5,"半",0) )</f>
        <v/>
      </c>
      <c r="Y49" s="468">
        <v>23</v>
      </c>
      <c r="Z49" s="418"/>
      <c r="AA49" s="380" t="e">
        <f>IF(OR($Y49&lt;&gt;$Y51,$Y51=""), SUMIF($Y$5:$Y$70,$Y49,$AB$5:$AB$70),"" )</f>
        <v>#VALUE!</v>
      </c>
      <c r="AB49" s="420" t="e">
        <f>IF(Z49=2,0,O49*12+P49+COUNTIF(Q49:Q49,"半")*0.5)</f>
        <v>#VALUE!</v>
      </c>
      <c r="AC49" s="470"/>
      <c r="AD49" s="370"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 hidden="1" customHeight="1">
      <c r="A50" s="48"/>
      <c r="B50" s="394"/>
      <c r="C50" s="395"/>
      <c r="D50" s="395"/>
      <c r="E50" s="395"/>
      <c r="F50" s="395"/>
      <c r="G50" s="396"/>
      <c r="H50" s="43" t="s">
        <v>41</v>
      </c>
      <c r="I50" s="43"/>
      <c r="J50" s="384"/>
      <c r="K50" s="385"/>
      <c r="L50" s="355"/>
      <c r="M50" s="362"/>
      <c r="N50" s="343"/>
      <c r="O50" s="387"/>
      <c r="P50" s="366"/>
      <c r="Q50" s="424"/>
      <c r="R50" s="461"/>
      <c r="S50" s="463"/>
      <c r="T50" s="465"/>
      <c r="U50" s="42"/>
      <c r="V50" s="461"/>
      <c r="W50" s="463"/>
      <c r="X50" s="467"/>
      <c r="Y50" s="469"/>
      <c r="Z50" s="419"/>
      <c r="AA50" s="380"/>
      <c r="AB50" s="420"/>
      <c r="AC50" s="422"/>
      <c r="AD50" s="370"/>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 hidden="1" customHeight="1">
      <c r="A51" s="48"/>
      <c r="B51" s="391"/>
      <c r="C51" s="392"/>
      <c r="D51" s="392"/>
      <c r="E51" s="392"/>
      <c r="F51" s="392"/>
      <c r="G51" s="393"/>
      <c r="H51" s="47" t="s">
        <v>42</v>
      </c>
      <c r="I51" s="46"/>
      <c r="J51" s="397"/>
      <c r="K51" s="398"/>
      <c r="L51" s="354">
        <f>AG51</f>
        <v>0</v>
      </c>
      <c r="M51" s="361">
        <f>AH51</f>
        <v>0</v>
      </c>
      <c r="N51" s="342" t="str">
        <f>AI51</f>
        <v>半</v>
      </c>
      <c r="O51" s="386" t="str">
        <f>IF($J51&lt;&gt;"",IF($AC51="0-",AM51,IF($AC51="+0",AS51,IF($AC51="+-",AY51,AG51))),"")</f>
        <v/>
      </c>
      <c r="P51" s="365" t="str">
        <f>IF($J51&lt;&gt;"",IF($AC51="0-",AN51,IF($AC51="+0",AT51,IF($AC51="+-",AZ51,AH51))),"")</f>
        <v/>
      </c>
      <c r="Q51" s="423" t="str">
        <f>IF($J51&lt;&gt;"",IF($AC51="0-",AO51,IF($AC51="+0",AU51,IF($AC51="+-",BA51,AI51))),"")</f>
        <v/>
      </c>
      <c r="R51" s="460" t="str">
        <f>IF($U52="","",ROUNDDOWN($AA51/12,0))</f>
        <v/>
      </c>
      <c r="S51" s="462" t="str">
        <f>IF($U52="","",ROUNDDOWN(MOD($AA51,12),0))</f>
        <v/>
      </c>
      <c r="T51" s="464" t="str">
        <f>IF($U52="","", IF( (MOD($AA51,12)-$S51)&gt;=0.5,"半",0))</f>
        <v/>
      </c>
      <c r="U51" s="45"/>
      <c r="V51" s="460" t="str">
        <f>IF($U52="","",ROUNDDOWN($AA51*($U51/$U52)/12,0))</f>
        <v/>
      </c>
      <c r="W51" s="462" t="str">
        <f>IF($U52="","",ROUNDDOWN(MOD($AA51*($U51/$U52),12),0))</f>
        <v/>
      </c>
      <c r="X51" s="466" t="str">
        <f>IF(U52="","",IF( (MOD($AA51*($U51/$U52),12)-$W51)&gt;=0.5,"半",0) )</f>
        <v/>
      </c>
      <c r="Y51" s="468">
        <v>24</v>
      </c>
      <c r="Z51" s="418"/>
      <c r="AA51" s="380" t="e">
        <f>IF(OR($Y51&lt;&gt;$Y53,$Y53=""), SUMIF($Y$5:$Y$70,$Y51,$AB$5:$AB$70),"" )</f>
        <v>#VALUE!</v>
      </c>
      <c r="AB51" s="420" t="e">
        <f>IF(Z51=2,0,O51*12+P51+COUNTIF(Q51:Q51,"半")*0.5)</f>
        <v>#VALUE!</v>
      </c>
      <c r="AC51" s="470"/>
      <c r="AD51" s="370"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 hidden="1" customHeight="1">
      <c r="A52" s="48"/>
      <c r="B52" s="394"/>
      <c r="C52" s="395"/>
      <c r="D52" s="395"/>
      <c r="E52" s="395"/>
      <c r="F52" s="395"/>
      <c r="G52" s="396"/>
      <c r="H52" s="43" t="s">
        <v>41</v>
      </c>
      <c r="I52" s="43"/>
      <c r="J52" s="384"/>
      <c r="K52" s="385"/>
      <c r="L52" s="355"/>
      <c r="M52" s="362"/>
      <c r="N52" s="343"/>
      <c r="O52" s="387"/>
      <c r="P52" s="366"/>
      <c r="Q52" s="424"/>
      <c r="R52" s="461"/>
      <c r="S52" s="463"/>
      <c r="T52" s="465"/>
      <c r="U52" s="42"/>
      <c r="V52" s="461"/>
      <c r="W52" s="463"/>
      <c r="X52" s="467"/>
      <c r="Y52" s="469"/>
      <c r="Z52" s="419"/>
      <c r="AA52" s="380"/>
      <c r="AB52" s="420"/>
      <c r="AC52" s="422"/>
      <c r="AD52" s="370"/>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 hidden="1" customHeight="1">
      <c r="A53" s="48"/>
      <c r="B53" s="391"/>
      <c r="C53" s="392"/>
      <c r="D53" s="392"/>
      <c r="E53" s="392"/>
      <c r="F53" s="392"/>
      <c r="G53" s="393"/>
      <c r="H53" s="47" t="s">
        <v>42</v>
      </c>
      <c r="I53" s="46"/>
      <c r="J53" s="397"/>
      <c r="K53" s="398"/>
      <c r="L53" s="354">
        <f>AG53</f>
        <v>0</v>
      </c>
      <c r="M53" s="361">
        <f>AH53</f>
        <v>0</v>
      </c>
      <c r="N53" s="342" t="str">
        <f>AI53</f>
        <v>半</v>
      </c>
      <c r="O53" s="386" t="str">
        <f>IF($J53&lt;&gt;"",IF($AC53="0-",AM53,IF($AC53="+0",AS53,IF($AC53="+-",AY53,AG53))),"")</f>
        <v/>
      </c>
      <c r="P53" s="365" t="str">
        <f>IF($J53&lt;&gt;"",IF($AC53="0-",AN53,IF($AC53="+0",AT53,IF($AC53="+-",AZ53,AH53))),"")</f>
        <v/>
      </c>
      <c r="Q53" s="423" t="str">
        <f>IF($J53&lt;&gt;"",IF($AC53="0-",AO53,IF($AC53="+0",AU53,IF($AC53="+-",BA53,AI53))),"")</f>
        <v/>
      </c>
      <c r="R53" s="460" t="str">
        <f>IF($U54="","",ROUNDDOWN($AA53/12,0))</f>
        <v/>
      </c>
      <c r="S53" s="462" t="str">
        <f>IF($U54="","",ROUNDDOWN(MOD($AA53,12),0))</f>
        <v/>
      </c>
      <c r="T53" s="464" t="str">
        <f>IF($U54="","", IF( (MOD($AA53,12)-$S53)&gt;=0.5,"半",0))</f>
        <v/>
      </c>
      <c r="U53" s="45"/>
      <c r="V53" s="460" t="str">
        <f>IF($U54="","",ROUNDDOWN($AA53*($U53/$U54)/12,0))</f>
        <v/>
      </c>
      <c r="W53" s="462" t="str">
        <f>IF($U54="","",ROUNDDOWN(MOD($AA53*($U53/$U54),12),0))</f>
        <v/>
      </c>
      <c r="X53" s="466" t="str">
        <f>IF(U54="","",IF( (MOD($AA53*($U53/$U54),12)-$W53)&gt;=0.5,"半",0) )</f>
        <v/>
      </c>
      <c r="Y53" s="468">
        <v>25</v>
      </c>
      <c r="Z53" s="418"/>
      <c r="AA53" s="380" t="e">
        <f>IF(OR($Y53&lt;&gt;$Y55,$Y55=""), SUMIF($Y$5:$Y$70,$Y53,$AB$5:$AB$70),"" )</f>
        <v>#VALUE!</v>
      </c>
      <c r="AB53" s="420" t="e">
        <f>IF(Z53=2,0,O53*12+P53+COUNTIF(Q53:Q53,"半")*0.5)</f>
        <v>#VALUE!</v>
      </c>
      <c r="AC53" s="470"/>
      <c r="AD53" s="370"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 hidden="1" customHeight="1">
      <c r="A54" s="48"/>
      <c r="B54" s="394"/>
      <c r="C54" s="395"/>
      <c r="D54" s="395"/>
      <c r="E54" s="395"/>
      <c r="F54" s="395"/>
      <c r="G54" s="396"/>
      <c r="H54" s="43" t="s">
        <v>41</v>
      </c>
      <c r="I54" s="43"/>
      <c r="J54" s="384"/>
      <c r="K54" s="385"/>
      <c r="L54" s="355"/>
      <c r="M54" s="362"/>
      <c r="N54" s="343"/>
      <c r="O54" s="387"/>
      <c r="P54" s="366"/>
      <c r="Q54" s="424"/>
      <c r="R54" s="461"/>
      <c r="S54" s="463"/>
      <c r="T54" s="465"/>
      <c r="U54" s="42"/>
      <c r="V54" s="461"/>
      <c r="W54" s="463"/>
      <c r="X54" s="467"/>
      <c r="Y54" s="469"/>
      <c r="Z54" s="419"/>
      <c r="AA54" s="380"/>
      <c r="AB54" s="420"/>
      <c r="AC54" s="422"/>
      <c r="AD54" s="370"/>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 hidden="1" customHeight="1">
      <c r="A55" s="48"/>
      <c r="B55" s="391"/>
      <c r="C55" s="392"/>
      <c r="D55" s="392"/>
      <c r="E55" s="392"/>
      <c r="F55" s="392"/>
      <c r="G55" s="393"/>
      <c r="H55" s="47" t="s">
        <v>42</v>
      </c>
      <c r="I55" s="46"/>
      <c r="J55" s="397"/>
      <c r="K55" s="398"/>
      <c r="L55" s="354">
        <f>AG55</f>
        <v>0</v>
      </c>
      <c r="M55" s="361">
        <f>AH55</f>
        <v>0</v>
      </c>
      <c r="N55" s="342" t="str">
        <f>AI55</f>
        <v>半</v>
      </c>
      <c r="O55" s="386" t="str">
        <f>IF($J55&lt;&gt;"",IF($AC55="0-",AM55,IF($AC55="+0",AS55,IF($AC55="+-",AY55,AG55))),"")</f>
        <v/>
      </c>
      <c r="P55" s="365" t="str">
        <f>IF($J55&lt;&gt;"",IF($AC55="0-",AN55,IF($AC55="+0",AT55,IF($AC55="+-",AZ55,AH55))),"")</f>
        <v/>
      </c>
      <c r="Q55" s="423" t="str">
        <f>IF($J55&lt;&gt;"",IF($AC55="0-",AO55,IF($AC55="+0",AU55,IF($AC55="+-",BA55,AI55))),"")</f>
        <v/>
      </c>
      <c r="R55" s="460" t="str">
        <f>IF($U56="","",ROUNDDOWN($AA55/12,0))</f>
        <v/>
      </c>
      <c r="S55" s="462" t="str">
        <f>IF($U56="","",ROUNDDOWN(MOD($AA55,12),0))</f>
        <v/>
      </c>
      <c r="T55" s="464" t="str">
        <f>IF($U56="","", IF( (MOD($AA55,12)-$S55)&gt;=0.5,"半",0))</f>
        <v/>
      </c>
      <c r="U55" s="45"/>
      <c r="V55" s="460" t="str">
        <f>IF($U56="","",ROUNDDOWN($AA55*($U55/$U56)/12,0))</f>
        <v/>
      </c>
      <c r="W55" s="462" t="str">
        <f>IF($U56="","",ROUNDDOWN(MOD($AA55*($U55/$U56),12),0))</f>
        <v/>
      </c>
      <c r="X55" s="466" t="str">
        <f>IF(U56="","",IF( (MOD($AA55*($U55/$U56),12)-$W55)&gt;=0.5,"半",0) )</f>
        <v/>
      </c>
      <c r="Y55" s="468">
        <v>26</v>
      </c>
      <c r="Z55" s="418"/>
      <c r="AA55" s="380" t="e">
        <f>IF(OR($Y55&lt;&gt;$Y57,$Y57=""), SUMIF($Y$5:$Y$70,$Y55,$AB$5:$AB$70),"" )</f>
        <v>#VALUE!</v>
      </c>
      <c r="AB55" s="420" t="e">
        <f>IF(Z55=2,0,O55*12+P55+COUNTIF(Q55:Q55,"半")*0.5)</f>
        <v>#VALUE!</v>
      </c>
      <c r="AC55" s="470"/>
      <c r="AD55" s="370"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 hidden="1" customHeight="1">
      <c r="A56" s="48"/>
      <c r="B56" s="394"/>
      <c r="C56" s="395"/>
      <c r="D56" s="395"/>
      <c r="E56" s="395"/>
      <c r="F56" s="395"/>
      <c r="G56" s="396"/>
      <c r="H56" s="43" t="s">
        <v>41</v>
      </c>
      <c r="I56" s="43"/>
      <c r="J56" s="384"/>
      <c r="K56" s="385"/>
      <c r="L56" s="355"/>
      <c r="M56" s="362"/>
      <c r="N56" s="343"/>
      <c r="O56" s="387"/>
      <c r="P56" s="366"/>
      <c r="Q56" s="424"/>
      <c r="R56" s="461"/>
      <c r="S56" s="463"/>
      <c r="T56" s="465"/>
      <c r="U56" s="42"/>
      <c r="V56" s="461"/>
      <c r="W56" s="463"/>
      <c r="X56" s="467"/>
      <c r="Y56" s="469"/>
      <c r="Z56" s="419"/>
      <c r="AA56" s="380"/>
      <c r="AB56" s="420"/>
      <c r="AC56" s="422"/>
      <c r="AD56" s="370"/>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 hidden="1" customHeight="1">
      <c r="A57" s="48"/>
      <c r="B57" s="391"/>
      <c r="C57" s="392"/>
      <c r="D57" s="392"/>
      <c r="E57" s="392"/>
      <c r="F57" s="392"/>
      <c r="G57" s="393"/>
      <c r="H57" s="47" t="s">
        <v>42</v>
      </c>
      <c r="I57" s="46"/>
      <c r="J57" s="397"/>
      <c r="K57" s="398"/>
      <c r="L57" s="354">
        <f>AG57</f>
        <v>0</v>
      </c>
      <c r="M57" s="361">
        <f>AH57</f>
        <v>0</v>
      </c>
      <c r="N57" s="342" t="str">
        <f>AI57</f>
        <v>半</v>
      </c>
      <c r="O57" s="386" t="str">
        <f>IF($J57&lt;&gt;"",IF($AC57="0-",AM57,IF($AC57="+0",AS57,IF($AC57="+-",AY57,AG57))),"")</f>
        <v/>
      </c>
      <c r="P57" s="365" t="str">
        <f>IF($J57&lt;&gt;"",IF($AC57="0-",AN57,IF($AC57="+0",AT57,IF($AC57="+-",AZ57,AH57))),"")</f>
        <v/>
      </c>
      <c r="Q57" s="423" t="str">
        <f>IF($J57&lt;&gt;"",IF($AC57="0-",AO57,IF($AC57="+0",AU57,IF($AC57="+-",BA57,AI57))),"")</f>
        <v/>
      </c>
      <c r="R57" s="460" t="str">
        <f>IF($U58="","",ROUNDDOWN($AA57/12,0))</f>
        <v/>
      </c>
      <c r="S57" s="462" t="str">
        <f>IF($U58="","",ROUNDDOWN(MOD($AA57,12),0))</f>
        <v/>
      </c>
      <c r="T57" s="464" t="str">
        <f>IF($U58="","", IF( (MOD($AA57,12)-$S57)&gt;=0.5,"半",0))</f>
        <v/>
      </c>
      <c r="U57" s="45"/>
      <c r="V57" s="460" t="str">
        <f>IF($U58="","",ROUNDDOWN($AA57*($U57/$U58)/12,0))</f>
        <v/>
      </c>
      <c r="W57" s="462" t="str">
        <f>IF($U58="","",ROUNDDOWN(MOD($AA57*($U57/$U58),12),0))</f>
        <v/>
      </c>
      <c r="X57" s="466" t="str">
        <f>IF(U58="","",IF( (MOD($AA57*($U57/$U58),12)-$W57)&gt;=0.5,"半",0) )</f>
        <v/>
      </c>
      <c r="Y57" s="468">
        <v>27</v>
      </c>
      <c r="Z57" s="418"/>
      <c r="AA57" s="380" t="e">
        <f>IF(OR($Y57&lt;&gt;$Y59,$Y59=""), SUMIF($Y$5:$Y$70,$Y57,$AB$5:$AB$70),"" )</f>
        <v>#VALUE!</v>
      </c>
      <c r="AB57" s="420" t="e">
        <f>IF(Z57=2,0,O57*12+P57+COUNTIF(Q57:Q57,"半")*0.5)</f>
        <v>#VALUE!</v>
      </c>
      <c r="AC57" s="470"/>
      <c r="AD57" s="370"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 hidden="1" customHeight="1">
      <c r="A58" s="48"/>
      <c r="B58" s="394"/>
      <c r="C58" s="395"/>
      <c r="D58" s="395"/>
      <c r="E58" s="395"/>
      <c r="F58" s="395"/>
      <c r="G58" s="396"/>
      <c r="H58" s="43" t="s">
        <v>41</v>
      </c>
      <c r="I58" s="43"/>
      <c r="J58" s="384"/>
      <c r="K58" s="385"/>
      <c r="L58" s="355"/>
      <c r="M58" s="362"/>
      <c r="N58" s="343"/>
      <c r="O58" s="387"/>
      <c r="P58" s="366"/>
      <c r="Q58" s="424"/>
      <c r="R58" s="461"/>
      <c r="S58" s="463"/>
      <c r="T58" s="465"/>
      <c r="U58" s="42"/>
      <c r="V58" s="461"/>
      <c r="W58" s="463"/>
      <c r="X58" s="467"/>
      <c r="Y58" s="469"/>
      <c r="Z58" s="419"/>
      <c r="AA58" s="380"/>
      <c r="AB58" s="420"/>
      <c r="AC58" s="422"/>
      <c r="AD58" s="370"/>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 hidden="1" customHeight="1">
      <c r="A59" s="48"/>
      <c r="B59" s="391"/>
      <c r="C59" s="392"/>
      <c r="D59" s="392"/>
      <c r="E59" s="392"/>
      <c r="F59" s="392"/>
      <c r="G59" s="393"/>
      <c r="H59" s="47" t="s">
        <v>42</v>
      </c>
      <c r="I59" s="46"/>
      <c r="J59" s="397"/>
      <c r="K59" s="398"/>
      <c r="L59" s="354">
        <f>AG59</f>
        <v>0</v>
      </c>
      <c r="M59" s="361">
        <f>AH59</f>
        <v>0</v>
      </c>
      <c r="N59" s="342" t="str">
        <f>AI59</f>
        <v>半</v>
      </c>
      <c r="O59" s="386" t="str">
        <f>IF($J59&lt;&gt;"",IF($AC59="0-",AM59,IF($AC59="+0",AS59,IF($AC59="+-",AY59,AG59))),"")</f>
        <v/>
      </c>
      <c r="P59" s="365" t="str">
        <f>IF($J59&lt;&gt;"",IF($AC59="0-",AN59,IF($AC59="+0",AT59,IF($AC59="+-",AZ59,AH59))),"")</f>
        <v/>
      </c>
      <c r="Q59" s="423" t="str">
        <f>IF($J59&lt;&gt;"",IF($AC59="0-",AO59,IF($AC59="+0",AU59,IF($AC59="+-",BA59,AI59))),"")</f>
        <v/>
      </c>
      <c r="R59" s="460" t="str">
        <f>IF($U60="","",ROUNDDOWN($AA59/12,0))</f>
        <v/>
      </c>
      <c r="S59" s="462" t="str">
        <f>IF($U60="","",ROUNDDOWN(MOD($AA59,12),0))</f>
        <v/>
      </c>
      <c r="T59" s="464" t="str">
        <f>IF($U60="","", IF( (MOD($AA59,12)-$S59)&gt;=0.5,"半",0))</f>
        <v/>
      </c>
      <c r="U59" s="45"/>
      <c r="V59" s="460" t="str">
        <f>IF($U60="","",ROUNDDOWN($AA59*($U59/$U60)/12,0))</f>
        <v/>
      </c>
      <c r="W59" s="462" t="str">
        <f>IF($U60="","",ROUNDDOWN(MOD($AA59*($U59/$U60),12),0))</f>
        <v/>
      </c>
      <c r="X59" s="466" t="str">
        <f>IF(U60="","",IF( (MOD($AA59*($U59/$U60),12)-$W59)&gt;=0.5,"半",0) )</f>
        <v/>
      </c>
      <c r="Y59" s="468">
        <v>28</v>
      </c>
      <c r="Z59" s="418"/>
      <c r="AA59" s="380" t="e">
        <f>IF(OR($Y59&lt;&gt;$Y61,$Y61=""), SUMIF($Y$5:$Y$70,$Y59,$AB$5:$AB$70),"" )</f>
        <v>#VALUE!</v>
      </c>
      <c r="AB59" s="420" t="e">
        <f>IF(Z59=2,0,O59*12+P59+COUNTIF(Q59:Q59,"半")*0.5)</f>
        <v>#VALUE!</v>
      </c>
      <c r="AC59" s="470"/>
      <c r="AD59" s="370"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 hidden="1" customHeight="1">
      <c r="A60" s="48"/>
      <c r="B60" s="394"/>
      <c r="C60" s="395"/>
      <c r="D60" s="395"/>
      <c r="E60" s="395"/>
      <c r="F60" s="395"/>
      <c r="G60" s="396"/>
      <c r="H60" s="43" t="s">
        <v>41</v>
      </c>
      <c r="I60" s="43"/>
      <c r="J60" s="384"/>
      <c r="K60" s="385"/>
      <c r="L60" s="355"/>
      <c r="M60" s="362"/>
      <c r="N60" s="343"/>
      <c r="O60" s="387"/>
      <c r="P60" s="366"/>
      <c r="Q60" s="424"/>
      <c r="R60" s="461"/>
      <c r="S60" s="463"/>
      <c r="T60" s="465"/>
      <c r="U60" s="42"/>
      <c r="V60" s="461"/>
      <c r="W60" s="463"/>
      <c r="X60" s="467"/>
      <c r="Y60" s="469"/>
      <c r="Z60" s="419"/>
      <c r="AA60" s="380"/>
      <c r="AB60" s="420"/>
      <c r="AC60" s="422"/>
      <c r="AD60" s="370"/>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 hidden="1" customHeight="1">
      <c r="A61" s="48"/>
      <c r="B61" s="391"/>
      <c r="C61" s="392"/>
      <c r="D61" s="392"/>
      <c r="E61" s="392"/>
      <c r="F61" s="392"/>
      <c r="G61" s="393"/>
      <c r="H61" s="47" t="s">
        <v>42</v>
      </c>
      <c r="I61" s="46"/>
      <c r="J61" s="397"/>
      <c r="K61" s="398"/>
      <c r="L61" s="354">
        <f>AG61</f>
        <v>0</v>
      </c>
      <c r="M61" s="361">
        <f>AH61</f>
        <v>0</v>
      </c>
      <c r="N61" s="342" t="str">
        <f>AI61</f>
        <v>半</v>
      </c>
      <c r="O61" s="386" t="str">
        <f>IF($J61&lt;&gt;"",IF($AC61="0-",AM61,IF($AC61="+0",AS61,IF($AC61="+-",AY61,AG61))),"")</f>
        <v/>
      </c>
      <c r="P61" s="365" t="str">
        <f>IF($J61&lt;&gt;"",IF($AC61="0-",AN61,IF($AC61="+0",AT61,IF($AC61="+-",AZ61,AH61))),"")</f>
        <v/>
      </c>
      <c r="Q61" s="423" t="str">
        <f>IF($J61&lt;&gt;"",IF($AC61="0-",AO61,IF($AC61="+0",AU61,IF($AC61="+-",BA61,AI61))),"")</f>
        <v/>
      </c>
      <c r="R61" s="460" t="str">
        <f>IF($U62="","",ROUNDDOWN($AA61/12,0))</f>
        <v/>
      </c>
      <c r="S61" s="462" t="str">
        <f>IF($U62="","",ROUNDDOWN(MOD($AA61,12),0))</f>
        <v/>
      </c>
      <c r="T61" s="464" t="str">
        <f>IF($U62="","", IF( (MOD($AA61,12)-$S61)&gt;=0.5,"半",0))</f>
        <v/>
      </c>
      <c r="U61" s="45"/>
      <c r="V61" s="460" t="str">
        <f>IF($U62="","",ROUNDDOWN($AA61*($U61/$U62)/12,0))</f>
        <v/>
      </c>
      <c r="W61" s="462" t="str">
        <f>IF($U62="","",ROUNDDOWN(MOD($AA61*($U61/$U62),12),0))</f>
        <v/>
      </c>
      <c r="X61" s="466" t="str">
        <f>IF(U62="","",IF( (MOD($AA61*($U61/$U62),12)-$W61)&gt;=0.5,"半",0) )</f>
        <v/>
      </c>
      <c r="Y61" s="468">
        <v>29</v>
      </c>
      <c r="Z61" s="418"/>
      <c r="AA61" s="380" t="e">
        <f>IF(OR($Y61&lt;&gt;$Y63,$Y63=""), SUMIF($Y$5:$Y$70,$Y61,$AB$5:$AB$70),"" )</f>
        <v>#VALUE!</v>
      </c>
      <c r="AB61" s="420" t="e">
        <f>IF(Z61=2,0,O61*12+P61+COUNTIF(Q61:Q61,"半")*0.5)</f>
        <v>#VALUE!</v>
      </c>
      <c r="AC61" s="470"/>
      <c r="AD61" s="370"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 hidden="1" customHeight="1">
      <c r="A62" s="48"/>
      <c r="B62" s="394"/>
      <c r="C62" s="395"/>
      <c r="D62" s="395"/>
      <c r="E62" s="395"/>
      <c r="F62" s="395"/>
      <c r="G62" s="396"/>
      <c r="H62" s="43" t="s">
        <v>41</v>
      </c>
      <c r="I62" s="43"/>
      <c r="J62" s="384"/>
      <c r="K62" s="385"/>
      <c r="L62" s="355"/>
      <c r="M62" s="362"/>
      <c r="N62" s="343"/>
      <c r="O62" s="387"/>
      <c r="P62" s="366"/>
      <c r="Q62" s="424"/>
      <c r="R62" s="461"/>
      <c r="S62" s="463"/>
      <c r="T62" s="465"/>
      <c r="U62" s="42"/>
      <c r="V62" s="461"/>
      <c r="W62" s="463"/>
      <c r="X62" s="467"/>
      <c r="Y62" s="469"/>
      <c r="Z62" s="419"/>
      <c r="AA62" s="380"/>
      <c r="AB62" s="420"/>
      <c r="AC62" s="422"/>
      <c r="AD62" s="370"/>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 hidden="1" customHeight="1">
      <c r="A63" s="48"/>
      <c r="B63" s="391"/>
      <c r="C63" s="392"/>
      <c r="D63" s="392"/>
      <c r="E63" s="392"/>
      <c r="F63" s="392"/>
      <c r="G63" s="393"/>
      <c r="H63" s="47" t="s">
        <v>42</v>
      </c>
      <c r="I63" s="46"/>
      <c r="J63" s="397"/>
      <c r="K63" s="398"/>
      <c r="L63" s="354">
        <f>AG63</f>
        <v>0</v>
      </c>
      <c r="M63" s="361">
        <f>AH63</f>
        <v>0</v>
      </c>
      <c r="N63" s="342" t="str">
        <f>AI63</f>
        <v>半</v>
      </c>
      <c r="O63" s="386" t="str">
        <f>IF($J63&lt;&gt;"",IF($AC63="0-",AM63,IF($AC63="+0",AS63,IF($AC63="+-",AY63,AG63))),"")</f>
        <v/>
      </c>
      <c r="P63" s="365" t="str">
        <f>IF($J63&lt;&gt;"",IF($AC63="0-",AN63,IF($AC63="+0",AT63,IF($AC63="+-",AZ63,AH63))),"")</f>
        <v/>
      </c>
      <c r="Q63" s="423" t="str">
        <f>IF($J63&lt;&gt;"",IF($AC63="0-",AO63,IF($AC63="+0",AU63,IF($AC63="+-",BA63,AI63))),"")</f>
        <v/>
      </c>
      <c r="R63" s="460" t="str">
        <f>IF($U64="","",ROUNDDOWN($AA63/12,0))</f>
        <v/>
      </c>
      <c r="S63" s="462" t="str">
        <f>IF($U64="","",ROUNDDOWN(MOD($AA63,12),0))</f>
        <v/>
      </c>
      <c r="T63" s="464" t="str">
        <f>IF($U64="","", IF( (MOD($AA63,12)-$S63)&gt;=0.5,"半",0))</f>
        <v/>
      </c>
      <c r="U63" s="45"/>
      <c r="V63" s="460" t="str">
        <f>IF($U64="","",ROUNDDOWN($AA63*($U63/$U64)/12,0))</f>
        <v/>
      </c>
      <c r="W63" s="462" t="str">
        <f>IF($U64="","",ROUNDDOWN(MOD($AA63*($U63/$U64),12),0))</f>
        <v/>
      </c>
      <c r="X63" s="466" t="str">
        <f>IF(U64="","",IF( (MOD($AA63*($U63/$U64),12)-$W63)&gt;=0.5,"半",0) )</f>
        <v/>
      </c>
      <c r="Y63" s="468">
        <v>30</v>
      </c>
      <c r="Z63" s="418"/>
      <c r="AA63" s="380" t="e">
        <f>IF(OR($Y63&lt;&gt;$Y65,$Y65=""), SUMIF($Y$5:$Y$70,$Y63,$AB$5:$AB$70),"" )</f>
        <v>#VALUE!</v>
      </c>
      <c r="AB63" s="420" t="e">
        <f>IF(Z63=2,0,O63*12+P63+COUNTIF(Q63:Q63,"半")*0.5)</f>
        <v>#VALUE!</v>
      </c>
      <c r="AC63" s="470"/>
      <c r="AD63" s="370"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 hidden="1" customHeight="1">
      <c r="A64" s="48"/>
      <c r="B64" s="394"/>
      <c r="C64" s="395"/>
      <c r="D64" s="395"/>
      <c r="E64" s="395"/>
      <c r="F64" s="395"/>
      <c r="G64" s="396"/>
      <c r="H64" s="43" t="s">
        <v>41</v>
      </c>
      <c r="I64" s="43"/>
      <c r="J64" s="384"/>
      <c r="K64" s="385"/>
      <c r="L64" s="355"/>
      <c r="M64" s="362"/>
      <c r="N64" s="343"/>
      <c r="O64" s="387"/>
      <c r="P64" s="366"/>
      <c r="Q64" s="424"/>
      <c r="R64" s="461"/>
      <c r="S64" s="463"/>
      <c r="T64" s="465"/>
      <c r="U64" s="42"/>
      <c r="V64" s="461"/>
      <c r="W64" s="463"/>
      <c r="X64" s="467"/>
      <c r="Y64" s="469"/>
      <c r="Z64" s="419"/>
      <c r="AA64" s="380"/>
      <c r="AB64" s="420"/>
      <c r="AC64" s="422"/>
      <c r="AD64" s="370"/>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 hidden="1" customHeight="1">
      <c r="A65" s="48"/>
      <c r="B65" s="391"/>
      <c r="C65" s="392"/>
      <c r="D65" s="392"/>
      <c r="E65" s="392"/>
      <c r="F65" s="392"/>
      <c r="G65" s="393"/>
      <c r="H65" s="47" t="s">
        <v>42</v>
      </c>
      <c r="I65" s="46"/>
      <c r="J65" s="397"/>
      <c r="K65" s="398"/>
      <c r="L65" s="354">
        <f>AG65</f>
        <v>0</v>
      </c>
      <c r="M65" s="361">
        <f>AH65</f>
        <v>0</v>
      </c>
      <c r="N65" s="342" t="str">
        <f>AI65</f>
        <v>半</v>
      </c>
      <c r="O65" s="386" t="str">
        <f>IF($J65&lt;&gt;"",IF($AC65="0-",AM65,IF($AC65="+0",AS65,IF($AC65="+-",AY65,AG65))),"")</f>
        <v/>
      </c>
      <c r="P65" s="365" t="str">
        <f>IF($J65&lt;&gt;"",IF($AC65="0-",AN65,IF($AC65="+0",AT65,IF($AC65="+-",AZ65,AH65))),"")</f>
        <v/>
      </c>
      <c r="Q65" s="423" t="str">
        <f>IF($J65&lt;&gt;"",IF($AC65="0-",AO65,IF($AC65="+0",AU65,IF($AC65="+-",BA65,AI65))),"")</f>
        <v/>
      </c>
      <c r="R65" s="460" t="str">
        <f>IF($U66="","",ROUNDDOWN($AA65/12,0))</f>
        <v/>
      </c>
      <c r="S65" s="462" t="str">
        <f>IF($U66="","",ROUNDDOWN(MOD($AA65,12),0))</f>
        <v/>
      </c>
      <c r="T65" s="464" t="str">
        <f>IF($U66="","", IF( (MOD($AA65,12)-$S65)&gt;=0.5,"半",0))</f>
        <v/>
      </c>
      <c r="U65" s="45"/>
      <c r="V65" s="460" t="str">
        <f>IF($U66="","",ROUNDDOWN($AA65*($U65/$U66)/12,0))</f>
        <v/>
      </c>
      <c r="W65" s="462" t="str">
        <f>IF($U66="","",ROUNDDOWN(MOD($AA65*($U65/$U66),12),0))</f>
        <v/>
      </c>
      <c r="X65" s="466" t="str">
        <f>IF(U66="","",IF( (MOD($AA65*($U65/$U66),12)-$W65)&gt;=0.5,"半",0) )</f>
        <v/>
      </c>
      <c r="Y65" s="468">
        <v>31</v>
      </c>
      <c r="Z65" s="418"/>
      <c r="AA65" s="380" t="e">
        <f>IF(OR($Y65&lt;&gt;$Y67,$Y67=""), SUMIF($Y$5:$Y$70,$Y65,$AB$5:$AB$70),"" )</f>
        <v>#VALUE!</v>
      </c>
      <c r="AB65" s="420" t="e">
        <f>IF(Z65=2,0,O65*12+P65+COUNTIF(Q65:Q65,"半")*0.5)</f>
        <v>#VALUE!</v>
      </c>
      <c r="AC65" s="470"/>
      <c r="AD65" s="370"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 hidden="1" customHeight="1">
      <c r="A66" s="48"/>
      <c r="B66" s="394"/>
      <c r="C66" s="395"/>
      <c r="D66" s="395"/>
      <c r="E66" s="395"/>
      <c r="F66" s="395"/>
      <c r="G66" s="396"/>
      <c r="H66" s="43" t="s">
        <v>41</v>
      </c>
      <c r="I66" s="43"/>
      <c r="J66" s="384"/>
      <c r="K66" s="385"/>
      <c r="L66" s="355"/>
      <c r="M66" s="362"/>
      <c r="N66" s="343"/>
      <c r="O66" s="387"/>
      <c r="P66" s="366"/>
      <c r="Q66" s="424"/>
      <c r="R66" s="461"/>
      <c r="S66" s="463"/>
      <c r="T66" s="465"/>
      <c r="U66" s="42"/>
      <c r="V66" s="461"/>
      <c r="W66" s="463"/>
      <c r="X66" s="467"/>
      <c r="Y66" s="469"/>
      <c r="Z66" s="419"/>
      <c r="AA66" s="380"/>
      <c r="AB66" s="420"/>
      <c r="AC66" s="422"/>
      <c r="AD66" s="370"/>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 hidden="1" customHeight="1">
      <c r="A67" s="48"/>
      <c r="B67" s="391"/>
      <c r="C67" s="392"/>
      <c r="D67" s="392"/>
      <c r="E67" s="392"/>
      <c r="F67" s="392"/>
      <c r="G67" s="393"/>
      <c r="H67" s="47" t="s">
        <v>42</v>
      </c>
      <c r="I67" s="46"/>
      <c r="J67" s="397"/>
      <c r="K67" s="398"/>
      <c r="L67" s="354">
        <f>AG67</f>
        <v>0</v>
      </c>
      <c r="M67" s="361">
        <f>AH67</f>
        <v>0</v>
      </c>
      <c r="N67" s="342" t="str">
        <f>AI67</f>
        <v>半</v>
      </c>
      <c r="O67" s="386" t="str">
        <f>IF($J67&lt;&gt;"",IF($AC67="0-",AM67,IF($AC67="+0",AS67,IF($AC67="+-",AY67,AG67))),"")</f>
        <v/>
      </c>
      <c r="P67" s="365" t="str">
        <f>IF($J67&lt;&gt;"",IF($AC67="0-",AN67,IF($AC67="+0",AT67,IF($AC67="+-",AZ67,AH67))),"")</f>
        <v/>
      </c>
      <c r="Q67" s="423" t="str">
        <f>IF($J67&lt;&gt;"",IF($AC67="0-",AO67,IF($AC67="+0",AU67,IF($AC67="+-",BA67,AI67))),"")</f>
        <v/>
      </c>
      <c r="R67" s="460" t="str">
        <f>IF($U68="","",ROUNDDOWN($AA67/12,0))</f>
        <v/>
      </c>
      <c r="S67" s="462" t="str">
        <f>IF($U68="","",ROUNDDOWN(MOD($AA67,12),0))</f>
        <v/>
      </c>
      <c r="T67" s="464" t="str">
        <f>IF($U68="","", IF( (MOD($AA67,12)-$S67)&gt;=0.5,"半",0))</f>
        <v/>
      </c>
      <c r="U67" s="45"/>
      <c r="V67" s="460" t="str">
        <f>IF($U68="","",ROUNDDOWN($AA67*($U67/$U68)/12,0))</f>
        <v/>
      </c>
      <c r="W67" s="462" t="str">
        <f>IF($U68="","",ROUNDDOWN(MOD($AA67*($U67/$U68),12),0))</f>
        <v/>
      </c>
      <c r="X67" s="466" t="str">
        <f>IF(U68="","",IF( (MOD($AA67*($U67/$U68),12)-$W67)&gt;=0.5,"半",0) )</f>
        <v/>
      </c>
      <c r="Y67" s="468">
        <v>32</v>
      </c>
      <c r="Z67" s="418"/>
      <c r="AA67" s="380" t="e">
        <f>IF(OR($Y67&lt;&gt;$Y69,$Y69=""), SUMIF($Y$5:$Y$70,$Y67,$AB$5:$AB$70),"" )</f>
        <v>#VALUE!</v>
      </c>
      <c r="AB67" s="420" t="e">
        <f>IF(Z67=2,0,O67*12+P67+COUNTIF(Q67:Q67,"半")*0.5)</f>
        <v>#VALUE!</v>
      </c>
      <c r="AC67" s="470"/>
      <c r="AD67" s="370"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 hidden="1" customHeight="1">
      <c r="A68" s="44"/>
      <c r="B68" s="394"/>
      <c r="C68" s="395"/>
      <c r="D68" s="395"/>
      <c r="E68" s="395"/>
      <c r="F68" s="395"/>
      <c r="G68" s="396"/>
      <c r="H68" s="43" t="s">
        <v>41</v>
      </c>
      <c r="I68" s="43"/>
      <c r="J68" s="384"/>
      <c r="K68" s="385"/>
      <c r="L68" s="355"/>
      <c r="M68" s="362"/>
      <c r="N68" s="343"/>
      <c r="O68" s="387"/>
      <c r="P68" s="366"/>
      <c r="Q68" s="424"/>
      <c r="R68" s="461"/>
      <c r="S68" s="463"/>
      <c r="T68" s="465"/>
      <c r="U68" s="42"/>
      <c r="V68" s="461"/>
      <c r="W68" s="463"/>
      <c r="X68" s="467"/>
      <c r="Y68" s="469"/>
      <c r="Z68" s="419"/>
      <c r="AA68" s="483"/>
      <c r="AB68" s="473"/>
      <c r="AC68" s="422"/>
      <c r="AD68" s="370"/>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7.25" hidden="1">
      <c r="A69" s="399" t="s">
        <v>40</v>
      </c>
      <c r="B69" s="400"/>
      <c r="C69" s="400"/>
      <c r="D69" s="400"/>
      <c r="E69" s="400"/>
      <c r="F69" s="400"/>
      <c r="G69" s="400"/>
      <c r="H69" s="400"/>
      <c r="I69" s="400"/>
      <c r="J69" s="400"/>
      <c r="K69" s="400"/>
      <c r="L69" s="400"/>
      <c r="M69" s="400"/>
      <c r="N69" s="400"/>
      <c r="O69" s="400"/>
      <c r="P69" s="400"/>
      <c r="Q69" s="400"/>
      <c r="R69" s="474" t="s">
        <v>39</v>
      </c>
      <c r="S69" s="475"/>
      <c r="T69" s="475"/>
      <c r="U69" s="476"/>
      <c r="V69" s="460" t="str">
        <f>IF($B$5="","",ROUNDDOWN($AC$70/12,0))</f>
        <v/>
      </c>
      <c r="W69" s="462" t="str">
        <f>IF($B$5="","",ROUNDDOWN(MOD($AC$70,12),0))</f>
        <v/>
      </c>
      <c r="X69" s="466" t="str">
        <f>IF($B$5="","",IF( (MOD($AC70,12)-$W$69)&gt;=0.5,"半",0) )</f>
        <v/>
      </c>
      <c r="Y69" s="471" t="s">
        <v>38</v>
      </c>
      <c r="Z69" s="41" t="s">
        <v>37</v>
      </c>
      <c r="AA69" s="40" t="s">
        <v>36</v>
      </c>
      <c r="AB69" s="40" t="s">
        <v>35</v>
      </c>
      <c r="AC69" s="39" t="s">
        <v>34</v>
      </c>
      <c r="AD69" s="413"/>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8" hidden="1" thickBot="1">
      <c r="A70" s="401"/>
      <c r="B70" s="402"/>
      <c r="C70" s="402"/>
      <c r="D70" s="402"/>
      <c r="E70" s="402"/>
      <c r="F70" s="402"/>
      <c r="G70" s="402"/>
      <c r="H70" s="402"/>
      <c r="I70" s="402"/>
      <c r="J70" s="402"/>
      <c r="K70" s="402"/>
      <c r="L70" s="402"/>
      <c r="M70" s="402"/>
      <c r="N70" s="402"/>
      <c r="O70" s="402"/>
      <c r="P70" s="402"/>
      <c r="Q70" s="402"/>
      <c r="R70" s="477"/>
      <c r="S70" s="478"/>
      <c r="T70" s="478"/>
      <c r="U70" s="479"/>
      <c r="V70" s="480"/>
      <c r="W70" s="481"/>
      <c r="X70" s="482"/>
      <c r="Y70" s="472"/>
      <c r="Z70" s="35">
        <f>SUM(V5:V68)</f>
        <v>0</v>
      </c>
      <c r="AA70" s="35">
        <f>SUM($W$5:$W$68)</f>
        <v>0</v>
      </c>
      <c r="AB70" s="35">
        <f>COUNTIF($X$5:$X$68,"半")</f>
        <v>0</v>
      </c>
      <c r="AC70" s="34">
        <f>Z70*12+AA70+(AB70/2)</f>
        <v>0</v>
      </c>
      <c r="AD70" s="413"/>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Y55:Y56"/>
    <mergeCell ref="Z55:Z56"/>
    <mergeCell ref="AA55:AA56"/>
    <mergeCell ref="AB55:AB56"/>
    <mergeCell ref="P55:P56"/>
    <mergeCell ref="Q55:Q56"/>
    <mergeCell ref="R55:R56"/>
    <mergeCell ref="S55:S56"/>
    <mergeCell ref="T55:T56"/>
    <mergeCell ref="V55:V56"/>
    <mergeCell ref="B57:G58"/>
    <mergeCell ref="J57:K57"/>
    <mergeCell ref="L57:L58"/>
    <mergeCell ref="M57:M58"/>
    <mergeCell ref="N57:N58"/>
    <mergeCell ref="O57:O58"/>
    <mergeCell ref="P57:P58"/>
    <mergeCell ref="W55:W56"/>
    <mergeCell ref="X55:X56"/>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3:G54"/>
    <mergeCell ref="J53:K53"/>
    <mergeCell ref="L53:L54"/>
    <mergeCell ref="M53:M54"/>
    <mergeCell ref="N53:N54"/>
    <mergeCell ref="Y51:Y52"/>
    <mergeCell ref="Z51:Z52"/>
    <mergeCell ref="AA51:AA52"/>
    <mergeCell ref="AB53:AB54"/>
    <mergeCell ref="AB51:AB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Y39:Y40"/>
    <mergeCell ref="Z39:Z40"/>
    <mergeCell ref="AA39:AA40"/>
    <mergeCell ref="AB39:AB40"/>
    <mergeCell ref="P39:P40"/>
    <mergeCell ref="Q39:Q40"/>
    <mergeCell ref="R39:R40"/>
    <mergeCell ref="S39:S40"/>
    <mergeCell ref="T39:T40"/>
    <mergeCell ref="V39:V40"/>
    <mergeCell ref="B41:G42"/>
    <mergeCell ref="J41:K41"/>
    <mergeCell ref="L41:L42"/>
    <mergeCell ref="M41:M42"/>
    <mergeCell ref="N41:N42"/>
    <mergeCell ref="O41:O42"/>
    <mergeCell ref="P41:P42"/>
    <mergeCell ref="W39:W40"/>
    <mergeCell ref="X39:X40"/>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37:G38"/>
    <mergeCell ref="J37:K37"/>
    <mergeCell ref="L37:L38"/>
    <mergeCell ref="M37:M38"/>
    <mergeCell ref="N37:N38"/>
    <mergeCell ref="Y35:Y36"/>
    <mergeCell ref="Z35:Z36"/>
    <mergeCell ref="AA35:AA36"/>
    <mergeCell ref="AB37:AB38"/>
    <mergeCell ref="AB35:AB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X23:X24"/>
    <mergeCell ref="Y23:Y24"/>
    <mergeCell ref="Z23:Z24"/>
    <mergeCell ref="AA23:AA24"/>
    <mergeCell ref="AB23:AB24"/>
    <mergeCell ref="P23:P24"/>
    <mergeCell ref="Q23:Q24"/>
    <mergeCell ref="R23:R24"/>
    <mergeCell ref="S23:S24"/>
    <mergeCell ref="T23:T24"/>
    <mergeCell ref="V23:V24"/>
    <mergeCell ref="J24:K24"/>
    <mergeCell ref="B25:G26"/>
    <mergeCell ref="J25:K25"/>
    <mergeCell ref="L25:L26"/>
    <mergeCell ref="M25:M26"/>
    <mergeCell ref="N25:N26"/>
    <mergeCell ref="O25:O26"/>
    <mergeCell ref="P25:P26"/>
    <mergeCell ref="W23:W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62F1-EF57-4B88-BF07-DBCDAA3CC554}">
  <sheetPr>
    <tabColor theme="9"/>
  </sheetPr>
  <dimension ref="A1:S27"/>
  <sheetViews>
    <sheetView view="pageBreakPreview" zoomScale="130" zoomScaleNormal="130" zoomScaleSheetLayoutView="130" workbookViewId="0">
      <selection activeCell="P5" sqref="P5"/>
    </sheetView>
  </sheetViews>
  <sheetFormatPr defaultRowHeight="13.5"/>
  <cols>
    <col min="1" max="1" width="1.375" customWidth="1"/>
    <col min="2" max="2" width="7.125" style="1" customWidth="1"/>
    <col min="3" max="3" width="5.5" style="1" bestFit="1" customWidth="1"/>
    <col min="4" max="4" width="7.5" style="168" customWidth="1"/>
    <col min="5" max="14" width="7.5" customWidth="1"/>
    <col min="15" max="15" width="10.625" customWidth="1"/>
    <col min="16" max="16" width="9.75" style="1" customWidth="1"/>
    <col min="17" max="17" width="19.75" style="168" customWidth="1"/>
    <col min="19" max="19" width="3.5" hidden="1" customWidth="1"/>
  </cols>
  <sheetData>
    <row r="1" spans="1:19" ht="17.25">
      <c r="A1" s="484" t="s">
        <v>126</v>
      </c>
      <c r="B1" s="484"/>
      <c r="C1" s="484"/>
      <c r="D1" s="484"/>
      <c r="E1" s="484"/>
      <c r="F1" s="484"/>
      <c r="G1" s="484"/>
      <c r="H1" s="484"/>
      <c r="I1" s="484"/>
      <c r="J1" s="484"/>
      <c r="K1" s="484"/>
      <c r="L1" s="484"/>
      <c r="M1" s="484"/>
      <c r="N1" s="484"/>
      <c r="O1" s="484"/>
      <c r="P1" s="484"/>
      <c r="Q1" s="484"/>
    </row>
    <row r="3" spans="1:19">
      <c r="B3" s="165" t="s">
        <v>127</v>
      </c>
      <c r="C3" s="165" t="s">
        <v>128</v>
      </c>
      <c r="D3" s="179" t="s">
        <v>129</v>
      </c>
      <c r="E3" s="179"/>
      <c r="F3" s="179"/>
      <c r="G3" s="179"/>
      <c r="H3" s="179"/>
      <c r="I3" s="179"/>
      <c r="J3" s="179"/>
      <c r="K3" s="179"/>
      <c r="L3" s="179"/>
      <c r="M3" s="179"/>
      <c r="N3" s="179"/>
      <c r="O3" s="179"/>
      <c r="P3" s="165" t="s">
        <v>130</v>
      </c>
      <c r="Q3" s="165" t="s">
        <v>131</v>
      </c>
    </row>
    <row r="4" spans="1:19" ht="18.95" customHeight="1">
      <c r="B4" s="179" t="s">
        <v>132</v>
      </c>
      <c r="C4" s="165">
        <v>1</v>
      </c>
      <c r="D4" s="257" t="s">
        <v>133</v>
      </c>
      <c r="E4" s="257"/>
      <c r="F4" s="257"/>
      <c r="G4" s="257"/>
      <c r="H4" s="257"/>
      <c r="I4" s="257"/>
      <c r="J4" s="257"/>
      <c r="K4" s="257"/>
      <c r="L4" s="257"/>
      <c r="M4" s="257"/>
      <c r="N4" s="257"/>
      <c r="O4" s="257"/>
      <c r="P4" s="165"/>
      <c r="Q4" s="164"/>
      <c r="S4" t="s">
        <v>134</v>
      </c>
    </row>
    <row r="5" spans="1:19" ht="20.100000000000001" customHeight="1">
      <c r="B5" s="179"/>
      <c r="C5" s="165">
        <v>2</v>
      </c>
      <c r="D5" s="257" t="s">
        <v>135</v>
      </c>
      <c r="E5" s="257"/>
      <c r="F5" s="257"/>
      <c r="G5" s="257"/>
      <c r="H5" s="257"/>
      <c r="I5" s="257"/>
      <c r="J5" s="257"/>
      <c r="K5" s="257"/>
      <c r="L5" s="257"/>
      <c r="M5" s="257"/>
      <c r="N5" s="257"/>
      <c r="O5" s="257"/>
      <c r="P5" s="165"/>
      <c r="Q5" s="164"/>
      <c r="S5" t="s">
        <v>136</v>
      </c>
    </row>
    <row r="6" spans="1:19" ht="24.95" customHeight="1">
      <c r="B6" s="179"/>
      <c r="C6" s="165">
        <v>3</v>
      </c>
      <c r="D6" s="182" t="s">
        <v>137</v>
      </c>
      <c r="E6" s="182"/>
      <c r="F6" s="182"/>
      <c r="G6" s="182"/>
      <c r="H6" s="182"/>
      <c r="I6" s="182"/>
      <c r="J6" s="182"/>
      <c r="K6" s="182"/>
      <c r="L6" s="182"/>
      <c r="M6" s="182"/>
      <c r="N6" s="182"/>
      <c r="O6" s="182"/>
      <c r="P6" s="166"/>
      <c r="Q6" s="164"/>
    </row>
    <row r="7" spans="1:19" ht="20.100000000000001" customHeight="1">
      <c r="B7" s="179"/>
      <c r="C7" s="165">
        <v>4</v>
      </c>
      <c r="D7" s="257" t="s">
        <v>138</v>
      </c>
      <c r="E7" s="257"/>
      <c r="F7" s="257"/>
      <c r="G7" s="257"/>
      <c r="H7" s="257"/>
      <c r="I7" s="257"/>
      <c r="J7" s="257"/>
      <c r="K7" s="257"/>
      <c r="L7" s="257"/>
      <c r="M7" s="257"/>
      <c r="N7" s="257"/>
      <c r="O7" s="257"/>
      <c r="P7" s="166"/>
      <c r="Q7" s="164"/>
    </row>
    <row r="8" spans="1:19" ht="23.1" customHeight="1">
      <c r="B8" s="485" t="s">
        <v>139</v>
      </c>
      <c r="C8" s="165">
        <v>5</v>
      </c>
      <c r="D8" s="257" t="s">
        <v>140</v>
      </c>
      <c r="E8" s="257"/>
      <c r="F8" s="257"/>
      <c r="G8" s="257"/>
      <c r="H8" s="257"/>
      <c r="I8" s="257"/>
      <c r="J8" s="257"/>
      <c r="K8" s="257"/>
      <c r="L8" s="257"/>
      <c r="M8" s="257"/>
      <c r="N8" s="257"/>
      <c r="O8" s="257"/>
      <c r="P8" s="165"/>
      <c r="Q8" s="164"/>
    </row>
    <row r="9" spans="1:19" ht="48" customHeight="1">
      <c r="B9" s="485"/>
      <c r="C9" s="165">
        <v>6</v>
      </c>
      <c r="D9" s="182" t="s">
        <v>141</v>
      </c>
      <c r="E9" s="182"/>
      <c r="F9" s="182"/>
      <c r="G9" s="182"/>
      <c r="H9" s="182"/>
      <c r="I9" s="182"/>
      <c r="J9" s="182"/>
      <c r="K9" s="182"/>
      <c r="L9" s="182"/>
      <c r="M9" s="182"/>
      <c r="N9" s="182"/>
      <c r="O9" s="182"/>
      <c r="P9" s="165"/>
      <c r="Q9" s="164"/>
    </row>
    <row r="10" spans="1:19" ht="32.1" customHeight="1">
      <c r="B10" s="485"/>
      <c r="C10" s="165">
        <v>7</v>
      </c>
      <c r="D10" s="182" t="s">
        <v>142</v>
      </c>
      <c r="E10" s="182"/>
      <c r="F10" s="182"/>
      <c r="G10" s="182"/>
      <c r="H10" s="182"/>
      <c r="I10" s="182"/>
      <c r="J10" s="182"/>
      <c r="K10" s="182"/>
      <c r="L10" s="182"/>
      <c r="M10" s="182"/>
      <c r="N10" s="182"/>
      <c r="O10" s="182"/>
      <c r="P10" s="165"/>
      <c r="Q10" s="164"/>
    </row>
    <row r="11" spans="1:19" ht="30" customHeight="1">
      <c r="B11" s="485"/>
      <c r="C11" s="165">
        <v>8</v>
      </c>
      <c r="D11" s="182" t="s">
        <v>143</v>
      </c>
      <c r="E11" s="182"/>
      <c r="F11" s="182"/>
      <c r="G11" s="182"/>
      <c r="H11" s="182"/>
      <c r="I11" s="182"/>
      <c r="J11" s="182"/>
      <c r="K11" s="182"/>
      <c r="L11" s="182"/>
      <c r="M11" s="182"/>
      <c r="N11" s="182"/>
      <c r="O11" s="182"/>
      <c r="P11" s="165"/>
      <c r="Q11" s="164"/>
    </row>
    <row r="12" spans="1:19" ht="18.600000000000001" customHeight="1">
      <c r="B12" s="485"/>
      <c r="C12" s="165">
        <v>9</v>
      </c>
      <c r="D12" s="257" t="s">
        <v>144</v>
      </c>
      <c r="E12" s="257"/>
      <c r="F12" s="257"/>
      <c r="G12" s="257"/>
      <c r="H12" s="257"/>
      <c r="I12" s="257"/>
      <c r="J12" s="257"/>
      <c r="K12" s="257"/>
      <c r="L12" s="257"/>
      <c r="M12" s="257"/>
      <c r="N12" s="257"/>
      <c r="O12" s="257"/>
      <c r="P12" s="165"/>
      <c r="Q12" s="164"/>
    </row>
    <row r="13" spans="1:19" ht="30.6" customHeight="1">
      <c r="B13" s="485"/>
      <c r="C13" s="165">
        <v>10</v>
      </c>
      <c r="D13" s="182" t="s">
        <v>145</v>
      </c>
      <c r="E13" s="182"/>
      <c r="F13" s="182"/>
      <c r="G13" s="182"/>
      <c r="H13" s="182"/>
      <c r="I13" s="182"/>
      <c r="J13" s="182"/>
      <c r="K13" s="182"/>
      <c r="L13" s="182"/>
      <c r="M13" s="182"/>
      <c r="N13" s="182"/>
      <c r="O13" s="182"/>
      <c r="P13" s="165"/>
      <c r="Q13" s="164"/>
    </row>
    <row r="14" spans="1:19" ht="56.45" customHeight="1">
      <c r="B14" s="485"/>
      <c r="C14" s="165">
        <v>11</v>
      </c>
      <c r="D14" s="182" t="s">
        <v>146</v>
      </c>
      <c r="E14" s="182"/>
      <c r="F14" s="182"/>
      <c r="G14" s="182"/>
      <c r="H14" s="182"/>
      <c r="I14" s="182"/>
      <c r="J14" s="182"/>
      <c r="K14" s="182"/>
      <c r="L14" s="182"/>
      <c r="M14" s="182"/>
      <c r="N14" s="182"/>
      <c r="O14" s="182"/>
      <c r="P14" s="165"/>
      <c r="Q14" s="164"/>
    </row>
    <row r="15" spans="1:19" ht="44.1" customHeight="1">
      <c r="B15" s="179" t="s">
        <v>147</v>
      </c>
      <c r="C15" s="165">
        <v>12</v>
      </c>
      <c r="D15" s="182" t="s">
        <v>148</v>
      </c>
      <c r="E15" s="182"/>
      <c r="F15" s="182"/>
      <c r="G15" s="182"/>
      <c r="H15" s="182"/>
      <c r="I15" s="182"/>
      <c r="J15" s="182"/>
      <c r="K15" s="182"/>
      <c r="L15" s="182"/>
      <c r="M15" s="182"/>
      <c r="N15" s="182"/>
      <c r="O15" s="182"/>
      <c r="P15" s="165"/>
      <c r="Q15" s="164"/>
    </row>
    <row r="16" spans="1:19" ht="47.1" customHeight="1">
      <c r="B16" s="179"/>
      <c r="C16" s="165">
        <v>13</v>
      </c>
      <c r="D16" s="182" t="s">
        <v>149</v>
      </c>
      <c r="E16" s="257"/>
      <c r="F16" s="257"/>
      <c r="G16" s="257"/>
      <c r="H16" s="257"/>
      <c r="I16" s="257"/>
      <c r="J16" s="257"/>
      <c r="K16" s="257"/>
      <c r="L16" s="257"/>
      <c r="M16" s="257"/>
      <c r="N16" s="257"/>
      <c r="O16" s="257"/>
      <c r="P16" s="165"/>
      <c r="Q16" s="164"/>
    </row>
    <row r="17" spans="2:17" ht="32.450000000000003" customHeight="1">
      <c r="B17" s="179"/>
      <c r="C17" s="165">
        <v>14</v>
      </c>
      <c r="D17" s="182" t="s">
        <v>150</v>
      </c>
      <c r="E17" s="257"/>
      <c r="F17" s="257"/>
      <c r="G17" s="257"/>
      <c r="H17" s="257"/>
      <c r="I17" s="257"/>
      <c r="J17" s="257"/>
      <c r="K17" s="257"/>
      <c r="L17" s="257"/>
      <c r="M17" s="257"/>
      <c r="N17" s="257"/>
      <c r="O17" s="257"/>
      <c r="P17" s="165"/>
      <c r="Q17" s="164"/>
    </row>
    <row r="18" spans="2:17" ht="23.1" customHeight="1">
      <c r="B18" s="179"/>
      <c r="C18" s="165">
        <v>15</v>
      </c>
      <c r="D18" s="257" t="s">
        <v>151</v>
      </c>
      <c r="E18" s="257"/>
      <c r="F18" s="257"/>
      <c r="G18" s="257"/>
      <c r="H18" s="257"/>
      <c r="I18" s="257"/>
      <c r="J18" s="257"/>
      <c r="K18" s="257"/>
      <c r="L18" s="257"/>
      <c r="M18" s="257"/>
      <c r="N18" s="257"/>
      <c r="O18" s="257"/>
      <c r="P18" s="165"/>
      <c r="Q18" s="164"/>
    </row>
    <row r="19" spans="2:17" ht="92.45" customHeight="1">
      <c r="B19" s="179"/>
      <c r="C19" s="488">
        <v>16</v>
      </c>
      <c r="D19" s="182" t="s">
        <v>162</v>
      </c>
      <c r="E19" s="182"/>
      <c r="F19" s="182"/>
      <c r="G19" s="182"/>
      <c r="H19" s="182"/>
      <c r="I19" s="182"/>
      <c r="J19" s="182"/>
      <c r="K19" s="182"/>
      <c r="L19" s="182"/>
      <c r="M19" s="182"/>
      <c r="N19" s="182"/>
      <c r="O19" s="182"/>
      <c r="P19" s="488"/>
      <c r="Q19" s="245"/>
    </row>
    <row r="20" spans="2:17" ht="111.95" customHeight="1">
      <c r="B20" s="179"/>
      <c r="C20" s="489"/>
      <c r="D20" s="182"/>
      <c r="E20" s="182"/>
      <c r="F20" s="182"/>
      <c r="G20" s="182"/>
      <c r="H20" s="182"/>
      <c r="I20" s="182"/>
      <c r="J20" s="182"/>
      <c r="K20" s="182"/>
      <c r="L20" s="182"/>
      <c r="M20" s="182"/>
      <c r="N20" s="182"/>
      <c r="O20" s="182"/>
      <c r="P20" s="489"/>
      <c r="Q20" s="491"/>
    </row>
    <row r="21" spans="2:17" ht="100.5" customHeight="1">
      <c r="B21" s="179"/>
      <c r="C21" s="490"/>
      <c r="D21" s="182"/>
      <c r="E21" s="182"/>
      <c r="F21" s="182"/>
      <c r="G21" s="182"/>
      <c r="H21" s="182"/>
      <c r="I21" s="182"/>
      <c r="J21" s="182"/>
      <c r="K21" s="182"/>
      <c r="L21" s="182"/>
      <c r="M21" s="182"/>
      <c r="N21" s="182"/>
      <c r="O21" s="182"/>
      <c r="P21" s="490"/>
      <c r="Q21" s="492"/>
    </row>
    <row r="22" spans="2:17" ht="35.1" customHeight="1">
      <c r="B22" s="485" t="s">
        <v>152</v>
      </c>
      <c r="C22" s="165">
        <v>17</v>
      </c>
      <c r="D22" s="182" t="s">
        <v>153</v>
      </c>
      <c r="E22" s="182"/>
      <c r="F22" s="182"/>
      <c r="G22" s="182"/>
      <c r="H22" s="182"/>
      <c r="I22" s="182"/>
      <c r="J22" s="182"/>
      <c r="K22" s="182"/>
      <c r="L22" s="182"/>
      <c r="M22" s="182"/>
      <c r="N22" s="182"/>
      <c r="O22" s="182"/>
      <c r="P22" s="165"/>
      <c r="Q22" s="164"/>
    </row>
    <row r="23" spans="2:17" ht="86.1" customHeight="1">
      <c r="B23" s="485"/>
      <c r="C23" s="165">
        <v>18</v>
      </c>
      <c r="D23" s="182" t="s">
        <v>154</v>
      </c>
      <c r="E23" s="257"/>
      <c r="F23" s="257"/>
      <c r="G23" s="257"/>
      <c r="H23" s="257"/>
      <c r="I23" s="257"/>
      <c r="J23" s="257"/>
      <c r="K23" s="257"/>
      <c r="L23" s="257"/>
      <c r="M23" s="257"/>
      <c r="N23" s="257"/>
      <c r="O23" s="257"/>
      <c r="P23" s="165"/>
      <c r="Q23" s="164"/>
    </row>
    <row r="24" spans="2:17" ht="33.950000000000003" customHeight="1">
      <c r="B24" s="485"/>
      <c r="C24" s="165">
        <v>19</v>
      </c>
      <c r="D24" s="183" t="s">
        <v>155</v>
      </c>
      <c r="E24" s="486"/>
      <c r="F24" s="486"/>
      <c r="G24" s="486"/>
      <c r="H24" s="486"/>
      <c r="I24" s="486"/>
      <c r="J24" s="486"/>
      <c r="K24" s="486"/>
      <c r="L24" s="486"/>
      <c r="M24" s="486"/>
      <c r="N24" s="486"/>
      <c r="O24" s="487"/>
      <c r="P24" s="165"/>
      <c r="Q24" s="164"/>
    </row>
    <row r="25" spans="2:17" ht="23.45" customHeight="1">
      <c r="B25" s="165" t="s">
        <v>156</v>
      </c>
      <c r="C25" s="165">
        <v>20</v>
      </c>
      <c r="D25" s="257" t="s">
        <v>157</v>
      </c>
      <c r="E25" s="257"/>
      <c r="F25" s="257"/>
      <c r="G25" s="257"/>
      <c r="H25" s="257"/>
      <c r="I25" s="257"/>
      <c r="J25" s="257"/>
      <c r="K25" s="257"/>
      <c r="L25" s="257"/>
      <c r="M25" s="257"/>
      <c r="N25" s="257"/>
      <c r="O25" s="257"/>
      <c r="P25" s="165"/>
      <c r="Q25" s="164"/>
    </row>
    <row r="26" spans="2:17" ht="32.450000000000003" customHeight="1">
      <c r="B26" s="165" t="s">
        <v>19</v>
      </c>
      <c r="C26" s="165">
        <v>21</v>
      </c>
      <c r="D26" s="182" t="s">
        <v>158</v>
      </c>
      <c r="E26" s="182"/>
      <c r="F26" s="182"/>
      <c r="G26" s="182"/>
      <c r="H26" s="182"/>
      <c r="I26" s="182"/>
      <c r="J26" s="182"/>
      <c r="K26" s="182"/>
      <c r="L26" s="182"/>
      <c r="M26" s="182"/>
      <c r="N26" s="182"/>
      <c r="O26" s="182"/>
      <c r="P26" s="165"/>
      <c r="Q26" s="164"/>
    </row>
    <row r="27" spans="2:17" ht="27.6" customHeight="1">
      <c r="B27" s="167" t="s">
        <v>159</v>
      </c>
      <c r="C27" s="165">
        <v>22</v>
      </c>
      <c r="D27" s="257" t="s">
        <v>160</v>
      </c>
      <c r="E27" s="257"/>
      <c r="F27" s="257"/>
      <c r="G27" s="257"/>
      <c r="H27" s="257"/>
      <c r="I27" s="257"/>
      <c r="J27" s="257"/>
      <c r="K27" s="257"/>
      <c r="L27" s="257"/>
      <c r="M27" s="257"/>
      <c r="N27" s="257"/>
      <c r="O27" s="257"/>
      <c r="P27" s="165"/>
      <c r="Q27" s="164"/>
    </row>
  </sheetData>
  <mergeCells count="31">
    <mergeCell ref="D25:O25"/>
    <mergeCell ref="D26:O26"/>
    <mergeCell ref="D27:O27"/>
    <mergeCell ref="P19:P21"/>
    <mergeCell ref="Q19:Q21"/>
    <mergeCell ref="B22:B24"/>
    <mergeCell ref="D22:O22"/>
    <mergeCell ref="D23:O23"/>
    <mergeCell ref="D24:O24"/>
    <mergeCell ref="B15:B21"/>
    <mergeCell ref="D15:O15"/>
    <mergeCell ref="D16:O16"/>
    <mergeCell ref="D17:O17"/>
    <mergeCell ref="D18:O18"/>
    <mergeCell ref="C19:C21"/>
    <mergeCell ref="D19:O21"/>
    <mergeCell ref="B8:B14"/>
    <mergeCell ref="D8:O8"/>
    <mergeCell ref="D9:O9"/>
    <mergeCell ref="D10:O10"/>
    <mergeCell ref="D11:O11"/>
    <mergeCell ref="D12:O12"/>
    <mergeCell ref="D13:O13"/>
    <mergeCell ref="D14:O14"/>
    <mergeCell ref="A1:Q1"/>
    <mergeCell ref="D3:O3"/>
    <mergeCell ref="B4:B7"/>
    <mergeCell ref="D4:O4"/>
    <mergeCell ref="D5:O5"/>
    <mergeCell ref="D6:O6"/>
    <mergeCell ref="D7:O7"/>
  </mergeCells>
  <phoneticPr fontId="1"/>
  <dataValidations count="1">
    <dataValidation type="list" allowBlank="1" showInputMessage="1" showErrorMessage="1" sqref="P4:P27" xr:uid="{3686AB46-4BE5-4D5C-B734-E8AD202B2BB2}">
      <formula1>$S$4:$S$5</formula1>
    </dataValidation>
  </dataValidations>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E14D-C074-42ED-9D43-4B7BF4D36258}">
  <sheetPr>
    <tabColor theme="8"/>
    <pageSetUpPr fitToPage="1"/>
  </sheetPr>
  <dimension ref="A1:S35"/>
  <sheetViews>
    <sheetView view="pageBreakPreview" zoomScale="110" zoomScaleNormal="160" zoomScaleSheetLayoutView="110" zoomScalePageLayoutView="130" workbookViewId="0">
      <selection activeCell="A2" sqref="A2"/>
    </sheetView>
  </sheetViews>
  <sheetFormatPr defaultRowHeight="13.5"/>
  <cols>
    <col min="1" max="1" width="5.75" customWidth="1"/>
    <col min="2" max="2" width="9.5" style="1" customWidth="1"/>
    <col min="3" max="3" width="15.625" customWidth="1"/>
    <col min="4" max="4" width="7.625" customWidth="1"/>
    <col min="5" max="5" width="4.75" customWidth="1"/>
    <col min="6" max="6" width="3.5" customWidth="1"/>
    <col min="7" max="7" width="3.625" customWidth="1"/>
    <col min="8" max="8" width="6.875" customWidth="1"/>
    <col min="9" max="9" width="19.75" customWidth="1"/>
    <col min="10" max="10" width="14.125" customWidth="1"/>
    <col min="11" max="12" width="10.5" customWidth="1"/>
    <col min="13" max="15" width="3.5" customWidth="1"/>
    <col min="16" max="16" width="8.875" customWidth="1"/>
    <col min="17" max="19" width="3.375" customWidth="1"/>
  </cols>
  <sheetData>
    <row r="1" spans="1:19" ht="15.95" customHeight="1" thickBot="1">
      <c r="A1" s="19" t="s">
        <v>163</v>
      </c>
      <c r="B1"/>
      <c r="L1" s="179" t="s">
        <v>33</v>
      </c>
      <c r="M1" s="179"/>
      <c r="N1" s="179"/>
      <c r="O1" s="179"/>
      <c r="P1" s="179" t="s">
        <v>32</v>
      </c>
      <c r="Q1" s="179"/>
      <c r="R1" s="179"/>
      <c r="S1" s="179"/>
    </row>
    <row r="2" spans="1:19" ht="8.4499999999999993" customHeight="1" thickBot="1"/>
    <row r="3" spans="1:19" ht="15.95" customHeight="1">
      <c r="A3" s="507" t="s">
        <v>31</v>
      </c>
      <c r="B3" s="10" t="s">
        <v>18</v>
      </c>
      <c r="C3" s="17" t="s">
        <v>30</v>
      </c>
      <c r="D3" s="210" t="s">
        <v>78</v>
      </c>
      <c r="E3" s="210"/>
      <c r="F3" s="210"/>
      <c r="G3" s="191" t="s">
        <v>29</v>
      </c>
      <c r="H3" s="192"/>
      <c r="I3" s="511" t="s">
        <v>114</v>
      </c>
      <c r="J3" s="217"/>
      <c r="K3" s="218"/>
      <c r="L3" s="16" t="s">
        <v>28</v>
      </c>
      <c r="M3" s="15">
        <f>'計算シート①（例）'!V27</f>
        <v>27</v>
      </c>
      <c r="N3" s="14">
        <f>'計算シート①（例）'!W27</f>
        <v>7</v>
      </c>
      <c r="O3" s="13" t="str">
        <f>'計算シート①（例）'!X27</f>
        <v>半</v>
      </c>
      <c r="P3" s="150"/>
      <c r="Q3" s="151"/>
      <c r="R3" s="152"/>
      <c r="S3" s="149"/>
    </row>
    <row r="4" spans="1:19" ht="15.95" customHeight="1">
      <c r="A4" s="508"/>
      <c r="B4" s="214" t="s">
        <v>27</v>
      </c>
      <c r="C4" s="221" t="s">
        <v>26</v>
      </c>
      <c r="D4" s="223" t="s">
        <v>77</v>
      </c>
      <c r="E4" s="223"/>
      <c r="F4" s="224"/>
      <c r="G4" s="213"/>
      <c r="H4" s="510"/>
      <c r="I4" s="512"/>
      <c r="J4" s="219"/>
      <c r="K4" s="220"/>
      <c r="L4" s="235" t="s">
        <v>25</v>
      </c>
      <c r="M4" s="182" t="s">
        <v>118</v>
      </c>
      <c r="N4" s="182"/>
      <c r="O4" s="182"/>
      <c r="P4" s="182"/>
      <c r="Q4" s="183"/>
      <c r="R4" s="183"/>
      <c r="S4" s="184"/>
    </row>
    <row r="5" spans="1:19" ht="15.95" customHeight="1" thickBot="1">
      <c r="A5" s="509"/>
      <c r="B5" s="214"/>
      <c r="C5" s="221"/>
      <c r="D5" s="223"/>
      <c r="E5" s="223"/>
      <c r="F5" s="224"/>
      <c r="G5" s="213"/>
      <c r="H5" s="510"/>
      <c r="I5" s="512"/>
      <c r="J5" s="219"/>
      <c r="K5" s="220"/>
      <c r="L5" s="180"/>
      <c r="M5" s="185"/>
      <c r="N5" s="185"/>
      <c r="O5" s="185"/>
      <c r="P5" s="185"/>
      <c r="Q5" s="186"/>
      <c r="R5" s="186"/>
      <c r="S5" s="187"/>
    </row>
    <row r="6" spans="1:19" ht="15.95" customHeight="1" thickBot="1">
      <c r="A6" s="513">
        <v>1</v>
      </c>
      <c r="B6" s="216"/>
      <c r="C6" s="222"/>
      <c r="D6" s="225"/>
      <c r="E6" s="225"/>
      <c r="F6" s="225"/>
      <c r="G6" s="228" t="s">
        <v>24</v>
      </c>
      <c r="H6" s="231" t="s">
        <v>23</v>
      </c>
      <c r="I6" s="231"/>
      <c r="J6" s="231"/>
      <c r="K6" s="12" t="s">
        <v>22</v>
      </c>
      <c r="L6" s="12" t="s">
        <v>21</v>
      </c>
      <c r="M6" s="188" t="s">
        <v>20</v>
      </c>
      <c r="N6" s="189"/>
      <c r="O6" s="190"/>
      <c r="P6" s="191" t="s">
        <v>19</v>
      </c>
      <c r="Q6" s="192"/>
      <c r="R6" s="192"/>
      <c r="S6" s="193"/>
    </row>
    <row r="7" spans="1:19" ht="15.95" customHeight="1">
      <c r="A7" s="514"/>
      <c r="B7" s="10" t="s">
        <v>18</v>
      </c>
      <c r="C7" s="11"/>
      <c r="D7" s="232"/>
      <c r="E7" s="232"/>
      <c r="F7" s="210"/>
      <c r="G7" s="229"/>
      <c r="H7" s="206" t="s">
        <v>102</v>
      </c>
      <c r="I7" s="206"/>
      <c r="J7" s="206"/>
      <c r="K7" s="7">
        <v>34060</v>
      </c>
      <c r="L7" s="7">
        <v>36762</v>
      </c>
      <c r="M7" s="146">
        <f>IF('計算シート①（例）'!V5&lt;&gt;"",'計算シート①（例）'!V5,"")</f>
        <v>7</v>
      </c>
      <c r="N7" s="147">
        <f>IF('計算シート①（例）'!W5&lt;&gt;"",'計算シート①（例）'!W5,"")</f>
        <v>4</v>
      </c>
      <c r="O7" s="8" t="str">
        <f>IF('計算シート①（例）'!X5&lt;&gt;"",'計算シート①（例）'!X5,"")</f>
        <v>半</v>
      </c>
      <c r="P7" s="504" t="s">
        <v>17</v>
      </c>
      <c r="Q7" s="505"/>
      <c r="R7" s="505"/>
      <c r="S7" s="506"/>
    </row>
    <row r="8" spans="1:19" ht="15.95" customHeight="1">
      <c r="A8" s="514"/>
      <c r="B8" s="160" t="s">
        <v>16</v>
      </c>
      <c r="C8" s="9"/>
      <c r="D8" s="233"/>
      <c r="E8" s="233"/>
      <c r="F8" s="233"/>
      <c r="G8" s="229"/>
      <c r="H8" s="206" t="s">
        <v>103</v>
      </c>
      <c r="I8" s="206"/>
      <c r="J8" s="206"/>
      <c r="K8" s="7">
        <v>36763</v>
      </c>
      <c r="L8" s="7">
        <v>37691</v>
      </c>
      <c r="M8" s="6">
        <f>IF('計算シート①（例）'!V7&lt;&gt;"",'計算シート①（例）'!V7,"")</f>
        <v>2</v>
      </c>
      <c r="N8" s="5">
        <f>IF('計算シート①（例）'!W7&lt;&gt;"",'計算シート①（例）'!W7,"")</f>
        <v>6</v>
      </c>
      <c r="O8" s="144" t="str">
        <f>IF('計算シート①（例）'!X7&lt;&gt;"",'計算シート①（例）'!X7,"")</f>
        <v>半</v>
      </c>
      <c r="P8" s="197" t="s">
        <v>15</v>
      </c>
      <c r="Q8" s="198"/>
      <c r="R8" s="198"/>
      <c r="S8" s="199"/>
    </row>
    <row r="9" spans="1:19" ht="15.95" customHeight="1">
      <c r="A9" s="514"/>
      <c r="B9" s="500" t="s">
        <v>14</v>
      </c>
      <c r="C9" s="237">
        <v>17831</v>
      </c>
      <c r="D9" s="238"/>
      <c r="E9" s="241" t="str">
        <f>'計算シート②（例）'!H3</f>
        <v>77歳</v>
      </c>
      <c r="F9" s="242"/>
      <c r="G9" s="229"/>
      <c r="H9" s="206" t="s">
        <v>100</v>
      </c>
      <c r="I9" s="206"/>
      <c r="J9" s="206"/>
      <c r="K9" s="7">
        <v>37692</v>
      </c>
      <c r="L9" s="7">
        <v>39903</v>
      </c>
      <c r="M9" s="6">
        <f>IF('計算シート①（例）'!V9&lt;&gt;"",'計算シート①（例）'!V9,"")</f>
        <v>6</v>
      </c>
      <c r="N9" s="5">
        <f>IF('計算シート①（例）'!W9&lt;&gt;"",'計算シート①（例）'!W9,"")</f>
        <v>1</v>
      </c>
      <c r="O9" s="144">
        <f>IF('計算シート①（例）'!X9&lt;&gt;"",'計算シート①（例）'!X9,"")</f>
        <v>0</v>
      </c>
      <c r="P9" s="200"/>
      <c r="Q9" s="201"/>
      <c r="R9" s="201"/>
      <c r="S9" s="202"/>
    </row>
    <row r="10" spans="1:19" ht="15.95" customHeight="1">
      <c r="A10" s="514"/>
      <c r="B10" s="500"/>
      <c r="C10" s="239"/>
      <c r="D10" s="240"/>
      <c r="E10" s="243"/>
      <c r="F10" s="244"/>
      <c r="G10" s="229"/>
      <c r="H10" s="206" t="s">
        <v>101</v>
      </c>
      <c r="I10" s="206"/>
      <c r="J10" s="206"/>
      <c r="K10" s="7">
        <v>39904</v>
      </c>
      <c r="L10" s="7">
        <v>44141</v>
      </c>
      <c r="M10" s="6">
        <f>IF('計算シート①（例）'!V11&lt;&gt;"",'計算シート①（例）'!V11,"")</f>
        <v>11</v>
      </c>
      <c r="N10" s="5">
        <f>IF('計算シート①（例）'!W11&lt;&gt;"",'計算シート①（例）'!W11,"")</f>
        <v>7</v>
      </c>
      <c r="O10" s="144" t="str">
        <f>IF('計算シート①（例）'!X11&lt;&gt;"",'計算シート①（例）'!X11,"")</f>
        <v>半</v>
      </c>
      <c r="P10" s="203" t="s">
        <v>13</v>
      </c>
      <c r="Q10" s="204"/>
      <c r="R10" s="204"/>
      <c r="S10" s="205"/>
    </row>
    <row r="11" spans="1:19" ht="15.95" customHeight="1">
      <c r="A11" s="514"/>
      <c r="B11" s="502" t="s">
        <v>12</v>
      </c>
      <c r="C11" s="182" t="s">
        <v>115</v>
      </c>
      <c r="D11" s="182"/>
      <c r="E11" s="182"/>
      <c r="F11" s="183"/>
      <c r="G11" s="229"/>
      <c r="H11" s="206"/>
      <c r="I11" s="206"/>
      <c r="J11" s="206"/>
      <c r="K11" s="7"/>
      <c r="L11" s="7"/>
      <c r="M11" s="6" t="str">
        <f>IF('計算シート①（例）'!V13&lt;&gt;"",'計算シート①（例）'!V13,"")</f>
        <v/>
      </c>
      <c r="N11" s="5" t="str">
        <f>IF('計算シート①（例）'!W13&lt;&gt;"",'計算シート①（例）'!W13,"")</f>
        <v/>
      </c>
      <c r="O11" s="144" t="str">
        <f>IF('計算シート①（例）'!X13&lt;&gt;"",'計算シート①（例）'!X13,"")</f>
        <v/>
      </c>
      <c r="P11" s="197" t="s">
        <v>11</v>
      </c>
      <c r="Q11" s="198"/>
      <c r="R11" s="198"/>
      <c r="S11" s="199"/>
    </row>
    <row r="12" spans="1:19" ht="15.95" customHeight="1">
      <c r="A12" s="514"/>
      <c r="B12" s="502"/>
      <c r="C12" s="182"/>
      <c r="D12" s="182"/>
      <c r="E12" s="182"/>
      <c r="F12" s="183"/>
      <c r="G12" s="229"/>
      <c r="H12" s="206"/>
      <c r="I12" s="206"/>
      <c r="J12" s="206"/>
      <c r="K12" s="7"/>
      <c r="L12" s="7"/>
      <c r="M12" s="6" t="str">
        <f>IF('計算シート①（例）'!V15&lt;&gt;"",'計算シート①（例）'!V15,"")</f>
        <v/>
      </c>
      <c r="N12" s="5" t="str">
        <f>IF('計算シート①（例）'!W15&lt;&gt;"",'計算シート①（例）'!W15,"")</f>
        <v/>
      </c>
      <c r="O12" s="144" t="str">
        <f>IF('計算シート①（例）'!X15&lt;&gt;"",'計算シート①（例）'!X15,"")</f>
        <v/>
      </c>
      <c r="P12" s="200"/>
      <c r="Q12" s="201"/>
      <c r="R12" s="201"/>
      <c r="S12" s="202"/>
    </row>
    <row r="13" spans="1:19" ht="15.95" customHeight="1">
      <c r="A13" s="514"/>
      <c r="B13" s="502"/>
      <c r="C13" s="182"/>
      <c r="D13" s="182"/>
      <c r="E13" s="182"/>
      <c r="F13" s="183"/>
      <c r="G13" s="229"/>
      <c r="H13" s="206"/>
      <c r="I13" s="206"/>
      <c r="J13" s="206"/>
      <c r="K13" s="7"/>
      <c r="L13" s="7"/>
      <c r="M13" s="6" t="str">
        <f>IF('計算シート①（例）'!V17&lt;&gt;"",'計算シート①（例）'!V17,"")</f>
        <v/>
      </c>
      <c r="N13" s="5" t="str">
        <f>IF('計算シート①（例）'!W17&lt;&gt;"",'計算シート①（例）'!W17,"")</f>
        <v/>
      </c>
      <c r="O13" s="144" t="str">
        <f>IF('計算シート①（例）'!X17&lt;&gt;"",'計算シート①（例）'!X17,"")</f>
        <v/>
      </c>
      <c r="P13" s="203" t="s">
        <v>10</v>
      </c>
      <c r="Q13" s="204"/>
      <c r="R13" s="204"/>
      <c r="S13" s="205"/>
    </row>
    <row r="14" spans="1:19" ht="15.95" customHeight="1">
      <c r="A14" s="514"/>
      <c r="B14" s="161" t="s">
        <v>9</v>
      </c>
      <c r="C14" s="245" t="s">
        <v>125</v>
      </c>
      <c r="D14" s="245"/>
      <c r="E14" s="245"/>
      <c r="F14" s="171"/>
      <c r="G14" s="229"/>
      <c r="H14" s="206"/>
      <c r="I14" s="206"/>
      <c r="J14" s="206"/>
      <c r="K14" s="7"/>
      <c r="L14" s="7"/>
      <c r="M14" s="6" t="str">
        <f>IF('計算シート①（例）'!V19&lt;&gt;"",'計算シート①（例）'!V19,"")</f>
        <v/>
      </c>
      <c r="N14" s="5" t="str">
        <f>IF('計算シート①（例）'!W19&lt;&gt;"",'計算シート①（例）'!W19,"")</f>
        <v/>
      </c>
      <c r="O14" s="144" t="str">
        <f>IF('計算シート①（例）'!X19&lt;&gt;"",'計算シート①（例）'!X19,"")</f>
        <v/>
      </c>
      <c r="P14" s="197" t="s">
        <v>8</v>
      </c>
      <c r="Q14" s="198"/>
      <c r="R14" s="198"/>
      <c r="S14" s="199"/>
    </row>
    <row r="15" spans="1:19" ht="15.95" customHeight="1">
      <c r="A15" s="514"/>
      <c r="B15" s="499" t="s">
        <v>7</v>
      </c>
      <c r="C15" s="181" t="s">
        <v>116</v>
      </c>
      <c r="D15" s="181"/>
      <c r="E15" s="181"/>
      <c r="F15" s="501"/>
      <c r="G15" s="229"/>
      <c r="H15" s="206"/>
      <c r="I15" s="206"/>
      <c r="J15" s="206"/>
      <c r="K15" s="7"/>
      <c r="L15" s="7"/>
      <c r="M15" s="6" t="str">
        <f>IF('計算シート①（例）'!V21&lt;&gt;"",'計算シート①（例）'!V21,"")</f>
        <v/>
      </c>
      <c r="N15" s="5" t="str">
        <f>IF('計算シート①（例）'!W21&lt;&gt;"",'計算シート①（例）'!W21,"")</f>
        <v/>
      </c>
      <c r="O15" s="144" t="str">
        <f>IF('計算シート①（例）'!X21&lt;&gt;"",'計算シート①（例）'!X21,"")</f>
        <v/>
      </c>
      <c r="P15" s="200"/>
      <c r="Q15" s="201"/>
      <c r="R15" s="201"/>
      <c r="S15" s="202"/>
    </row>
    <row r="16" spans="1:19" ht="15.95" customHeight="1" thickBot="1">
      <c r="A16" s="514"/>
      <c r="B16" s="500"/>
      <c r="C16" s="181"/>
      <c r="D16" s="181"/>
      <c r="E16" s="181"/>
      <c r="F16" s="501"/>
      <c r="G16" s="230"/>
      <c r="H16" s="249"/>
      <c r="I16" s="249"/>
      <c r="J16" s="249"/>
      <c r="K16" s="4"/>
      <c r="L16" s="4"/>
      <c r="M16" s="3" t="str">
        <f>IF('計算シート①（例）'!V23&lt;&gt;"",'計算シート①（例）'!V23,"")</f>
        <v/>
      </c>
      <c r="N16" s="2" t="str">
        <f>IF('計算シート①（例）'!W23&lt;&gt;"",'計算シート①（例）'!W23,"")</f>
        <v/>
      </c>
      <c r="O16" s="143" t="str">
        <f>IF('計算シート①（例）'!X23&lt;&gt;"",'計算シート①（例）'!X23,"")</f>
        <v/>
      </c>
      <c r="P16" s="250"/>
      <c r="Q16" s="251"/>
      <c r="R16" s="251"/>
      <c r="S16" s="252"/>
    </row>
    <row r="17" spans="1:19" ht="15.95" customHeight="1">
      <c r="A17" s="514"/>
      <c r="B17" s="500"/>
      <c r="C17" s="182"/>
      <c r="D17" s="182"/>
      <c r="E17" s="182"/>
      <c r="F17" s="183"/>
      <c r="G17" s="253" t="s">
        <v>6</v>
      </c>
      <c r="H17" s="256" t="s">
        <v>112</v>
      </c>
      <c r="I17" s="256"/>
      <c r="J17" s="256"/>
      <c r="K17" s="142">
        <v>42826</v>
      </c>
      <c r="L17" s="142">
        <v>43921</v>
      </c>
      <c r="M17" s="146">
        <f>IF('計算シート②（例）'!O5&lt;&gt;"",'計算シート②（例）'!O5,"")</f>
        <v>3</v>
      </c>
      <c r="N17" s="147">
        <f>IF('計算シート②（例）'!P5&lt;&gt;"",'計算シート②（例）'!P5,"")</f>
        <v>0</v>
      </c>
      <c r="O17" s="148">
        <f>IF('計算シート②（例）'!Q5&lt;&gt;"",'計算シート②（例）'!Q5,"")</f>
        <v>0</v>
      </c>
      <c r="P17" s="197"/>
      <c r="Q17" s="198"/>
      <c r="R17" s="198"/>
      <c r="S17" s="199"/>
    </row>
    <row r="18" spans="1:19" ht="15.95" customHeight="1">
      <c r="A18" s="514"/>
      <c r="B18" s="500"/>
      <c r="C18" s="182"/>
      <c r="D18" s="182"/>
      <c r="E18" s="182"/>
      <c r="F18" s="183"/>
      <c r="G18" s="254"/>
      <c r="H18" s="206"/>
      <c r="I18" s="206"/>
      <c r="J18" s="206"/>
      <c r="K18" s="7"/>
      <c r="L18" s="7"/>
      <c r="M18" s="6" t="str">
        <f>IF('計算シート②（例）'!O7&lt;&gt;"",'計算シート②（例）'!O7,"")</f>
        <v/>
      </c>
      <c r="N18" s="5" t="str">
        <f>IF('計算シート②（例）'!P7&lt;&gt;"",'計算シート②（例）'!P7,"")</f>
        <v/>
      </c>
      <c r="O18" s="145" t="str">
        <f>IF('計算シート②（例）'!Q7&lt;&gt;"",'計算シート②（例）'!Q7,"")</f>
        <v/>
      </c>
      <c r="P18" s="200"/>
      <c r="Q18" s="201"/>
      <c r="R18" s="201"/>
      <c r="S18" s="202"/>
    </row>
    <row r="19" spans="1:19" ht="15.95" customHeight="1">
      <c r="A19" s="514"/>
      <c r="B19" s="162" t="s">
        <v>5</v>
      </c>
      <c r="C19" s="257" t="s">
        <v>124</v>
      </c>
      <c r="D19" s="257"/>
      <c r="E19" s="257"/>
      <c r="F19" s="259"/>
      <c r="G19" s="254"/>
      <c r="H19" s="259" t="s">
        <v>104</v>
      </c>
      <c r="I19" s="260"/>
      <c r="J19" s="261"/>
      <c r="K19" s="7">
        <v>30042</v>
      </c>
      <c r="L19" s="7">
        <v>39538</v>
      </c>
      <c r="M19" s="6">
        <f>IF('計算シート②（例）'!O9&lt;&gt;"",'計算シート②（例）'!O9,"")</f>
        <v>26</v>
      </c>
      <c r="N19" s="5">
        <f>IF('計算シート②（例）'!P9&lt;&gt;"",'計算シート②（例）'!P9,"")</f>
        <v>0</v>
      </c>
      <c r="O19" s="145">
        <f>IF('計算シート②（例）'!Q9&lt;&gt;"",'計算シート②（例）'!Q9,"")</f>
        <v>0</v>
      </c>
      <c r="P19" s="250"/>
      <c r="Q19" s="251"/>
      <c r="R19" s="251"/>
      <c r="S19" s="252"/>
    </row>
    <row r="20" spans="1:19" ht="15.95" customHeight="1">
      <c r="A20" s="514"/>
      <c r="B20" s="502" t="s">
        <v>4</v>
      </c>
      <c r="C20" s="171" t="s">
        <v>120</v>
      </c>
      <c r="D20" s="172"/>
      <c r="E20" s="172"/>
      <c r="F20" s="172"/>
      <c r="G20" s="254"/>
      <c r="H20" s="206" t="s">
        <v>105</v>
      </c>
      <c r="I20" s="206"/>
      <c r="J20" s="206"/>
      <c r="K20" s="7">
        <v>31503</v>
      </c>
      <c r="L20" s="7">
        <v>38442</v>
      </c>
      <c r="M20" s="6">
        <f>IF('計算シート②（例）'!O11&lt;&gt;"",'計算シート②（例）'!O11,"")</f>
        <v>19</v>
      </c>
      <c r="N20" s="5">
        <f>IF('計算シート②（例）'!P11&lt;&gt;"",'計算シート②（例）'!P11,"")</f>
        <v>0</v>
      </c>
      <c r="O20" s="145">
        <f>IF('計算シート②（例）'!Q11&lt;&gt;"",'計算シート②（例）'!Q11,"")</f>
        <v>0</v>
      </c>
      <c r="P20" s="197"/>
      <c r="Q20" s="198"/>
      <c r="R20" s="198"/>
      <c r="S20" s="199"/>
    </row>
    <row r="21" spans="1:19" ht="15.95" customHeight="1">
      <c r="A21" s="514"/>
      <c r="B21" s="502"/>
      <c r="C21" s="174" t="s">
        <v>121</v>
      </c>
      <c r="D21" s="175"/>
      <c r="E21" s="175"/>
      <c r="F21" s="175"/>
      <c r="G21" s="254"/>
      <c r="H21" s="206"/>
      <c r="I21" s="206"/>
      <c r="J21" s="206"/>
      <c r="K21" s="7"/>
      <c r="L21" s="7"/>
      <c r="M21" s="6" t="str">
        <f>IF('計算シート②（例）'!O13&lt;&gt;"",'計算シート②（例）'!O13,"")</f>
        <v/>
      </c>
      <c r="N21" s="5" t="str">
        <f>IF('計算シート②（例）'!P13&lt;&gt;"",'計算シート②（例）'!P13,"")</f>
        <v/>
      </c>
      <c r="O21" s="145" t="str">
        <f>IF('計算シート②（例）'!Q13&lt;&gt;"",'計算シート②（例）'!Q13,"")</f>
        <v/>
      </c>
      <c r="P21" s="200"/>
      <c r="Q21" s="201"/>
      <c r="R21" s="201"/>
      <c r="S21" s="202"/>
    </row>
    <row r="22" spans="1:19" ht="15.95" customHeight="1">
      <c r="A22" s="514"/>
      <c r="B22" s="163" t="s">
        <v>3</v>
      </c>
      <c r="C22" s="245" t="s">
        <v>99</v>
      </c>
      <c r="D22" s="245"/>
      <c r="E22" s="245"/>
      <c r="F22" s="171"/>
      <c r="G22" s="254"/>
      <c r="H22" s="262" t="s">
        <v>111</v>
      </c>
      <c r="I22" s="262"/>
      <c r="J22" s="262"/>
      <c r="K22" s="7">
        <v>35886</v>
      </c>
      <c r="L22" s="7">
        <v>37711</v>
      </c>
      <c r="M22" s="6">
        <f>IF('計算シート②（例）'!O15&lt;&gt;"",'計算シート②（例）'!O15,"")</f>
        <v>5</v>
      </c>
      <c r="N22" s="5">
        <f>IF('計算シート②（例）'!P15&lt;&gt;"",'計算シート②（例）'!P15,"")</f>
        <v>0</v>
      </c>
      <c r="O22" s="145">
        <f>IF('計算シート②（例）'!Q15&lt;&gt;"",'計算シート②（例）'!Q15,"")</f>
        <v>0</v>
      </c>
      <c r="P22" s="263"/>
      <c r="Q22" s="264"/>
      <c r="R22" s="264"/>
      <c r="S22" s="265"/>
    </row>
    <row r="23" spans="1:19" ht="15.95" customHeight="1">
      <c r="A23" s="514"/>
      <c r="B23" s="503" t="s">
        <v>2</v>
      </c>
      <c r="C23" s="493" t="s">
        <v>113</v>
      </c>
      <c r="D23" s="494"/>
      <c r="E23" s="494"/>
      <c r="F23" s="495"/>
      <c r="G23" s="254"/>
      <c r="H23" s="206"/>
      <c r="I23" s="206"/>
      <c r="J23" s="206"/>
      <c r="K23" s="7"/>
      <c r="L23" s="7"/>
      <c r="M23" s="6" t="str">
        <f>IF('計算シート②（例）'!O17&lt;&gt;"",'計算シート②（例）'!O17,"")</f>
        <v/>
      </c>
      <c r="N23" s="5" t="str">
        <f>IF('計算シート②（例）'!P17&lt;&gt;"",'計算シート②（例）'!P17,"")</f>
        <v/>
      </c>
      <c r="O23" s="145" t="str">
        <f>IF('計算シート②（例）'!Q17&lt;&gt;"",'計算シート②（例）'!Q17,"")</f>
        <v/>
      </c>
      <c r="P23" s="266"/>
      <c r="Q23" s="267"/>
      <c r="R23" s="267"/>
      <c r="S23" s="199"/>
    </row>
    <row r="24" spans="1:19" ht="15.95" customHeight="1" thickBot="1">
      <c r="A24" s="514"/>
      <c r="B24" s="214"/>
      <c r="C24" s="496"/>
      <c r="D24" s="497"/>
      <c r="E24" s="497"/>
      <c r="F24" s="498"/>
      <c r="G24" s="254"/>
      <c r="H24" s="262" t="s">
        <v>109</v>
      </c>
      <c r="I24" s="262"/>
      <c r="J24" s="262"/>
      <c r="K24" s="7">
        <v>26755</v>
      </c>
      <c r="L24" s="7">
        <v>27850</v>
      </c>
      <c r="M24" s="6">
        <f>IF('計算シート②（例）'!O19&lt;&gt;"",'計算シート②（例）'!O19,"")</f>
        <v>3</v>
      </c>
      <c r="N24" s="5">
        <f>IF('計算シート②（例）'!P19&lt;&gt;"",'計算シート②（例）'!P19,"")</f>
        <v>0</v>
      </c>
      <c r="O24" s="145">
        <f>IF('計算シート②（例）'!Q19&lt;&gt;"",'計算シート②（例）'!Q19,"")</f>
        <v>0</v>
      </c>
      <c r="P24" s="200"/>
      <c r="Q24" s="201"/>
      <c r="R24" s="201"/>
      <c r="S24" s="202"/>
    </row>
    <row r="25" spans="1:19" ht="15.95" customHeight="1">
      <c r="A25" s="514"/>
      <c r="B25" s="214"/>
      <c r="C25" s="268" t="s">
        <v>123</v>
      </c>
      <c r="D25" s="269"/>
      <c r="E25" s="269"/>
      <c r="F25" s="270"/>
      <c r="G25" s="254"/>
      <c r="H25" s="206" t="s">
        <v>110</v>
      </c>
      <c r="I25" s="206"/>
      <c r="J25" s="206"/>
      <c r="K25" s="7">
        <v>27851</v>
      </c>
      <c r="L25" s="7">
        <v>29628</v>
      </c>
      <c r="M25" s="6">
        <f>IF('計算シート②（例）'!O21&lt;&gt;"",'計算シート②（例）'!O21,"")</f>
        <v>4</v>
      </c>
      <c r="N25" s="5">
        <f>IF('計算シート②（例）'!P21&lt;&gt;"",'計算シート②（例）'!P21,"")</f>
        <v>10</v>
      </c>
      <c r="O25" s="145">
        <f>IF('計算シート②（例）'!Q21&lt;&gt;"",'計算シート②（例）'!Q21,"")</f>
        <v>0</v>
      </c>
      <c r="P25" s="274" t="s">
        <v>1</v>
      </c>
      <c r="Q25" s="275"/>
      <c r="R25" s="275"/>
      <c r="S25" s="276"/>
    </row>
    <row r="26" spans="1:19" ht="15.95" customHeight="1">
      <c r="A26" s="514"/>
      <c r="B26" s="214"/>
      <c r="C26" s="268"/>
      <c r="D26" s="269"/>
      <c r="E26" s="269"/>
      <c r="F26" s="270"/>
      <c r="G26" s="254"/>
      <c r="H26" s="206" t="s">
        <v>106</v>
      </c>
      <c r="I26" s="206"/>
      <c r="J26" s="206"/>
      <c r="K26" s="7">
        <v>29629</v>
      </c>
      <c r="L26" s="7">
        <v>34441</v>
      </c>
      <c r="M26" s="6">
        <f>IF('計算シート②（例）'!O23&lt;&gt;"",'計算シート②（例）'!O23,"")</f>
        <v>13</v>
      </c>
      <c r="N26" s="5">
        <f>IF('計算シート②（例）'!P23&lt;&gt;"",'計算シート②（例）'!P23,"")</f>
        <v>2</v>
      </c>
      <c r="O26" s="145" t="str">
        <f>IF('計算シート②（例）'!Q23&lt;&gt;"",'計算シート②（例）'!Q23,"")</f>
        <v>半</v>
      </c>
      <c r="P26" s="250" t="s">
        <v>79</v>
      </c>
      <c r="Q26" s="251"/>
      <c r="R26" s="251"/>
      <c r="S26" s="252"/>
    </row>
    <row r="27" spans="1:19" ht="15.95" customHeight="1">
      <c r="A27" s="514"/>
      <c r="B27" s="214"/>
      <c r="C27" s="268"/>
      <c r="D27" s="269"/>
      <c r="E27" s="269"/>
      <c r="F27" s="270"/>
      <c r="G27" s="254"/>
      <c r="H27" s="271" t="s">
        <v>108</v>
      </c>
      <c r="I27" s="272"/>
      <c r="J27" s="273"/>
      <c r="K27" s="7">
        <v>34442</v>
      </c>
      <c r="L27" s="7" t="s">
        <v>0</v>
      </c>
      <c r="M27" s="6">
        <f>IF('計算シート②（例）'!O25&lt;&gt;"",'計算シート②（例）'!O25,"")</f>
        <v>32</v>
      </c>
      <c r="N27" s="5">
        <f>IF('計算シート②（例）'!P25&lt;&gt;"",'計算シート②（例）'!P25,"")</f>
        <v>0</v>
      </c>
      <c r="O27" s="145" t="str">
        <f>IF('計算シート②（例）'!Q25&lt;&gt;"",'計算シート②（例）'!Q25,"")</f>
        <v>半</v>
      </c>
      <c r="P27" s="266" t="s">
        <v>80</v>
      </c>
      <c r="Q27" s="267"/>
      <c r="R27" s="267"/>
      <c r="S27" s="199"/>
    </row>
    <row r="28" spans="1:19" ht="15.95" customHeight="1">
      <c r="A28" s="514"/>
      <c r="B28" s="214"/>
      <c r="C28" s="268"/>
      <c r="D28" s="269"/>
      <c r="E28" s="269"/>
      <c r="F28" s="270"/>
      <c r="G28" s="254"/>
      <c r="H28" s="271" t="s">
        <v>107</v>
      </c>
      <c r="I28" s="272"/>
      <c r="J28" s="273"/>
      <c r="K28" s="7">
        <v>34442</v>
      </c>
      <c r="L28" s="7" t="s">
        <v>0</v>
      </c>
      <c r="M28" s="6">
        <f>IF('計算シート②（例）'!O27&lt;&gt;"",'計算シート②（例）'!O27,"")</f>
        <v>32</v>
      </c>
      <c r="N28" s="5">
        <f>IF('計算シート②（例）'!P27&lt;&gt;"",'計算シート②（例）'!P27,"")</f>
        <v>0</v>
      </c>
      <c r="O28" s="145" t="str">
        <f>IF('計算シート②（例）'!Q27&lt;&gt;"",'計算シート②（例）'!Q27,"")</f>
        <v>半</v>
      </c>
      <c r="P28" s="200"/>
      <c r="Q28" s="201"/>
      <c r="R28" s="201"/>
      <c r="S28" s="202"/>
    </row>
    <row r="29" spans="1:19" ht="15.95" customHeight="1">
      <c r="A29" s="514"/>
      <c r="B29" s="214"/>
      <c r="C29" s="268"/>
      <c r="D29" s="269"/>
      <c r="E29" s="269"/>
      <c r="F29" s="270"/>
      <c r="G29" s="254"/>
      <c r="H29" s="271"/>
      <c r="I29" s="272"/>
      <c r="J29" s="273"/>
      <c r="K29" s="7"/>
      <c r="L29" s="7"/>
      <c r="M29" s="6" t="str">
        <f>IF('計算シート②（例）'!O29&lt;&gt;"",'計算シート②（例）'!O29,"")</f>
        <v/>
      </c>
      <c r="N29" s="5" t="str">
        <f>IF('計算シート②（例）'!P29&lt;&gt;"",'計算シート②（例）'!P29,"")</f>
        <v/>
      </c>
      <c r="O29" s="145" t="str">
        <f>IF('計算シート②（例）'!Q29&lt;&gt;"",'計算シート②（例）'!Q29,"")</f>
        <v/>
      </c>
      <c r="P29" s="250" t="s">
        <v>81</v>
      </c>
      <c r="Q29" s="251"/>
      <c r="R29" s="251"/>
      <c r="S29" s="252"/>
    </row>
    <row r="30" spans="1:19" ht="15.95" customHeight="1">
      <c r="A30" s="514"/>
      <c r="B30" s="214"/>
      <c r="C30" s="268"/>
      <c r="D30" s="269"/>
      <c r="E30" s="269"/>
      <c r="F30" s="270"/>
      <c r="G30" s="254"/>
      <c r="H30" s="271"/>
      <c r="I30" s="272"/>
      <c r="J30" s="273"/>
      <c r="K30" s="7"/>
      <c r="L30" s="7"/>
      <c r="M30" s="6" t="str">
        <f>IF('計算シート②（例）'!O31&lt;&gt;"",'計算シート②（例）'!O31,"")</f>
        <v/>
      </c>
      <c r="N30" s="5" t="str">
        <f>IF('計算シート②（例）'!P31&lt;&gt;"",'計算シート②（例）'!P31,"")</f>
        <v/>
      </c>
      <c r="O30" s="145" t="str">
        <f>IF('計算シート②（例）'!Q31&lt;&gt;"",'計算シート②（例）'!Q31,"")</f>
        <v/>
      </c>
      <c r="P30" s="266" t="s">
        <v>82</v>
      </c>
      <c r="Q30" s="267"/>
      <c r="R30" s="267"/>
      <c r="S30" s="199"/>
    </row>
    <row r="31" spans="1:19" ht="15.95" customHeight="1">
      <c r="A31" s="514"/>
      <c r="B31" s="214"/>
      <c r="C31" s="268"/>
      <c r="D31" s="269"/>
      <c r="E31" s="269"/>
      <c r="F31" s="270"/>
      <c r="G31" s="254"/>
      <c r="H31" s="262"/>
      <c r="I31" s="262"/>
      <c r="J31" s="262"/>
      <c r="K31" s="7"/>
      <c r="L31" s="7"/>
      <c r="M31" s="6" t="str">
        <f>IF('計算シート②（例）'!O33&lt;&gt;"",'計算シート②（例）'!O33,"")</f>
        <v/>
      </c>
      <c r="N31" s="5" t="str">
        <f>IF('計算シート②（例）'!P33&lt;&gt;"",'計算シート②（例）'!P33,"")</f>
        <v/>
      </c>
      <c r="O31" s="145" t="str">
        <f>IF('計算シート②（例）'!Q33&lt;&gt;"",'計算シート②（例）'!Q33,"")</f>
        <v/>
      </c>
      <c r="P31" s="200"/>
      <c r="Q31" s="201"/>
      <c r="R31" s="201"/>
      <c r="S31" s="202"/>
    </row>
    <row r="32" spans="1:19" ht="15.95" customHeight="1">
      <c r="A32" s="514"/>
      <c r="B32" s="214"/>
      <c r="C32" s="268"/>
      <c r="D32" s="269"/>
      <c r="E32" s="269"/>
      <c r="F32" s="270"/>
      <c r="G32" s="254"/>
      <c r="H32" s="206"/>
      <c r="I32" s="206"/>
      <c r="J32" s="206"/>
      <c r="K32" s="7"/>
      <c r="L32" s="7"/>
      <c r="M32" s="6" t="str">
        <f>IF('計算シート②（例）'!O35&lt;&gt;"",'計算シート②（例）'!O35,"")</f>
        <v/>
      </c>
      <c r="N32" s="5" t="str">
        <f>IF('計算シート②（例）'!P35&lt;&gt;"",'計算シート②（例）'!P35,"")</f>
        <v/>
      </c>
      <c r="O32" s="145" t="str">
        <f>IF('計算シート②（例）'!Q35&lt;&gt;"",'計算シート②（例）'!Q35,"")</f>
        <v/>
      </c>
      <c r="P32" s="250" t="s">
        <v>83</v>
      </c>
      <c r="Q32" s="251"/>
      <c r="R32" s="251"/>
      <c r="S32" s="252"/>
    </row>
    <row r="33" spans="1:19" ht="15.95" customHeight="1">
      <c r="A33" s="514"/>
      <c r="B33" s="214"/>
      <c r="C33" s="268"/>
      <c r="D33" s="269"/>
      <c r="E33" s="269"/>
      <c r="F33" s="270"/>
      <c r="G33" s="254"/>
      <c r="H33" s="206"/>
      <c r="I33" s="206"/>
      <c r="J33" s="206"/>
      <c r="K33" s="7"/>
      <c r="L33" s="7"/>
      <c r="M33" s="6" t="str">
        <f>IF('計算シート②（例）'!O37&lt;&gt;"",'計算シート②（例）'!O37,"")</f>
        <v/>
      </c>
      <c r="N33" s="5" t="str">
        <f>IF('計算シート②（例）'!P37&lt;&gt;"",'計算シート②（例）'!P37,"")</f>
        <v/>
      </c>
      <c r="O33" s="145" t="str">
        <f>IF('計算シート②（例）'!Q37&lt;&gt;"",'計算シート②（例）'!Q37,"")</f>
        <v/>
      </c>
      <c r="P33" s="266" t="s">
        <v>84</v>
      </c>
      <c r="Q33" s="267"/>
      <c r="R33" s="267"/>
      <c r="S33" s="199"/>
    </row>
    <row r="34" spans="1:19" ht="15.95" customHeight="1">
      <c r="A34" s="514"/>
      <c r="B34" s="214"/>
      <c r="C34" s="268"/>
      <c r="D34" s="269"/>
      <c r="E34" s="269"/>
      <c r="F34" s="270"/>
      <c r="G34" s="254"/>
      <c r="H34" s="271"/>
      <c r="I34" s="272"/>
      <c r="J34" s="273"/>
      <c r="K34" s="7"/>
      <c r="L34" s="7"/>
      <c r="M34" s="6" t="str">
        <f>IF('計算シート②（例）'!O39&lt;&gt;"",'計算シート②（例）'!O39,"")</f>
        <v/>
      </c>
      <c r="N34" s="5" t="str">
        <f>IF('計算シート②（例）'!P39&lt;&gt;"",'計算シート②（例）'!P39,"")</f>
        <v/>
      </c>
      <c r="O34" s="145" t="str">
        <f>IF('計算シート②（例）'!Q39&lt;&gt;"",'計算シート②（例）'!Q39,"")</f>
        <v/>
      </c>
      <c r="P34" s="266"/>
      <c r="Q34" s="267"/>
      <c r="R34" s="267"/>
      <c r="S34" s="199"/>
    </row>
    <row r="35" spans="1:19" ht="15.95" customHeight="1" thickBot="1">
      <c r="A35" s="515"/>
      <c r="B35" s="216"/>
      <c r="C35" s="280"/>
      <c r="D35" s="281"/>
      <c r="E35" s="281"/>
      <c r="F35" s="282"/>
      <c r="G35" s="255"/>
      <c r="H35" s="283"/>
      <c r="I35" s="284"/>
      <c r="J35" s="285"/>
      <c r="K35" s="4"/>
      <c r="L35" s="4"/>
      <c r="M35" s="3" t="str">
        <f>IF('計算シート②（例）'!O41&lt;&gt;"",'計算シート②（例）'!O41,"")</f>
        <v/>
      </c>
      <c r="N35" s="2" t="str">
        <f>IF('計算シート②（例）'!P41&lt;&gt;"",'計算シート②（例）'!P41,"")</f>
        <v/>
      </c>
      <c r="O35" s="143" t="str">
        <f>IF('計算シート②（例）'!Q41&lt;&gt;"",'計算シート②（例）'!Q41,"")</f>
        <v/>
      </c>
      <c r="P35" s="277"/>
      <c r="Q35" s="278"/>
      <c r="R35" s="278"/>
      <c r="S35" s="279"/>
    </row>
  </sheetData>
  <mergeCells count="93">
    <mergeCell ref="A3:A5"/>
    <mergeCell ref="D3:F3"/>
    <mergeCell ref="G3:H5"/>
    <mergeCell ref="I3:K5"/>
    <mergeCell ref="B4:B6"/>
    <mergeCell ref="C4:C6"/>
    <mergeCell ref="D4:F6"/>
    <mergeCell ref="A6:A35"/>
    <mergeCell ref="G6:G16"/>
    <mergeCell ref="H6:J6"/>
    <mergeCell ref="D7:F7"/>
    <mergeCell ref="H7:J7"/>
    <mergeCell ref="D8:F8"/>
    <mergeCell ref="C14:F14"/>
    <mergeCell ref="H14:J14"/>
    <mergeCell ref="H8:J8"/>
    <mergeCell ref="P10:S10"/>
    <mergeCell ref="P11:S12"/>
    <mergeCell ref="P13:S13"/>
    <mergeCell ref="P14:S15"/>
    <mergeCell ref="L1:O1"/>
    <mergeCell ref="L4:L5"/>
    <mergeCell ref="M6:O6"/>
    <mergeCell ref="P1:S1"/>
    <mergeCell ref="M4:S5"/>
    <mergeCell ref="P6:S6"/>
    <mergeCell ref="P7:S7"/>
    <mergeCell ref="P8:S9"/>
    <mergeCell ref="H25:J25"/>
    <mergeCell ref="C26:F26"/>
    <mergeCell ref="B9:B10"/>
    <mergeCell ref="C9:D10"/>
    <mergeCell ref="E9:F10"/>
    <mergeCell ref="H9:J9"/>
    <mergeCell ref="H10:J10"/>
    <mergeCell ref="B11:B13"/>
    <mergeCell ref="C11:F13"/>
    <mergeCell ref="H11:J11"/>
    <mergeCell ref="H12:J12"/>
    <mergeCell ref="H13:J13"/>
    <mergeCell ref="C31:F31"/>
    <mergeCell ref="H31:J31"/>
    <mergeCell ref="C22:F22"/>
    <mergeCell ref="B15:B18"/>
    <mergeCell ref="C15:F18"/>
    <mergeCell ref="H15:J15"/>
    <mergeCell ref="H16:J16"/>
    <mergeCell ref="G17:G35"/>
    <mergeCell ref="H17:J17"/>
    <mergeCell ref="B20:B21"/>
    <mergeCell ref="C21:F21"/>
    <mergeCell ref="H21:J21"/>
    <mergeCell ref="C25:F25"/>
    <mergeCell ref="B23:B35"/>
    <mergeCell ref="H23:J23"/>
    <mergeCell ref="H24:J24"/>
    <mergeCell ref="C33:F33"/>
    <mergeCell ref="H33:J33"/>
    <mergeCell ref="C28:F28"/>
    <mergeCell ref="H22:J22"/>
    <mergeCell ref="H18:J18"/>
    <mergeCell ref="C19:F19"/>
    <mergeCell ref="H19:J19"/>
    <mergeCell ref="C20:F20"/>
    <mergeCell ref="H20:J20"/>
    <mergeCell ref="C29:F29"/>
    <mergeCell ref="H26:J26"/>
    <mergeCell ref="C27:F27"/>
    <mergeCell ref="H27:J27"/>
    <mergeCell ref="H29:J29"/>
    <mergeCell ref="C30:F30"/>
    <mergeCell ref="H30:J30"/>
    <mergeCell ref="P32:S32"/>
    <mergeCell ref="P33:S35"/>
    <mergeCell ref="P27:S28"/>
    <mergeCell ref="C23:F24"/>
    <mergeCell ref="P25:S25"/>
    <mergeCell ref="P26:S26"/>
    <mergeCell ref="P29:S29"/>
    <mergeCell ref="P30:S31"/>
    <mergeCell ref="P23:S24"/>
    <mergeCell ref="H28:J28"/>
    <mergeCell ref="C35:F35"/>
    <mergeCell ref="H35:J35"/>
    <mergeCell ref="H32:J32"/>
    <mergeCell ref="C34:F34"/>
    <mergeCell ref="H34:J34"/>
    <mergeCell ref="C32:F32"/>
    <mergeCell ref="P16:S16"/>
    <mergeCell ref="P17:S18"/>
    <mergeCell ref="P19:S19"/>
    <mergeCell ref="P20:S21"/>
    <mergeCell ref="P22:S22"/>
  </mergeCells>
  <phoneticPr fontId="1"/>
  <printOptions horizontalCentered="1" verticalCentered="1"/>
  <pageMargins left="0.43307086614173229" right="0.43307086614173229" top="0.62992125984251968" bottom="0.43307086614173229" header="0.31496062992125984" footer="0.31496062992125984"/>
  <pageSetup paperSize="9" scale="98" orientation="landscape" r:id="rId1"/>
  <headerFooter>
    <oddHeader>&amp;L様式２　叙勲審査票</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0039-8895-4488-850D-826EC56811C7}">
  <sheetPr>
    <tabColor theme="8"/>
  </sheetPr>
  <dimension ref="A1:Y32"/>
  <sheetViews>
    <sheetView view="pageBreakPreview" zoomScale="130" zoomScaleNormal="160" zoomScaleSheetLayoutView="130" zoomScalePageLayoutView="130" workbookViewId="0">
      <selection activeCell="A2" sqref="A2"/>
    </sheetView>
  </sheetViews>
  <sheetFormatPr defaultColWidth="8.75" defaultRowHeight="13.5"/>
  <cols>
    <col min="1" max="1" width="1.25" style="108" customWidth="1"/>
    <col min="2" max="2" width="8.125" style="108" customWidth="1"/>
    <col min="3" max="3" width="11.25" style="107" customWidth="1"/>
    <col min="4" max="7" width="11.25" style="108" customWidth="1"/>
    <col min="8" max="8" width="1.25" style="108" customWidth="1"/>
    <col min="9" max="9" width="10" style="108" customWidth="1"/>
    <col min="10" max="14" width="11.25" style="108" customWidth="1"/>
    <col min="15" max="23" width="11.5" style="108" customWidth="1"/>
    <col min="24" max="16384" width="8.75" style="108"/>
  </cols>
  <sheetData>
    <row r="1" spans="1:23" ht="15.95" customHeight="1" thickBot="1">
      <c r="A1" s="295" t="str">
        <f>様式２!A1</f>
        <v>8秋</v>
      </c>
      <c r="B1" s="296"/>
      <c r="C1" s="104"/>
      <c r="D1" s="104"/>
      <c r="E1" s="105" t="s">
        <v>33</v>
      </c>
      <c r="F1" s="516" t="s">
        <v>161</v>
      </c>
      <c r="G1" s="517"/>
      <c r="H1" s="106"/>
      <c r="I1" s="293" t="s">
        <v>85</v>
      </c>
      <c r="J1" s="293"/>
      <c r="K1" s="293"/>
      <c r="L1" s="293"/>
      <c r="M1" s="293"/>
      <c r="N1" s="294"/>
      <c r="O1" s="107"/>
      <c r="P1" s="107"/>
      <c r="Q1" s="107"/>
    </row>
    <row r="2" spans="1:23" ht="15.95" customHeight="1" thickBot="1">
      <c r="A2" s="109"/>
      <c r="B2" s="110"/>
      <c r="C2" s="111"/>
      <c r="D2" s="111"/>
      <c r="E2" s="111"/>
      <c r="F2" s="111"/>
      <c r="G2" s="112"/>
      <c r="H2" s="113"/>
      <c r="I2" s="289"/>
      <c r="J2" s="289"/>
      <c r="K2" s="289"/>
      <c r="L2" s="289"/>
      <c r="M2" s="289"/>
      <c r="N2" s="290"/>
      <c r="O2" s="114"/>
      <c r="P2" s="114"/>
      <c r="Q2" s="114"/>
      <c r="R2" s="114"/>
      <c r="S2" s="114"/>
      <c r="T2" s="114"/>
      <c r="U2" s="114"/>
      <c r="V2" s="114"/>
      <c r="W2" s="114"/>
    </row>
    <row r="3" spans="1:23" ht="15.95" customHeight="1">
      <c r="A3" s="299" t="s">
        <v>86</v>
      </c>
      <c r="B3" s="300"/>
      <c r="C3" s="301"/>
      <c r="D3" s="302" t="s">
        <v>29</v>
      </c>
      <c r="E3" s="303"/>
      <c r="F3" s="303"/>
      <c r="G3" s="304"/>
      <c r="H3" s="113"/>
      <c r="I3" s="289"/>
      <c r="J3" s="289"/>
      <c r="K3" s="289"/>
      <c r="L3" s="289"/>
      <c r="M3" s="289"/>
      <c r="N3" s="290"/>
      <c r="O3" s="114"/>
      <c r="P3" s="114"/>
      <c r="Q3" s="114"/>
      <c r="R3" s="114"/>
      <c r="S3" s="114"/>
      <c r="T3" s="114"/>
      <c r="U3" s="114"/>
      <c r="V3" s="114"/>
      <c r="W3" s="114"/>
    </row>
    <row r="4" spans="1:23" ht="15.95" customHeight="1">
      <c r="A4" s="518" t="s">
        <v>87</v>
      </c>
      <c r="B4" s="519"/>
      <c r="C4" s="520"/>
      <c r="D4" s="524" t="s">
        <v>88</v>
      </c>
      <c r="E4" s="525"/>
      <c r="F4" s="525"/>
      <c r="G4" s="526"/>
      <c r="H4" s="113"/>
      <c r="I4" s="289"/>
      <c r="J4" s="289"/>
      <c r="K4" s="289"/>
      <c r="L4" s="289"/>
      <c r="M4" s="289"/>
      <c r="N4" s="290"/>
    </row>
    <row r="5" spans="1:23" ht="15.95" customHeight="1" thickBot="1">
      <c r="A5" s="521"/>
      <c r="B5" s="522"/>
      <c r="C5" s="523"/>
      <c r="D5" s="527"/>
      <c r="E5" s="528"/>
      <c r="F5" s="528"/>
      <c r="G5" s="529"/>
      <c r="H5" s="113"/>
      <c r="I5" s="289"/>
      <c r="J5" s="289"/>
      <c r="K5" s="289"/>
      <c r="L5" s="289"/>
      <c r="M5" s="289"/>
      <c r="N5" s="290"/>
      <c r="O5" s="107"/>
      <c r="P5" s="107"/>
      <c r="Q5" s="107"/>
      <c r="R5" s="115"/>
      <c r="S5" s="115"/>
      <c r="T5" s="115"/>
      <c r="U5" s="107"/>
      <c r="V5" s="107"/>
      <c r="W5" s="107"/>
    </row>
    <row r="6" spans="1:23" ht="15.95" customHeight="1">
      <c r="A6" s="116"/>
      <c r="D6" s="107"/>
      <c r="G6" s="117"/>
      <c r="H6" s="113"/>
      <c r="I6" s="289"/>
      <c r="J6" s="289"/>
      <c r="K6" s="289"/>
      <c r="L6" s="289"/>
      <c r="M6" s="289"/>
      <c r="N6" s="290"/>
      <c r="O6" s="107"/>
      <c r="P6" s="107"/>
      <c r="Q6" s="107"/>
      <c r="R6" s="115"/>
      <c r="S6" s="115"/>
      <c r="T6" s="115"/>
      <c r="U6" s="107"/>
      <c r="V6" s="107"/>
      <c r="W6" s="107"/>
    </row>
    <row r="7" spans="1:23" ht="15.95" customHeight="1">
      <c r="A7" s="113" t="s">
        <v>89</v>
      </c>
      <c r="B7" s="111"/>
      <c r="C7" s="110"/>
      <c r="D7" s="118"/>
      <c r="E7" s="118"/>
      <c r="F7" s="111"/>
      <c r="G7" s="112"/>
      <c r="H7" s="113"/>
      <c r="I7" s="289" t="s">
        <v>90</v>
      </c>
      <c r="J7" s="289"/>
      <c r="K7" s="289"/>
      <c r="L7" s="289"/>
      <c r="M7" s="289"/>
      <c r="N7" s="290"/>
      <c r="O7" s="107"/>
      <c r="P7" s="107"/>
      <c r="Q7" s="107"/>
      <c r="R7" s="115"/>
      <c r="S7" s="115"/>
      <c r="T7" s="115"/>
      <c r="U7" s="107"/>
      <c r="V7" s="107"/>
      <c r="W7" s="107"/>
    </row>
    <row r="8" spans="1:23" ht="15.95" customHeight="1">
      <c r="A8" s="116"/>
      <c r="B8" s="289" t="s">
        <v>91</v>
      </c>
      <c r="C8" s="289"/>
      <c r="D8" s="289"/>
      <c r="E8" s="289"/>
      <c r="F8" s="289"/>
      <c r="G8" s="290"/>
      <c r="H8" s="119"/>
      <c r="I8" s="289"/>
      <c r="J8" s="289"/>
      <c r="K8" s="289"/>
      <c r="L8" s="289"/>
      <c r="M8" s="289"/>
      <c r="N8" s="290"/>
      <c r="O8" s="107"/>
      <c r="P8" s="107"/>
      <c r="Q8" s="107"/>
      <c r="R8" s="120"/>
      <c r="S8" s="115"/>
      <c r="T8" s="120"/>
      <c r="U8" s="107"/>
      <c r="V8" s="107"/>
      <c r="W8" s="107"/>
    </row>
    <row r="9" spans="1:23" ht="15.95" customHeight="1">
      <c r="A9" s="121"/>
      <c r="B9" s="289"/>
      <c r="C9" s="289"/>
      <c r="D9" s="289"/>
      <c r="E9" s="289"/>
      <c r="F9" s="289"/>
      <c r="G9" s="290"/>
      <c r="H9" s="119"/>
      <c r="I9" s="289"/>
      <c r="J9" s="289"/>
      <c r="K9" s="289"/>
      <c r="L9" s="289"/>
      <c r="M9" s="289"/>
      <c r="N9" s="290"/>
      <c r="O9" s="107"/>
      <c r="P9" s="107"/>
      <c r="Q9" s="107"/>
      <c r="R9" s="115"/>
      <c r="S9" s="115"/>
      <c r="T9" s="115"/>
      <c r="U9" s="107"/>
      <c r="V9" s="107"/>
      <c r="W9" s="107"/>
    </row>
    <row r="10" spans="1:23" ht="15.95" customHeight="1">
      <c r="A10" s="121"/>
      <c r="B10" s="289"/>
      <c r="C10" s="289"/>
      <c r="D10" s="289"/>
      <c r="E10" s="289"/>
      <c r="F10" s="289"/>
      <c r="G10" s="290"/>
      <c r="H10" s="119"/>
      <c r="I10" s="289"/>
      <c r="J10" s="289"/>
      <c r="K10" s="289"/>
      <c r="L10" s="289"/>
      <c r="M10" s="289"/>
      <c r="N10" s="290"/>
      <c r="O10" s="107"/>
      <c r="P10" s="107"/>
      <c r="Q10" s="107"/>
      <c r="R10" s="115"/>
      <c r="S10" s="115"/>
      <c r="T10" s="115"/>
      <c r="U10" s="107"/>
      <c r="V10" s="107"/>
      <c r="W10" s="107"/>
    </row>
    <row r="11" spans="1:23" ht="15.95" customHeight="1">
      <c r="A11" s="121"/>
      <c r="B11" s="289"/>
      <c r="C11" s="289"/>
      <c r="D11" s="289"/>
      <c r="E11" s="289"/>
      <c r="F11" s="289"/>
      <c r="G11" s="290"/>
      <c r="H11" s="119"/>
      <c r="I11" s="289"/>
      <c r="J11" s="289"/>
      <c r="K11" s="289"/>
      <c r="L11" s="289"/>
      <c r="M11" s="289"/>
      <c r="N11" s="290"/>
      <c r="O11" s="107"/>
      <c r="P11" s="107"/>
      <c r="Q11" s="107"/>
      <c r="R11" s="115"/>
      <c r="S11" s="115"/>
      <c r="T11" s="115"/>
      <c r="U11" s="107"/>
      <c r="V11" s="107"/>
      <c r="W11" s="107"/>
    </row>
    <row r="12" spans="1:23" ht="15.95" customHeight="1">
      <c r="A12" s="121"/>
      <c r="B12" s="289"/>
      <c r="C12" s="289"/>
      <c r="D12" s="289"/>
      <c r="E12" s="289"/>
      <c r="F12" s="289"/>
      <c r="G12" s="290"/>
      <c r="H12" s="119"/>
      <c r="I12" s="289"/>
      <c r="J12" s="289"/>
      <c r="K12" s="289"/>
      <c r="L12" s="289"/>
      <c r="M12" s="289"/>
      <c r="N12" s="290"/>
      <c r="O12" s="107"/>
      <c r="P12" s="107"/>
      <c r="Q12" s="107"/>
      <c r="R12" s="115"/>
      <c r="S12" s="115"/>
      <c r="T12" s="115"/>
      <c r="U12" s="107"/>
      <c r="V12" s="107"/>
      <c r="W12" s="107"/>
    </row>
    <row r="13" spans="1:23" ht="15.95" customHeight="1">
      <c r="A13" s="121"/>
      <c r="B13" s="289"/>
      <c r="C13" s="289"/>
      <c r="D13" s="289"/>
      <c r="E13" s="289"/>
      <c r="F13" s="289"/>
      <c r="G13" s="290"/>
      <c r="H13" s="119"/>
      <c r="I13" s="289"/>
      <c r="J13" s="289"/>
      <c r="K13" s="289"/>
      <c r="L13" s="289"/>
      <c r="M13" s="289"/>
      <c r="N13" s="290"/>
      <c r="O13" s="107"/>
      <c r="P13" s="107"/>
      <c r="Q13" s="107"/>
      <c r="R13" s="122"/>
      <c r="S13" s="115"/>
      <c r="T13" s="122"/>
      <c r="U13" s="107"/>
      <c r="V13" s="107"/>
      <c r="W13" s="107"/>
    </row>
    <row r="14" spans="1:23" ht="15.95" customHeight="1">
      <c r="A14" s="121"/>
      <c r="B14" s="289"/>
      <c r="C14" s="289"/>
      <c r="D14" s="289"/>
      <c r="E14" s="289"/>
      <c r="F14" s="289"/>
      <c r="G14" s="290"/>
      <c r="H14" s="119"/>
      <c r="I14" s="289" t="s">
        <v>92</v>
      </c>
      <c r="J14" s="289"/>
      <c r="K14" s="289"/>
      <c r="L14" s="289"/>
      <c r="M14" s="289"/>
      <c r="N14" s="290"/>
      <c r="O14" s="107"/>
      <c r="P14" s="107"/>
      <c r="Q14" s="107"/>
      <c r="R14" s="122"/>
      <c r="S14" s="115"/>
      <c r="T14" s="122"/>
      <c r="U14" s="107"/>
      <c r="V14" s="107"/>
      <c r="W14" s="107"/>
    </row>
    <row r="15" spans="1:23" ht="15.95" customHeight="1">
      <c r="A15" s="121"/>
      <c r="B15" s="289"/>
      <c r="C15" s="289"/>
      <c r="D15" s="289"/>
      <c r="E15" s="289"/>
      <c r="F15" s="289"/>
      <c r="G15" s="290"/>
      <c r="H15" s="123"/>
      <c r="I15" s="289"/>
      <c r="J15" s="289"/>
      <c r="K15" s="289"/>
      <c r="L15" s="289"/>
      <c r="M15" s="289"/>
      <c r="N15" s="290"/>
      <c r="O15" s="107"/>
      <c r="P15" s="107"/>
      <c r="Q15" s="107"/>
      <c r="R15" s="124"/>
      <c r="S15" s="124"/>
      <c r="T15" s="124"/>
      <c r="U15" s="124"/>
      <c r="V15" s="124"/>
      <c r="W15" s="124"/>
    </row>
    <row r="16" spans="1:23" ht="15.95" customHeight="1">
      <c r="A16" s="113"/>
      <c r="B16" s="111"/>
      <c r="C16" s="125"/>
      <c r="D16" s="111"/>
      <c r="E16" s="111"/>
      <c r="F16" s="111"/>
      <c r="G16" s="112"/>
      <c r="H16" s="123"/>
      <c r="I16" s="289"/>
      <c r="J16" s="289"/>
      <c r="K16" s="289"/>
      <c r="L16" s="289"/>
      <c r="M16" s="289"/>
      <c r="N16" s="290"/>
      <c r="O16" s="107"/>
      <c r="P16" s="107"/>
      <c r="Q16" s="107"/>
      <c r="R16" s="126"/>
      <c r="S16" s="126"/>
      <c r="T16" s="126"/>
      <c r="U16" s="126"/>
      <c r="V16" s="126"/>
      <c r="W16" s="126"/>
    </row>
    <row r="17" spans="1:25" ht="15.95" customHeight="1">
      <c r="A17" s="113" t="s">
        <v>93</v>
      </c>
      <c r="B17" s="111"/>
      <c r="C17" s="111"/>
      <c r="D17" s="111"/>
      <c r="E17" s="111"/>
      <c r="F17" s="111"/>
      <c r="G17" s="112"/>
      <c r="H17" s="123"/>
      <c r="I17" s="289"/>
      <c r="J17" s="289"/>
      <c r="K17" s="289"/>
      <c r="L17" s="289"/>
      <c r="M17" s="289"/>
      <c r="N17" s="290"/>
      <c r="O17" s="107"/>
      <c r="P17" s="107"/>
      <c r="Q17" s="107"/>
      <c r="R17" s="126"/>
      <c r="S17" s="126"/>
      <c r="T17" s="126"/>
      <c r="U17" s="126"/>
      <c r="V17" s="126"/>
      <c r="W17" s="126"/>
    </row>
    <row r="18" spans="1:25" ht="15.95" customHeight="1">
      <c r="A18" s="113"/>
      <c r="B18" s="289" t="s">
        <v>94</v>
      </c>
      <c r="C18" s="289"/>
      <c r="D18" s="289"/>
      <c r="E18" s="289"/>
      <c r="F18" s="289"/>
      <c r="G18" s="290"/>
      <c r="H18" s="123"/>
      <c r="I18" s="289"/>
      <c r="J18" s="289"/>
      <c r="K18" s="289"/>
      <c r="L18" s="289"/>
      <c r="M18" s="289"/>
      <c r="N18" s="290"/>
      <c r="O18" s="107"/>
      <c r="P18" s="107"/>
      <c r="Q18" s="107"/>
      <c r="R18" s="124"/>
      <c r="S18" s="124"/>
      <c r="T18" s="124"/>
      <c r="U18" s="124"/>
      <c r="V18" s="124"/>
      <c r="W18" s="124"/>
      <c r="Y18" s="127"/>
    </row>
    <row r="19" spans="1:25" ht="15.95" customHeight="1">
      <c r="A19" s="113"/>
      <c r="B19" s="289"/>
      <c r="C19" s="289"/>
      <c r="D19" s="289"/>
      <c r="E19" s="289"/>
      <c r="F19" s="289"/>
      <c r="G19" s="290"/>
      <c r="H19" s="123"/>
      <c r="I19" s="289" t="s">
        <v>95</v>
      </c>
      <c r="J19" s="289"/>
      <c r="K19" s="289"/>
      <c r="L19" s="289"/>
      <c r="M19" s="289"/>
      <c r="N19" s="290"/>
      <c r="O19" s="107"/>
      <c r="P19" s="107"/>
      <c r="Q19" s="107"/>
      <c r="R19" s="126"/>
      <c r="S19" s="126"/>
      <c r="T19" s="126"/>
      <c r="U19" s="126"/>
      <c r="V19" s="126"/>
      <c r="W19" s="126"/>
      <c r="Y19" s="127"/>
    </row>
    <row r="20" spans="1:25" ht="15.95" customHeight="1">
      <c r="A20" s="113"/>
      <c r="B20" s="289"/>
      <c r="C20" s="289"/>
      <c r="D20" s="289"/>
      <c r="E20" s="289"/>
      <c r="F20" s="289"/>
      <c r="G20" s="290"/>
      <c r="H20" s="123"/>
      <c r="I20" s="289"/>
      <c r="J20" s="289"/>
      <c r="K20" s="289"/>
      <c r="L20" s="289"/>
      <c r="M20" s="289"/>
      <c r="N20" s="290"/>
      <c r="O20" s="107"/>
      <c r="P20" s="107"/>
      <c r="Q20" s="107"/>
      <c r="R20" s="126"/>
      <c r="S20" s="126"/>
      <c r="T20" s="126"/>
      <c r="U20" s="126"/>
      <c r="V20" s="126"/>
      <c r="W20" s="126"/>
      <c r="Y20" s="127"/>
    </row>
    <row r="21" spans="1:25" ht="15.95" customHeight="1">
      <c r="A21" s="113"/>
      <c r="B21" s="289"/>
      <c r="C21" s="289"/>
      <c r="D21" s="289"/>
      <c r="E21" s="289"/>
      <c r="F21" s="289"/>
      <c r="G21" s="290"/>
      <c r="H21" s="123"/>
      <c r="I21" s="289"/>
      <c r="J21" s="289"/>
      <c r="K21" s="289"/>
      <c r="L21" s="289"/>
      <c r="M21" s="289"/>
      <c r="N21" s="290"/>
      <c r="O21" s="107"/>
      <c r="P21" s="107"/>
      <c r="Q21" s="107"/>
      <c r="R21" s="124"/>
      <c r="S21" s="124"/>
      <c r="T21" s="124"/>
      <c r="U21" s="124"/>
      <c r="V21" s="124"/>
      <c r="W21" s="124"/>
      <c r="Y21" s="127"/>
    </row>
    <row r="22" spans="1:25" ht="15.95" customHeight="1">
      <c r="A22" s="113"/>
      <c r="B22" s="289"/>
      <c r="C22" s="289"/>
      <c r="D22" s="289"/>
      <c r="E22" s="289"/>
      <c r="F22" s="289"/>
      <c r="G22" s="290"/>
      <c r="H22" s="123"/>
      <c r="I22" s="289"/>
      <c r="J22" s="289"/>
      <c r="K22" s="289"/>
      <c r="L22" s="289"/>
      <c r="M22" s="289"/>
      <c r="N22" s="290"/>
      <c r="O22" s="107"/>
      <c r="P22" s="107"/>
      <c r="Q22" s="107"/>
      <c r="R22" s="124"/>
      <c r="S22" s="124"/>
      <c r="T22" s="124"/>
      <c r="U22" s="124"/>
      <c r="V22" s="124"/>
      <c r="W22" s="124"/>
      <c r="Y22" s="127"/>
    </row>
    <row r="23" spans="1:25" ht="15.95" customHeight="1">
      <c r="A23" s="113"/>
      <c r="B23" s="289"/>
      <c r="C23" s="289"/>
      <c r="D23" s="289"/>
      <c r="E23" s="289"/>
      <c r="F23" s="289"/>
      <c r="G23" s="290"/>
      <c r="H23" s="123"/>
      <c r="I23" s="289"/>
      <c r="J23" s="289"/>
      <c r="K23" s="289"/>
      <c r="L23" s="289"/>
      <c r="M23" s="289"/>
      <c r="N23" s="290"/>
      <c r="O23" s="107"/>
      <c r="P23" s="107"/>
      <c r="Q23" s="107"/>
      <c r="R23" s="124"/>
      <c r="S23" s="124"/>
      <c r="T23" s="124"/>
      <c r="U23" s="124"/>
      <c r="V23" s="124"/>
      <c r="W23" s="124"/>
      <c r="Y23" s="127"/>
    </row>
    <row r="24" spans="1:25" ht="15.95" customHeight="1">
      <c r="A24" s="113"/>
      <c r="B24" s="289"/>
      <c r="C24" s="289"/>
      <c r="D24" s="289"/>
      <c r="E24" s="289"/>
      <c r="F24" s="289"/>
      <c r="G24" s="290"/>
      <c r="H24" s="123"/>
      <c r="I24" s="289" t="s">
        <v>96</v>
      </c>
      <c r="J24" s="289"/>
      <c r="K24" s="289"/>
      <c r="L24" s="289"/>
      <c r="M24" s="289"/>
      <c r="N24" s="290"/>
      <c r="O24" s="107"/>
      <c r="P24" s="107"/>
      <c r="Q24" s="107"/>
      <c r="R24" s="124"/>
      <c r="S24" s="124"/>
      <c r="T24" s="124"/>
      <c r="U24" s="124"/>
      <c r="V24" s="124"/>
      <c r="W24" s="124"/>
      <c r="Y24" s="127"/>
    </row>
    <row r="25" spans="1:25" ht="15.95" customHeight="1">
      <c r="A25" s="113"/>
      <c r="B25" s="289"/>
      <c r="C25" s="289"/>
      <c r="D25" s="289"/>
      <c r="E25" s="289"/>
      <c r="F25" s="289"/>
      <c r="G25" s="290"/>
      <c r="H25" s="123"/>
      <c r="I25" s="289"/>
      <c r="J25" s="289"/>
      <c r="K25" s="289"/>
      <c r="L25" s="289"/>
      <c r="M25" s="289"/>
      <c r="N25" s="290"/>
      <c r="O25" s="107"/>
      <c r="P25" s="107"/>
      <c r="Q25" s="107"/>
      <c r="R25" s="124"/>
      <c r="S25" s="124"/>
      <c r="T25" s="124"/>
      <c r="U25" s="124"/>
      <c r="V25" s="124"/>
      <c r="W25" s="124"/>
      <c r="Y25" s="127"/>
    </row>
    <row r="26" spans="1:25" ht="15.95" customHeight="1">
      <c r="A26" s="113"/>
      <c r="B26" s="289"/>
      <c r="C26" s="289"/>
      <c r="D26" s="289"/>
      <c r="E26" s="289"/>
      <c r="F26" s="289"/>
      <c r="G26" s="290"/>
      <c r="H26" s="123"/>
      <c r="I26" s="289"/>
      <c r="J26" s="289"/>
      <c r="K26" s="289"/>
      <c r="L26" s="289"/>
      <c r="M26" s="289"/>
      <c r="N26" s="290"/>
      <c r="O26" s="107"/>
      <c r="P26" s="107"/>
      <c r="Q26" s="107"/>
      <c r="R26" s="124"/>
      <c r="S26" s="124"/>
      <c r="T26" s="124"/>
      <c r="U26" s="124"/>
      <c r="V26" s="124"/>
      <c r="W26" s="124"/>
    </row>
    <row r="27" spans="1:25" ht="15.95" customHeight="1">
      <c r="A27" s="113"/>
      <c r="B27" s="289"/>
      <c r="C27" s="289"/>
      <c r="D27" s="289"/>
      <c r="E27" s="289"/>
      <c r="F27" s="289"/>
      <c r="G27" s="290"/>
      <c r="H27" s="123"/>
      <c r="I27" s="289"/>
      <c r="J27" s="289"/>
      <c r="K27" s="289"/>
      <c r="L27" s="289"/>
      <c r="M27" s="289"/>
      <c r="N27" s="290"/>
      <c r="O27" s="107"/>
      <c r="P27" s="107"/>
      <c r="Q27" s="107"/>
      <c r="R27" s="124"/>
      <c r="S27" s="124"/>
      <c r="T27" s="124"/>
      <c r="U27" s="124"/>
      <c r="V27" s="124"/>
      <c r="W27" s="124"/>
    </row>
    <row r="28" spans="1:25" ht="15.95" customHeight="1">
      <c r="A28" s="113"/>
      <c r="B28" s="289"/>
      <c r="C28" s="289"/>
      <c r="D28" s="289"/>
      <c r="E28" s="289"/>
      <c r="F28" s="289"/>
      <c r="G28" s="290"/>
      <c r="H28" s="123"/>
      <c r="I28" s="289"/>
      <c r="J28" s="289"/>
      <c r="K28" s="289"/>
      <c r="L28" s="289"/>
      <c r="M28" s="289"/>
      <c r="N28" s="290"/>
      <c r="O28" s="107"/>
      <c r="P28" s="107"/>
      <c r="Q28" s="107"/>
      <c r="R28" s="124"/>
      <c r="S28" s="124"/>
      <c r="T28" s="124"/>
      <c r="U28" s="124"/>
      <c r="V28" s="124"/>
      <c r="W28" s="124"/>
    </row>
    <row r="29" spans="1:25" ht="15.95" customHeight="1">
      <c r="A29" s="113"/>
      <c r="B29" s="289"/>
      <c r="C29" s="289"/>
      <c r="D29" s="289"/>
      <c r="E29" s="289"/>
      <c r="F29" s="289"/>
      <c r="G29" s="290"/>
      <c r="H29" s="123"/>
      <c r="I29" s="289"/>
      <c r="J29" s="289"/>
      <c r="K29" s="289"/>
      <c r="L29" s="289"/>
      <c r="M29" s="289"/>
      <c r="N29" s="290"/>
      <c r="O29" s="107"/>
      <c r="P29" s="107"/>
      <c r="Q29" s="107"/>
      <c r="R29" s="124"/>
      <c r="S29" s="124"/>
      <c r="T29" s="124"/>
      <c r="U29" s="124"/>
      <c r="V29" s="124"/>
      <c r="W29" s="124"/>
    </row>
    <row r="30" spans="1:25" ht="15.95" customHeight="1">
      <c r="A30" s="113"/>
      <c r="B30" s="289"/>
      <c r="C30" s="289"/>
      <c r="D30" s="289"/>
      <c r="E30" s="289"/>
      <c r="F30" s="289"/>
      <c r="G30" s="290"/>
      <c r="H30" s="123"/>
      <c r="I30" s="289"/>
      <c r="J30" s="289"/>
      <c r="K30" s="289"/>
      <c r="L30" s="289"/>
      <c r="M30" s="289"/>
      <c r="N30" s="290"/>
      <c r="O30" s="107"/>
      <c r="P30" s="107"/>
      <c r="Q30" s="107"/>
      <c r="R30" s="124"/>
      <c r="S30" s="124"/>
      <c r="T30" s="124"/>
      <c r="U30" s="124"/>
      <c r="V30" s="124"/>
      <c r="W30" s="124"/>
    </row>
    <row r="31" spans="1:25" ht="15.95" customHeight="1" thickBot="1">
      <c r="A31" s="128"/>
      <c r="B31" s="291"/>
      <c r="C31" s="291"/>
      <c r="D31" s="291"/>
      <c r="E31" s="291"/>
      <c r="F31" s="291"/>
      <c r="G31" s="292"/>
      <c r="H31" s="129"/>
      <c r="I31" s="291"/>
      <c r="J31" s="291"/>
      <c r="K31" s="291"/>
      <c r="L31" s="291"/>
      <c r="M31" s="291"/>
      <c r="N31" s="292"/>
      <c r="O31" s="107"/>
      <c r="P31" s="107"/>
      <c r="Q31" s="107"/>
      <c r="R31" s="124"/>
      <c r="S31" s="124"/>
      <c r="T31" s="124"/>
      <c r="U31" s="124"/>
      <c r="V31" s="124"/>
      <c r="W31" s="124"/>
    </row>
    <row r="32" spans="1:25" ht="12.95" customHeight="1">
      <c r="B32" s="130"/>
      <c r="C32" s="130"/>
      <c r="D32" s="130"/>
      <c r="E32" s="130"/>
      <c r="F32" s="130"/>
      <c r="G32" s="130"/>
      <c r="I32" s="130"/>
      <c r="J32" s="130"/>
      <c r="K32" s="130"/>
      <c r="L32" s="130"/>
      <c r="M32" s="130"/>
      <c r="N32" s="130"/>
    </row>
  </sheetData>
  <mergeCells count="13">
    <mergeCell ref="A1:B1"/>
    <mergeCell ref="F1:G1"/>
    <mergeCell ref="I1:N6"/>
    <mergeCell ref="A3:C3"/>
    <mergeCell ref="D3:G3"/>
    <mergeCell ref="A4:C5"/>
    <mergeCell ref="D4:G5"/>
    <mergeCell ref="I7:N13"/>
    <mergeCell ref="B8:G15"/>
    <mergeCell ref="I14:N18"/>
    <mergeCell ref="B18:G31"/>
    <mergeCell ref="I19:N23"/>
    <mergeCell ref="I24:N31"/>
  </mergeCells>
  <phoneticPr fontId="1"/>
  <printOptions horizontalCentered="1" verticalCentered="1"/>
  <pageMargins left="0.7" right="0.7" top="0.75" bottom="0.75" header="0.3" footer="0.3"/>
  <pageSetup paperSize="9" orientation="landscape" r:id="rId1"/>
  <headerFooter>
    <oddHeader>&amp;L
様式３　功績概要</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E06-6F4B-4B53-A1E4-1324C1DF2B57}">
  <sheetPr>
    <tabColor theme="8" tint="0.79998168889431442"/>
  </sheetPr>
  <dimension ref="A1:CA28"/>
  <sheetViews>
    <sheetView view="pageBreakPreview" zoomScale="145" zoomScaleNormal="100" zoomScaleSheetLayoutView="145" workbookViewId="0">
      <selection activeCell="AC4" sqref="AC4"/>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2.5" style="20" hidden="1" customWidth="1"/>
    <col min="15" max="17" width="2.5" style="22" hidden="1" customWidth="1"/>
    <col min="18" max="18" width="3.25" style="22" bestFit="1" customWidth="1"/>
    <col min="19" max="19" width="2.25" style="22" bestFit="1" customWidth="1"/>
    <col min="20" max="20" width="2.5" style="22" customWidth="1"/>
    <col min="21" max="21" width="3.25" style="22" bestFit="1" customWidth="1"/>
    <col min="22" max="22" width="2.875" style="22" customWidth="1"/>
    <col min="23" max="23" width="3.125" style="22" customWidth="1"/>
    <col min="24" max="24" width="2.5" style="22" customWidth="1"/>
    <col min="25" max="26" width="4.875" style="20" hidden="1" customWidth="1"/>
    <col min="27" max="27" width="5.625" style="20" hidden="1" customWidth="1"/>
    <col min="28" max="28" width="6.875" style="20" hidden="1" customWidth="1"/>
    <col min="29" max="29" width="11" style="21" customWidth="1"/>
    <col min="30" max="30" width="6.625" style="2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4" width="9.625" style="20" hidden="1" customWidth="1"/>
    <col min="65" max="65" width="3" style="20" hidden="1" customWidth="1"/>
    <col min="66" max="66" width="3.125" style="20" hidden="1" customWidth="1"/>
    <col min="67" max="67" width="5.5" style="20" hidden="1" customWidth="1"/>
    <col min="68" max="68" width="4.5" style="20" hidden="1" customWidth="1"/>
    <col min="69" max="69" width="9.625" style="20" hidden="1" customWidth="1"/>
    <col min="70" max="70" width="8.5" style="20" hidden="1" customWidth="1"/>
    <col min="71" max="72" width="9.625" style="20" hidden="1" customWidth="1"/>
    <col min="73" max="73" width="7.5" style="20" hidden="1" customWidth="1"/>
    <col min="74" max="74" width="5.5" style="20" hidden="1" customWidth="1"/>
    <col min="75" max="75" width="4.5" style="20" hidden="1" customWidth="1"/>
    <col min="76" max="78" width="9.625" style="20" hidden="1" customWidth="1"/>
    <col min="79" max="79" width="7.5" style="20" hidden="1" customWidth="1"/>
    <col min="80" max="250" width="9" style="20"/>
    <col min="251" max="251" width="3" style="20" customWidth="1"/>
    <col min="252" max="252" width="3.625" style="20" customWidth="1"/>
    <col min="253" max="253" width="6.875" style="20" customWidth="1"/>
    <col min="254" max="254" width="3.125" style="20" customWidth="1"/>
    <col min="255" max="255" width="7.625" style="20" customWidth="1"/>
    <col min="256" max="256" width="3.125" style="20" customWidth="1"/>
    <col min="257" max="257" width="10.625" style="20" customWidth="1"/>
    <col min="258" max="258" width="2.125" style="20" customWidth="1"/>
    <col min="259" max="259" width="1.625" style="20" customWidth="1"/>
    <col min="260" max="260" width="7" style="20" customWidth="1"/>
    <col min="261" max="261" width="5.375" style="20" customWidth="1"/>
    <col min="262" max="267" width="0" style="20" hidden="1" customWidth="1"/>
    <col min="268" max="268" width="3.25" style="20" bestFit="1" customWidth="1"/>
    <col min="269" max="269" width="2.25" style="20" bestFit="1" customWidth="1"/>
    <col min="270" max="271" width="2.5" style="20" customWidth="1"/>
    <col min="272" max="272" width="2.875" style="20" customWidth="1"/>
    <col min="273" max="273" width="3.125" style="20" customWidth="1"/>
    <col min="274" max="274" width="2.5" style="20" customWidth="1"/>
    <col min="275" max="278" width="0" style="20" hidden="1" customWidth="1"/>
    <col min="279" max="279" width="9.875" style="20" customWidth="1"/>
    <col min="280" max="280" width="16.375" style="20" bestFit="1" customWidth="1"/>
    <col min="281" max="329" width="0" style="20" hidden="1" customWidth="1"/>
    <col min="330" max="506" width="9" style="20"/>
    <col min="507" max="507" width="3" style="20" customWidth="1"/>
    <col min="508" max="508" width="3.625" style="20" customWidth="1"/>
    <col min="509" max="509" width="6.875" style="20" customWidth="1"/>
    <col min="510" max="510" width="3.125" style="20" customWidth="1"/>
    <col min="511" max="511" width="7.625" style="20" customWidth="1"/>
    <col min="512" max="512" width="3.125" style="20" customWidth="1"/>
    <col min="513" max="513" width="10.625" style="20" customWidth="1"/>
    <col min="514" max="514" width="2.125" style="20" customWidth="1"/>
    <col min="515" max="515" width="1.625" style="20" customWidth="1"/>
    <col min="516" max="516" width="7" style="20" customWidth="1"/>
    <col min="517" max="517" width="5.375" style="20" customWidth="1"/>
    <col min="518" max="523" width="0" style="20" hidden="1" customWidth="1"/>
    <col min="524" max="524" width="3.25" style="20" bestFit="1" customWidth="1"/>
    <col min="525" max="525" width="2.25" style="20" bestFit="1" customWidth="1"/>
    <col min="526" max="527" width="2.5" style="20" customWidth="1"/>
    <col min="528" max="528" width="2.875" style="20" customWidth="1"/>
    <col min="529" max="529" width="3.125" style="20" customWidth="1"/>
    <col min="530" max="530" width="2.5" style="20" customWidth="1"/>
    <col min="531" max="534" width="0" style="20" hidden="1" customWidth="1"/>
    <col min="535" max="535" width="9.875" style="20" customWidth="1"/>
    <col min="536" max="536" width="16.375" style="20" bestFit="1" customWidth="1"/>
    <col min="537" max="585" width="0" style="20" hidden="1" customWidth="1"/>
    <col min="586" max="762" width="9" style="20"/>
    <col min="763" max="763" width="3" style="20" customWidth="1"/>
    <col min="764" max="764" width="3.625" style="20" customWidth="1"/>
    <col min="765" max="765" width="6.875" style="20" customWidth="1"/>
    <col min="766" max="766" width="3.125" style="20" customWidth="1"/>
    <col min="767" max="767" width="7.625" style="20" customWidth="1"/>
    <col min="768" max="768" width="3.125" style="20" customWidth="1"/>
    <col min="769" max="769" width="10.625" style="20" customWidth="1"/>
    <col min="770" max="770" width="2.125" style="20" customWidth="1"/>
    <col min="771" max="771" width="1.625" style="20" customWidth="1"/>
    <col min="772" max="772" width="7" style="20" customWidth="1"/>
    <col min="773" max="773" width="5.375" style="20" customWidth="1"/>
    <col min="774" max="779" width="0" style="20" hidden="1" customWidth="1"/>
    <col min="780" max="780" width="3.25" style="20" bestFit="1" customWidth="1"/>
    <col min="781" max="781" width="2.25" style="20" bestFit="1" customWidth="1"/>
    <col min="782" max="783" width="2.5" style="20" customWidth="1"/>
    <col min="784" max="784" width="2.875" style="20" customWidth="1"/>
    <col min="785" max="785" width="3.125" style="20" customWidth="1"/>
    <col min="786" max="786" width="2.5" style="20" customWidth="1"/>
    <col min="787" max="790" width="0" style="20" hidden="1" customWidth="1"/>
    <col min="791" max="791" width="9.875" style="20" customWidth="1"/>
    <col min="792" max="792" width="16.375" style="20" bestFit="1" customWidth="1"/>
    <col min="793" max="841" width="0" style="20" hidden="1" customWidth="1"/>
    <col min="842" max="1018" width="9" style="20"/>
    <col min="1019" max="1019" width="3" style="20" customWidth="1"/>
    <col min="1020" max="1020" width="3.625" style="20" customWidth="1"/>
    <col min="1021" max="1021" width="6.875" style="20" customWidth="1"/>
    <col min="1022" max="1022" width="3.125" style="20" customWidth="1"/>
    <col min="1023" max="1023" width="7.625" style="20" customWidth="1"/>
    <col min="1024" max="1024" width="3.125" style="20" customWidth="1"/>
    <col min="1025" max="1025" width="10.625" style="20" customWidth="1"/>
    <col min="1026" max="1026" width="2.125" style="20" customWidth="1"/>
    <col min="1027" max="1027" width="1.625" style="20" customWidth="1"/>
    <col min="1028" max="1028" width="7" style="20" customWidth="1"/>
    <col min="1029" max="1029" width="5.375" style="20" customWidth="1"/>
    <col min="1030" max="1035" width="0" style="20" hidden="1" customWidth="1"/>
    <col min="1036" max="1036" width="3.25" style="20" bestFit="1" customWidth="1"/>
    <col min="1037" max="1037" width="2.25" style="20" bestFit="1" customWidth="1"/>
    <col min="1038" max="1039" width="2.5" style="20" customWidth="1"/>
    <col min="1040" max="1040" width="2.875" style="20" customWidth="1"/>
    <col min="1041" max="1041" width="3.125" style="20" customWidth="1"/>
    <col min="1042" max="1042" width="2.5" style="20" customWidth="1"/>
    <col min="1043" max="1046" width="0" style="20" hidden="1" customWidth="1"/>
    <col min="1047" max="1047" width="9.875" style="20" customWidth="1"/>
    <col min="1048" max="1048" width="16.375" style="20" bestFit="1" customWidth="1"/>
    <col min="1049" max="1097" width="0" style="20" hidden="1" customWidth="1"/>
    <col min="1098" max="1274" width="9" style="20"/>
    <col min="1275" max="1275" width="3" style="20" customWidth="1"/>
    <col min="1276" max="1276" width="3.625" style="20" customWidth="1"/>
    <col min="1277" max="1277" width="6.875" style="20" customWidth="1"/>
    <col min="1278" max="1278" width="3.125" style="20" customWidth="1"/>
    <col min="1279" max="1279" width="7.625" style="20" customWidth="1"/>
    <col min="1280" max="1280" width="3.125" style="20" customWidth="1"/>
    <col min="1281" max="1281" width="10.625" style="20" customWidth="1"/>
    <col min="1282" max="1282" width="2.125" style="20" customWidth="1"/>
    <col min="1283" max="1283" width="1.625" style="20" customWidth="1"/>
    <col min="1284" max="1284" width="7" style="20" customWidth="1"/>
    <col min="1285" max="1285" width="5.375" style="20" customWidth="1"/>
    <col min="1286" max="1291" width="0" style="20" hidden="1" customWidth="1"/>
    <col min="1292" max="1292" width="3.25" style="20" bestFit="1" customWidth="1"/>
    <col min="1293" max="1293" width="2.25" style="20" bestFit="1" customWidth="1"/>
    <col min="1294" max="1295" width="2.5" style="20" customWidth="1"/>
    <col min="1296" max="1296" width="2.875" style="20" customWidth="1"/>
    <col min="1297" max="1297" width="3.125" style="20" customWidth="1"/>
    <col min="1298" max="1298" width="2.5" style="20" customWidth="1"/>
    <col min="1299" max="1302" width="0" style="20" hidden="1" customWidth="1"/>
    <col min="1303" max="1303" width="9.875" style="20" customWidth="1"/>
    <col min="1304" max="1304" width="16.375" style="20" bestFit="1" customWidth="1"/>
    <col min="1305" max="1353" width="0" style="20" hidden="1" customWidth="1"/>
    <col min="1354" max="1530" width="9" style="20"/>
    <col min="1531" max="1531" width="3" style="20" customWidth="1"/>
    <col min="1532" max="1532" width="3.625" style="20" customWidth="1"/>
    <col min="1533" max="1533" width="6.875" style="20" customWidth="1"/>
    <col min="1534" max="1534" width="3.125" style="20" customWidth="1"/>
    <col min="1535" max="1535" width="7.625" style="20" customWidth="1"/>
    <col min="1536" max="1536" width="3.125" style="20" customWidth="1"/>
    <col min="1537" max="1537" width="10.625" style="20" customWidth="1"/>
    <col min="1538" max="1538" width="2.125" style="20" customWidth="1"/>
    <col min="1539" max="1539" width="1.625" style="20" customWidth="1"/>
    <col min="1540" max="1540" width="7" style="20" customWidth="1"/>
    <col min="1541" max="1541" width="5.375" style="20" customWidth="1"/>
    <col min="1542" max="1547" width="0" style="20" hidden="1" customWidth="1"/>
    <col min="1548" max="1548" width="3.25" style="20" bestFit="1" customWidth="1"/>
    <col min="1549" max="1549" width="2.25" style="20" bestFit="1" customWidth="1"/>
    <col min="1550" max="1551" width="2.5" style="20" customWidth="1"/>
    <col min="1552" max="1552" width="2.875" style="20" customWidth="1"/>
    <col min="1553" max="1553" width="3.125" style="20" customWidth="1"/>
    <col min="1554" max="1554" width="2.5" style="20" customWidth="1"/>
    <col min="1555" max="1558" width="0" style="20" hidden="1" customWidth="1"/>
    <col min="1559" max="1559" width="9.875" style="20" customWidth="1"/>
    <col min="1560" max="1560" width="16.375" style="20" bestFit="1" customWidth="1"/>
    <col min="1561" max="1609" width="0" style="20" hidden="1" customWidth="1"/>
    <col min="1610" max="1786" width="9" style="20"/>
    <col min="1787" max="1787" width="3" style="20" customWidth="1"/>
    <col min="1788" max="1788" width="3.625" style="20" customWidth="1"/>
    <col min="1789" max="1789" width="6.875" style="20" customWidth="1"/>
    <col min="1790" max="1790" width="3.125" style="20" customWidth="1"/>
    <col min="1791" max="1791" width="7.625" style="20" customWidth="1"/>
    <col min="1792" max="1792" width="3.125" style="20" customWidth="1"/>
    <col min="1793" max="1793" width="10.625" style="20" customWidth="1"/>
    <col min="1794" max="1794" width="2.125" style="20" customWidth="1"/>
    <col min="1795" max="1795" width="1.625" style="20" customWidth="1"/>
    <col min="1796" max="1796" width="7" style="20" customWidth="1"/>
    <col min="1797" max="1797" width="5.375" style="20" customWidth="1"/>
    <col min="1798" max="1803" width="0" style="20" hidden="1" customWidth="1"/>
    <col min="1804" max="1804" width="3.25" style="20" bestFit="1" customWidth="1"/>
    <col min="1805" max="1805" width="2.25" style="20" bestFit="1" customWidth="1"/>
    <col min="1806" max="1807" width="2.5" style="20" customWidth="1"/>
    <col min="1808" max="1808" width="2.875" style="20" customWidth="1"/>
    <col min="1809" max="1809" width="3.125" style="20" customWidth="1"/>
    <col min="1810" max="1810" width="2.5" style="20" customWidth="1"/>
    <col min="1811" max="1814" width="0" style="20" hidden="1" customWidth="1"/>
    <col min="1815" max="1815" width="9.875" style="20" customWidth="1"/>
    <col min="1816" max="1816" width="16.375" style="20" bestFit="1" customWidth="1"/>
    <col min="1817" max="1865" width="0" style="20" hidden="1" customWidth="1"/>
    <col min="1866" max="2042" width="9" style="20"/>
    <col min="2043" max="2043" width="3" style="20" customWidth="1"/>
    <col min="2044" max="2044" width="3.625" style="20" customWidth="1"/>
    <col min="2045" max="2045" width="6.875" style="20" customWidth="1"/>
    <col min="2046" max="2046" width="3.125" style="20" customWidth="1"/>
    <col min="2047" max="2047" width="7.625" style="20" customWidth="1"/>
    <col min="2048" max="2048" width="3.125" style="20" customWidth="1"/>
    <col min="2049" max="2049" width="10.625" style="20" customWidth="1"/>
    <col min="2050" max="2050" width="2.125" style="20" customWidth="1"/>
    <col min="2051" max="2051" width="1.625" style="20" customWidth="1"/>
    <col min="2052" max="2052" width="7" style="20" customWidth="1"/>
    <col min="2053" max="2053" width="5.375" style="20" customWidth="1"/>
    <col min="2054" max="2059" width="0" style="20" hidden="1" customWidth="1"/>
    <col min="2060" max="2060" width="3.25" style="20" bestFit="1" customWidth="1"/>
    <col min="2061" max="2061" width="2.25" style="20" bestFit="1" customWidth="1"/>
    <col min="2062" max="2063" width="2.5" style="20" customWidth="1"/>
    <col min="2064" max="2064" width="2.875" style="20" customWidth="1"/>
    <col min="2065" max="2065" width="3.125" style="20" customWidth="1"/>
    <col min="2066" max="2066" width="2.5" style="20" customWidth="1"/>
    <col min="2067" max="2070" width="0" style="20" hidden="1" customWidth="1"/>
    <col min="2071" max="2071" width="9.875" style="20" customWidth="1"/>
    <col min="2072" max="2072" width="16.375" style="20" bestFit="1" customWidth="1"/>
    <col min="2073" max="2121" width="0" style="20" hidden="1" customWidth="1"/>
    <col min="2122" max="2298" width="9" style="20"/>
    <col min="2299" max="2299" width="3" style="20" customWidth="1"/>
    <col min="2300" max="2300" width="3.625" style="20" customWidth="1"/>
    <col min="2301" max="2301" width="6.875" style="20" customWidth="1"/>
    <col min="2302" max="2302" width="3.125" style="20" customWidth="1"/>
    <col min="2303" max="2303" width="7.625" style="20" customWidth="1"/>
    <col min="2304" max="2304" width="3.125" style="20" customWidth="1"/>
    <col min="2305" max="2305" width="10.625" style="20" customWidth="1"/>
    <col min="2306" max="2306" width="2.125" style="20" customWidth="1"/>
    <col min="2307" max="2307" width="1.625" style="20" customWidth="1"/>
    <col min="2308" max="2308" width="7" style="20" customWidth="1"/>
    <col min="2309" max="2309" width="5.375" style="20" customWidth="1"/>
    <col min="2310" max="2315" width="0" style="20" hidden="1" customWidth="1"/>
    <col min="2316" max="2316" width="3.25" style="20" bestFit="1" customWidth="1"/>
    <col min="2317" max="2317" width="2.25" style="20" bestFit="1" customWidth="1"/>
    <col min="2318" max="2319" width="2.5" style="20" customWidth="1"/>
    <col min="2320" max="2320" width="2.875" style="20" customWidth="1"/>
    <col min="2321" max="2321" width="3.125" style="20" customWidth="1"/>
    <col min="2322" max="2322" width="2.5" style="20" customWidth="1"/>
    <col min="2323" max="2326" width="0" style="20" hidden="1" customWidth="1"/>
    <col min="2327" max="2327" width="9.875" style="20" customWidth="1"/>
    <col min="2328" max="2328" width="16.375" style="20" bestFit="1" customWidth="1"/>
    <col min="2329" max="2377" width="0" style="20" hidden="1" customWidth="1"/>
    <col min="2378" max="2554" width="9" style="20"/>
    <col min="2555" max="2555" width="3" style="20" customWidth="1"/>
    <col min="2556" max="2556" width="3.625" style="20" customWidth="1"/>
    <col min="2557" max="2557" width="6.875" style="20" customWidth="1"/>
    <col min="2558" max="2558" width="3.125" style="20" customWidth="1"/>
    <col min="2559" max="2559" width="7.625" style="20" customWidth="1"/>
    <col min="2560" max="2560" width="3.125" style="20" customWidth="1"/>
    <col min="2561" max="2561" width="10.625" style="20" customWidth="1"/>
    <col min="2562" max="2562" width="2.125" style="20" customWidth="1"/>
    <col min="2563" max="2563" width="1.625" style="20" customWidth="1"/>
    <col min="2564" max="2564" width="7" style="20" customWidth="1"/>
    <col min="2565" max="2565" width="5.375" style="20" customWidth="1"/>
    <col min="2566" max="2571" width="0" style="20" hidden="1" customWidth="1"/>
    <col min="2572" max="2572" width="3.25" style="20" bestFit="1" customWidth="1"/>
    <col min="2573" max="2573" width="2.25" style="20" bestFit="1" customWidth="1"/>
    <col min="2574" max="2575" width="2.5" style="20" customWidth="1"/>
    <col min="2576" max="2576" width="2.875" style="20" customWidth="1"/>
    <col min="2577" max="2577" width="3.125" style="20" customWidth="1"/>
    <col min="2578" max="2578" width="2.5" style="20" customWidth="1"/>
    <col min="2579" max="2582" width="0" style="20" hidden="1" customWidth="1"/>
    <col min="2583" max="2583" width="9.875" style="20" customWidth="1"/>
    <col min="2584" max="2584" width="16.375" style="20" bestFit="1" customWidth="1"/>
    <col min="2585" max="2633" width="0" style="20" hidden="1" customWidth="1"/>
    <col min="2634" max="2810" width="9" style="20"/>
    <col min="2811" max="2811" width="3" style="20" customWidth="1"/>
    <col min="2812" max="2812" width="3.625" style="20" customWidth="1"/>
    <col min="2813" max="2813" width="6.875" style="20" customWidth="1"/>
    <col min="2814" max="2814" width="3.125" style="20" customWidth="1"/>
    <col min="2815" max="2815" width="7.625" style="20" customWidth="1"/>
    <col min="2816" max="2816" width="3.125" style="20" customWidth="1"/>
    <col min="2817" max="2817" width="10.625" style="20" customWidth="1"/>
    <col min="2818" max="2818" width="2.125" style="20" customWidth="1"/>
    <col min="2819" max="2819" width="1.625" style="20" customWidth="1"/>
    <col min="2820" max="2820" width="7" style="20" customWidth="1"/>
    <col min="2821" max="2821" width="5.375" style="20" customWidth="1"/>
    <col min="2822" max="2827" width="0" style="20" hidden="1" customWidth="1"/>
    <col min="2828" max="2828" width="3.25" style="20" bestFit="1" customWidth="1"/>
    <col min="2829" max="2829" width="2.25" style="20" bestFit="1" customWidth="1"/>
    <col min="2830" max="2831" width="2.5" style="20" customWidth="1"/>
    <col min="2832" max="2832" width="2.875" style="20" customWidth="1"/>
    <col min="2833" max="2833" width="3.125" style="20" customWidth="1"/>
    <col min="2834" max="2834" width="2.5" style="20" customWidth="1"/>
    <col min="2835" max="2838" width="0" style="20" hidden="1" customWidth="1"/>
    <col min="2839" max="2839" width="9.875" style="20" customWidth="1"/>
    <col min="2840" max="2840" width="16.375" style="20" bestFit="1" customWidth="1"/>
    <col min="2841" max="2889" width="0" style="20" hidden="1" customWidth="1"/>
    <col min="2890" max="3066" width="9" style="20"/>
    <col min="3067" max="3067" width="3" style="20" customWidth="1"/>
    <col min="3068" max="3068" width="3.625" style="20" customWidth="1"/>
    <col min="3069" max="3069" width="6.875" style="20" customWidth="1"/>
    <col min="3070" max="3070" width="3.125" style="20" customWidth="1"/>
    <col min="3071" max="3071" width="7.625" style="20" customWidth="1"/>
    <col min="3072" max="3072" width="3.125" style="20" customWidth="1"/>
    <col min="3073" max="3073" width="10.625" style="20" customWidth="1"/>
    <col min="3074" max="3074" width="2.125" style="20" customWidth="1"/>
    <col min="3075" max="3075" width="1.625" style="20" customWidth="1"/>
    <col min="3076" max="3076" width="7" style="20" customWidth="1"/>
    <col min="3077" max="3077" width="5.375" style="20" customWidth="1"/>
    <col min="3078" max="3083" width="0" style="20" hidden="1" customWidth="1"/>
    <col min="3084" max="3084" width="3.25" style="20" bestFit="1" customWidth="1"/>
    <col min="3085" max="3085" width="2.25" style="20" bestFit="1" customWidth="1"/>
    <col min="3086" max="3087" width="2.5" style="20" customWidth="1"/>
    <col min="3088" max="3088" width="2.875" style="20" customWidth="1"/>
    <col min="3089" max="3089" width="3.125" style="20" customWidth="1"/>
    <col min="3090" max="3090" width="2.5" style="20" customWidth="1"/>
    <col min="3091" max="3094" width="0" style="20" hidden="1" customWidth="1"/>
    <col min="3095" max="3095" width="9.875" style="20" customWidth="1"/>
    <col min="3096" max="3096" width="16.375" style="20" bestFit="1" customWidth="1"/>
    <col min="3097" max="3145" width="0" style="20" hidden="1" customWidth="1"/>
    <col min="3146" max="3322" width="9" style="20"/>
    <col min="3323" max="3323" width="3" style="20" customWidth="1"/>
    <col min="3324" max="3324" width="3.625" style="20" customWidth="1"/>
    <col min="3325" max="3325" width="6.875" style="20" customWidth="1"/>
    <col min="3326" max="3326" width="3.125" style="20" customWidth="1"/>
    <col min="3327" max="3327" width="7.625" style="20" customWidth="1"/>
    <col min="3328" max="3328" width="3.125" style="20" customWidth="1"/>
    <col min="3329" max="3329" width="10.625" style="20" customWidth="1"/>
    <col min="3330" max="3330" width="2.125" style="20" customWidth="1"/>
    <col min="3331" max="3331" width="1.625" style="20" customWidth="1"/>
    <col min="3332" max="3332" width="7" style="20" customWidth="1"/>
    <col min="3333" max="3333" width="5.375" style="20" customWidth="1"/>
    <col min="3334" max="3339" width="0" style="20" hidden="1" customWidth="1"/>
    <col min="3340" max="3340" width="3.25" style="20" bestFit="1" customWidth="1"/>
    <col min="3341" max="3341" width="2.25" style="20" bestFit="1" customWidth="1"/>
    <col min="3342" max="3343" width="2.5" style="20" customWidth="1"/>
    <col min="3344" max="3344" width="2.875" style="20" customWidth="1"/>
    <col min="3345" max="3345" width="3.125" style="20" customWidth="1"/>
    <col min="3346" max="3346" width="2.5" style="20" customWidth="1"/>
    <col min="3347" max="3350" width="0" style="20" hidden="1" customWidth="1"/>
    <col min="3351" max="3351" width="9.875" style="20" customWidth="1"/>
    <col min="3352" max="3352" width="16.375" style="20" bestFit="1" customWidth="1"/>
    <col min="3353" max="3401" width="0" style="20" hidden="1" customWidth="1"/>
    <col min="3402" max="3578" width="9" style="20"/>
    <col min="3579" max="3579" width="3" style="20" customWidth="1"/>
    <col min="3580" max="3580" width="3.625" style="20" customWidth="1"/>
    <col min="3581" max="3581" width="6.875" style="20" customWidth="1"/>
    <col min="3582" max="3582" width="3.125" style="20" customWidth="1"/>
    <col min="3583" max="3583" width="7.625" style="20" customWidth="1"/>
    <col min="3584" max="3584" width="3.125" style="20" customWidth="1"/>
    <col min="3585" max="3585" width="10.625" style="20" customWidth="1"/>
    <col min="3586" max="3586" width="2.125" style="20" customWidth="1"/>
    <col min="3587" max="3587" width="1.625" style="20" customWidth="1"/>
    <col min="3588" max="3588" width="7" style="20" customWidth="1"/>
    <col min="3589" max="3589" width="5.375" style="20" customWidth="1"/>
    <col min="3590" max="3595" width="0" style="20" hidden="1" customWidth="1"/>
    <col min="3596" max="3596" width="3.25" style="20" bestFit="1" customWidth="1"/>
    <col min="3597" max="3597" width="2.25" style="20" bestFit="1" customWidth="1"/>
    <col min="3598" max="3599" width="2.5" style="20" customWidth="1"/>
    <col min="3600" max="3600" width="2.875" style="20" customWidth="1"/>
    <col min="3601" max="3601" width="3.125" style="20" customWidth="1"/>
    <col min="3602" max="3602" width="2.5" style="20" customWidth="1"/>
    <col min="3603" max="3606" width="0" style="20" hidden="1" customWidth="1"/>
    <col min="3607" max="3607" width="9.875" style="20" customWidth="1"/>
    <col min="3608" max="3608" width="16.375" style="20" bestFit="1" customWidth="1"/>
    <col min="3609" max="3657" width="0" style="20" hidden="1" customWidth="1"/>
    <col min="3658" max="3834" width="9" style="20"/>
    <col min="3835" max="3835" width="3" style="20" customWidth="1"/>
    <col min="3836" max="3836" width="3.625" style="20" customWidth="1"/>
    <col min="3837" max="3837" width="6.875" style="20" customWidth="1"/>
    <col min="3838" max="3838" width="3.125" style="20" customWidth="1"/>
    <col min="3839" max="3839" width="7.625" style="20" customWidth="1"/>
    <col min="3840" max="3840" width="3.125" style="20" customWidth="1"/>
    <col min="3841" max="3841" width="10.625" style="20" customWidth="1"/>
    <col min="3842" max="3842" width="2.125" style="20" customWidth="1"/>
    <col min="3843" max="3843" width="1.625" style="20" customWidth="1"/>
    <col min="3844" max="3844" width="7" style="20" customWidth="1"/>
    <col min="3845" max="3845" width="5.375" style="20" customWidth="1"/>
    <col min="3846" max="3851" width="0" style="20" hidden="1" customWidth="1"/>
    <col min="3852" max="3852" width="3.25" style="20" bestFit="1" customWidth="1"/>
    <col min="3853" max="3853" width="2.25" style="20" bestFit="1" customWidth="1"/>
    <col min="3854" max="3855" width="2.5" style="20" customWidth="1"/>
    <col min="3856" max="3856" width="2.875" style="20" customWidth="1"/>
    <col min="3857" max="3857" width="3.125" style="20" customWidth="1"/>
    <col min="3858" max="3858" width="2.5" style="20" customWidth="1"/>
    <col min="3859" max="3862" width="0" style="20" hidden="1" customWidth="1"/>
    <col min="3863" max="3863" width="9.875" style="20" customWidth="1"/>
    <col min="3864" max="3864" width="16.375" style="20" bestFit="1" customWidth="1"/>
    <col min="3865" max="3913" width="0" style="20" hidden="1" customWidth="1"/>
    <col min="3914" max="4090" width="9" style="20"/>
    <col min="4091" max="4091" width="3" style="20" customWidth="1"/>
    <col min="4092" max="4092" width="3.625" style="20" customWidth="1"/>
    <col min="4093" max="4093" width="6.875" style="20" customWidth="1"/>
    <col min="4094" max="4094" width="3.125" style="20" customWidth="1"/>
    <col min="4095" max="4095" width="7.625" style="20" customWidth="1"/>
    <col min="4096" max="4096" width="3.125" style="20" customWidth="1"/>
    <col min="4097" max="4097" width="10.625" style="20" customWidth="1"/>
    <col min="4098" max="4098" width="2.125" style="20" customWidth="1"/>
    <col min="4099" max="4099" width="1.625" style="20" customWidth="1"/>
    <col min="4100" max="4100" width="7" style="20" customWidth="1"/>
    <col min="4101" max="4101" width="5.375" style="20" customWidth="1"/>
    <col min="4102" max="4107" width="0" style="20" hidden="1" customWidth="1"/>
    <col min="4108" max="4108" width="3.25" style="20" bestFit="1" customWidth="1"/>
    <col min="4109" max="4109" width="2.25" style="20" bestFit="1" customWidth="1"/>
    <col min="4110" max="4111" width="2.5" style="20" customWidth="1"/>
    <col min="4112" max="4112" width="2.875" style="20" customWidth="1"/>
    <col min="4113" max="4113" width="3.125" style="20" customWidth="1"/>
    <col min="4114" max="4114" width="2.5" style="20" customWidth="1"/>
    <col min="4115" max="4118" width="0" style="20" hidden="1" customWidth="1"/>
    <col min="4119" max="4119" width="9.875" style="20" customWidth="1"/>
    <col min="4120" max="4120" width="16.375" style="20" bestFit="1" customWidth="1"/>
    <col min="4121" max="4169" width="0" style="20" hidden="1" customWidth="1"/>
    <col min="4170" max="4346" width="9" style="20"/>
    <col min="4347" max="4347" width="3" style="20" customWidth="1"/>
    <col min="4348" max="4348" width="3.625" style="20" customWidth="1"/>
    <col min="4349" max="4349" width="6.875" style="20" customWidth="1"/>
    <col min="4350" max="4350" width="3.125" style="20" customWidth="1"/>
    <col min="4351" max="4351" width="7.625" style="20" customWidth="1"/>
    <col min="4352" max="4352" width="3.125" style="20" customWidth="1"/>
    <col min="4353" max="4353" width="10.625" style="20" customWidth="1"/>
    <col min="4354" max="4354" width="2.125" style="20" customWidth="1"/>
    <col min="4355" max="4355" width="1.625" style="20" customWidth="1"/>
    <col min="4356" max="4356" width="7" style="20" customWidth="1"/>
    <col min="4357" max="4357" width="5.375" style="20" customWidth="1"/>
    <col min="4358" max="4363" width="0" style="20" hidden="1" customWidth="1"/>
    <col min="4364" max="4364" width="3.25" style="20" bestFit="1" customWidth="1"/>
    <col min="4365" max="4365" width="2.25" style="20" bestFit="1" customWidth="1"/>
    <col min="4366" max="4367" width="2.5" style="20" customWidth="1"/>
    <col min="4368" max="4368" width="2.875" style="20" customWidth="1"/>
    <col min="4369" max="4369" width="3.125" style="20" customWidth="1"/>
    <col min="4370" max="4370" width="2.5" style="20" customWidth="1"/>
    <col min="4371" max="4374" width="0" style="20" hidden="1" customWidth="1"/>
    <col min="4375" max="4375" width="9.875" style="20" customWidth="1"/>
    <col min="4376" max="4376" width="16.375" style="20" bestFit="1" customWidth="1"/>
    <col min="4377" max="4425" width="0" style="20" hidden="1" customWidth="1"/>
    <col min="4426" max="4602" width="9" style="20"/>
    <col min="4603" max="4603" width="3" style="20" customWidth="1"/>
    <col min="4604" max="4604" width="3.625" style="20" customWidth="1"/>
    <col min="4605" max="4605" width="6.875" style="20" customWidth="1"/>
    <col min="4606" max="4606" width="3.125" style="20" customWidth="1"/>
    <col min="4607" max="4607" width="7.625" style="20" customWidth="1"/>
    <col min="4608" max="4608" width="3.125" style="20" customWidth="1"/>
    <col min="4609" max="4609" width="10.625" style="20" customWidth="1"/>
    <col min="4610" max="4610" width="2.125" style="20" customWidth="1"/>
    <col min="4611" max="4611" width="1.625" style="20" customWidth="1"/>
    <col min="4612" max="4612" width="7" style="20" customWidth="1"/>
    <col min="4613" max="4613" width="5.375" style="20" customWidth="1"/>
    <col min="4614" max="4619" width="0" style="20" hidden="1" customWidth="1"/>
    <col min="4620" max="4620" width="3.25" style="20" bestFit="1" customWidth="1"/>
    <col min="4621" max="4621" width="2.25" style="20" bestFit="1" customWidth="1"/>
    <col min="4622" max="4623" width="2.5" style="20" customWidth="1"/>
    <col min="4624" max="4624" width="2.875" style="20" customWidth="1"/>
    <col min="4625" max="4625" width="3.125" style="20" customWidth="1"/>
    <col min="4626" max="4626" width="2.5" style="20" customWidth="1"/>
    <col min="4627" max="4630" width="0" style="20" hidden="1" customWidth="1"/>
    <col min="4631" max="4631" width="9.875" style="20" customWidth="1"/>
    <col min="4632" max="4632" width="16.375" style="20" bestFit="1" customWidth="1"/>
    <col min="4633" max="4681" width="0" style="20" hidden="1" customWidth="1"/>
    <col min="4682" max="4858" width="9" style="20"/>
    <col min="4859" max="4859" width="3" style="20" customWidth="1"/>
    <col min="4860" max="4860" width="3.625" style="20" customWidth="1"/>
    <col min="4861" max="4861" width="6.875" style="20" customWidth="1"/>
    <col min="4862" max="4862" width="3.125" style="20" customWidth="1"/>
    <col min="4863" max="4863" width="7.625" style="20" customWidth="1"/>
    <col min="4864" max="4864" width="3.125" style="20" customWidth="1"/>
    <col min="4865" max="4865" width="10.625" style="20" customWidth="1"/>
    <col min="4866" max="4866" width="2.125" style="20" customWidth="1"/>
    <col min="4867" max="4867" width="1.625" style="20" customWidth="1"/>
    <col min="4868" max="4868" width="7" style="20" customWidth="1"/>
    <col min="4869" max="4869" width="5.375" style="20" customWidth="1"/>
    <col min="4870" max="4875" width="0" style="20" hidden="1" customWidth="1"/>
    <col min="4876" max="4876" width="3.25" style="20" bestFit="1" customWidth="1"/>
    <col min="4877" max="4877" width="2.25" style="20" bestFit="1" customWidth="1"/>
    <col min="4878" max="4879" width="2.5" style="20" customWidth="1"/>
    <col min="4880" max="4880" width="2.875" style="20" customWidth="1"/>
    <col min="4881" max="4881" width="3.125" style="20" customWidth="1"/>
    <col min="4882" max="4882" width="2.5" style="20" customWidth="1"/>
    <col min="4883" max="4886" width="0" style="20" hidden="1" customWidth="1"/>
    <col min="4887" max="4887" width="9.875" style="20" customWidth="1"/>
    <col min="4888" max="4888" width="16.375" style="20" bestFit="1" customWidth="1"/>
    <col min="4889" max="4937" width="0" style="20" hidden="1" customWidth="1"/>
    <col min="4938" max="5114" width="9" style="20"/>
    <col min="5115" max="5115" width="3" style="20" customWidth="1"/>
    <col min="5116" max="5116" width="3.625" style="20" customWidth="1"/>
    <col min="5117" max="5117" width="6.875" style="20" customWidth="1"/>
    <col min="5118" max="5118" width="3.125" style="20" customWidth="1"/>
    <col min="5119" max="5119" width="7.625" style="20" customWidth="1"/>
    <col min="5120" max="5120" width="3.125" style="20" customWidth="1"/>
    <col min="5121" max="5121" width="10.625" style="20" customWidth="1"/>
    <col min="5122" max="5122" width="2.125" style="20" customWidth="1"/>
    <col min="5123" max="5123" width="1.625" style="20" customWidth="1"/>
    <col min="5124" max="5124" width="7" style="20" customWidth="1"/>
    <col min="5125" max="5125" width="5.375" style="20" customWidth="1"/>
    <col min="5126" max="5131" width="0" style="20" hidden="1" customWidth="1"/>
    <col min="5132" max="5132" width="3.25" style="20" bestFit="1" customWidth="1"/>
    <col min="5133" max="5133" width="2.25" style="20" bestFit="1" customWidth="1"/>
    <col min="5134" max="5135" width="2.5" style="20" customWidth="1"/>
    <col min="5136" max="5136" width="2.875" style="20" customWidth="1"/>
    <col min="5137" max="5137" width="3.125" style="20" customWidth="1"/>
    <col min="5138" max="5138" width="2.5" style="20" customWidth="1"/>
    <col min="5139" max="5142" width="0" style="20" hidden="1" customWidth="1"/>
    <col min="5143" max="5143" width="9.875" style="20" customWidth="1"/>
    <col min="5144" max="5144" width="16.375" style="20" bestFit="1" customWidth="1"/>
    <col min="5145" max="5193" width="0" style="20" hidden="1" customWidth="1"/>
    <col min="5194" max="5370" width="9" style="20"/>
    <col min="5371" max="5371" width="3" style="20" customWidth="1"/>
    <col min="5372" max="5372" width="3.625" style="20" customWidth="1"/>
    <col min="5373" max="5373" width="6.875" style="20" customWidth="1"/>
    <col min="5374" max="5374" width="3.125" style="20" customWidth="1"/>
    <col min="5375" max="5375" width="7.625" style="20" customWidth="1"/>
    <col min="5376" max="5376" width="3.125" style="20" customWidth="1"/>
    <col min="5377" max="5377" width="10.625" style="20" customWidth="1"/>
    <col min="5378" max="5378" width="2.125" style="20" customWidth="1"/>
    <col min="5379" max="5379" width="1.625" style="20" customWidth="1"/>
    <col min="5380" max="5380" width="7" style="20" customWidth="1"/>
    <col min="5381" max="5381" width="5.375" style="20" customWidth="1"/>
    <col min="5382" max="5387" width="0" style="20" hidden="1" customWidth="1"/>
    <col min="5388" max="5388" width="3.25" style="20" bestFit="1" customWidth="1"/>
    <col min="5389" max="5389" width="2.25" style="20" bestFit="1" customWidth="1"/>
    <col min="5390" max="5391" width="2.5" style="20" customWidth="1"/>
    <col min="5392" max="5392" width="2.875" style="20" customWidth="1"/>
    <col min="5393" max="5393" width="3.125" style="20" customWidth="1"/>
    <col min="5394" max="5394" width="2.5" style="20" customWidth="1"/>
    <col min="5395" max="5398" width="0" style="20" hidden="1" customWidth="1"/>
    <col min="5399" max="5399" width="9.875" style="20" customWidth="1"/>
    <col min="5400" max="5400" width="16.375" style="20" bestFit="1" customWidth="1"/>
    <col min="5401" max="5449" width="0" style="20" hidden="1" customWidth="1"/>
    <col min="5450" max="5626" width="9" style="20"/>
    <col min="5627" max="5627" width="3" style="20" customWidth="1"/>
    <col min="5628" max="5628" width="3.625" style="20" customWidth="1"/>
    <col min="5629" max="5629" width="6.875" style="20" customWidth="1"/>
    <col min="5630" max="5630" width="3.125" style="20" customWidth="1"/>
    <col min="5631" max="5631" width="7.625" style="20" customWidth="1"/>
    <col min="5632" max="5632" width="3.125" style="20" customWidth="1"/>
    <col min="5633" max="5633" width="10.625" style="20" customWidth="1"/>
    <col min="5634" max="5634" width="2.125" style="20" customWidth="1"/>
    <col min="5635" max="5635" width="1.625" style="20" customWidth="1"/>
    <col min="5636" max="5636" width="7" style="20" customWidth="1"/>
    <col min="5637" max="5637" width="5.375" style="20" customWidth="1"/>
    <col min="5638" max="5643" width="0" style="20" hidden="1" customWidth="1"/>
    <col min="5644" max="5644" width="3.25" style="20" bestFit="1" customWidth="1"/>
    <col min="5645" max="5645" width="2.25" style="20" bestFit="1" customWidth="1"/>
    <col min="5646" max="5647" width="2.5" style="20" customWidth="1"/>
    <col min="5648" max="5648" width="2.875" style="20" customWidth="1"/>
    <col min="5649" max="5649" width="3.125" style="20" customWidth="1"/>
    <col min="5650" max="5650" width="2.5" style="20" customWidth="1"/>
    <col min="5651" max="5654" width="0" style="20" hidden="1" customWidth="1"/>
    <col min="5655" max="5655" width="9.875" style="20" customWidth="1"/>
    <col min="5656" max="5656" width="16.375" style="20" bestFit="1" customWidth="1"/>
    <col min="5657" max="5705" width="0" style="20" hidden="1" customWidth="1"/>
    <col min="5706" max="5882" width="9" style="20"/>
    <col min="5883" max="5883" width="3" style="20" customWidth="1"/>
    <col min="5884" max="5884" width="3.625" style="20" customWidth="1"/>
    <col min="5885" max="5885" width="6.875" style="20" customWidth="1"/>
    <col min="5886" max="5886" width="3.125" style="20" customWidth="1"/>
    <col min="5887" max="5887" width="7.625" style="20" customWidth="1"/>
    <col min="5888" max="5888" width="3.125" style="20" customWidth="1"/>
    <col min="5889" max="5889" width="10.625" style="20" customWidth="1"/>
    <col min="5890" max="5890" width="2.125" style="20" customWidth="1"/>
    <col min="5891" max="5891" width="1.625" style="20" customWidth="1"/>
    <col min="5892" max="5892" width="7" style="20" customWidth="1"/>
    <col min="5893" max="5893" width="5.375" style="20" customWidth="1"/>
    <col min="5894" max="5899" width="0" style="20" hidden="1" customWidth="1"/>
    <col min="5900" max="5900" width="3.25" style="20" bestFit="1" customWidth="1"/>
    <col min="5901" max="5901" width="2.25" style="20" bestFit="1" customWidth="1"/>
    <col min="5902" max="5903" width="2.5" style="20" customWidth="1"/>
    <col min="5904" max="5904" width="2.875" style="20" customWidth="1"/>
    <col min="5905" max="5905" width="3.125" style="20" customWidth="1"/>
    <col min="5906" max="5906" width="2.5" style="20" customWidth="1"/>
    <col min="5907" max="5910" width="0" style="20" hidden="1" customWidth="1"/>
    <col min="5911" max="5911" width="9.875" style="20" customWidth="1"/>
    <col min="5912" max="5912" width="16.375" style="20" bestFit="1" customWidth="1"/>
    <col min="5913" max="5961" width="0" style="20" hidden="1" customWidth="1"/>
    <col min="5962" max="6138" width="9" style="20"/>
    <col min="6139" max="6139" width="3" style="20" customWidth="1"/>
    <col min="6140" max="6140" width="3.625" style="20" customWidth="1"/>
    <col min="6141" max="6141" width="6.875" style="20" customWidth="1"/>
    <col min="6142" max="6142" width="3.125" style="20" customWidth="1"/>
    <col min="6143" max="6143" width="7.625" style="20" customWidth="1"/>
    <col min="6144" max="6144" width="3.125" style="20" customWidth="1"/>
    <col min="6145" max="6145" width="10.625" style="20" customWidth="1"/>
    <col min="6146" max="6146" width="2.125" style="20" customWidth="1"/>
    <col min="6147" max="6147" width="1.625" style="20" customWidth="1"/>
    <col min="6148" max="6148" width="7" style="20" customWidth="1"/>
    <col min="6149" max="6149" width="5.375" style="20" customWidth="1"/>
    <col min="6150" max="6155" width="0" style="20" hidden="1" customWidth="1"/>
    <col min="6156" max="6156" width="3.25" style="20" bestFit="1" customWidth="1"/>
    <col min="6157" max="6157" width="2.25" style="20" bestFit="1" customWidth="1"/>
    <col min="6158" max="6159" width="2.5" style="20" customWidth="1"/>
    <col min="6160" max="6160" width="2.875" style="20" customWidth="1"/>
    <col min="6161" max="6161" width="3.125" style="20" customWidth="1"/>
    <col min="6162" max="6162" width="2.5" style="20" customWidth="1"/>
    <col min="6163" max="6166" width="0" style="20" hidden="1" customWidth="1"/>
    <col min="6167" max="6167" width="9.875" style="20" customWidth="1"/>
    <col min="6168" max="6168" width="16.375" style="20" bestFit="1" customWidth="1"/>
    <col min="6169" max="6217" width="0" style="20" hidden="1" customWidth="1"/>
    <col min="6218" max="6394" width="9" style="20"/>
    <col min="6395" max="6395" width="3" style="20" customWidth="1"/>
    <col min="6396" max="6396" width="3.625" style="20" customWidth="1"/>
    <col min="6397" max="6397" width="6.875" style="20" customWidth="1"/>
    <col min="6398" max="6398" width="3.125" style="20" customWidth="1"/>
    <col min="6399" max="6399" width="7.625" style="20" customWidth="1"/>
    <col min="6400" max="6400" width="3.125" style="20" customWidth="1"/>
    <col min="6401" max="6401" width="10.625" style="20" customWidth="1"/>
    <col min="6402" max="6402" width="2.125" style="20" customWidth="1"/>
    <col min="6403" max="6403" width="1.625" style="20" customWidth="1"/>
    <col min="6404" max="6404" width="7" style="20" customWidth="1"/>
    <col min="6405" max="6405" width="5.375" style="20" customWidth="1"/>
    <col min="6406" max="6411" width="0" style="20" hidden="1" customWidth="1"/>
    <col min="6412" max="6412" width="3.25" style="20" bestFit="1" customWidth="1"/>
    <col min="6413" max="6413" width="2.25" style="20" bestFit="1" customWidth="1"/>
    <col min="6414" max="6415" width="2.5" style="20" customWidth="1"/>
    <col min="6416" max="6416" width="2.875" style="20" customWidth="1"/>
    <col min="6417" max="6417" width="3.125" style="20" customWidth="1"/>
    <col min="6418" max="6418" width="2.5" style="20" customWidth="1"/>
    <col min="6419" max="6422" width="0" style="20" hidden="1" customWidth="1"/>
    <col min="6423" max="6423" width="9.875" style="20" customWidth="1"/>
    <col min="6424" max="6424" width="16.375" style="20" bestFit="1" customWidth="1"/>
    <col min="6425" max="6473" width="0" style="20" hidden="1" customWidth="1"/>
    <col min="6474" max="6650" width="9" style="20"/>
    <col min="6651" max="6651" width="3" style="20" customWidth="1"/>
    <col min="6652" max="6652" width="3.625" style="20" customWidth="1"/>
    <col min="6653" max="6653" width="6.875" style="20" customWidth="1"/>
    <col min="6654" max="6654" width="3.125" style="20" customWidth="1"/>
    <col min="6655" max="6655" width="7.625" style="20" customWidth="1"/>
    <col min="6656" max="6656" width="3.125" style="20" customWidth="1"/>
    <col min="6657" max="6657" width="10.625" style="20" customWidth="1"/>
    <col min="6658" max="6658" width="2.125" style="20" customWidth="1"/>
    <col min="6659" max="6659" width="1.625" style="20" customWidth="1"/>
    <col min="6660" max="6660" width="7" style="20" customWidth="1"/>
    <col min="6661" max="6661" width="5.375" style="20" customWidth="1"/>
    <col min="6662" max="6667" width="0" style="20" hidden="1" customWidth="1"/>
    <col min="6668" max="6668" width="3.25" style="20" bestFit="1" customWidth="1"/>
    <col min="6669" max="6669" width="2.25" style="20" bestFit="1" customWidth="1"/>
    <col min="6670" max="6671" width="2.5" style="20" customWidth="1"/>
    <col min="6672" max="6672" width="2.875" style="20" customWidth="1"/>
    <col min="6673" max="6673" width="3.125" style="20" customWidth="1"/>
    <col min="6674" max="6674" width="2.5" style="20" customWidth="1"/>
    <col min="6675" max="6678" width="0" style="20" hidden="1" customWidth="1"/>
    <col min="6679" max="6679" width="9.875" style="20" customWidth="1"/>
    <col min="6680" max="6680" width="16.375" style="20" bestFit="1" customWidth="1"/>
    <col min="6681" max="6729" width="0" style="20" hidden="1" customWidth="1"/>
    <col min="6730" max="6906" width="9" style="20"/>
    <col min="6907" max="6907" width="3" style="20" customWidth="1"/>
    <col min="6908" max="6908" width="3.625" style="20" customWidth="1"/>
    <col min="6909" max="6909" width="6.875" style="20" customWidth="1"/>
    <col min="6910" max="6910" width="3.125" style="20" customWidth="1"/>
    <col min="6911" max="6911" width="7.625" style="20" customWidth="1"/>
    <col min="6912" max="6912" width="3.125" style="20" customWidth="1"/>
    <col min="6913" max="6913" width="10.625" style="20" customWidth="1"/>
    <col min="6914" max="6914" width="2.125" style="20" customWidth="1"/>
    <col min="6915" max="6915" width="1.625" style="20" customWidth="1"/>
    <col min="6916" max="6916" width="7" style="20" customWidth="1"/>
    <col min="6917" max="6917" width="5.375" style="20" customWidth="1"/>
    <col min="6918" max="6923" width="0" style="20" hidden="1" customWidth="1"/>
    <col min="6924" max="6924" width="3.25" style="20" bestFit="1" customWidth="1"/>
    <col min="6925" max="6925" width="2.25" style="20" bestFit="1" customWidth="1"/>
    <col min="6926" max="6927" width="2.5" style="20" customWidth="1"/>
    <col min="6928" max="6928" width="2.875" style="20" customWidth="1"/>
    <col min="6929" max="6929" width="3.125" style="20" customWidth="1"/>
    <col min="6930" max="6930" width="2.5" style="20" customWidth="1"/>
    <col min="6931" max="6934" width="0" style="20" hidden="1" customWidth="1"/>
    <col min="6935" max="6935" width="9.875" style="20" customWidth="1"/>
    <col min="6936" max="6936" width="16.375" style="20" bestFit="1" customWidth="1"/>
    <col min="6937" max="6985" width="0" style="20" hidden="1" customWidth="1"/>
    <col min="6986" max="7162" width="9" style="20"/>
    <col min="7163" max="7163" width="3" style="20" customWidth="1"/>
    <col min="7164" max="7164" width="3.625" style="20" customWidth="1"/>
    <col min="7165" max="7165" width="6.875" style="20" customWidth="1"/>
    <col min="7166" max="7166" width="3.125" style="20" customWidth="1"/>
    <col min="7167" max="7167" width="7.625" style="20" customWidth="1"/>
    <col min="7168" max="7168" width="3.125" style="20" customWidth="1"/>
    <col min="7169" max="7169" width="10.625" style="20" customWidth="1"/>
    <col min="7170" max="7170" width="2.125" style="20" customWidth="1"/>
    <col min="7171" max="7171" width="1.625" style="20" customWidth="1"/>
    <col min="7172" max="7172" width="7" style="20" customWidth="1"/>
    <col min="7173" max="7173" width="5.375" style="20" customWidth="1"/>
    <col min="7174" max="7179" width="0" style="20" hidden="1" customWidth="1"/>
    <col min="7180" max="7180" width="3.25" style="20" bestFit="1" customWidth="1"/>
    <col min="7181" max="7181" width="2.25" style="20" bestFit="1" customWidth="1"/>
    <col min="7182" max="7183" width="2.5" style="20" customWidth="1"/>
    <col min="7184" max="7184" width="2.875" style="20" customWidth="1"/>
    <col min="7185" max="7185" width="3.125" style="20" customWidth="1"/>
    <col min="7186" max="7186" width="2.5" style="20" customWidth="1"/>
    <col min="7187" max="7190" width="0" style="20" hidden="1" customWidth="1"/>
    <col min="7191" max="7191" width="9.875" style="20" customWidth="1"/>
    <col min="7192" max="7192" width="16.375" style="20" bestFit="1" customWidth="1"/>
    <col min="7193" max="7241" width="0" style="20" hidden="1" customWidth="1"/>
    <col min="7242" max="7418" width="9" style="20"/>
    <col min="7419" max="7419" width="3" style="20" customWidth="1"/>
    <col min="7420" max="7420" width="3.625" style="20" customWidth="1"/>
    <col min="7421" max="7421" width="6.875" style="20" customWidth="1"/>
    <col min="7422" max="7422" width="3.125" style="20" customWidth="1"/>
    <col min="7423" max="7423" width="7.625" style="20" customWidth="1"/>
    <col min="7424" max="7424" width="3.125" style="20" customWidth="1"/>
    <col min="7425" max="7425" width="10.625" style="20" customWidth="1"/>
    <col min="7426" max="7426" width="2.125" style="20" customWidth="1"/>
    <col min="7427" max="7427" width="1.625" style="20" customWidth="1"/>
    <col min="7428" max="7428" width="7" style="20" customWidth="1"/>
    <col min="7429" max="7429" width="5.375" style="20" customWidth="1"/>
    <col min="7430" max="7435" width="0" style="20" hidden="1" customWidth="1"/>
    <col min="7436" max="7436" width="3.25" style="20" bestFit="1" customWidth="1"/>
    <col min="7437" max="7437" width="2.25" style="20" bestFit="1" customWidth="1"/>
    <col min="7438" max="7439" width="2.5" style="20" customWidth="1"/>
    <col min="7440" max="7440" width="2.875" style="20" customWidth="1"/>
    <col min="7441" max="7441" width="3.125" style="20" customWidth="1"/>
    <col min="7442" max="7442" width="2.5" style="20" customWidth="1"/>
    <col min="7443" max="7446" width="0" style="20" hidden="1" customWidth="1"/>
    <col min="7447" max="7447" width="9.875" style="20" customWidth="1"/>
    <col min="7448" max="7448" width="16.375" style="20" bestFit="1" customWidth="1"/>
    <col min="7449" max="7497" width="0" style="20" hidden="1" customWidth="1"/>
    <col min="7498" max="7674" width="9" style="20"/>
    <col min="7675" max="7675" width="3" style="20" customWidth="1"/>
    <col min="7676" max="7676" width="3.625" style="20" customWidth="1"/>
    <col min="7677" max="7677" width="6.875" style="20" customWidth="1"/>
    <col min="7678" max="7678" width="3.125" style="20" customWidth="1"/>
    <col min="7679" max="7679" width="7.625" style="20" customWidth="1"/>
    <col min="7680" max="7680" width="3.125" style="20" customWidth="1"/>
    <col min="7681" max="7681" width="10.625" style="20" customWidth="1"/>
    <col min="7682" max="7682" width="2.125" style="20" customWidth="1"/>
    <col min="7683" max="7683" width="1.625" style="20" customWidth="1"/>
    <col min="7684" max="7684" width="7" style="20" customWidth="1"/>
    <col min="7685" max="7685" width="5.375" style="20" customWidth="1"/>
    <col min="7686" max="7691" width="0" style="20" hidden="1" customWidth="1"/>
    <col min="7692" max="7692" width="3.25" style="20" bestFit="1" customWidth="1"/>
    <col min="7693" max="7693" width="2.25" style="20" bestFit="1" customWidth="1"/>
    <col min="7694" max="7695" width="2.5" style="20" customWidth="1"/>
    <col min="7696" max="7696" width="2.875" style="20" customWidth="1"/>
    <col min="7697" max="7697" width="3.125" style="20" customWidth="1"/>
    <col min="7698" max="7698" width="2.5" style="20" customWidth="1"/>
    <col min="7699" max="7702" width="0" style="20" hidden="1" customWidth="1"/>
    <col min="7703" max="7703" width="9.875" style="20" customWidth="1"/>
    <col min="7704" max="7704" width="16.375" style="20" bestFit="1" customWidth="1"/>
    <col min="7705" max="7753" width="0" style="20" hidden="1" customWidth="1"/>
    <col min="7754" max="7930" width="9" style="20"/>
    <col min="7931" max="7931" width="3" style="20" customWidth="1"/>
    <col min="7932" max="7932" width="3.625" style="20" customWidth="1"/>
    <col min="7933" max="7933" width="6.875" style="20" customWidth="1"/>
    <col min="7934" max="7934" width="3.125" style="20" customWidth="1"/>
    <col min="7935" max="7935" width="7.625" style="20" customWidth="1"/>
    <col min="7936" max="7936" width="3.125" style="20" customWidth="1"/>
    <col min="7937" max="7937" width="10.625" style="20" customWidth="1"/>
    <col min="7938" max="7938" width="2.125" style="20" customWidth="1"/>
    <col min="7939" max="7939" width="1.625" style="20" customWidth="1"/>
    <col min="7940" max="7940" width="7" style="20" customWidth="1"/>
    <col min="7941" max="7941" width="5.375" style="20" customWidth="1"/>
    <col min="7942" max="7947" width="0" style="20" hidden="1" customWidth="1"/>
    <col min="7948" max="7948" width="3.25" style="20" bestFit="1" customWidth="1"/>
    <col min="7949" max="7949" width="2.25" style="20" bestFit="1" customWidth="1"/>
    <col min="7950" max="7951" width="2.5" style="20" customWidth="1"/>
    <col min="7952" max="7952" width="2.875" style="20" customWidth="1"/>
    <col min="7953" max="7953" width="3.125" style="20" customWidth="1"/>
    <col min="7954" max="7954" width="2.5" style="20" customWidth="1"/>
    <col min="7955" max="7958" width="0" style="20" hidden="1" customWidth="1"/>
    <col min="7959" max="7959" width="9.875" style="20" customWidth="1"/>
    <col min="7960" max="7960" width="16.375" style="20" bestFit="1" customWidth="1"/>
    <col min="7961" max="8009" width="0" style="20" hidden="1" customWidth="1"/>
    <col min="8010" max="8186" width="9" style="20"/>
    <col min="8187" max="8187" width="3" style="20" customWidth="1"/>
    <col min="8188" max="8188" width="3.625" style="20" customWidth="1"/>
    <col min="8189" max="8189" width="6.875" style="20" customWidth="1"/>
    <col min="8190" max="8190" width="3.125" style="20" customWidth="1"/>
    <col min="8191" max="8191" width="7.625" style="20" customWidth="1"/>
    <col min="8192" max="8192" width="3.125" style="20" customWidth="1"/>
    <col min="8193" max="8193" width="10.625" style="20" customWidth="1"/>
    <col min="8194" max="8194" width="2.125" style="20" customWidth="1"/>
    <col min="8195" max="8195" width="1.625" style="20" customWidth="1"/>
    <col min="8196" max="8196" width="7" style="20" customWidth="1"/>
    <col min="8197" max="8197" width="5.375" style="20" customWidth="1"/>
    <col min="8198" max="8203" width="0" style="20" hidden="1" customWidth="1"/>
    <col min="8204" max="8204" width="3.25" style="20" bestFit="1" customWidth="1"/>
    <col min="8205" max="8205" width="2.25" style="20" bestFit="1" customWidth="1"/>
    <col min="8206" max="8207" width="2.5" style="20" customWidth="1"/>
    <col min="8208" max="8208" width="2.875" style="20" customWidth="1"/>
    <col min="8209" max="8209" width="3.125" style="20" customWidth="1"/>
    <col min="8210" max="8210" width="2.5" style="20" customWidth="1"/>
    <col min="8211" max="8214" width="0" style="20" hidden="1" customWidth="1"/>
    <col min="8215" max="8215" width="9.875" style="20" customWidth="1"/>
    <col min="8216" max="8216" width="16.375" style="20" bestFit="1" customWidth="1"/>
    <col min="8217" max="8265" width="0" style="20" hidden="1" customWidth="1"/>
    <col min="8266" max="8442" width="9" style="20"/>
    <col min="8443" max="8443" width="3" style="20" customWidth="1"/>
    <col min="8444" max="8444" width="3.625" style="20" customWidth="1"/>
    <col min="8445" max="8445" width="6.875" style="20" customWidth="1"/>
    <col min="8446" max="8446" width="3.125" style="20" customWidth="1"/>
    <col min="8447" max="8447" width="7.625" style="20" customWidth="1"/>
    <col min="8448" max="8448" width="3.125" style="20" customWidth="1"/>
    <col min="8449" max="8449" width="10.625" style="20" customWidth="1"/>
    <col min="8450" max="8450" width="2.125" style="20" customWidth="1"/>
    <col min="8451" max="8451" width="1.625" style="20" customWidth="1"/>
    <col min="8452" max="8452" width="7" style="20" customWidth="1"/>
    <col min="8453" max="8453" width="5.375" style="20" customWidth="1"/>
    <col min="8454" max="8459" width="0" style="20" hidden="1" customWidth="1"/>
    <col min="8460" max="8460" width="3.25" style="20" bestFit="1" customWidth="1"/>
    <col min="8461" max="8461" width="2.25" style="20" bestFit="1" customWidth="1"/>
    <col min="8462" max="8463" width="2.5" style="20" customWidth="1"/>
    <col min="8464" max="8464" width="2.875" style="20" customWidth="1"/>
    <col min="8465" max="8465" width="3.125" style="20" customWidth="1"/>
    <col min="8466" max="8466" width="2.5" style="20" customWidth="1"/>
    <col min="8467" max="8470" width="0" style="20" hidden="1" customWidth="1"/>
    <col min="8471" max="8471" width="9.875" style="20" customWidth="1"/>
    <col min="8472" max="8472" width="16.375" style="20" bestFit="1" customWidth="1"/>
    <col min="8473" max="8521" width="0" style="20" hidden="1" customWidth="1"/>
    <col min="8522" max="8698" width="9" style="20"/>
    <col min="8699" max="8699" width="3" style="20" customWidth="1"/>
    <col min="8700" max="8700" width="3.625" style="20" customWidth="1"/>
    <col min="8701" max="8701" width="6.875" style="20" customWidth="1"/>
    <col min="8702" max="8702" width="3.125" style="20" customWidth="1"/>
    <col min="8703" max="8703" width="7.625" style="20" customWidth="1"/>
    <col min="8704" max="8704" width="3.125" style="20" customWidth="1"/>
    <col min="8705" max="8705" width="10.625" style="20" customWidth="1"/>
    <col min="8706" max="8706" width="2.125" style="20" customWidth="1"/>
    <col min="8707" max="8707" width="1.625" style="20" customWidth="1"/>
    <col min="8708" max="8708" width="7" style="20" customWidth="1"/>
    <col min="8709" max="8709" width="5.375" style="20" customWidth="1"/>
    <col min="8710" max="8715" width="0" style="20" hidden="1" customWidth="1"/>
    <col min="8716" max="8716" width="3.25" style="20" bestFit="1" customWidth="1"/>
    <col min="8717" max="8717" width="2.25" style="20" bestFit="1" customWidth="1"/>
    <col min="8718" max="8719" width="2.5" style="20" customWidth="1"/>
    <col min="8720" max="8720" width="2.875" style="20" customWidth="1"/>
    <col min="8721" max="8721" width="3.125" style="20" customWidth="1"/>
    <col min="8722" max="8722" width="2.5" style="20" customWidth="1"/>
    <col min="8723" max="8726" width="0" style="20" hidden="1" customWidth="1"/>
    <col min="8727" max="8727" width="9.875" style="20" customWidth="1"/>
    <col min="8728" max="8728" width="16.375" style="20" bestFit="1" customWidth="1"/>
    <col min="8729" max="8777" width="0" style="20" hidden="1" customWidth="1"/>
    <col min="8778" max="8954" width="9" style="20"/>
    <col min="8955" max="8955" width="3" style="20" customWidth="1"/>
    <col min="8956" max="8956" width="3.625" style="20" customWidth="1"/>
    <col min="8957" max="8957" width="6.875" style="20" customWidth="1"/>
    <col min="8958" max="8958" width="3.125" style="20" customWidth="1"/>
    <col min="8959" max="8959" width="7.625" style="20" customWidth="1"/>
    <col min="8960" max="8960" width="3.125" style="20" customWidth="1"/>
    <col min="8961" max="8961" width="10.625" style="20" customWidth="1"/>
    <col min="8962" max="8962" width="2.125" style="20" customWidth="1"/>
    <col min="8963" max="8963" width="1.625" style="20" customWidth="1"/>
    <col min="8964" max="8964" width="7" style="20" customWidth="1"/>
    <col min="8965" max="8965" width="5.375" style="20" customWidth="1"/>
    <col min="8966" max="8971" width="0" style="20" hidden="1" customWidth="1"/>
    <col min="8972" max="8972" width="3.25" style="20" bestFit="1" customWidth="1"/>
    <col min="8973" max="8973" width="2.25" style="20" bestFit="1" customWidth="1"/>
    <col min="8974" max="8975" width="2.5" style="20" customWidth="1"/>
    <col min="8976" max="8976" width="2.875" style="20" customWidth="1"/>
    <col min="8977" max="8977" width="3.125" style="20" customWidth="1"/>
    <col min="8978" max="8978" width="2.5" style="20" customWidth="1"/>
    <col min="8979" max="8982" width="0" style="20" hidden="1" customWidth="1"/>
    <col min="8983" max="8983" width="9.875" style="20" customWidth="1"/>
    <col min="8984" max="8984" width="16.375" style="20" bestFit="1" customWidth="1"/>
    <col min="8985" max="9033" width="0" style="20" hidden="1" customWidth="1"/>
    <col min="9034" max="9210" width="9" style="20"/>
    <col min="9211" max="9211" width="3" style="20" customWidth="1"/>
    <col min="9212" max="9212" width="3.625" style="20" customWidth="1"/>
    <col min="9213" max="9213" width="6.875" style="20" customWidth="1"/>
    <col min="9214" max="9214" width="3.125" style="20" customWidth="1"/>
    <col min="9215" max="9215" width="7.625" style="20" customWidth="1"/>
    <col min="9216" max="9216" width="3.125" style="20" customWidth="1"/>
    <col min="9217" max="9217" width="10.625" style="20" customWidth="1"/>
    <col min="9218" max="9218" width="2.125" style="20" customWidth="1"/>
    <col min="9219" max="9219" width="1.625" style="20" customWidth="1"/>
    <col min="9220" max="9220" width="7" style="20" customWidth="1"/>
    <col min="9221" max="9221" width="5.375" style="20" customWidth="1"/>
    <col min="9222" max="9227" width="0" style="20" hidden="1" customWidth="1"/>
    <col min="9228" max="9228" width="3.25" style="20" bestFit="1" customWidth="1"/>
    <col min="9229" max="9229" width="2.25" style="20" bestFit="1" customWidth="1"/>
    <col min="9230" max="9231" width="2.5" style="20" customWidth="1"/>
    <col min="9232" max="9232" width="2.875" style="20" customWidth="1"/>
    <col min="9233" max="9233" width="3.125" style="20" customWidth="1"/>
    <col min="9234" max="9234" width="2.5" style="20" customWidth="1"/>
    <col min="9235" max="9238" width="0" style="20" hidden="1" customWidth="1"/>
    <col min="9239" max="9239" width="9.875" style="20" customWidth="1"/>
    <col min="9240" max="9240" width="16.375" style="20" bestFit="1" customWidth="1"/>
    <col min="9241" max="9289" width="0" style="20" hidden="1" customWidth="1"/>
    <col min="9290" max="9466" width="9" style="20"/>
    <col min="9467" max="9467" width="3" style="20" customWidth="1"/>
    <col min="9468" max="9468" width="3.625" style="20" customWidth="1"/>
    <col min="9469" max="9469" width="6.875" style="20" customWidth="1"/>
    <col min="9470" max="9470" width="3.125" style="20" customWidth="1"/>
    <col min="9471" max="9471" width="7.625" style="20" customWidth="1"/>
    <col min="9472" max="9472" width="3.125" style="20" customWidth="1"/>
    <col min="9473" max="9473" width="10.625" style="20" customWidth="1"/>
    <col min="9474" max="9474" width="2.125" style="20" customWidth="1"/>
    <col min="9475" max="9475" width="1.625" style="20" customWidth="1"/>
    <col min="9476" max="9476" width="7" style="20" customWidth="1"/>
    <col min="9477" max="9477" width="5.375" style="20" customWidth="1"/>
    <col min="9478" max="9483" width="0" style="20" hidden="1" customWidth="1"/>
    <col min="9484" max="9484" width="3.25" style="20" bestFit="1" customWidth="1"/>
    <col min="9485" max="9485" width="2.25" style="20" bestFit="1" customWidth="1"/>
    <col min="9486" max="9487" width="2.5" style="20" customWidth="1"/>
    <col min="9488" max="9488" width="2.875" style="20" customWidth="1"/>
    <col min="9489" max="9489" width="3.125" style="20" customWidth="1"/>
    <col min="9490" max="9490" width="2.5" style="20" customWidth="1"/>
    <col min="9491" max="9494" width="0" style="20" hidden="1" customWidth="1"/>
    <col min="9495" max="9495" width="9.875" style="20" customWidth="1"/>
    <col min="9496" max="9496" width="16.375" style="20" bestFit="1" customWidth="1"/>
    <col min="9497" max="9545" width="0" style="20" hidden="1" customWidth="1"/>
    <col min="9546" max="9722" width="9" style="20"/>
    <col min="9723" max="9723" width="3" style="20" customWidth="1"/>
    <col min="9724" max="9724" width="3.625" style="20" customWidth="1"/>
    <col min="9725" max="9725" width="6.875" style="20" customWidth="1"/>
    <col min="9726" max="9726" width="3.125" style="20" customWidth="1"/>
    <col min="9727" max="9727" width="7.625" style="20" customWidth="1"/>
    <col min="9728" max="9728" width="3.125" style="20" customWidth="1"/>
    <col min="9729" max="9729" width="10.625" style="20" customWidth="1"/>
    <col min="9730" max="9730" width="2.125" style="20" customWidth="1"/>
    <col min="9731" max="9731" width="1.625" style="20" customWidth="1"/>
    <col min="9732" max="9732" width="7" style="20" customWidth="1"/>
    <col min="9733" max="9733" width="5.375" style="20" customWidth="1"/>
    <col min="9734" max="9739" width="0" style="20" hidden="1" customWidth="1"/>
    <col min="9740" max="9740" width="3.25" style="20" bestFit="1" customWidth="1"/>
    <col min="9741" max="9741" width="2.25" style="20" bestFit="1" customWidth="1"/>
    <col min="9742" max="9743" width="2.5" style="20" customWidth="1"/>
    <col min="9744" max="9744" width="2.875" style="20" customWidth="1"/>
    <col min="9745" max="9745" width="3.125" style="20" customWidth="1"/>
    <col min="9746" max="9746" width="2.5" style="20" customWidth="1"/>
    <col min="9747" max="9750" width="0" style="20" hidden="1" customWidth="1"/>
    <col min="9751" max="9751" width="9.875" style="20" customWidth="1"/>
    <col min="9752" max="9752" width="16.375" style="20" bestFit="1" customWidth="1"/>
    <col min="9753" max="9801" width="0" style="20" hidden="1" customWidth="1"/>
    <col min="9802" max="9978" width="9" style="20"/>
    <col min="9979" max="9979" width="3" style="20" customWidth="1"/>
    <col min="9980" max="9980" width="3.625" style="20" customWidth="1"/>
    <col min="9981" max="9981" width="6.875" style="20" customWidth="1"/>
    <col min="9982" max="9982" width="3.125" style="20" customWidth="1"/>
    <col min="9983" max="9983" width="7.625" style="20" customWidth="1"/>
    <col min="9984" max="9984" width="3.125" style="20" customWidth="1"/>
    <col min="9985" max="9985" width="10.625" style="20" customWidth="1"/>
    <col min="9986" max="9986" width="2.125" style="20" customWidth="1"/>
    <col min="9987" max="9987" width="1.625" style="20" customWidth="1"/>
    <col min="9988" max="9988" width="7" style="20" customWidth="1"/>
    <col min="9989" max="9989" width="5.375" style="20" customWidth="1"/>
    <col min="9990" max="9995" width="0" style="20" hidden="1" customWidth="1"/>
    <col min="9996" max="9996" width="3.25" style="20" bestFit="1" customWidth="1"/>
    <col min="9997" max="9997" width="2.25" style="20" bestFit="1" customWidth="1"/>
    <col min="9998" max="9999" width="2.5" style="20" customWidth="1"/>
    <col min="10000" max="10000" width="2.875" style="20" customWidth="1"/>
    <col min="10001" max="10001" width="3.125" style="20" customWidth="1"/>
    <col min="10002" max="10002" width="2.5" style="20" customWidth="1"/>
    <col min="10003" max="10006" width="0" style="20" hidden="1" customWidth="1"/>
    <col min="10007" max="10007" width="9.875" style="20" customWidth="1"/>
    <col min="10008" max="10008" width="16.375" style="20" bestFit="1" customWidth="1"/>
    <col min="10009" max="10057" width="0" style="20" hidden="1" customWidth="1"/>
    <col min="10058" max="10234" width="9" style="20"/>
    <col min="10235" max="10235" width="3" style="20" customWidth="1"/>
    <col min="10236" max="10236" width="3.625" style="20" customWidth="1"/>
    <col min="10237" max="10237" width="6.875" style="20" customWidth="1"/>
    <col min="10238" max="10238" width="3.125" style="20" customWidth="1"/>
    <col min="10239" max="10239" width="7.625" style="20" customWidth="1"/>
    <col min="10240" max="10240" width="3.125" style="20" customWidth="1"/>
    <col min="10241" max="10241" width="10.625" style="20" customWidth="1"/>
    <col min="10242" max="10242" width="2.125" style="20" customWidth="1"/>
    <col min="10243" max="10243" width="1.625" style="20" customWidth="1"/>
    <col min="10244" max="10244" width="7" style="20" customWidth="1"/>
    <col min="10245" max="10245" width="5.375" style="20" customWidth="1"/>
    <col min="10246" max="10251" width="0" style="20" hidden="1" customWidth="1"/>
    <col min="10252" max="10252" width="3.25" style="20" bestFit="1" customWidth="1"/>
    <col min="10253" max="10253" width="2.25" style="20" bestFit="1" customWidth="1"/>
    <col min="10254" max="10255" width="2.5" style="20" customWidth="1"/>
    <col min="10256" max="10256" width="2.875" style="20" customWidth="1"/>
    <col min="10257" max="10257" width="3.125" style="20" customWidth="1"/>
    <col min="10258" max="10258" width="2.5" style="20" customWidth="1"/>
    <col min="10259" max="10262" width="0" style="20" hidden="1" customWidth="1"/>
    <col min="10263" max="10263" width="9.875" style="20" customWidth="1"/>
    <col min="10264" max="10264" width="16.375" style="20" bestFit="1" customWidth="1"/>
    <col min="10265" max="10313" width="0" style="20" hidden="1" customWidth="1"/>
    <col min="10314" max="10490" width="9" style="20"/>
    <col min="10491" max="10491" width="3" style="20" customWidth="1"/>
    <col min="10492" max="10492" width="3.625" style="20" customWidth="1"/>
    <col min="10493" max="10493" width="6.875" style="20" customWidth="1"/>
    <col min="10494" max="10494" width="3.125" style="20" customWidth="1"/>
    <col min="10495" max="10495" width="7.625" style="20" customWidth="1"/>
    <col min="10496" max="10496" width="3.125" style="20" customWidth="1"/>
    <col min="10497" max="10497" width="10.625" style="20" customWidth="1"/>
    <col min="10498" max="10498" width="2.125" style="20" customWidth="1"/>
    <col min="10499" max="10499" width="1.625" style="20" customWidth="1"/>
    <col min="10500" max="10500" width="7" style="20" customWidth="1"/>
    <col min="10501" max="10501" width="5.375" style="20" customWidth="1"/>
    <col min="10502" max="10507" width="0" style="20" hidden="1" customWidth="1"/>
    <col min="10508" max="10508" width="3.25" style="20" bestFit="1" customWidth="1"/>
    <col min="10509" max="10509" width="2.25" style="20" bestFit="1" customWidth="1"/>
    <col min="10510" max="10511" width="2.5" style="20" customWidth="1"/>
    <col min="10512" max="10512" width="2.875" style="20" customWidth="1"/>
    <col min="10513" max="10513" width="3.125" style="20" customWidth="1"/>
    <col min="10514" max="10514" width="2.5" style="20" customWidth="1"/>
    <col min="10515" max="10518" width="0" style="20" hidden="1" customWidth="1"/>
    <col min="10519" max="10519" width="9.875" style="20" customWidth="1"/>
    <col min="10520" max="10520" width="16.375" style="20" bestFit="1" customWidth="1"/>
    <col min="10521" max="10569" width="0" style="20" hidden="1" customWidth="1"/>
    <col min="10570" max="10746" width="9" style="20"/>
    <col min="10747" max="10747" width="3" style="20" customWidth="1"/>
    <col min="10748" max="10748" width="3.625" style="20" customWidth="1"/>
    <col min="10749" max="10749" width="6.875" style="20" customWidth="1"/>
    <col min="10750" max="10750" width="3.125" style="20" customWidth="1"/>
    <col min="10751" max="10751" width="7.625" style="20" customWidth="1"/>
    <col min="10752" max="10752" width="3.125" style="20" customWidth="1"/>
    <col min="10753" max="10753" width="10.625" style="20" customWidth="1"/>
    <col min="10754" max="10754" width="2.125" style="20" customWidth="1"/>
    <col min="10755" max="10755" width="1.625" style="20" customWidth="1"/>
    <col min="10756" max="10756" width="7" style="20" customWidth="1"/>
    <col min="10757" max="10757" width="5.375" style="20" customWidth="1"/>
    <col min="10758" max="10763" width="0" style="20" hidden="1" customWidth="1"/>
    <col min="10764" max="10764" width="3.25" style="20" bestFit="1" customWidth="1"/>
    <col min="10765" max="10765" width="2.25" style="20" bestFit="1" customWidth="1"/>
    <col min="10766" max="10767" width="2.5" style="20" customWidth="1"/>
    <col min="10768" max="10768" width="2.875" style="20" customWidth="1"/>
    <col min="10769" max="10769" width="3.125" style="20" customWidth="1"/>
    <col min="10770" max="10770" width="2.5" style="20" customWidth="1"/>
    <col min="10771" max="10774" width="0" style="20" hidden="1" customWidth="1"/>
    <col min="10775" max="10775" width="9.875" style="20" customWidth="1"/>
    <col min="10776" max="10776" width="16.375" style="20" bestFit="1" customWidth="1"/>
    <col min="10777" max="10825" width="0" style="20" hidden="1" customWidth="1"/>
    <col min="10826" max="11002" width="9" style="20"/>
    <col min="11003" max="11003" width="3" style="20" customWidth="1"/>
    <col min="11004" max="11004" width="3.625" style="20" customWidth="1"/>
    <col min="11005" max="11005" width="6.875" style="20" customWidth="1"/>
    <col min="11006" max="11006" width="3.125" style="20" customWidth="1"/>
    <col min="11007" max="11007" width="7.625" style="20" customWidth="1"/>
    <col min="11008" max="11008" width="3.125" style="20" customWidth="1"/>
    <col min="11009" max="11009" width="10.625" style="20" customWidth="1"/>
    <col min="11010" max="11010" width="2.125" style="20" customWidth="1"/>
    <col min="11011" max="11011" width="1.625" style="20" customWidth="1"/>
    <col min="11012" max="11012" width="7" style="20" customWidth="1"/>
    <col min="11013" max="11013" width="5.375" style="20" customWidth="1"/>
    <col min="11014" max="11019" width="0" style="20" hidden="1" customWidth="1"/>
    <col min="11020" max="11020" width="3.25" style="20" bestFit="1" customWidth="1"/>
    <col min="11021" max="11021" width="2.25" style="20" bestFit="1" customWidth="1"/>
    <col min="11022" max="11023" width="2.5" style="20" customWidth="1"/>
    <col min="11024" max="11024" width="2.875" style="20" customWidth="1"/>
    <col min="11025" max="11025" width="3.125" style="20" customWidth="1"/>
    <col min="11026" max="11026" width="2.5" style="20" customWidth="1"/>
    <col min="11027" max="11030" width="0" style="20" hidden="1" customWidth="1"/>
    <col min="11031" max="11031" width="9.875" style="20" customWidth="1"/>
    <col min="11032" max="11032" width="16.375" style="20" bestFit="1" customWidth="1"/>
    <col min="11033" max="11081" width="0" style="20" hidden="1" customWidth="1"/>
    <col min="11082" max="11258" width="9" style="20"/>
    <col min="11259" max="11259" width="3" style="20" customWidth="1"/>
    <col min="11260" max="11260" width="3.625" style="20" customWidth="1"/>
    <col min="11261" max="11261" width="6.875" style="20" customWidth="1"/>
    <col min="11262" max="11262" width="3.125" style="20" customWidth="1"/>
    <col min="11263" max="11263" width="7.625" style="20" customWidth="1"/>
    <col min="11264" max="11264" width="3.125" style="20" customWidth="1"/>
    <col min="11265" max="11265" width="10.625" style="20" customWidth="1"/>
    <col min="11266" max="11266" width="2.125" style="20" customWidth="1"/>
    <col min="11267" max="11267" width="1.625" style="20" customWidth="1"/>
    <col min="11268" max="11268" width="7" style="20" customWidth="1"/>
    <col min="11269" max="11269" width="5.375" style="20" customWidth="1"/>
    <col min="11270" max="11275" width="0" style="20" hidden="1" customWidth="1"/>
    <col min="11276" max="11276" width="3.25" style="20" bestFit="1" customWidth="1"/>
    <col min="11277" max="11277" width="2.25" style="20" bestFit="1" customWidth="1"/>
    <col min="11278" max="11279" width="2.5" style="20" customWidth="1"/>
    <col min="11280" max="11280" width="2.875" style="20" customWidth="1"/>
    <col min="11281" max="11281" width="3.125" style="20" customWidth="1"/>
    <col min="11282" max="11282" width="2.5" style="20" customWidth="1"/>
    <col min="11283" max="11286" width="0" style="20" hidden="1" customWidth="1"/>
    <col min="11287" max="11287" width="9.875" style="20" customWidth="1"/>
    <col min="11288" max="11288" width="16.375" style="20" bestFit="1" customWidth="1"/>
    <col min="11289" max="11337" width="0" style="20" hidden="1" customWidth="1"/>
    <col min="11338" max="11514" width="9" style="20"/>
    <col min="11515" max="11515" width="3" style="20" customWidth="1"/>
    <col min="11516" max="11516" width="3.625" style="20" customWidth="1"/>
    <col min="11517" max="11517" width="6.875" style="20" customWidth="1"/>
    <col min="11518" max="11518" width="3.125" style="20" customWidth="1"/>
    <col min="11519" max="11519" width="7.625" style="20" customWidth="1"/>
    <col min="11520" max="11520" width="3.125" style="20" customWidth="1"/>
    <col min="11521" max="11521" width="10.625" style="20" customWidth="1"/>
    <col min="11522" max="11522" width="2.125" style="20" customWidth="1"/>
    <col min="11523" max="11523" width="1.625" style="20" customWidth="1"/>
    <col min="11524" max="11524" width="7" style="20" customWidth="1"/>
    <col min="11525" max="11525" width="5.375" style="20" customWidth="1"/>
    <col min="11526" max="11531" width="0" style="20" hidden="1" customWidth="1"/>
    <col min="11532" max="11532" width="3.25" style="20" bestFit="1" customWidth="1"/>
    <col min="11533" max="11533" width="2.25" style="20" bestFit="1" customWidth="1"/>
    <col min="11534" max="11535" width="2.5" style="20" customWidth="1"/>
    <col min="11536" max="11536" width="2.875" style="20" customWidth="1"/>
    <col min="11537" max="11537" width="3.125" style="20" customWidth="1"/>
    <col min="11538" max="11538" width="2.5" style="20" customWidth="1"/>
    <col min="11539" max="11542" width="0" style="20" hidden="1" customWidth="1"/>
    <col min="11543" max="11543" width="9.875" style="20" customWidth="1"/>
    <col min="11544" max="11544" width="16.375" style="20" bestFit="1" customWidth="1"/>
    <col min="11545" max="11593" width="0" style="20" hidden="1" customWidth="1"/>
    <col min="11594" max="11770" width="9" style="20"/>
    <col min="11771" max="11771" width="3" style="20" customWidth="1"/>
    <col min="11772" max="11772" width="3.625" style="20" customWidth="1"/>
    <col min="11773" max="11773" width="6.875" style="20" customWidth="1"/>
    <col min="11774" max="11774" width="3.125" style="20" customWidth="1"/>
    <col min="11775" max="11775" width="7.625" style="20" customWidth="1"/>
    <col min="11776" max="11776" width="3.125" style="20" customWidth="1"/>
    <col min="11777" max="11777" width="10.625" style="20" customWidth="1"/>
    <col min="11778" max="11778" width="2.125" style="20" customWidth="1"/>
    <col min="11779" max="11779" width="1.625" style="20" customWidth="1"/>
    <col min="11780" max="11780" width="7" style="20" customWidth="1"/>
    <col min="11781" max="11781" width="5.375" style="20" customWidth="1"/>
    <col min="11782" max="11787" width="0" style="20" hidden="1" customWidth="1"/>
    <col min="11788" max="11788" width="3.25" style="20" bestFit="1" customWidth="1"/>
    <col min="11789" max="11789" width="2.25" style="20" bestFit="1" customWidth="1"/>
    <col min="11790" max="11791" width="2.5" style="20" customWidth="1"/>
    <col min="11792" max="11792" width="2.875" style="20" customWidth="1"/>
    <col min="11793" max="11793" width="3.125" style="20" customWidth="1"/>
    <col min="11794" max="11794" width="2.5" style="20" customWidth="1"/>
    <col min="11795" max="11798" width="0" style="20" hidden="1" customWidth="1"/>
    <col min="11799" max="11799" width="9.875" style="20" customWidth="1"/>
    <col min="11800" max="11800" width="16.375" style="20" bestFit="1" customWidth="1"/>
    <col min="11801" max="11849" width="0" style="20" hidden="1" customWidth="1"/>
    <col min="11850" max="12026" width="9" style="20"/>
    <col min="12027" max="12027" width="3" style="20" customWidth="1"/>
    <col min="12028" max="12028" width="3.625" style="20" customWidth="1"/>
    <col min="12029" max="12029" width="6.875" style="20" customWidth="1"/>
    <col min="12030" max="12030" width="3.125" style="20" customWidth="1"/>
    <col min="12031" max="12031" width="7.625" style="20" customWidth="1"/>
    <col min="12032" max="12032" width="3.125" style="20" customWidth="1"/>
    <col min="12033" max="12033" width="10.625" style="20" customWidth="1"/>
    <col min="12034" max="12034" width="2.125" style="20" customWidth="1"/>
    <col min="12035" max="12035" width="1.625" style="20" customWidth="1"/>
    <col min="12036" max="12036" width="7" style="20" customWidth="1"/>
    <col min="12037" max="12037" width="5.375" style="20" customWidth="1"/>
    <col min="12038" max="12043" width="0" style="20" hidden="1" customWidth="1"/>
    <col min="12044" max="12044" width="3.25" style="20" bestFit="1" customWidth="1"/>
    <col min="12045" max="12045" width="2.25" style="20" bestFit="1" customWidth="1"/>
    <col min="12046" max="12047" width="2.5" style="20" customWidth="1"/>
    <col min="12048" max="12048" width="2.875" style="20" customWidth="1"/>
    <col min="12049" max="12049" width="3.125" style="20" customWidth="1"/>
    <col min="12050" max="12050" width="2.5" style="20" customWidth="1"/>
    <col min="12051" max="12054" width="0" style="20" hidden="1" customWidth="1"/>
    <col min="12055" max="12055" width="9.875" style="20" customWidth="1"/>
    <col min="12056" max="12056" width="16.375" style="20" bestFit="1" customWidth="1"/>
    <col min="12057" max="12105" width="0" style="20" hidden="1" customWidth="1"/>
    <col min="12106" max="12282" width="9" style="20"/>
    <col min="12283" max="12283" width="3" style="20" customWidth="1"/>
    <col min="12284" max="12284" width="3.625" style="20" customWidth="1"/>
    <col min="12285" max="12285" width="6.875" style="20" customWidth="1"/>
    <col min="12286" max="12286" width="3.125" style="20" customWidth="1"/>
    <col min="12287" max="12287" width="7.625" style="20" customWidth="1"/>
    <col min="12288" max="12288" width="3.125" style="20" customWidth="1"/>
    <col min="12289" max="12289" width="10.625" style="20" customWidth="1"/>
    <col min="12290" max="12290" width="2.125" style="20" customWidth="1"/>
    <col min="12291" max="12291" width="1.625" style="20" customWidth="1"/>
    <col min="12292" max="12292" width="7" style="20" customWidth="1"/>
    <col min="12293" max="12293" width="5.375" style="20" customWidth="1"/>
    <col min="12294" max="12299" width="0" style="20" hidden="1" customWidth="1"/>
    <col min="12300" max="12300" width="3.25" style="20" bestFit="1" customWidth="1"/>
    <col min="12301" max="12301" width="2.25" style="20" bestFit="1" customWidth="1"/>
    <col min="12302" max="12303" width="2.5" style="20" customWidth="1"/>
    <col min="12304" max="12304" width="2.875" style="20" customWidth="1"/>
    <col min="12305" max="12305" width="3.125" style="20" customWidth="1"/>
    <col min="12306" max="12306" width="2.5" style="20" customWidth="1"/>
    <col min="12307" max="12310" width="0" style="20" hidden="1" customWidth="1"/>
    <col min="12311" max="12311" width="9.875" style="20" customWidth="1"/>
    <col min="12312" max="12312" width="16.375" style="20" bestFit="1" customWidth="1"/>
    <col min="12313" max="12361" width="0" style="20" hidden="1" customWidth="1"/>
    <col min="12362" max="12538" width="9" style="20"/>
    <col min="12539" max="12539" width="3" style="20" customWidth="1"/>
    <col min="12540" max="12540" width="3.625" style="20" customWidth="1"/>
    <col min="12541" max="12541" width="6.875" style="20" customWidth="1"/>
    <col min="12542" max="12542" width="3.125" style="20" customWidth="1"/>
    <col min="12543" max="12543" width="7.625" style="20" customWidth="1"/>
    <col min="12544" max="12544" width="3.125" style="20" customWidth="1"/>
    <col min="12545" max="12545" width="10.625" style="20" customWidth="1"/>
    <col min="12546" max="12546" width="2.125" style="20" customWidth="1"/>
    <col min="12547" max="12547" width="1.625" style="20" customWidth="1"/>
    <col min="12548" max="12548" width="7" style="20" customWidth="1"/>
    <col min="12549" max="12549" width="5.375" style="20" customWidth="1"/>
    <col min="12550" max="12555" width="0" style="20" hidden="1" customWidth="1"/>
    <col min="12556" max="12556" width="3.25" style="20" bestFit="1" customWidth="1"/>
    <col min="12557" max="12557" width="2.25" style="20" bestFit="1" customWidth="1"/>
    <col min="12558" max="12559" width="2.5" style="20" customWidth="1"/>
    <col min="12560" max="12560" width="2.875" style="20" customWidth="1"/>
    <col min="12561" max="12561" width="3.125" style="20" customWidth="1"/>
    <col min="12562" max="12562" width="2.5" style="20" customWidth="1"/>
    <col min="12563" max="12566" width="0" style="20" hidden="1" customWidth="1"/>
    <col min="12567" max="12567" width="9.875" style="20" customWidth="1"/>
    <col min="12568" max="12568" width="16.375" style="20" bestFit="1" customWidth="1"/>
    <col min="12569" max="12617" width="0" style="20" hidden="1" customWidth="1"/>
    <col min="12618" max="12794" width="9" style="20"/>
    <col min="12795" max="12795" width="3" style="20" customWidth="1"/>
    <col min="12796" max="12796" width="3.625" style="20" customWidth="1"/>
    <col min="12797" max="12797" width="6.875" style="20" customWidth="1"/>
    <col min="12798" max="12798" width="3.125" style="20" customWidth="1"/>
    <col min="12799" max="12799" width="7.625" style="20" customWidth="1"/>
    <col min="12800" max="12800" width="3.125" style="20" customWidth="1"/>
    <col min="12801" max="12801" width="10.625" style="20" customWidth="1"/>
    <col min="12802" max="12802" width="2.125" style="20" customWidth="1"/>
    <col min="12803" max="12803" width="1.625" style="20" customWidth="1"/>
    <col min="12804" max="12804" width="7" style="20" customWidth="1"/>
    <col min="12805" max="12805" width="5.375" style="20" customWidth="1"/>
    <col min="12806" max="12811" width="0" style="20" hidden="1" customWidth="1"/>
    <col min="12812" max="12812" width="3.25" style="20" bestFit="1" customWidth="1"/>
    <col min="12813" max="12813" width="2.25" style="20" bestFit="1" customWidth="1"/>
    <col min="12814" max="12815" width="2.5" style="20" customWidth="1"/>
    <col min="12816" max="12816" width="2.875" style="20" customWidth="1"/>
    <col min="12817" max="12817" width="3.125" style="20" customWidth="1"/>
    <col min="12818" max="12818" width="2.5" style="20" customWidth="1"/>
    <col min="12819" max="12822" width="0" style="20" hidden="1" customWidth="1"/>
    <col min="12823" max="12823" width="9.875" style="20" customWidth="1"/>
    <col min="12824" max="12824" width="16.375" style="20" bestFit="1" customWidth="1"/>
    <col min="12825" max="12873" width="0" style="20" hidden="1" customWidth="1"/>
    <col min="12874" max="13050" width="9" style="20"/>
    <col min="13051" max="13051" width="3" style="20" customWidth="1"/>
    <col min="13052" max="13052" width="3.625" style="20" customWidth="1"/>
    <col min="13053" max="13053" width="6.875" style="20" customWidth="1"/>
    <col min="13054" max="13054" width="3.125" style="20" customWidth="1"/>
    <col min="13055" max="13055" width="7.625" style="20" customWidth="1"/>
    <col min="13056" max="13056" width="3.125" style="20" customWidth="1"/>
    <col min="13057" max="13057" width="10.625" style="20" customWidth="1"/>
    <col min="13058" max="13058" width="2.125" style="20" customWidth="1"/>
    <col min="13059" max="13059" width="1.625" style="20" customWidth="1"/>
    <col min="13060" max="13060" width="7" style="20" customWidth="1"/>
    <col min="13061" max="13061" width="5.375" style="20" customWidth="1"/>
    <col min="13062" max="13067" width="0" style="20" hidden="1" customWidth="1"/>
    <col min="13068" max="13068" width="3.25" style="20" bestFit="1" customWidth="1"/>
    <col min="13069" max="13069" width="2.25" style="20" bestFit="1" customWidth="1"/>
    <col min="13070" max="13071" width="2.5" style="20" customWidth="1"/>
    <col min="13072" max="13072" width="2.875" style="20" customWidth="1"/>
    <col min="13073" max="13073" width="3.125" style="20" customWidth="1"/>
    <col min="13074" max="13074" width="2.5" style="20" customWidth="1"/>
    <col min="13075" max="13078" width="0" style="20" hidden="1" customWidth="1"/>
    <col min="13079" max="13079" width="9.875" style="20" customWidth="1"/>
    <col min="13080" max="13080" width="16.375" style="20" bestFit="1" customWidth="1"/>
    <col min="13081" max="13129" width="0" style="20" hidden="1" customWidth="1"/>
    <col min="13130" max="13306" width="9" style="20"/>
    <col min="13307" max="13307" width="3" style="20" customWidth="1"/>
    <col min="13308" max="13308" width="3.625" style="20" customWidth="1"/>
    <col min="13309" max="13309" width="6.875" style="20" customWidth="1"/>
    <col min="13310" max="13310" width="3.125" style="20" customWidth="1"/>
    <col min="13311" max="13311" width="7.625" style="20" customWidth="1"/>
    <col min="13312" max="13312" width="3.125" style="20" customWidth="1"/>
    <col min="13313" max="13313" width="10.625" style="20" customWidth="1"/>
    <col min="13314" max="13314" width="2.125" style="20" customWidth="1"/>
    <col min="13315" max="13315" width="1.625" style="20" customWidth="1"/>
    <col min="13316" max="13316" width="7" style="20" customWidth="1"/>
    <col min="13317" max="13317" width="5.375" style="20" customWidth="1"/>
    <col min="13318" max="13323" width="0" style="20" hidden="1" customWidth="1"/>
    <col min="13324" max="13324" width="3.25" style="20" bestFit="1" customWidth="1"/>
    <col min="13325" max="13325" width="2.25" style="20" bestFit="1" customWidth="1"/>
    <col min="13326" max="13327" width="2.5" style="20" customWidth="1"/>
    <col min="13328" max="13328" width="2.875" style="20" customWidth="1"/>
    <col min="13329" max="13329" width="3.125" style="20" customWidth="1"/>
    <col min="13330" max="13330" width="2.5" style="20" customWidth="1"/>
    <col min="13331" max="13334" width="0" style="20" hidden="1" customWidth="1"/>
    <col min="13335" max="13335" width="9.875" style="20" customWidth="1"/>
    <col min="13336" max="13336" width="16.375" style="20" bestFit="1" customWidth="1"/>
    <col min="13337" max="13385" width="0" style="20" hidden="1" customWidth="1"/>
    <col min="13386" max="13562" width="9" style="20"/>
    <col min="13563" max="13563" width="3" style="20" customWidth="1"/>
    <col min="13564" max="13564" width="3.625" style="20" customWidth="1"/>
    <col min="13565" max="13565" width="6.875" style="20" customWidth="1"/>
    <col min="13566" max="13566" width="3.125" style="20" customWidth="1"/>
    <col min="13567" max="13567" width="7.625" style="20" customWidth="1"/>
    <col min="13568" max="13568" width="3.125" style="20" customWidth="1"/>
    <col min="13569" max="13569" width="10.625" style="20" customWidth="1"/>
    <col min="13570" max="13570" width="2.125" style="20" customWidth="1"/>
    <col min="13571" max="13571" width="1.625" style="20" customWidth="1"/>
    <col min="13572" max="13572" width="7" style="20" customWidth="1"/>
    <col min="13573" max="13573" width="5.375" style="20" customWidth="1"/>
    <col min="13574" max="13579" width="0" style="20" hidden="1" customWidth="1"/>
    <col min="13580" max="13580" width="3.25" style="20" bestFit="1" customWidth="1"/>
    <col min="13581" max="13581" width="2.25" style="20" bestFit="1" customWidth="1"/>
    <col min="13582" max="13583" width="2.5" style="20" customWidth="1"/>
    <col min="13584" max="13584" width="2.875" style="20" customWidth="1"/>
    <col min="13585" max="13585" width="3.125" style="20" customWidth="1"/>
    <col min="13586" max="13586" width="2.5" style="20" customWidth="1"/>
    <col min="13587" max="13590" width="0" style="20" hidden="1" customWidth="1"/>
    <col min="13591" max="13591" width="9.875" style="20" customWidth="1"/>
    <col min="13592" max="13592" width="16.375" style="20" bestFit="1" customWidth="1"/>
    <col min="13593" max="13641" width="0" style="20" hidden="1" customWidth="1"/>
    <col min="13642" max="13818" width="9" style="20"/>
    <col min="13819" max="13819" width="3" style="20" customWidth="1"/>
    <col min="13820" max="13820" width="3.625" style="20" customWidth="1"/>
    <col min="13821" max="13821" width="6.875" style="20" customWidth="1"/>
    <col min="13822" max="13822" width="3.125" style="20" customWidth="1"/>
    <col min="13823" max="13823" width="7.625" style="20" customWidth="1"/>
    <col min="13824" max="13824" width="3.125" style="20" customWidth="1"/>
    <col min="13825" max="13825" width="10.625" style="20" customWidth="1"/>
    <col min="13826" max="13826" width="2.125" style="20" customWidth="1"/>
    <col min="13827" max="13827" width="1.625" style="20" customWidth="1"/>
    <col min="13828" max="13828" width="7" style="20" customWidth="1"/>
    <col min="13829" max="13829" width="5.375" style="20" customWidth="1"/>
    <col min="13830" max="13835" width="0" style="20" hidden="1" customWidth="1"/>
    <col min="13836" max="13836" width="3.25" style="20" bestFit="1" customWidth="1"/>
    <col min="13837" max="13837" width="2.25" style="20" bestFit="1" customWidth="1"/>
    <col min="13838" max="13839" width="2.5" style="20" customWidth="1"/>
    <col min="13840" max="13840" width="2.875" style="20" customWidth="1"/>
    <col min="13841" max="13841" width="3.125" style="20" customWidth="1"/>
    <col min="13842" max="13842" width="2.5" style="20" customWidth="1"/>
    <col min="13843" max="13846" width="0" style="20" hidden="1" customWidth="1"/>
    <col min="13847" max="13847" width="9.875" style="20" customWidth="1"/>
    <col min="13848" max="13848" width="16.375" style="20" bestFit="1" customWidth="1"/>
    <col min="13849" max="13897" width="0" style="20" hidden="1" customWidth="1"/>
    <col min="13898" max="14074" width="9" style="20"/>
    <col min="14075" max="14075" width="3" style="20" customWidth="1"/>
    <col min="14076" max="14076" width="3.625" style="20" customWidth="1"/>
    <col min="14077" max="14077" width="6.875" style="20" customWidth="1"/>
    <col min="14078" max="14078" width="3.125" style="20" customWidth="1"/>
    <col min="14079" max="14079" width="7.625" style="20" customWidth="1"/>
    <col min="14080" max="14080" width="3.125" style="20" customWidth="1"/>
    <col min="14081" max="14081" width="10.625" style="20" customWidth="1"/>
    <col min="14082" max="14082" width="2.125" style="20" customWidth="1"/>
    <col min="14083" max="14083" width="1.625" style="20" customWidth="1"/>
    <col min="14084" max="14084" width="7" style="20" customWidth="1"/>
    <col min="14085" max="14085" width="5.375" style="20" customWidth="1"/>
    <col min="14086" max="14091" width="0" style="20" hidden="1" customWidth="1"/>
    <col min="14092" max="14092" width="3.25" style="20" bestFit="1" customWidth="1"/>
    <col min="14093" max="14093" width="2.25" style="20" bestFit="1" customWidth="1"/>
    <col min="14094" max="14095" width="2.5" style="20" customWidth="1"/>
    <col min="14096" max="14096" width="2.875" style="20" customWidth="1"/>
    <col min="14097" max="14097" width="3.125" style="20" customWidth="1"/>
    <col min="14098" max="14098" width="2.5" style="20" customWidth="1"/>
    <col min="14099" max="14102" width="0" style="20" hidden="1" customWidth="1"/>
    <col min="14103" max="14103" width="9.875" style="20" customWidth="1"/>
    <col min="14104" max="14104" width="16.375" style="20" bestFit="1" customWidth="1"/>
    <col min="14105" max="14153" width="0" style="20" hidden="1" customWidth="1"/>
    <col min="14154" max="14330" width="9" style="20"/>
    <col min="14331" max="14331" width="3" style="20" customWidth="1"/>
    <col min="14332" max="14332" width="3.625" style="20" customWidth="1"/>
    <col min="14333" max="14333" width="6.875" style="20" customWidth="1"/>
    <col min="14334" max="14334" width="3.125" style="20" customWidth="1"/>
    <col min="14335" max="14335" width="7.625" style="20" customWidth="1"/>
    <col min="14336" max="14336" width="3.125" style="20" customWidth="1"/>
    <col min="14337" max="14337" width="10.625" style="20" customWidth="1"/>
    <col min="14338" max="14338" width="2.125" style="20" customWidth="1"/>
    <col min="14339" max="14339" width="1.625" style="20" customWidth="1"/>
    <col min="14340" max="14340" width="7" style="20" customWidth="1"/>
    <col min="14341" max="14341" width="5.375" style="20" customWidth="1"/>
    <col min="14342" max="14347" width="0" style="20" hidden="1" customWidth="1"/>
    <col min="14348" max="14348" width="3.25" style="20" bestFit="1" customWidth="1"/>
    <col min="14349" max="14349" width="2.25" style="20" bestFit="1" customWidth="1"/>
    <col min="14350" max="14351" width="2.5" style="20" customWidth="1"/>
    <col min="14352" max="14352" width="2.875" style="20" customWidth="1"/>
    <col min="14353" max="14353" width="3.125" style="20" customWidth="1"/>
    <col min="14354" max="14354" width="2.5" style="20" customWidth="1"/>
    <col min="14355" max="14358" width="0" style="20" hidden="1" customWidth="1"/>
    <col min="14359" max="14359" width="9.875" style="20" customWidth="1"/>
    <col min="14360" max="14360" width="16.375" style="20" bestFit="1" customWidth="1"/>
    <col min="14361" max="14409" width="0" style="20" hidden="1" customWidth="1"/>
    <col min="14410" max="14586" width="9" style="20"/>
    <col min="14587" max="14587" width="3" style="20" customWidth="1"/>
    <col min="14588" max="14588" width="3.625" style="20" customWidth="1"/>
    <col min="14589" max="14589" width="6.875" style="20" customWidth="1"/>
    <col min="14590" max="14590" width="3.125" style="20" customWidth="1"/>
    <col min="14591" max="14591" width="7.625" style="20" customWidth="1"/>
    <col min="14592" max="14592" width="3.125" style="20" customWidth="1"/>
    <col min="14593" max="14593" width="10.625" style="20" customWidth="1"/>
    <col min="14594" max="14594" width="2.125" style="20" customWidth="1"/>
    <col min="14595" max="14595" width="1.625" style="20" customWidth="1"/>
    <col min="14596" max="14596" width="7" style="20" customWidth="1"/>
    <col min="14597" max="14597" width="5.375" style="20" customWidth="1"/>
    <col min="14598" max="14603" width="0" style="20" hidden="1" customWidth="1"/>
    <col min="14604" max="14604" width="3.25" style="20" bestFit="1" customWidth="1"/>
    <col min="14605" max="14605" width="2.25" style="20" bestFit="1" customWidth="1"/>
    <col min="14606" max="14607" width="2.5" style="20" customWidth="1"/>
    <col min="14608" max="14608" width="2.875" style="20" customWidth="1"/>
    <col min="14609" max="14609" width="3.125" style="20" customWidth="1"/>
    <col min="14610" max="14610" width="2.5" style="20" customWidth="1"/>
    <col min="14611" max="14614" width="0" style="20" hidden="1" customWidth="1"/>
    <col min="14615" max="14615" width="9.875" style="20" customWidth="1"/>
    <col min="14616" max="14616" width="16.375" style="20" bestFit="1" customWidth="1"/>
    <col min="14617" max="14665" width="0" style="20" hidden="1" customWidth="1"/>
    <col min="14666" max="14842" width="9" style="20"/>
    <col min="14843" max="14843" width="3" style="20" customWidth="1"/>
    <col min="14844" max="14844" width="3.625" style="20" customWidth="1"/>
    <col min="14845" max="14845" width="6.875" style="20" customWidth="1"/>
    <col min="14846" max="14846" width="3.125" style="20" customWidth="1"/>
    <col min="14847" max="14847" width="7.625" style="20" customWidth="1"/>
    <col min="14848" max="14848" width="3.125" style="20" customWidth="1"/>
    <col min="14849" max="14849" width="10.625" style="20" customWidth="1"/>
    <col min="14850" max="14850" width="2.125" style="20" customWidth="1"/>
    <col min="14851" max="14851" width="1.625" style="20" customWidth="1"/>
    <col min="14852" max="14852" width="7" style="20" customWidth="1"/>
    <col min="14853" max="14853" width="5.375" style="20" customWidth="1"/>
    <col min="14854" max="14859" width="0" style="20" hidden="1" customWidth="1"/>
    <col min="14860" max="14860" width="3.25" style="20" bestFit="1" customWidth="1"/>
    <col min="14861" max="14861" width="2.25" style="20" bestFit="1" customWidth="1"/>
    <col min="14862" max="14863" width="2.5" style="20" customWidth="1"/>
    <col min="14864" max="14864" width="2.875" style="20" customWidth="1"/>
    <col min="14865" max="14865" width="3.125" style="20" customWidth="1"/>
    <col min="14866" max="14866" width="2.5" style="20" customWidth="1"/>
    <col min="14867" max="14870" width="0" style="20" hidden="1" customWidth="1"/>
    <col min="14871" max="14871" width="9.875" style="20" customWidth="1"/>
    <col min="14872" max="14872" width="16.375" style="20" bestFit="1" customWidth="1"/>
    <col min="14873" max="14921" width="0" style="20" hidden="1" customWidth="1"/>
    <col min="14922" max="15098" width="9" style="20"/>
    <col min="15099" max="15099" width="3" style="20" customWidth="1"/>
    <col min="15100" max="15100" width="3.625" style="20" customWidth="1"/>
    <col min="15101" max="15101" width="6.875" style="20" customWidth="1"/>
    <col min="15102" max="15102" width="3.125" style="20" customWidth="1"/>
    <col min="15103" max="15103" width="7.625" style="20" customWidth="1"/>
    <col min="15104" max="15104" width="3.125" style="20" customWidth="1"/>
    <col min="15105" max="15105" width="10.625" style="20" customWidth="1"/>
    <col min="15106" max="15106" width="2.125" style="20" customWidth="1"/>
    <col min="15107" max="15107" width="1.625" style="20" customWidth="1"/>
    <col min="15108" max="15108" width="7" style="20" customWidth="1"/>
    <col min="15109" max="15109" width="5.375" style="20" customWidth="1"/>
    <col min="15110" max="15115" width="0" style="20" hidden="1" customWidth="1"/>
    <col min="15116" max="15116" width="3.25" style="20" bestFit="1" customWidth="1"/>
    <col min="15117" max="15117" width="2.25" style="20" bestFit="1" customWidth="1"/>
    <col min="15118" max="15119" width="2.5" style="20" customWidth="1"/>
    <col min="15120" max="15120" width="2.875" style="20" customWidth="1"/>
    <col min="15121" max="15121" width="3.125" style="20" customWidth="1"/>
    <col min="15122" max="15122" width="2.5" style="20" customWidth="1"/>
    <col min="15123" max="15126" width="0" style="20" hidden="1" customWidth="1"/>
    <col min="15127" max="15127" width="9.875" style="20" customWidth="1"/>
    <col min="15128" max="15128" width="16.375" style="20" bestFit="1" customWidth="1"/>
    <col min="15129" max="15177" width="0" style="20" hidden="1" customWidth="1"/>
    <col min="15178" max="15354" width="9" style="20"/>
    <col min="15355" max="15355" width="3" style="20" customWidth="1"/>
    <col min="15356" max="15356" width="3.625" style="20" customWidth="1"/>
    <col min="15357" max="15357" width="6.875" style="20" customWidth="1"/>
    <col min="15358" max="15358" width="3.125" style="20" customWidth="1"/>
    <col min="15359" max="15359" width="7.625" style="20" customWidth="1"/>
    <col min="15360" max="15360" width="3.125" style="20" customWidth="1"/>
    <col min="15361" max="15361" width="10.625" style="20" customWidth="1"/>
    <col min="15362" max="15362" width="2.125" style="20" customWidth="1"/>
    <col min="15363" max="15363" width="1.625" style="20" customWidth="1"/>
    <col min="15364" max="15364" width="7" style="20" customWidth="1"/>
    <col min="15365" max="15365" width="5.375" style="20" customWidth="1"/>
    <col min="15366" max="15371" width="0" style="20" hidden="1" customWidth="1"/>
    <col min="15372" max="15372" width="3.25" style="20" bestFit="1" customWidth="1"/>
    <col min="15373" max="15373" width="2.25" style="20" bestFit="1" customWidth="1"/>
    <col min="15374" max="15375" width="2.5" style="20" customWidth="1"/>
    <col min="15376" max="15376" width="2.875" style="20" customWidth="1"/>
    <col min="15377" max="15377" width="3.125" style="20" customWidth="1"/>
    <col min="15378" max="15378" width="2.5" style="20" customWidth="1"/>
    <col min="15379" max="15382" width="0" style="20" hidden="1" customWidth="1"/>
    <col min="15383" max="15383" width="9.875" style="20" customWidth="1"/>
    <col min="15384" max="15384" width="16.375" style="20" bestFit="1" customWidth="1"/>
    <col min="15385" max="15433" width="0" style="20" hidden="1" customWidth="1"/>
    <col min="15434" max="15610" width="9" style="20"/>
    <col min="15611" max="15611" width="3" style="20" customWidth="1"/>
    <col min="15612" max="15612" width="3.625" style="20" customWidth="1"/>
    <col min="15613" max="15613" width="6.875" style="20" customWidth="1"/>
    <col min="15614" max="15614" width="3.125" style="20" customWidth="1"/>
    <col min="15615" max="15615" width="7.625" style="20" customWidth="1"/>
    <col min="15616" max="15616" width="3.125" style="20" customWidth="1"/>
    <col min="15617" max="15617" width="10.625" style="20" customWidth="1"/>
    <col min="15618" max="15618" width="2.125" style="20" customWidth="1"/>
    <col min="15619" max="15619" width="1.625" style="20" customWidth="1"/>
    <col min="15620" max="15620" width="7" style="20" customWidth="1"/>
    <col min="15621" max="15621" width="5.375" style="20" customWidth="1"/>
    <col min="15622" max="15627" width="0" style="20" hidden="1" customWidth="1"/>
    <col min="15628" max="15628" width="3.25" style="20" bestFit="1" customWidth="1"/>
    <col min="15629" max="15629" width="2.25" style="20" bestFit="1" customWidth="1"/>
    <col min="15630" max="15631" width="2.5" style="20" customWidth="1"/>
    <col min="15632" max="15632" width="2.875" style="20" customWidth="1"/>
    <col min="15633" max="15633" width="3.125" style="20" customWidth="1"/>
    <col min="15634" max="15634" width="2.5" style="20" customWidth="1"/>
    <col min="15635" max="15638" width="0" style="20" hidden="1" customWidth="1"/>
    <col min="15639" max="15639" width="9.875" style="20" customWidth="1"/>
    <col min="15640" max="15640" width="16.375" style="20" bestFit="1" customWidth="1"/>
    <col min="15641" max="15689" width="0" style="20" hidden="1" customWidth="1"/>
    <col min="15690" max="15866" width="9" style="20"/>
    <col min="15867" max="15867" width="3" style="20" customWidth="1"/>
    <col min="15868" max="15868" width="3.625" style="20" customWidth="1"/>
    <col min="15869" max="15869" width="6.875" style="20" customWidth="1"/>
    <col min="15870" max="15870" width="3.125" style="20" customWidth="1"/>
    <col min="15871" max="15871" width="7.625" style="20" customWidth="1"/>
    <col min="15872" max="15872" width="3.125" style="20" customWidth="1"/>
    <col min="15873" max="15873" width="10.625" style="20" customWidth="1"/>
    <col min="15874" max="15874" width="2.125" style="20" customWidth="1"/>
    <col min="15875" max="15875" width="1.625" style="20" customWidth="1"/>
    <col min="15876" max="15876" width="7" style="20" customWidth="1"/>
    <col min="15877" max="15877" width="5.375" style="20" customWidth="1"/>
    <col min="15878" max="15883" width="0" style="20" hidden="1" customWidth="1"/>
    <col min="15884" max="15884" width="3.25" style="20" bestFit="1" customWidth="1"/>
    <col min="15885" max="15885" width="2.25" style="20" bestFit="1" customWidth="1"/>
    <col min="15886" max="15887" width="2.5" style="20" customWidth="1"/>
    <col min="15888" max="15888" width="2.875" style="20" customWidth="1"/>
    <col min="15889" max="15889" width="3.125" style="20" customWidth="1"/>
    <col min="15890" max="15890" width="2.5" style="20" customWidth="1"/>
    <col min="15891" max="15894" width="0" style="20" hidden="1" customWidth="1"/>
    <col min="15895" max="15895" width="9.875" style="20" customWidth="1"/>
    <col min="15896" max="15896" width="16.375" style="20" bestFit="1" customWidth="1"/>
    <col min="15897" max="15945" width="0" style="20" hidden="1" customWidth="1"/>
    <col min="15946" max="16122" width="9" style="20"/>
    <col min="16123" max="16123" width="3" style="20" customWidth="1"/>
    <col min="16124" max="16124" width="3.625" style="20" customWidth="1"/>
    <col min="16125" max="16125" width="6.875" style="20" customWidth="1"/>
    <col min="16126" max="16126" width="3.125" style="20" customWidth="1"/>
    <col min="16127" max="16127" width="7.625" style="20" customWidth="1"/>
    <col min="16128" max="16128" width="3.125" style="20" customWidth="1"/>
    <col min="16129" max="16129" width="10.625" style="20" customWidth="1"/>
    <col min="16130" max="16130" width="2.125" style="20" customWidth="1"/>
    <col min="16131" max="16131" width="1.625" style="20" customWidth="1"/>
    <col min="16132" max="16132" width="7" style="20" customWidth="1"/>
    <col min="16133" max="16133" width="5.375" style="20" customWidth="1"/>
    <col min="16134" max="16139" width="0" style="20" hidden="1" customWidth="1"/>
    <col min="16140" max="16140" width="3.25" style="20" bestFit="1" customWidth="1"/>
    <col min="16141" max="16141" width="2.25" style="20" bestFit="1" customWidth="1"/>
    <col min="16142" max="16143" width="2.5" style="20" customWidth="1"/>
    <col min="16144" max="16144" width="2.875" style="20" customWidth="1"/>
    <col min="16145" max="16145" width="3.125" style="20" customWidth="1"/>
    <col min="16146" max="16146" width="2.5" style="20" customWidth="1"/>
    <col min="16147" max="16150" width="0" style="20" hidden="1" customWidth="1"/>
    <col min="16151" max="16151" width="9.875" style="20" customWidth="1"/>
    <col min="16152" max="16152" width="16.375" style="20" bestFit="1" customWidth="1"/>
    <col min="16153" max="16201" width="0" style="20" hidden="1" customWidth="1"/>
    <col min="16202" max="16384" width="9" style="20"/>
  </cols>
  <sheetData>
    <row r="1" spans="1:79" s="72" customFormat="1" ht="28.5" customHeight="1" thickBot="1">
      <c r="A1" s="321" t="s">
        <v>97</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E1" s="93"/>
      <c r="AF1" s="93"/>
    </row>
    <row r="2" spans="1:79" s="72" customFormat="1" ht="25.5" customHeight="1">
      <c r="A2" s="322" t="s">
        <v>74</v>
      </c>
      <c r="B2" s="323"/>
      <c r="C2" s="324" t="str">
        <f>_xlfn.CONCAT('様式２（例）'!C4,"  ",'様式２（例）'!D4)</f>
        <v>埼玉  太郎</v>
      </c>
      <c r="D2" s="325"/>
      <c r="E2" s="325"/>
      <c r="F2" s="325"/>
      <c r="G2" s="326"/>
      <c r="H2" s="327" t="s">
        <v>73</v>
      </c>
      <c r="I2" s="328"/>
      <c r="J2" s="329"/>
      <c r="K2" s="330"/>
      <c r="L2" s="331"/>
      <c r="M2" s="331"/>
      <c r="N2" s="331"/>
      <c r="O2" s="331"/>
      <c r="P2" s="331"/>
      <c r="Q2" s="331"/>
      <c r="R2" s="331"/>
      <c r="S2" s="331"/>
      <c r="T2" s="331"/>
      <c r="U2" s="331"/>
      <c r="V2" s="331"/>
      <c r="W2" s="331"/>
      <c r="X2" s="331"/>
      <c r="Y2" s="131"/>
      <c r="Z2" s="131"/>
      <c r="AA2" s="131"/>
      <c r="AB2" s="131"/>
      <c r="AC2" s="132" t="s">
        <v>75</v>
      </c>
      <c r="AE2" s="20"/>
      <c r="AF2" s="20"/>
      <c r="AG2" s="20"/>
      <c r="AH2" s="20"/>
      <c r="AI2" s="20"/>
      <c r="AJ2" s="20"/>
      <c r="AK2" s="20"/>
      <c r="AL2" s="20"/>
      <c r="AM2" s="20"/>
      <c r="AN2" s="20"/>
      <c r="AO2" s="20"/>
      <c r="AP2" s="20"/>
      <c r="AQ2" s="20"/>
      <c r="AR2" s="20"/>
    </row>
    <row r="3" spans="1:79" s="72" customFormat="1" ht="25.5" customHeight="1" thickBot="1">
      <c r="A3" s="334" t="s">
        <v>72</v>
      </c>
      <c r="B3" s="335"/>
      <c r="C3" s="336">
        <f>'様式２（例）'!C9</f>
        <v>17831</v>
      </c>
      <c r="D3" s="337"/>
      <c r="E3" s="337"/>
      <c r="F3" s="337"/>
      <c r="G3" s="338"/>
      <c r="H3" s="339" t="str">
        <f>IF(C3="","",CONCATENATE("",AD3,"歳"))</f>
        <v>77歳</v>
      </c>
      <c r="I3" s="340"/>
      <c r="J3" s="341"/>
      <c r="K3" s="332"/>
      <c r="L3" s="333"/>
      <c r="M3" s="333"/>
      <c r="N3" s="333"/>
      <c r="O3" s="333"/>
      <c r="P3" s="333"/>
      <c r="Q3" s="333"/>
      <c r="R3" s="333"/>
      <c r="S3" s="333"/>
      <c r="T3" s="333"/>
      <c r="U3" s="333"/>
      <c r="V3" s="333"/>
      <c r="W3" s="333"/>
      <c r="X3" s="333"/>
      <c r="Y3" s="133"/>
      <c r="Z3" s="133"/>
      <c r="AA3" s="133"/>
      <c r="AB3" s="133"/>
      <c r="AC3" s="134">
        <v>46141</v>
      </c>
      <c r="AD3" s="101">
        <f>DATEDIF(C3,AC3+1,"y")</f>
        <v>77</v>
      </c>
      <c r="AF3" s="93"/>
      <c r="BS3" s="100"/>
    </row>
    <row r="4" spans="1:79" s="72" customFormat="1" ht="21" customHeight="1">
      <c r="A4" s="99" t="s">
        <v>71</v>
      </c>
      <c r="B4" s="356" t="s">
        <v>70</v>
      </c>
      <c r="C4" s="335"/>
      <c r="D4" s="335"/>
      <c r="E4" s="335"/>
      <c r="F4" s="335"/>
      <c r="G4" s="357"/>
      <c r="H4" s="356" t="s">
        <v>69</v>
      </c>
      <c r="I4" s="335"/>
      <c r="J4" s="335"/>
      <c r="K4" s="319"/>
      <c r="L4" s="358" t="s">
        <v>68</v>
      </c>
      <c r="M4" s="359"/>
      <c r="N4" s="360"/>
      <c r="O4" s="318" t="s">
        <v>67</v>
      </c>
      <c r="P4" s="318"/>
      <c r="Q4" s="319"/>
      <c r="R4" s="317" t="s">
        <v>67</v>
      </c>
      <c r="S4" s="318"/>
      <c r="T4" s="319"/>
      <c r="U4" s="98" t="s">
        <v>66</v>
      </c>
      <c r="V4" s="318" t="s">
        <v>65</v>
      </c>
      <c r="W4" s="318"/>
      <c r="X4" s="320"/>
      <c r="Y4" s="97"/>
      <c r="Z4" s="96"/>
      <c r="AA4" s="95"/>
      <c r="AB4" s="95"/>
      <c r="AC4" s="94" t="s">
        <v>64</v>
      </c>
      <c r="AD4" s="93"/>
      <c r="AE4" s="93"/>
      <c r="AF4" s="93"/>
      <c r="AG4" s="92" t="s">
        <v>63</v>
      </c>
      <c r="AH4" s="91"/>
      <c r="AI4" s="91"/>
      <c r="AJ4" s="91"/>
      <c r="AK4" s="91"/>
      <c r="AL4" s="90"/>
      <c r="AM4" s="89" t="s">
        <v>62</v>
      </c>
      <c r="AN4" s="88"/>
      <c r="AO4" s="88"/>
      <c r="AP4" s="88"/>
      <c r="AQ4" s="88"/>
      <c r="AR4" s="87"/>
      <c r="AS4" s="86" t="s">
        <v>61</v>
      </c>
      <c r="AT4" s="85"/>
      <c r="AU4" s="85"/>
      <c r="AV4" s="85"/>
      <c r="AW4" s="85"/>
      <c r="AX4" s="84"/>
      <c r="AY4" s="83" t="s">
        <v>60</v>
      </c>
      <c r="AZ4" s="82"/>
      <c r="BA4" s="82"/>
      <c r="BB4" s="82"/>
      <c r="BC4" s="82"/>
      <c r="BD4" s="81"/>
      <c r="BF4" s="72" t="s">
        <v>59</v>
      </c>
      <c r="BH4" s="72" t="s">
        <v>57</v>
      </c>
      <c r="BI4" s="72" t="s">
        <v>58</v>
      </c>
      <c r="BK4" s="72" t="s">
        <v>57</v>
      </c>
      <c r="BL4" s="72" t="s">
        <v>56</v>
      </c>
      <c r="BO4" s="80" t="s">
        <v>37</v>
      </c>
      <c r="BP4" s="79" t="s">
        <v>55</v>
      </c>
      <c r="BQ4" s="79" t="s">
        <v>54</v>
      </c>
      <c r="BR4" s="79"/>
      <c r="BS4" s="79" t="s">
        <v>53</v>
      </c>
      <c r="BT4" s="79" t="s">
        <v>52</v>
      </c>
      <c r="BU4" s="78" t="s">
        <v>51</v>
      </c>
      <c r="BV4" s="80" t="s">
        <v>37</v>
      </c>
      <c r="BW4" s="79" t="s">
        <v>55</v>
      </c>
      <c r="BX4" s="79" t="s">
        <v>54</v>
      </c>
      <c r="BY4" s="79" t="s">
        <v>53</v>
      </c>
      <c r="BZ4" s="79" t="s">
        <v>52</v>
      </c>
      <c r="CA4" s="78" t="s">
        <v>51</v>
      </c>
    </row>
    <row r="5" spans="1:79" ht="12.75" customHeight="1">
      <c r="A5" s="425" t="s">
        <v>98</v>
      </c>
      <c r="B5" s="346" t="str">
        <f>IF('様式２（例）'!H7&lt;&gt;"",'様式２（例）'!H7,"")</f>
        <v>○○市医師会理事</v>
      </c>
      <c r="C5" s="347"/>
      <c r="D5" s="347"/>
      <c r="E5" s="347"/>
      <c r="F5" s="347"/>
      <c r="G5" s="348"/>
      <c r="H5" s="77" t="s">
        <v>42</v>
      </c>
      <c r="I5" s="76"/>
      <c r="J5" s="352">
        <f>IF('様式２（例）'!K7&lt;&gt;"",'様式２（例）'!K7,"")</f>
        <v>34060</v>
      </c>
      <c r="K5" s="353"/>
      <c r="L5" s="354">
        <f>AG5</f>
        <v>7</v>
      </c>
      <c r="M5" s="361">
        <f>AH5</f>
        <v>5</v>
      </c>
      <c r="N5" s="342">
        <f>AI5</f>
        <v>0</v>
      </c>
      <c r="O5" s="363">
        <f>IF($J5&lt;&gt;"",IF($AC5="0-",AM5,IF($AC5="+0",AS5,IF($AC5="+-",AY5,AG5))),"")</f>
        <v>7</v>
      </c>
      <c r="P5" s="365">
        <f>IF($J5&lt;&gt;"",IF($AC5="0-",AN5,IF($AC5="+0",AT5,IF($AC5="+-",AZ5,AH5))),"")</f>
        <v>4</v>
      </c>
      <c r="Q5" s="363" t="str">
        <f>IF($J5&lt;&gt;"",IF($AC5="0-",AO5,IF($AC5="+0",AU5,IF($AC5="+-",BA5,AI5))),"")</f>
        <v>半</v>
      </c>
      <c r="R5" s="372">
        <f>IF($U6="","",ROUNDDOWN($AA5/12,0))</f>
        <v>7</v>
      </c>
      <c r="S5" s="374">
        <f>IF($U6="","",ROUNDDOWN(MOD($AA5,12),0))</f>
        <v>4</v>
      </c>
      <c r="T5" s="381" t="str">
        <f>IF($U6="","", IF( (MOD($AA5,12)-$S5)&gt;=0.5,"半",0))</f>
        <v>半</v>
      </c>
      <c r="U5" s="135" t="str">
        <f>IF(B5&lt;&gt; "", "1", "")</f>
        <v>1</v>
      </c>
      <c r="V5" s="372">
        <f>IF($U6="","",ROUNDDOWN($AA5*($U5/$U6)/12,0))</f>
        <v>7</v>
      </c>
      <c r="W5" s="374">
        <f>IF($U6="","",ROUNDDOWN(MOD($AA5*($U5/$U6),12),0))</f>
        <v>4</v>
      </c>
      <c r="X5" s="376" t="str">
        <f>IF(U6="","",IF( (MOD($AA5*($U5/$U6),12)-$W5)&gt;=0.5,"半",0) )</f>
        <v>半</v>
      </c>
      <c r="Y5" s="378">
        <v>1</v>
      </c>
      <c r="Z5" s="379"/>
      <c r="AA5" s="380">
        <f>IF(OR($Y5&lt;&gt;$Y7,$Y7=""), SUMIF($Y$5:$Y$28,$Y5,$AB$5:$AB$28),"" )</f>
        <v>88.5</v>
      </c>
      <c r="AB5" s="367">
        <f>IF(Z5=2,0,O5*12+P5+COUNTIF(Q5:Q5,"半")*0.5)</f>
        <v>88.5</v>
      </c>
      <c r="AC5" s="368" t="s">
        <v>117</v>
      </c>
      <c r="AD5" s="370" t="str">
        <f>IF(AC5&lt;&gt;"",VLOOKUP(AC5,$AE$5:$AF$8,2),"")</f>
        <v>至が半月前</v>
      </c>
      <c r="AE5" s="74"/>
      <c r="AF5" s="75" t="s">
        <v>50</v>
      </c>
      <c r="AG5" s="68">
        <f>IF(AK5&gt;=12,DATEDIF(BH5,BK5,"y")+1,DATEDIF(BH5,BK5,"y"))</f>
        <v>7</v>
      </c>
      <c r="AH5" s="68">
        <f>IF(AK5&gt;=12,AK5-12,AK5)</f>
        <v>5</v>
      </c>
      <c r="AI5" s="67">
        <f>IF(AL5&lt;=15,"半",0)</f>
        <v>0</v>
      </c>
      <c r="AJ5" s="30">
        <f>DATEDIF(BH5,BK5,"y")</f>
        <v>7</v>
      </c>
      <c r="AK5" s="27">
        <f>IF(AL5&gt;=16,DATEDIF(BH5,BK5,"ym")+1,DATEDIF(BH5,BK5,"ym"))</f>
        <v>5</v>
      </c>
      <c r="AL5" s="29">
        <f>DATEDIF(BH5,BK5,"md")</f>
        <v>30</v>
      </c>
      <c r="AM5" s="38">
        <f>IF(AQ5&gt;=12,DATEDIF(BH5,BL5,"y")+1,DATEDIF(BH5,BL5,"y"))</f>
        <v>7</v>
      </c>
      <c r="AN5" s="38">
        <f>IF(AQ5&gt;=12,AQ5-12,AQ5)</f>
        <v>4</v>
      </c>
      <c r="AO5" s="37" t="str">
        <f>IF(AR5&lt;=15,"半",0)</f>
        <v>半</v>
      </c>
      <c r="AP5" s="71">
        <f>DATEDIF(BH5,BL5,"y")</f>
        <v>7</v>
      </c>
      <c r="AQ5" s="70">
        <f>IF(AR5&gt;=16,DATEDIF(BH5,BL5,"ym")+1,DATEDIF(BH5,BL5,"ym"))</f>
        <v>4</v>
      </c>
      <c r="AR5" s="69">
        <f>DATEDIF(BH5,BL5,"md")</f>
        <v>14</v>
      </c>
      <c r="AS5" s="38">
        <f>IF(AW5&gt;=12,DATEDIF(BI5,BK5,"y")+1,DATEDIF(BI5,BK5,"y"))</f>
        <v>7</v>
      </c>
      <c r="AT5" s="38">
        <f>IF(AW5&gt;=12,AW5-12,AW5)</f>
        <v>4</v>
      </c>
      <c r="AU5" s="37" t="str">
        <f>IF(AX5&lt;=15,"半",0)</f>
        <v>半</v>
      </c>
      <c r="AV5" s="71">
        <f>DATEDIF(BI5,BK5,"y")</f>
        <v>7</v>
      </c>
      <c r="AW5" s="70">
        <f>IF(AX5&gt;=16,DATEDIF(BI5,BK5,"ym")+1,DATEDIF(BI5,BK5,"ym"))</f>
        <v>4</v>
      </c>
      <c r="AX5" s="70">
        <f>DATEDIF(BI5,BK5,"md")</f>
        <v>15</v>
      </c>
      <c r="AY5" s="38">
        <f>IF(BC5&gt;=12,DATEDIF(BI5,BL5,"y")+1,DATEDIF(BI5,BL5,"y"))</f>
        <v>7</v>
      </c>
      <c r="AZ5" s="38">
        <f>IF(BC5&gt;=12,BC5-12,BC5)</f>
        <v>4</v>
      </c>
      <c r="BA5" s="37">
        <f>IF(BD5&lt;=15,"半",0)</f>
        <v>0</v>
      </c>
      <c r="BB5" s="71">
        <f>DATEDIF(BI5,BL5,"y")</f>
        <v>7</v>
      </c>
      <c r="BC5" s="70">
        <f>IF(BD5&gt;=16,DATEDIF(BI5,BL5,"ym")+1,DATEDIF(BI5,BL5,"ym"))</f>
        <v>4</v>
      </c>
      <c r="BD5" s="69">
        <f>DATEDIF(BI5,BL5,"md")</f>
        <v>30</v>
      </c>
      <c r="BE5" s="27"/>
      <c r="BF5" s="28">
        <f>IF(J6="現在",$AC$3,J6)</f>
        <v>36762</v>
      </c>
      <c r="BG5" s="20">
        <v>0</v>
      </c>
      <c r="BH5" s="26">
        <f>IF(DAY(J5)&lt;=15,J5-DAY(J5)+1,J5-DAY(J5)+16)</f>
        <v>34060</v>
      </c>
      <c r="BI5" s="26">
        <f>IF(DAY(BH5)=1,BH5+15,BR5)</f>
        <v>34075</v>
      </c>
      <c r="BJ5" s="24"/>
      <c r="BK5" s="36">
        <f>IF(CA5&gt;=16,BY5,IF(J6="現在",$AC$3-CA5+15,J6-CA5+15))</f>
        <v>36769</v>
      </c>
      <c r="BL5" s="25">
        <f>IF(DAY(BK5)=15,BK5-DAY(BK5),BK5-DAY(BK5)+15)</f>
        <v>36753</v>
      </c>
      <c r="BM5" s="24"/>
      <c r="BN5" s="24"/>
      <c r="BO5" s="20">
        <f>YEAR(J5)</f>
        <v>1993</v>
      </c>
      <c r="BP5" s="20">
        <f>MONTH(J5)+1</f>
        <v>5</v>
      </c>
      <c r="BQ5" s="23" t="str">
        <f>CONCATENATE(BO5,"/",BP5,"/",1)</f>
        <v>1993/5/1</v>
      </c>
      <c r="BR5" s="23">
        <f>BQ5+1-1</f>
        <v>34090</v>
      </c>
      <c r="BS5" s="23">
        <f>BQ5-1</f>
        <v>34089</v>
      </c>
      <c r="BT5" s="20">
        <f>DAY(BS5)</f>
        <v>30</v>
      </c>
      <c r="BU5" s="20">
        <f>DAY(J5)</f>
        <v>1</v>
      </c>
      <c r="BV5" s="20">
        <f>YEAR(BF5)</f>
        <v>2000</v>
      </c>
      <c r="BW5" s="20">
        <f>IF(MONTH(BF5)=12,MONTH(BF5)-12+1,MONTH(BF5)+1)</f>
        <v>9</v>
      </c>
      <c r="BX5" s="23" t="str">
        <f>IF(BW5=1,CONCATENATE(BV5+1,"/",BW5,"/",1),CONCATENATE(BV5,"/",BW5,"/",1))</f>
        <v>2000/9/1</v>
      </c>
      <c r="BY5" s="23">
        <f>BX5-1</f>
        <v>36769</v>
      </c>
      <c r="BZ5" s="20">
        <f>DAY(BY5)</f>
        <v>31</v>
      </c>
      <c r="CA5" s="20">
        <f>DAY(BF5)</f>
        <v>24</v>
      </c>
    </row>
    <row r="6" spans="1:79" ht="12.75" customHeight="1">
      <c r="A6" s="426"/>
      <c r="B6" s="349"/>
      <c r="C6" s="350"/>
      <c r="D6" s="350"/>
      <c r="E6" s="350"/>
      <c r="F6" s="350"/>
      <c r="G6" s="351"/>
      <c r="H6" s="43" t="s">
        <v>41</v>
      </c>
      <c r="I6" s="43"/>
      <c r="J6" s="344">
        <f>IF('様式２（例）'!L7&lt;&gt;"",'様式２（例）'!L7,"")</f>
        <v>36762</v>
      </c>
      <c r="K6" s="345"/>
      <c r="L6" s="355"/>
      <c r="M6" s="362"/>
      <c r="N6" s="343"/>
      <c r="O6" s="364"/>
      <c r="P6" s="366"/>
      <c r="Q6" s="364"/>
      <c r="R6" s="373"/>
      <c r="S6" s="375"/>
      <c r="T6" s="382"/>
      <c r="U6" s="136" t="str">
        <f>IF(B5&lt;&gt; "", "1", "")</f>
        <v>1</v>
      </c>
      <c r="V6" s="373"/>
      <c r="W6" s="375"/>
      <c r="X6" s="377"/>
      <c r="Y6" s="378"/>
      <c r="Z6" s="379"/>
      <c r="AA6" s="380"/>
      <c r="AB6" s="367"/>
      <c r="AC6" s="369"/>
      <c r="AD6" s="370"/>
      <c r="AE6" s="74" t="s">
        <v>49</v>
      </c>
      <c r="AF6" s="73" t="s">
        <v>48</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26"/>
      <c r="B7" s="346" t="str">
        <f>IF('様式２（例）'!H8&lt;&gt;"",'様式２（例）'!H8,"")</f>
        <v>（社）○○医師会理事（名称変更）</v>
      </c>
      <c r="C7" s="347"/>
      <c r="D7" s="347"/>
      <c r="E7" s="347"/>
      <c r="F7" s="347"/>
      <c r="G7" s="348"/>
      <c r="H7" s="47" t="s">
        <v>42</v>
      </c>
      <c r="I7" s="46"/>
      <c r="J7" s="352">
        <f>IF('様式２（例）'!K8&lt;&gt;"",'様式２（例）'!K8,"")</f>
        <v>36763</v>
      </c>
      <c r="K7" s="353"/>
      <c r="L7" s="354">
        <f>AG7</f>
        <v>2</v>
      </c>
      <c r="M7" s="361">
        <f>AH7</f>
        <v>7</v>
      </c>
      <c r="N7" s="342">
        <f>AI7</f>
        <v>0</v>
      </c>
      <c r="O7" s="363">
        <f>IF($J7&lt;&gt;"",IF($AC7="0-",AM7,IF($AC7="+0",AS7,IF($AC7="+-",AY7,AG7))),"")</f>
        <v>2</v>
      </c>
      <c r="P7" s="365">
        <f>IF($J7&lt;&gt;"",IF($AC7="0-",AN7,IF($AC7="+0",AT7,IF($AC7="+-",AZ7,AH7))),"")</f>
        <v>6</v>
      </c>
      <c r="Q7" s="363" t="str">
        <f>IF($J7&lt;&gt;"",IF($AC7="0-",AO7,IF($AC7="+0",AU7,IF($AC7="+-",BA7,AI7))),"")</f>
        <v>半</v>
      </c>
      <c r="R7" s="372">
        <f>IF($U8="","",ROUNDDOWN($AA7/12,0))</f>
        <v>2</v>
      </c>
      <c r="S7" s="374">
        <f>IF($U8="","",ROUNDDOWN(MOD($AA7,12),0))</f>
        <v>6</v>
      </c>
      <c r="T7" s="381" t="str">
        <f>IF($U8="","", IF( (MOD($AA7,12)-$S7)&gt;=0.5,"半",0))</f>
        <v>半</v>
      </c>
      <c r="U7" s="135" t="str">
        <f t="shared" ref="U7" si="0">IF(B7&lt;&gt; "", "1", "")</f>
        <v>1</v>
      </c>
      <c r="V7" s="372">
        <f>IF($U8="","",ROUNDDOWN($AA7*($U7/$U8)/12,0))</f>
        <v>2</v>
      </c>
      <c r="W7" s="374">
        <f>IF($U8="","",ROUNDDOWN(MOD($AA7*($U7/$U8),12),0))</f>
        <v>6</v>
      </c>
      <c r="X7" s="376" t="str">
        <f>IF(U8="","",IF( (MOD($AA7*($U7/$U8),12)-$W7)&gt;=0.5,"半",0) )</f>
        <v>半</v>
      </c>
      <c r="Y7" s="378">
        <v>2</v>
      </c>
      <c r="Z7" s="379"/>
      <c r="AA7" s="380">
        <f>IF(OR($Y7&lt;&gt;$Y9,$Y9=""), SUMIF($Y$5:$Y$28,$Y7,$AB$5:$AB$28),"" )</f>
        <v>30.5</v>
      </c>
      <c r="AB7" s="367">
        <f>IF(Z7=2,0,O7*12+P7+COUNTIF(Q7:Q7,"半")*0.5)</f>
        <v>30.5</v>
      </c>
      <c r="AC7" s="368" t="s">
        <v>117</v>
      </c>
      <c r="AD7" s="370" t="str">
        <f>IF(AC7&lt;&gt;"",VLOOKUP(AC7,$AE$5:$AF$8,2),"")</f>
        <v>至が半月前</v>
      </c>
      <c r="AE7" s="74" t="s">
        <v>47</v>
      </c>
      <c r="AF7" s="73" t="s">
        <v>46</v>
      </c>
      <c r="AG7" s="38">
        <f>IF(AK7&gt;=12,DATEDIF(BH7,BK7,"y")+1,DATEDIF(BH7,BK7,"y"))</f>
        <v>2</v>
      </c>
      <c r="AH7" s="38">
        <f>IF(AK7&gt;=12,AK7-12,AK7)</f>
        <v>7</v>
      </c>
      <c r="AI7" s="37">
        <f>IF(AL7&lt;=15,"半",0)</f>
        <v>0</v>
      </c>
      <c r="AJ7" s="30">
        <f>DATEDIF(BH7,BK7,"y")</f>
        <v>2</v>
      </c>
      <c r="AK7" s="27">
        <f>IF(AL7&gt;=16,DATEDIF(BH7,BK7,"ym")+1,DATEDIF(BH7,BK7,"ym"))</f>
        <v>7</v>
      </c>
      <c r="AL7" s="29">
        <f>DATEDIF(BH7,BK7,"md")</f>
        <v>27</v>
      </c>
      <c r="AM7" s="38">
        <f>IF(AQ7&gt;=12,DATEDIF(BH7,BL7,"y")+1,DATEDIF(BH7,BL7,"y"))</f>
        <v>2</v>
      </c>
      <c r="AN7" s="38">
        <f>IF(AQ7&gt;=12,AQ7-12,AQ7)</f>
        <v>6</v>
      </c>
      <c r="AO7" s="37" t="str">
        <f>IF(AR7&lt;=15,"半",0)</f>
        <v>半</v>
      </c>
      <c r="AP7" s="30">
        <f>DATEDIF(BH7,BL7,"y")</f>
        <v>2</v>
      </c>
      <c r="AQ7" s="27">
        <f>IF(AR7&gt;=16,DATEDIF(BH7,BL7,"ym")+1,DATEDIF(BH7,BL7,"ym"))</f>
        <v>6</v>
      </c>
      <c r="AR7" s="29">
        <f>DATEDIF(BH7,BL7,"md")</f>
        <v>12</v>
      </c>
      <c r="AS7" s="38">
        <f>IF(AW7&gt;=12,DATEDIF(BI7,BK7,"y")+1,DATEDIF(BI7,BK7,"y"))</f>
        <v>2</v>
      </c>
      <c r="AT7" s="38">
        <f>IF(AW7&gt;=12,AW7-12,AW7)</f>
        <v>6</v>
      </c>
      <c r="AU7" s="37" t="str">
        <f>IF(AX7&lt;=15,"半",0)</f>
        <v>半</v>
      </c>
      <c r="AV7" s="30">
        <f>DATEDIF(BI7,BK7,"y")</f>
        <v>2</v>
      </c>
      <c r="AW7" s="27">
        <f>IF(AX7&gt;=16,DATEDIF(BI7,BK7,"ym")+1,DATEDIF(BI7,BK7,"ym"))</f>
        <v>6</v>
      </c>
      <c r="AX7" s="27">
        <f>DATEDIF(BI7,BK7,"md")</f>
        <v>14</v>
      </c>
      <c r="AY7" s="38">
        <f>IF(BC7&gt;=12,DATEDIF(BI7,BL7,"y")+1,DATEDIF(BI7,BL7,"y"))</f>
        <v>2</v>
      </c>
      <c r="AZ7" s="38">
        <f>IF(BC7&gt;=12,BC7-12,BC7)</f>
        <v>6</v>
      </c>
      <c r="BA7" s="37">
        <f>IF(BD7&lt;=15,"半",0)</f>
        <v>0</v>
      </c>
      <c r="BB7" s="30">
        <f>DATEDIF(BI7,BL7,"y")</f>
        <v>2</v>
      </c>
      <c r="BC7" s="27">
        <f>IF(BD7&gt;=16,DATEDIF(BI7,BL7,"ym")+1,DATEDIF(BI7,BL7,"ym"))</f>
        <v>6</v>
      </c>
      <c r="BD7" s="29">
        <f>DATEDIF(BI7,BL7,"md")</f>
        <v>27</v>
      </c>
      <c r="BE7" s="27"/>
      <c r="BF7" s="28">
        <f>IF(J8="現在",$AC$3,J8)</f>
        <v>37691</v>
      </c>
      <c r="BG7" s="27">
        <v>1</v>
      </c>
      <c r="BH7" s="26">
        <f>IF(DAY(J7)&lt;=15,J7-DAY(J7)+1,J7-DAY(J7)+16)</f>
        <v>36754</v>
      </c>
      <c r="BI7" s="26">
        <f>IF(DAY(BH7)=1,BH7+15,BR7)</f>
        <v>36770</v>
      </c>
      <c r="BJ7" s="24"/>
      <c r="BK7" s="36">
        <f>IF(CA7&gt;=16,BY7,IF(J8="現在",$AC$3-CA7+15,J8-CA7+15))</f>
        <v>37695</v>
      </c>
      <c r="BL7" s="25">
        <f>IF(DAY(BK7)=15,BK7-DAY(BK7),BK7-DAY(BK7)+15)</f>
        <v>37680</v>
      </c>
      <c r="BM7" s="24"/>
      <c r="BN7" s="24"/>
      <c r="BO7" s="20">
        <f>YEAR(J7)</f>
        <v>2000</v>
      </c>
      <c r="BP7" s="20">
        <f>MONTH(J7)+1</f>
        <v>9</v>
      </c>
      <c r="BQ7" s="23" t="str">
        <f>CONCATENATE(BO7,"/",BP7,"/",1)</f>
        <v>2000/9/1</v>
      </c>
      <c r="BR7" s="23">
        <f>BQ7+1-1</f>
        <v>36770</v>
      </c>
      <c r="BS7" s="23">
        <f>BQ7-1</f>
        <v>36769</v>
      </c>
      <c r="BT7" s="20">
        <f>DAY(BS7)</f>
        <v>31</v>
      </c>
      <c r="BU7" s="20">
        <f>DAY(J7)</f>
        <v>25</v>
      </c>
      <c r="BV7" s="20">
        <f>YEAR(BF7)</f>
        <v>2003</v>
      </c>
      <c r="BW7" s="20">
        <f>IF(MONTH(BF7)=12,MONTH(BF7)-12+1,MONTH(BF7)+1)</f>
        <v>4</v>
      </c>
      <c r="BX7" s="23" t="str">
        <f>IF(BW7=1,CONCATENATE(BV7+1,"/",BW7,"/",1),CONCATENATE(BV7,"/",BW7,"/",1))</f>
        <v>2003/4/1</v>
      </c>
      <c r="BY7" s="23">
        <f>BX7-1</f>
        <v>37711</v>
      </c>
      <c r="BZ7" s="20">
        <f>DAY(BY7)</f>
        <v>31</v>
      </c>
      <c r="CA7" s="20">
        <f>DAY(BF7)</f>
        <v>11</v>
      </c>
    </row>
    <row r="8" spans="1:79" ht="12.75" customHeight="1">
      <c r="A8" s="426"/>
      <c r="B8" s="349"/>
      <c r="C8" s="350"/>
      <c r="D8" s="350"/>
      <c r="E8" s="350"/>
      <c r="F8" s="350"/>
      <c r="G8" s="351"/>
      <c r="H8" s="43" t="s">
        <v>41</v>
      </c>
      <c r="I8" s="43"/>
      <c r="J8" s="344">
        <f>IF('様式２（例）'!L8&lt;&gt;"",'様式２（例）'!L8,"")</f>
        <v>37691</v>
      </c>
      <c r="K8" s="345"/>
      <c r="L8" s="355"/>
      <c r="M8" s="362"/>
      <c r="N8" s="343"/>
      <c r="O8" s="364"/>
      <c r="P8" s="366"/>
      <c r="Q8" s="364"/>
      <c r="R8" s="373"/>
      <c r="S8" s="375"/>
      <c r="T8" s="382"/>
      <c r="U8" s="136" t="str">
        <f t="shared" ref="U8" si="1">IF(B7&lt;&gt; "", "1", "")</f>
        <v>1</v>
      </c>
      <c r="V8" s="373"/>
      <c r="W8" s="375"/>
      <c r="X8" s="377"/>
      <c r="Y8" s="378"/>
      <c r="Z8" s="379"/>
      <c r="AA8" s="380"/>
      <c r="AB8" s="367"/>
      <c r="AC8" s="369"/>
      <c r="AD8" s="371"/>
      <c r="AE8" s="74" t="s">
        <v>45</v>
      </c>
      <c r="AF8" s="73" t="s">
        <v>44</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26"/>
      <c r="B9" s="346" t="str">
        <f>IF('様式２（例）'!H9&lt;&gt;"",'様式２（例）'!H9,"")</f>
        <v>同　　　　　　　　　副会長</v>
      </c>
      <c r="C9" s="347"/>
      <c r="D9" s="347"/>
      <c r="E9" s="347"/>
      <c r="F9" s="347"/>
      <c r="G9" s="348"/>
      <c r="H9" s="47" t="s">
        <v>42</v>
      </c>
      <c r="I9" s="46"/>
      <c r="J9" s="352">
        <f>IF('様式２（例）'!K9&lt;&gt;"",'様式２（例）'!K9,"")</f>
        <v>37692</v>
      </c>
      <c r="K9" s="353"/>
      <c r="L9" s="354">
        <f>AG9</f>
        <v>6</v>
      </c>
      <c r="M9" s="361">
        <f>AH9</f>
        <v>1</v>
      </c>
      <c r="N9" s="342">
        <f>AI9</f>
        <v>0</v>
      </c>
      <c r="O9" s="363">
        <f>IF($J9&lt;&gt;"",IF($AC9="0-",AM9,IF($AC9="+0",AS9,IF($AC9="+-",AY9,AG9))),"")</f>
        <v>6</v>
      </c>
      <c r="P9" s="365">
        <f>IF($J9&lt;&gt;"",IF($AC9="0-",AN9,IF($AC9="+0",AT9,IF($AC9="+-",AZ9,AH9))),"")</f>
        <v>1</v>
      </c>
      <c r="Q9" s="363">
        <f>IF($J9&lt;&gt;"",IF($AC9="0-",AO9,IF($AC9="+0",AU9,IF($AC9="+-",BA9,AI9))),"")</f>
        <v>0</v>
      </c>
      <c r="R9" s="372">
        <f>IF($U10="","",ROUNDDOWN($AA9/12,0))</f>
        <v>6</v>
      </c>
      <c r="S9" s="374">
        <f>IF($U10="","",ROUNDDOWN(MOD($AA9,12),0))</f>
        <v>1</v>
      </c>
      <c r="T9" s="381">
        <f>IF($U10="","", IF( (MOD($AA9,12)-$S9)&gt;=0.5,"半",0))</f>
        <v>0</v>
      </c>
      <c r="U9" s="135" t="str">
        <f t="shared" ref="U9" si="2">IF(B9&lt;&gt; "", "1", "")</f>
        <v>1</v>
      </c>
      <c r="V9" s="372">
        <f>IF($U10="","",ROUNDDOWN($AA9*($U9/$U10)/12,0))</f>
        <v>6</v>
      </c>
      <c r="W9" s="374">
        <f>IF($U10="","",ROUNDDOWN(MOD($AA9*($U9/$U10),12),0))</f>
        <v>1</v>
      </c>
      <c r="X9" s="376">
        <f>IF(U10="","",IF( (MOD($AA9*($U9/$U10),12)-$W9)&gt;=0.5,"半",0) )</f>
        <v>0</v>
      </c>
      <c r="Y9" s="378">
        <v>3</v>
      </c>
      <c r="Z9" s="379"/>
      <c r="AA9" s="380">
        <f>IF(OR($Y9&lt;&gt;$Y11,$Y11=""), SUMIF($Y$5:$Y$28,$Y9,$AB$5:$AB$28),"" )</f>
        <v>73</v>
      </c>
      <c r="AB9" s="367">
        <f>IF(Z9=2,0,O9*12+P9+COUNTIF(Q9:Q9,"半")*0.5)</f>
        <v>73</v>
      </c>
      <c r="AC9" s="368"/>
      <c r="AD9" s="370" t="str">
        <f>IF(AC9&lt;&gt;"",VLOOKUP(AC9,$AE$5:$AF$8,2),"")</f>
        <v/>
      </c>
      <c r="AE9" s="72"/>
      <c r="AF9" s="72"/>
      <c r="AG9" s="38">
        <f>IF(AK9&gt;=12,DATEDIF(BH9,BK9,"y")+1,DATEDIF(BH9,BK9,"y"))</f>
        <v>6</v>
      </c>
      <c r="AH9" s="38">
        <f>IF(AK9&gt;=12,AK9-12,AK9)</f>
        <v>1</v>
      </c>
      <c r="AI9" s="37">
        <f>IF(AL9&lt;=15,"半",0)</f>
        <v>0</v>
      </c>
      <c r="AJ9" s="30">
        <f>DATEDIF(BH9,BK9,"y")</f>
        <v>6</v>
      </c>
      <c r="AK9" s="27">
        <f>IF(AL9&gt;=16,DATEDIF(BH9,BK9,"ym")+1,DATEDIF(BH9,BK9,"ym"))</f>
        <v>1</v>
      </c>
      <c r="AL9" s="29">
        <f>DATEDIF(BH9,BK9,"md")</f>
        <v>30</v>
      </c>
      <c r="AM9" s="38">
        <f>IF(AQ9&gt;=12,DATEDIF(BH9,BL9,"y")+1,DATEDIF(BH9,BL9,"y"))</f>
        <v>6</v>
      </c>
      <c r="AN9" s="38">
        <f>IF(AQ9&gt;=12,AQ9-12,AQ9)</f>
        <v>0</v>
      </c>
      <c r="AO9" s="37" t="str">
        <f>IF(AR9&lt;=15,"半",0)</f>
        <v>半</v>
      </c>
      <c r="AP9" s="30">
        <f>DATEDIF(BH9,BL9,"y")</f>
        <v>6</v>
      </c>
      <c r="AQ9" s="27">
        <f>IF(AR9&gt;=16,DATEDIF(BH9,BL9,"ym")+1,DATEDIF(BH9,BL9,"ym"))</f>
        <v>0</v>
      </c>
      <c r="AR9" s="29">
        <f>DATEDIF(BH9,BL9,"md")</f>
        <v>14</v>
      </c>
      <c r="AS9" s="38">
        <f>IF(AW9&gt;=12,DATEDIF(BI9,BK9,"y")+1,DATEDIF(BI9,BK9,"y"))</f>
        <v>6</v>
      </c>
      <c r="AT9" s="38">
        <f>IF(AW9&gt;=12,AW9-12,AW9)</f>
        <v>0</v>
      </c>
      <c r="AU9" s="37" t="str">
        <f>IF(AX9&lt;=15,"半",0)</f>
        <v>半</v>
      </c>
      <c r="AV9" s="30">
        <f>DATEDIF(BI9,BK9,"y")</f>
        <v>6</v>
      </c>
      <c r="AW9" s="27">
        <f>IF(AX9&gt;=16,DATEDIF(BI9,BK9,"ym")+1,DATEDIF(BI9,BK9,"ym"))</f>
        <v>0</v>
      </c>
      <c r="AX9" s="27">
        <f>DATEDIF(BI9,BK9,"md")</f>
        <v>15</v>
      </c>
      <c r="AY9" s="38">
        <f>IF(BC9&gt;=12,DATEDIF(BI9,BL9,"y")+1,DATEDIF(BI9,BL9,"y"))</f>
        <v>6</v>
      </c>
      <c r="AZ9" s="38">
        <f>IF(BC9&gt;=12,BC9-12,BC9)</f>
        <v>0</v>
      </c>
      <c r="BA9" s="37">
        <f>IF(BD9&lt;=15,"半",0)</f>
        <v>0</v>
      </c>
      <c r="BB9" s="30">
        <f>DATEDIF(BI9,BL9,"y")</f>
        <v>5</v>
      </c>
      <c r="BC9" s="27">
        <f>IF(BD9&gt;=16,DATEDIF(BI9,BL9,"ym")+1,DATEDIF(BI9,BL9,"ym"))</f>
        <v>12</v>
      </c>
      <c r="BD9" s="29">
        <f>DATEDIF(BI9,BL9,"md")</f>
        <v>27</v>
      </c>
      <c r="BE9" s="27"/>
      <c r="BF9" s="28">
        <f>IF(J10="現在",$AC$3,J10)</f>
        <v>39903</v>
      </c>
      <c r="BG9" s="27">
        <v>2</v>
      </c>
      <c r="BH9" s="26">
        <f>IF(DAY(J9)&lt;=15,J9-DAY(J9)+1,J9-DAY(J9)+16)</f>
        <v>37681</v>
      </c>
      <c r="BI9" s="26">
        <f>IF(DAY(BH9)=1,BH9+15,BR9)</f>
        <v>37696</v>
      </c>
      <c r="BJ9" s="24"/>
      <c r="BK9" s="36">
        <f>IF(CA9&gt;=16,BY9,IF(J10="現在",$AC$3-CA9+15,J10-CA9+15))</f>
        <v>39903</v>
      </c>
      <c r="BL9" s="25">
        <f>IF(DAY(BK9)=15,BK9-DAY(BK9),BK9-DAY(BK9)+15)</f>
        <v>39887</v>
      </c>
      <c r="BM9" s="24"/>
      <c r="BN9" s="24"/>
      <c r="BO9" s="20">
        <f>YEAR(J9)</f>
        <v>2003</v>
      </c>
      <c r="BP9" s="20">
        <f>MONTH(J9)+1</f>
        <v>4</v>
      </c>
      <c r="BQ9" s="23" t="str">
        <f>CONCATENATE(BO9,"/",BP9,"/",1)</f>
        <v>2003/4/1</v>
      </c>
      <c r="BR9" s="23">
        <f>BQ9+1-1</f>
        <v>37712</v>
      </c>
      <c r="BS9" s="23">
        <f>BQ9-1</f>
        <v>37711</v>
      </c>
      <c r="BT9" s="20">
        <f>DAY(BS9)</f>
        <v>31</v>
      </c>
      <c r="BU9" s="20">
        <f>DAY(J9)</f>
        <v>12</v>
      </c>
      <c r="BV9" s="20">
        <f>YEAR(BF9)</f>
        <v>2009</v>
      </c>
      <c r="BW9" s="20">
        <f>IF(MONTH(BF9)=12,MONTH(BF9)-12+1,MONTH(BF9)+1)</f>
        <v>4</v>
      </c>
      <c r="BX9" s="23" t="str">
        <f>IF(BW9=1,CONCATENATE(BV9+1,"/",BW9,"/",1),CONCATENATE(BV9,"/",BW9,"/",1))</f>
        <v>2009/4/1</v>
      </c>
      <c r="BY9" s="23">
        <f>BX9-1</f>
        <v>39903</v>
      </c>
      <c r="BZ9" s="20">
        <f>DAY(BY9)</f>
        <v>31</v>
      </c>
      <c r="CA9" s="20">
        <f>DAY(BF9)</f>
        <v>31</v>
      </c>
    </row>
    <row r="10" spans="1:79" ht="12.75" customHeight="1">
      <c r="A10" s="426"/>
      <c r="B10" s="349"/>
      <c r="C10" s="350"/>
      <c r="D10" s="350"/>
      <c r="E10" s="350"/>
      <c r="F10" s="350"/>
      <c r="G10" s="351"/>
      <c r="H10" s="43" t="s">
        <v>41</v>
      </c>
      <c r="I10" s="43"/>
      <c r="J10" s="344">
        <f>IF('様式２（例）'!L9&lt;&gt;"",'様式２（例）'!L9,"")</f>
        <v>39903</v>
      </c>
      <c r="K10" s="345"/>
      <c r="L10" s="355"/>
      <c r="M10" s="362"/>
      <c r="N10" s="343"/>
      <c r="O10" s="364"/>
      <c r="P10" s="366"/>
      <c r="Q10" s="364"/>
      <c r="R10" s="373"/>
      <c r="S10" s="375"/>
      <c r="T10" s="382"/>
      <c r="U10" s="136" t="str">
        <f t="shared" ref="U10" si="3">IF(B9&lt;&gt; "", "1", "")</f>
        <v>1</v>
      </c>
      <c r="V10" s="373"/>
      <c r="W10" s="375"/>
      <c r="X10" s="377"/>
      <c r="Y10" s="378"/>
      <c r="Z10" s="379"/>
      <c r="AA10" s="380"/>
      <c r="AB10" s="367"/>
      <c r="AC10" s="368"/>
      <c r="AD10" s="371"/>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26"/>
      <c r="B11" s="346" t="str">
        <f>IF('様式２（例）'!H10&lt;&gt;"",'様式２（例）'!H10,"")</f>
        <v>（一社）○○医師会会長（一般社団法人化）</v>
      </c>
      <c r="C11" s="347"/>
      <c r="D11" s="347"/>
      <c r="E11" s="347"/>
      <c r="F11" s="347"/>
      <c r="G11" s="348"/>
      <c r="H11" s="47" t="s">
        <v>42</v>
      </c>
      <c r="I11" s="46"/>
      <c r="J11" s="352">
        <f>IF('様式２（例）'!K10&lt;&gt;"",'様式２（例）'!K10,"")</f>
        <v>39904</v>
      </c>
      <c r="K11" s="353"/>
      <c r="L11" s="354">
        <f>AG11</f>
        <v>11</v>
      </c>
      <c r="M11" s="361">
        <f>AH11</f>
        <v>7</v>
      </c>
      <c r="N11" s="342" t="str">
        <f>AI11</f>
        <v>半</v>
      </c>
      <c r="O11" s="363">
        <f>IF($J11&lt;&gt;"",IF($AC11="0-",AM11,IF($AC11="+0",AS11,IF($AC11="+-",AY11,AG11))),"")</f>
        <v>11</v>
      </c>
      <c r="P11" s="365">
        <f>IF($J11&lt;&gt;"",IF($AC11="0-",AN11,IF($AC11="+0",AT11,IF($AC11="+-",AZ11,AH11))),"")</f>
        <v>7</v>
      </c>
      <c r="Q11" s="363" t="str">
        <f>IF($J11&lt;&gt;"",IF($AC11="0-",AO11,IF($AC11="+0",AU11,IF($AC11="+-",BA11,AI11))),"")</f>
        <v>半</v>
      </c>
      <c r="R11" s="372">
        <f>IF($U12="","",ROUNDDOWN($AA11/12,0))</f>
        <v>11</v>
      </c>
      <c r="S11" s="374">
        <f>IF($U12="","",ROUNDDOWN(MOD($AA11,12),0))</f>
        <v>7</v>
      </c>
      <c r="T11" s="381" t="str">
        <f>IF($U12="","", IF( (MOD($AA11,12)-$S11)&gt;=0.5,"半",0))</f>
        <v>半</v>
      </c>
      <c r="U11" s="135" t="str">
        <f t="shared" ref="U11" si="4">IF(B11&lt;&gt; "", "1", "")</f>
        <v>1</v>
      </c>
      <c r="V11" s="372">
        <f>IF($U12="","",ROUNDDOWN($AA11*($U11/$U12)/12,0))</f>
        <v>11</v>
      </c>
      <c r="W11" s="374">
        <f>IF($U12="","",ROUNDDOWN(MOD($AA11*($U11/$U12),12),0))</f>
        <v>7</v>
      </c>
      <c r="X11" s="376" t="str">
        <f>IF(U12="","",IF( (MOD($AA11*($U11/$U12),12)-$W11)&gt;=0.5,"半",0) )</f>
        <v>半</v>
      </c>
      <c r="Y11" s="378">
        <v>4</v>
      </c>
      <c r="Z11" s="379"/>
      <c r="AA11" s="380">
        <f>IF(OR($Y11&lt;&gt;$Y13,$Y13=""), SUMIF($Y$5:$Y$28,$Y11,$AB$5:$AB$28),"" )</f>
        <v>139.5</v>
      </c>
      <c r="AB11" s="367">
        <f>IF(Z11=2,0,O11*12+P11+COUNTIF(Q11:Q11,"半")*0.5)</f>
        <v>139.5</v>
      </c>
      <c r="AC11" s="368"/>
      <c r="AD11" s="370" t="str">
        <f>IF(AC11&lt;&gt;"",VLOOKUP(AC11,$AE$5:$AF$8,2),"")</f>
        <v/>
      </c>
      <c r="AE11" s="33"/>
      <c r="AF11" s="33"/>
      <c r="AG11" s="38">
        <f>IF(AK11&gt;=12,DATEDIF(BH11,BK11,"y")+1,DATEDIF(BH11,BK11,"y"))</f>
        <v>11</v>
      </c>
      <c r="AH11" s="38">
        <f>IF(AK11&gt;=12,AK11-12,AK11)</f>
        <v>7</v>
      </c>
      <c r="AI11" s="37" t="str">
        <f>IF(AL11&lt;=15,"半",0)</f>
        <v>半</v>
      </c>
      <c r="AJ11" s="66">
        <f>DATEDIF(BH11,BK11,"y")</f>
        <v>11</v>
      </c>
      <c r="AK11" s="65">
        <f>IF(AL11&gt;=16,DATEDIF(BH11,BK11,"ym")+1,DATEDIF(BH11,BK11,"ym"))</f>
        <v>7</v>
      </c>
      <c r="AL11" s="64">
        <f>DATEDIF(BH11,BK11,"md")</f>
        <v>14</v>
      </c>
      <c r="AM11" s="38">
        <f>IF(AQ11&gt;=12,DATEDIF(BH11,BL11,"y")+1,DATEDIF(BH11,BL11,"y"))</f>
        <v>11</v>
      </c>
      <c r="AN11" s="38">
        <f>IF(AQ11&gt;=12,AQ11-12,AQ11)</f>
        <v>7</v>
      </c>
      <c r="AO11" s="37">
        <f>IF(AR11&lt;=15,"半",0)</f>
        <v>0</v>
      </c>
      <c r="AP11" s="66">
        <f>DATEDIF(BH11,BL11,"y")</f>
        <v>11</v>
      </c>
      <c r="AQ11" s="65">
        <f>IF(AR11&gt;=16,DATEDIF(BH11,BL11,"ym")+1,DATEDIF(BH11,BL11,"ym"))</f>
        <v>7</v>
      </c>
      <c r="AR11" s="64">
        <f>DATEDIF(BH11,BL11,"md")</f>
        <v>30</v>
      </c>
      <c r="AS11" s="38">
        <f>IF(AW11&gt;=12,DATEDIF(BI11,BK11,"y")+1,DATEDIF(BI11,BK11,"y"))</f>
        <v>11</v>
      </c>
      <c r="AT11" s="38">
        <f>IF(AW11&gt;=12,AW11-12,AW11)</f>
        <v>7</v>
      </c>
      <c r="AU11" s="37">
        <f>IF(AX11&lt;=15,"半",0)</f>
        <v>0</v>
      </c>
      <c r="AV11" s="66">
        <f>DATEDIF(BI11,BK11,"y")</f>
        <v>11</v>
      </c>
      <c r="AW11" s="65">
        <f>IF(AX11&gt;=16,DATEDIF(BI11,BK11,"ym")+1,DATEDIF(BI11,BK11,"ym"))</f>
        <v>7</v>
      </c>
      <c r="AX11" s="65">
        <f>DATEDIF(BI11,BK11,"md")</f>
        <v>30</v>
      </c>
      <c r="AY11" s="38">
        <f>IF(BC11&gt;=12,DATEDIF(BI11,BL11,"y")+1,DATEDIF(BI11,BL11,"y"))</f>
        <v>11</v>
      </c>
      <c r="AZ11" s="38">
        <f>IF(BC11&gt;=12,BC11-12,BC11)</f>
        <v>6</v>
      </c>
      <c r="BA11" s="37" t="str">
        <f>IF(BD11&lt;=15,"半",0)</f>
        <v>半</v>
      </c>
      <c r="BB11" s="66">
        <f>DATEDIF(BI11,BL11,"y")</f>
        <v>11</v>
      </c>
      <c r="BC11" s="65">
        <f>IF(BD11&gt;=16,DATEDIF(BI11,BL11,"ym")+1,DATEDIF(BI11,BL11,"ym"))</f>
        <v>6</v>
      </c>
      <c r="BD11" s="64">
        <f>DATEDIF(BI11,BL11,"md")</f>
        <v>15</v>
      </c>
      <c r="BE11" s="27"/>
      <c r="BF11" s="28">
        <f>IF(J12="現在",$AC$3,J12)</f>
        <v>44141</v>
      </c>
      <c r="BG11" s="27">
        <v>0</v>
      </c>
      <c r="BH11" s="26">
        <f>IF(DAY(J11)&lt;=15,J11-DAY(J11)+1,J11-DAY(J11)+16)</f>
        <v>39904</v>
      </c>
      <c r="BI11" s="26">
        <f>IF(DAY(BH11)=1,BH11+15,BR11)</f>
        <v>39919</v>
      </c>
      <c r="BJ11" s="24"/>
      <c r="BK11" s="36">
        <f>IF(CA11&gt;=16,BY11,IF(J12="現在",$AC$3-CA11+15,J12-CA11+15))</f>
        <v>44150</v>
      </c>
      <c r="BL11" s="25">
        <f>IF(DAY(BK11)=15,BK11-DAY(BK11),BK11-DAY(BK11)+15)</f>
        <v>44135</v>
      </c>
      <c r="BM11" s="24"/>
      <c r="BN11" s="24"/>
      <c r="BO11" s="20">
        <f>YEAR(J11)</f>
        <v>2009</v>
      </c>
      <c r="BP11" s="20">
        <f>MONTH(J11)+1</f>
        <v>5</v>
      </c>
      <c r="BQ11" s="23" t="str">
        <f>CONCATENATE(BO11,"/",BP11,"/",1)</f>
        <v>2009/5/1</v>
      </c>
      <c r="BR11" s="23">
        <f>BQ11+1-1</f>
        <v>39934</v>
      </c>
      <c r="BS11" s="23">
        <f>BQ11-1</f>
        <v>39933</v>
      </c>
      <c r="BT11" s="20">
        <f>DAY(BS11)</f>
        <v>30</v>
      </c>
      <c r="BU11" s="20">
        <f>DAY(J11)</f>
        <v>1</v>
      </c>
      <c r="BV11" s="20">
        <f>YEAR(BF11)</f>
        <v>2020</v>
      </c>
      <c r="BW11" s="20">
        <f>IF(MONTH(BF11)=12,MONTH(BF11)-12+1,MONTH(BF11)+1)</f>
        <v>12</v>
      </c>
      <c r="BX11" s="23" t="str">
        <f>IF(BW11=1,CONCATENATE(BV11+1,"/",BW11,"/",1),CONCATENATE(BV11,"/",BW11,"/",1))</f>
        <v>2020/12/1</v>
      </c>
      <c r="BY11" s="23">
        <f>BX11-1</f>
        <v>44165</v>
      </c>
      <c r="BZ11" s="20">
        <f>DAY(BY11)</f>
        <v>30</v>
      </c>
      <c r="CA11" s="20">
        <f>DAY(BF11)</f>
        <v>6</v>
      </c>
    </row>
    <row r="12" spans="1:79" ht="12.75" customHeight="1">
      <c r="A12" s="426"/>
      <c r="B12" s="349"/>
      <c r="C12" s="350"/>
      <c r="D12" s="350"/>
      <c r="E12" s="350"/>
      <c r="F12" s="350"/>
      <c r="G12" s="351"/>
      <c r="H12" s="43" t="s">
        <v>41</v>
      </c>
      <c r="I12" s="43"/>
      <c r="J12" s="344">
        <f>IF('様式２（例）'!L10&lt;&gt;"",'様式２（例）'!L10,"")</f>
        <v>44141</v>
      </c>
      <c r="K12" s="345"/>
      <c r="L12" s="355"/>
      <c r="M12" s="362"/>
      <c r="N12" s="343"/>
      <c r="O12" s="364"/>
      <c r="P12" s="366"/>
      <c r="Q12" s="364"/>
      <c r="R12" s="373"/>
      <c r="S12" s="375"/>
      <c r="T12" s="382"/>
      <c r="U12" s="136" t="str">
        <f t="shared" ref="U12" si="5">IF(B11&lt;&gt; "", "1", "")</f>
        <v>1</v>
      </c>
      <c r="V12" s="373"/>
      <c r="W12" s="375"/>
      <c r="X12" s="377"/>
      <c r="Y12" s="378"/>
      <c r="Z12" s="379"/>
      <c r="AA12" s="380"/>
      <c r="AB12" s="367"/>
      <c r="AC12" s="369"/>
      <c r="AD12" s="371"/>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26"/>
      <c r="B13" s="346" t="str">
        <f>IF('様式２（例）'!H11&lt;&gt;"",'様式２（例）'!H11,"")</f>
        <v/>
      </c>
      <c r="C13" s="347"/>
      <c r="D13" s="347"/>
      <c r="E13" s="347"/>
      <c r="F13" s="347"/>
      <c r="G13" s="348"/>
      <c r="H13" s="47" t="s">
        <v>42</v>
      </c>
      <c r="I13" s="46"/>
      <c r="J13" s="352" t="str">
        <f>IF('様式２（例）'!K11&lt;&gt;"",'様式２（例）'!K11,"")</f>
        <v/>
      </c>
      <c r="K13" s="353"/>
      <c r="L13" s="354" t="e">
        <f>AG13</f>
        <v>#VALUE!</v>
      </c>
      <c r="M13" s="361" t="e">
        <f>AH13</f>
        <v>#VALUE!</v>
      </c>
      <c r="N13" s="342" t="e">
        <f>AI13</f>
        <v>#VALUE!</v>
      </c>
      <c r="O13" s="363" t="str">
        <f>IF($J13&lt;&gt;"",IF($AC13="0-",AM13,IF($AC13="+0",AS13,IF($AC13="+-",AY13,AG13))),"")</f>
        <v/>
      </c>
      <c r="P13" s="365" t="str">
        <f>IF($J13&lt;&gt;"",IF($AC13="0-",AN13,IF($AC13="+0",AT13,IF($AC13="+-",AZ13,AH13))),"")</f>
        <v/>
      </c>
      <c r="Q13" s="363" t="str">
        <f>IF($J13&lt;&gt;"",IF($AC13="0-",AO13,IF($AC13="+0",AU13,IF($AC13="+-",BA13,AI13))),"")</f>
        <v/>
      </c>
      <c r="R13" s="372" t="str">
        <f>IF($U14="","",ROUNDDOWN($AA13/12,0))</f>
        <v/>
      </c>
      <c r="S13" s="374" t="str">
        <f>IF($U14="","",ROUNDDOWN(MOD($AA13,12),0))</f>
        <v/>
      </c>
      <c r="T13" s="381" t="str">
        <f>IF($U14="","", IF( (MOD($AA13,12)-$S13)&gt;=0.5,"半",0))</f>
        <v/>
      </c>
      <c r="U13" s="135" t="str">
        <f t="shared" ref="U13" si="6">IF(B13&lt;&gt; "", "1", "")</f>
        <v/>
      </c>
      <c r="V13" s="372" t="str">
        <f>IF($U14="","",ROUNDDOWN($AA13*($U13/$U14)/12,0))</f>
        <v/>
      </c>
      <c r="W13" s="374" t="str">
        <f>IF($U14="","",ROUNDDOWN(MOD($AA13*($U13/$U14),12),0))</f>
        <v/>
      </c>
      <c r="X13" s="376" t="str">
        <f>IF(U14="","",IF( (MOD($AA13*($U13/$U14),12)-$W13)&gt;=0.5,"半",0) )</f>
        <v/>
      </c>
      <c r="Y13" s="378">
        <v>5</v>
      </c>
      <c r="Z13" s="379"/>
      <c r="AA13" s="380" t="e">
        <f>IF(OR($Y13&lt;&gt;$Y15,$Y15=""), SUMIF($Y$5:$Y$28,$Y13,$AB$5:$AB$28),"" )</f>
        <v>#VALUE!</v>
      </c>
      <c r="AB13" s="367" t="e">
        <f>IF(Z13=2,0,O13*12+P13+COUNTIF(Q13:Q13,"半")*0.5)</f>
        <v>#VALUE!</v>
      </c>
      <c r="AC13" s="368"/>
      <c r="AD13" s="370"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26"/>
      <c r="B14" s="349"/>
      <c r="C14" s="350"/>
      <c r="D14" s="350"/>
      <c r="E14" s="350"/>
      <c r="F14" s="350"/>
      <c r="G14" s="351"/>
      <c r="H14" s="43" t="s">
        <v>41</v>
      </c>
      <c r="I14" s="43"/>
      <c r="J14" s="344" t="str">
        <f>IF('様式２（例）'!L11&lt;&gt;"",'様式２（例）'!L11,"")</f>
        <v/>
      </c>
      <c r="K14" s="345"/>
      <c r="L14" s="355"/>
      <c r="M14" s="362"/>
      <c r="N14" s="343"/>
      <c r="O14" s="364"/>
      <c r="P14" s="366"/>
      <c r="Q14" s="364"/>
      <c r="R14" s="373"/>
      <c r="S14" s="375"/>
      <c r="T14" s="382"/>
      <c r="U14" s="136" t="str">
        <f t="shared" ref="U14" si="7">IF(B13&lt;&gt; "", "1", "")</f>
        <v/>
      </c>
      <c r="V14" s="373"/>
      <c r="W14" s="375"/>
      <c r="X14" s="377"/>
      <c r="Y14" s="378"/>
      <c r="Z14" s="379"/>
      <c r="AA14" s="380"/>
      <c r="AB14" s="367"/>
      <c r="AC14" s="369"/>
      <c r="AD14" s="371"/>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26"/>
      <c r="B15" s="346" t="str">
        <f>IF('様式２（例）'!H12&lt;&gt;"",'様式２（例）'!H12,"")</f>
        <v/>
      </c>
      <c r="C15" s="347"/>
      <c r="D15" s="347"/>
      <c r="E15" s="347"/>
      <c r="F15" s="347"/>
      <c r="G15" s="348"/>
      <c r="H15" s="47" t="s">
        <v>42</v>
      </c>
      <c r="I15" s="46"/>
      <c r="J15" s="352" t="str">
        <f>IF('様式２（例）'!K12&lt;&gt;"",'様式２（例）'!K12,"")</f>
        <v/>
      </c>
      <c r="K15" s="353"/>
      <c r="L15" s="354" t="e">
        <f>AG15</f>
        <v>#VALUE!</v>
      </c>
      <c r="M15" s="361" t="e">
        <f>AH15</f>
        <v>#VALUE!</v>
      </c>
      <c r="N15" s="342" t="e">
        <f>AI15</f>
        <v>#VALUE!</v>
      </c>
      <c r="O15" s="363" t="str">
        <f>IF($J15&lt;&gt;"",IF($AC15="0-",AM15,IF($AC15="+0",AS15,IF($AC15="+-",AY15,AG15))),"")</f>
        <v/>
      </c>
      <c r="P15" s="365" t="str">
        <f>IF($J15&lt;&gt;"",IF($AC15="0-",AN15,IF($AC15="+0",AT15,IF($AC15="+-",AZ15,AH15))),"")</f>
        <v/>
      </c>
      <c r="Q15" s="363" t="str">
        <f>IF($J15&lt;&gt;"",IF($AC15="0-",AO15,IF($AC15="+0",AU15,IF($AC15="+-",BA15,AI15))),"")</f>
        <v/>
      </c>
      <c r="R15" s="372" t="str">
        <f>IF($U16="","",ROUNDDOWN($AA15/12,0))</f>
        <v/>
      </c>
      <c r="S15" s="374" t="str">
        <f>IF($U16="","",ROUNDDOWN(MOD($AA15,12),0))</f>
        <v/>
      </c>
      <c r="T15" s="381" t="str">
        <f>IF($U16="","", IF( (MOD($AA15,12)-$S15)&gt;=0.5,"半",0))</f>
        <v/>
      </c>
      <c r="U15" s="135" t="str">
        <f t="shared" ref="U15" si="8">IF(B15&lt;&gt; "", "1", "")</f>
        <v/>
      </c>
      <c r="V15" s="372" t="str">
        <f>IF($U16="","",ROUNDDOWN($AA15*($U15/$U16)/12,0))</f>
        <v/>
      </c>
      <c r="W15" s="374" t="str">
        <f>IF($U16="","",ROUNDDOWN(MOD($AA15*($U15/$U16),12),0))</f>
        <v/>
      </c>
      <c r="X15" s="376" t="str">
        <f>IF(U16="","",IF( (MOD($AA15*($U15/$U16),12)-$W15)&gt;=0.5,"半",0) )</f>
        <v/>
      </c>
      <c r="Y15" s="378">
        <v>6</v>
      </c>
      <c r="Z15" s="379"/>
      <c r="AA15" s="380" t="e">
        <f>IF(OR($Y15&lt;&gt;$Y17,$Y17=""), SUMIF($Y$5:$Y$28,$Y15,$AB$5:$AB$28),"" )</f>
        <v>#VALUE!</v>
      </c>
      <c r="AB15" s="367" t="e">
        <f>IF(Z15=2,0,O15*12+P15+COUNTIF(Q15:Q15,"半")*0.5)</f>
        <v>#VALUE!</v>
      </c>
      <c r="AC15" s="368"/>
      <c r="AD15" s="370"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26"/>
      <c r="B16" s="349"/>
      <c r="C16" s="350"/>
      <c r="D16" s="350"/>
      <c r="E16" s="350"/>
      <c r="F16" s="350"/>
      <c r="G16" s="351"/>
      <c r="H16" s="43" t="s">
        <v>41</v>
      </c>
      <c r="I16" s="43"/>
      <c r="J16" s="344" t="str">
        <f>IF('様式２（例）'!L12&lt;&gt;"",'様式２（例）'!L12,"")</f>
        <v/>
      </c>
      <c r="K16" s="345"/>
      <c r="L16" s="355"/>
      <c r="M16" s="362"/>
      <c r="N16" s="343"/>
      <c r="O16" s="364"/>
      <c r="P16" s="366"/>
      <c r="Q16" s="364"/>
      <c r="R16" s="373"/>
      <c r="S16" s="375"/>
      <c r="T16" s="382"/>
      <c r="U16" s="136" t="str">
        <f t="shared" ref="U16" si="9">IF(B15&lt;&gt; "", "1", "")</f>
        <v/>
      </c>
      <c r="V16" s="373"/>
      <c r="W16" s="375"/>
      <c r="X16" s="377"/>
      <c r="Y16" s="378"/>
      <c r="Z16" s="379"/>
      <c r="AA16" s="380"/>
      <c r="AB16" s="367"/>
      <c r="AC16" s="369"/>
      <c r="AD16" s="371"/>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26"/>
      <c r="B17" s="346" t="str">
        <f>IF('様式２（例）'!H13&lt;&gt;"",'様式２（例）'!H13,"")</f>
        <v/>
      </c>
      <c r="C17" s="347"/>
      <c r="D17" s="347"/>
      <c r="E17" s="347"/>
      <c r="F17" s="347"/>
      <c r="G17" s="348"/>
      <c r="H17" s="47" t="s">
        <v>42</v>
      </c>
      <c r="I17" s="46"/>
      <c r="J17" s="352" t="str">
        <f>IF('様式２（例）'!K13&lt;&gt;"",'様式２（例）'!K13,"")</f>
        <v/>
      </c>
      <c r="K17" s="353"/>
      <c r="L17" s="354" t="e">
        <f>AG17</f>
        <v>#VALUE!</v>
      </c>
      <c r="M17" s="361" t="e">
        <f>AH17</f>
        <v>#VALUE!</v>
      </c>
      <c r="N17" s="342" t="e">
        <f>AI17</f>
        <v>#VALUE!</v>
      </c>
      <c r="O17" s="363" t="str">
        <f>IF($J17&lt;&gt;"",IF($AC17="0-",AM17,IF($AC17="+0",AS17,IF($AC17="+-",AY17,AG17))),"")</f>
        <v/>
      </c>
      <c r="P17" s="365" t="str">
        <f>IF($J17&lt;&gt;"",IF($AC17="0-",AN17,IF($AC17="+0",AT17,IF($AC17="+-",AZ17,AH17))),"")</f>
        <v/>
      </c>
      <c r="Q17" s="363" t="str">
        <f>IF($J17&lt;&gt;"",IF($AC17="0-",AO17,IF($AC17="+0",AU17,IF($AC17="+-",BA17,AI17))),"")</f>
        <v/>
      </c>
      <c r="R17" s="372" t="str">
        <f>IF($U18="","",ROUNDDOWN($AA17/12,0))</f>
        <v/>
      </c>
      <c r="S17" s="374" t="str">
        <f>IF($U18="","",ROUNDDOWN(MOD($AA17,12),0))</f>
        <v/>
      </c>
      <c r="T17" s="381" t="str">
        <f>IF($U18="","", IF( (MOD($AA17,12)-$S17)&gt;=0.5,"半",0))</f>
        <v/>
      </c>
      <c r="U17" s="135" t="str">
        <f t="shared" ref="U17" si="10">IF(B17&lt;&gt; "", "1", "")</f>
        <v/>
      </c>
      <c r="V17" s="372" t="str">
        <f>IF($U18="","",ROUNDDOWN($AA17*($U17/$U18)/12,0))</f>
        <v/>
      </c>
      <c r="W17" s="374" t="str">
        <f>IF($U18="","",ROUNDDOWN(MOD($AA17*($U17/$U18),12),0))</f>
        <v/>
      </c>
      <c r="X17" s="376" t="str">
        <f>IF(U18="","",IF( (MOD($AA17*($U17/$U18),12)-$W17)&gt;=0.5,"半",0) )</f>
        <v/>
      </c>
      <c r="Y17" s="379">
        <v>7</v>
      </c>
      <c r="Z17" s="379"/>
      <c r="AA17" s="380" t="e">
        <f>IF(OR($Y17&lt;&gt;$Y19,$Y19=""), SUMIF($Y$5:$Y$28,$Y17,$AB$5:$AB$28),"" )</f>
        <v>#VALUE!</v>
      </c>
      <c r="AB17" s="367" t="e">
        <f>IF(Z17=2,0,O17*12+P17+COUNTIF(Q17:Q17,"半")*0.5)</f>
        <v>#VALUE!</v>
      </c>
      <c r="AC17" s="368"/>
      <c r="AD17" s="370"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26"/>
      <c r="B18" s="349"/>
      <c r="C18" s="350"/>
      <c r="D18" s="350"/>
      <c r="E18" s="350"/>
      <c r="F18" s="350"/>
      <c r="G18" s="351"/>
      <c r="H18" s="43" t="s">
        <v>41</v>
      </c>
      <c r="I18" s="43"/>
      <c r="J18" s="344" t="str">
        <f>IF('様式２（例）'!L13&lt;&gt;"",'様式２（例）'!L13,"")</f>
        <v/>
      </c>
      <c r="K18" s="345"/>
      <c r="L18" s="355"/>
      <c r="M18" s="362"/>
      <c r="N18" s="343"/>
      <c r="O18" s="364"/>
      <c r="P18" s="366"/>
      <c r="Q18" s="364"/>
      <c r="R18" s="373"/>
      <c r="S18" s="375"/>
      <c r="T18" s="382"/>
      <c r="U18" s="136" t="str">
        <f t="shared" ref="U18" si="11">IF(B17&lt;&gt; "", "1", "")</f>
        <v/>
      </c>
      <c r="V18" s="373"/>
      <c r="W18" s="375"/>
      <c r="X18" s="377"/>
      <c r="Y18" s="379"/>
      <c r="Z18" s="379"/>
      <c r="AA18" s="380"/>
      <c r="AB18" s="367"/>
      <c r="AC18" s="383"/>
      <c r="AD18" s="371"/>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26"/>
      <c r="B19" s="346" t="str">
        <f>IF('様式２（例）'!H14&lt;&gt;"",'様式２（例）'!H14,"")</f>
        <v/>
      </c>
      <c r="C19" s="347"/>
      <c r="D19" s="347"/>
      <c r="E19" s="347"/>
      <c r="F19" s="347"/>
      <c r="G19" s="348"/>
      <c r="H19" s="47" t="s">
        <v>42</v>
      </c>
      <c r="I19" s="46"/>
      <c r="J19" s="352" t="str">
        <f>IF('様式２（例）'!K14&lt;&gt;"",'様式２（例）'!K14,"")</f>
        <v/>
      </c>
      <c r="K19" s="353"/>
      <c r="L19" s="354" t="e">
        <f>AG19</f>
        <v>#VALUE!</v>
      </c>
      <c r="M19" s="361" t="e">
        <f>AH19</f>
        <v>#VALUE!</v>
      </c>
      <c r="N19" s="342" t="e">
        <f>AI19</f>
        <v>#VALUE!</v>
      </c>
      <c r="O19" s="363" t="str">
        <f>IF($J19&lt;&gt;"",IF($AC19="0-",AM19,IF($AC19="+0",AS19,IF($AC19="+-",AY19,AG19))),"")</f>
        <v/>
      </c>
      <c r="P19" s="365" t="str">
        <f>IF($J19&lt;&gt;"",IF($AC19="0-",AN19,IF($AC19="+0",AT19,IF($AC19="+-",AZ19,AH19))),"")</f>
        <v/>
      </c>
      <c r="Q19" s="363" t="str">
        <f>IF($J19&lt;&gt;"",IF($AC19="0-",AO19,IF($AC19="+0",AU19,IF($AC19="+-",BA19,AI19))),"")</f>
        <v/>
      </c>
      <c r="R19" s="372" t="str">
        <f>IF($U20="","",ROUNDDOWN($AA19/12,0))</f>
        <v/>
      </c>
      <c r="S19" s="374" t="str">
        <f>IF($U20="","",ROUNDDOWN(MOD($AA19,12),0))</f>
        <v/>
      </c>
      <c r="T19" s="381" t="str">
        <f>IF($U20="","", IF( (MOD($AA19,12)-$S19)&gt;=0.5,"半",0))</f>
        <v/>
      </c>
      <c r="U19" s="135" t="str">
        <f t="shared" ref="U19" si="12">IF(B19&lt;&gt; "", "1", "")</f>
        <v/>
      </c>
      <c r="V19" s="372" t="str">
        <f>IF($U20="","",ROUNDDOWN($AA19*($U19/$U20)/12,0))</f>
        <v/>
      </c>
      <c r="W19" s="374" t="str">
        <f>IF($U20="","",ROUNDDOWN(MOD($AA19*($U19/$U20),12),0))</f>
        <v/>
      </c>
      <c r="X19" s="376" t="str">
        <f>IF(U20="","",IF( (MOD($AA19*($U19/$U20),12)-$W19)&gt;=0.5,"半",0) )</f>
        <v/>
      </c>
      <c r="Y19" s="378">
        <v>8</v>
      </c>
      <c r="Z19" s="379"/>
      <c r="AA19" s="380" t="e">
        <f>IF(OR($Y19&lt;&gt;$Y21,$Y21=""), SUMIF($Y$5:$Y$28,$Y19,$AB$5:$AB$28),"" )</f>
        <v>#VALUE!</v>
      </c>
      <c r="AB19" s="367" t="e">
        <f>IF(Z19=2,0,O19*12+P19+COUNTIF(Q19:Q19,"半")*0.5)</f>
        <v>#VALUE!</v>
      </c>
      <c r="AC19" s="368"/>
      <c r="AD19" s="370"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26"/>
      <c r="B20" s="349"/>
      <c r="C20" s="350"/>
      <c r="D20" s="350"/>
      <c r="E20" s="350"/>
      <c r="F20" s="350"/>
      <c r="G20" s="351"/>
      <c r="H20" s="43" t="s">
        <v>41</v>
      </c>
      <c r="I20" s="43"/>
      <c r="J20" s="344" t="str">
        <f>IF('様式２（例）'!L14&lt;&gt;"",'様式２（例）'!L14,"")</f>
        <v/>
      </c>
      <c r="K20" s="345"/>
      <c r="L20" s="355"/>
      <c r="M20" s="362"/>
      <c r="N20" s="343"/>
      <c r="O20" s="364"/>
      <c r="P20" s="366"/>
      <c r="Q20" s="364"/>
      <c r="R20" s="373"/>
      <c r="S20" s="375"/>
      <c r="T20" s="382"/>
      <c r="U20" s="136" t="str">
        <f t="shared" ref="U20" si="13">IF(B19&lt;&gt; "", "1", "")</f>
        <v/>
      </c>
      <c r="V20" s="373"/>
      <c r="W20" s="375"/>
      <c r="X20" s="377"/>
      <c r="Y20" s="378"/>
      <c r="Z20" s="379"/>
      <c r="AA20" s="380"/>
      <c r="AB20" s="367"/>
      <c r="AC20" s="383"/>
      <c r="AD20" s="371"/>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26"/>
      <c r="B21" s="346" t="str">
        <f>IF('様式２（例）'!H15&lt;&gt;"",'様式２（例）'!H15,"")</f>
        <v/>
      </c>
      <c r="C21" s="347"/>
      <c r="D21" s="347"/>
      <c r="E21" s="347"/>
      <c r="F21" s="347"/>
      <c r="G21" s="348"/>
      <c r="H21" s="47" t="s">
        <v>42</v>
      </c>
      <c r="I21" s="46"/>
      <c r="J21" s="352" t="str">
        <f>IF('様式２（例）'!K15&lt;&gt;"",'様式２（例）'!K15,"")</f>
        <v/>
      </c>
      <c r="K21" s="353"/>
      <c r="L21" s="354" t="e">
        <f>AG21</f>
        <v>#VALUE!</v>
      </c>
      <c r="M21" s="361" t="e">
        <f>AH21</f>
        <v>#VALUE!</v>
      </c>
      <c r="N21" s="342" t="e">
        <f>AI21</f>
        <v>#VALUE!</v>
      </c>
      <c r="O21" s="386" t="str">
        <f>IF($J21&lt;&gt;"",IF($AC21="0-",AM21,IF($AC21="+0",AS21,IF($AC21="+-",AY21,AG21))),"")</f>
        <v/>
      </c>
      <c r="P21" s="365" t="str">
        <f>IF($J21&lt;&gt;"",IF($AC21="0-",AN21,IF($AC21="+0",AT21,IF($AC21="+-",AZ21,AH21))),"")</f>
        <v/>
      </c>
      <c r="Q21" s="388" t="str">
        <f>IF($J21&lt;&gt;"",IF($AC21="0-",AO21,IF($AC21="+0",AU21,IF($AC21="+-",BA21,AI21))),"")</f>
        <v/>
      </c>
      <c r="R21" s="372" t="str">
        <f>IF($U22="","",ROUNDDOWN($AA21/12,0))</f>
        <v/>
      </c>
      <c r="S21" s="374" t="str">
        <f>IF($U22="","",ROUNDDOWN(MOD($AA21,12),0))</f>
        <v/>
      </c>
      <c r="T21" s="381" t="str">
        <f>IF($U22="","", IF( (MOD($AA21,12)-$S21)&gt;=0.5,"半",0))</f>
        <v/>
      </c>
      <c r="U21" s="135" t="str">
        <f t="shared" ref="U21" si="14">IF(B21&lt;&gt; "", "1", "")</f>
        <v/>
      </c>
      <c r="V21" s="372" t="str">
        <f>IF($U22="","",ROUNDDOWN($AA21*($U21/$U22)/12,0))</f>
        <v/>
      </c>
      <c r="W21" s="374" t="str">
        <f>IF($U22="","",ROUNDDOWN(MOD($AA21*($U21/$U22),12),0))</f>
        <v/>
      </c>
      <c r="X21" s="376" t="str">
        <f>IF(U22="","",IF( (MOD($AA21*($U21/$U22),12)-$W21)&gt;=0.5,"半",0) )</f>
        <v/>
      </c>
      <c r="Y21" s="379">
        <v>9</v>
      </c>
      <c r="Z21" s="379"/>
      <c r="AA21" s="380" t="e">
        <f>IF(OR($Y21&lt;&gt;$Y23,$Y23=""), SUMIF($Y$5:$Y$28,$Y21,$AB$5:$AB$28),"" )</f>
        <v>#VALUE!</v>
      </c>
      <c r="AB21" s="367" t="e">
        <f>IF(Z21=2,0,O21*12+P21+COUNTIF(Q21:Q21,"半")*0.5)</f>
        <v>#VALUE!</v>
      </c>
      <c r="AC21" s="368"/>
      <c r="AD21" s="370"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26"/>
      <c r="B22" s="349"/>
      <c r="C22" s="350"/>
      <c r="D22" s="350"/>
      <c r="E22" s="350"/>
      <c r="F22" s="350"/>
      <c r="G22" s="351"/>
      <c r="H22" s="43" t="s">
        <v>41</v>
      </c>
      <c r="I22" s="43"/>
      <c r="J22" s="344" t="str">
        <f>IF('様式２（例）'!L15&lt;&gt;"",'様式２（例）'!L15,"")</f>
        <v/>
      </c>
      <c r="K22" s="345"/>
      <c r="L22" s="355"/>
      <c r="M22" s="362"/>
      <c r="N22" s="343"/>
      <c r="O22" s="387"/>
      <c r="P22" s="366"/>
      <c r="Q22" s="389"/>
      <c r="R22" s="373"/>
      <c r="S22" s="375"/>
      <c r="T22" s="382"/>
      <c r="U22" s="136" t="str">
        <f t="shared" ref="U22" si="15">IF(B21&lt;&gt; "", "1", "")</f>
        <v/>
      </c>
      <c r="V22" s="373"/>
      <c r="W22" s="375"/>
      <c r="X22" s="377"/>
      <c r="Y22" s="379"/>
      <c r="Z22" s="379"/>
      <c r="AA22" s="380"/>
      <c r="AB22" s="367"/>
      <c r="AC22" s="383"/>
      <c r="AD22" s="371"/>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26"/>
      <c r="B23" s="346" t="str">
        <f>IF('様式２（例）'!H16&lt;&gt;"",'様式２（例）'!H16,"")</f>
        <v/>
      </c>
      <c r="C23" s="347"/>
      <c r="D23" s="347"/>
      <c r="E23" s="347"/>
      <c r="F23" s="347"/>
      <c r="G23" s="348"/>
      <c r="H23" s="47" t="s">
        <v>42</v>
      </c>
      <c r="I23" s="46"/>
      <c r="J23" s="352" t="str">
        <f>IF('様式２（例）'!K16&lt;&gt;"",'様式２（例）'!K16,"")</f>
        <v/>
      </c>
      <c r="K23" s="353"/>
      <c r="L23" s="354" t="e">
        <f>AG23</f>
        <v>#VALUE!</v>
      </c>
      <c r="M23" s="361" t="e">
        <f>AH23</f>
        <v>#VALUE!</v>
      </c>
      <c r="N23" s="342" t="e">
        <f>AI23</f>
        <v>#VALUE!</v>
      </c>
      <c r="O23" s="386" t="str">
        <f>IF($J23&lt;&gt;"",IF($AC23="0-",AM23,IF($AC23="+0",AS23,IF($AC23="+-",AY23,AG23))),"")</f>
        <v/>
      </c>
      <c r="P23" s="365" t="str">
        <f>IF($J23&lt;&gt;"",IF($AC23="0-",AN23,IF($AC23="+0",AT23,IF($AC23="+-",AZ23,AH23))),"")</f>
        <v/>
      </c>
      <c r="Q23" s="388" t="str">
        <f>IF($J23&lt;&gt;"",IF($AC23="0-",AO23,IF($AC23="+0",AU23,IF($AC23="+-",BA23,AI23))),"")</f>
        <v/>
      </c>
      <c r="R23" s="372" t="str">
        <f>IF($U24="","",ROUNDDOWN($AA23/12,0))</f>
        <v/>
      </c>
      <c r="S23" s="374" t="str">
        <f>IF($U24="","",ROUNDDOWN(MOD($AA23,12),0))</f>
        <v/>
      </c>
      <c r="T23" s="381" t="str">
        <f>IF($U24="","", IF( (MOD($AA23,12)-$S23)&gt;=0.5,"半",0))</f>
        <v/>
      </c>
      <c r="U23" s="135" t="str">
        <f t="shared" ref="U23" si="16">IF(B23&lt;&gt; "", "1", "")</f>
        <v/>
      </c>
      <c r="V23" s="372" t="str">
        <f>IF($U24="","",ROUNDDOWN($AA23*($U23/$U24)/12,0))</f>
        <v/>
      </c>
      <c r="W23" s="374" t="str">
        <f>IF($U24="","",ROUNDDOWN(MOD($AA23*($U23/$U24),12),0))</f>
        <v/>
      </c>
      <c r="X23" s="376" t="str">
        <f>IF(U24="","",IF( (MOD($AA23*($U23/$U24),12)-$W23)&gt;=0.5,"半",0) )</f>
        <v/>
      </c>
      <c r="Y23" s="379">
        <v>10</v>
      </c>
      <c r="Z23" s="379"/>
      <c r="AA23" s="380" t="e">
        <f>IF(OR($Y23&lt;&gt;$Y25,$Y25=""), SUMIF($Y$5:$Y$28,$Y23,$AB$5:$AB$28),"" )</f>
        <v>#VALUE!</v>
      </c>
      <c r="AB23" s="367" t="e">
        <f>IF(Z23=2,0,O23*12+P23+COUNTIF(Q23:Q23,"半")*0.5)</f>
        <v>#VALUE!</v>
      </c>
      <c r="AC23" s="368"/>
      <c r="AD23" s="370"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426"/>
      <c r="B24" s="349"/>
      <c r="C24" s="350"/>
      <c r="D24" s="350"/>
      <c r="E24" s="350"/>
      <c r="F24" s="350"/>
      <c r="G24" s="351"/>
      <c r="H24" s="43" t="s">
        <v>41</v>
      </c>
      <c r="I24" s="43"/>
      <c r="J24" s="344" t="str">
        <f>IF('様式２（例）'!L16&lt;&gt;"",'様式２（例）'!L16,"")</f>
        <v/>
      </c>
      <c r="K24" s="345"/>
      <c r="L24" s="355"/>
      <c r="M24" s="362"/>
      <c r="N24" s="343"/>
      <c r="O24" s="387"/>
      <c r="P24" s="366"/>
      <c r="Q24" s="389"/>
      <c r="R24" s="373"/>
      <c r="S24" s="375"/>
      <c r="T24" s="382"/>
      <c r="U24" s="136" t="str">
        <f t="shared" ref="U24" si="17">IF(B23&lt;&gt; "", "1", "")</f>
        <v/>
      </c>
      <c r="V24" s="373"/>
      <c r="W24" s="375"/>
      <c r="X24" s="377"/>
      <c r="Y24" s="379"/>
      <c r="Z24" s="379"/>
      <c r="AA24" s="380"/>
      <c r="AB24" s="367"/>
      <c r="AC24" s="390"/>
      <c r="AD24" s="371"/>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426"/>
      <c r="B25" s="391"/>
      <c r="C25" s="392"/>
      <c r="D25" s="392"/>
      <c r="E25" s="392"/>
      <c r="F25" s="392"/>
      <c r="G25" s="393"/>
      <c r="H25" s="47" t="s">
        <v>42</v>
      </c>
      <c r="I25" s="46"/>
      <c r="J25" s="397">
        <v>42517</v>
      </c>
      <c r="K25" s="398"/>
      <c r="L25" s="354">
        <f>AG25</f>
        <v>1</v>
      </c>
      <c r="M25" s="361">
        <f>AH25</f>
        <v>0</v>
      </c>
      <c r="N25" s="342" t="str">
        <f>AI25</f>
        <v>半</v>
      </c>
      <c r="O25" s="386">
        <f>IF($J25&lt;&gt;"",IF($AC25="0-",AM25,IF($AC25="+0",AS25,IF($AC25="+-",AY25,AG25))),"")</f>
        <v>1</v>
      </c>
      <c r="P25" s="365">
        <f>IF($J25&lt;&gt;"",IF($AC25="0-",AN25,IF($AC25="+0",AT25,IF($AC25="+-",AZ25,AH25))),"")</f>
        <v>0</v>
      </c>
      <c r="Q25" s="423" t="str">
        <f>IF($J25&lt;&gt;"",IF($AC25="0-",AO25,IF($AC25="+0",AU25,IF($AC25="+-",BA25,AI25))),"")</f>
        <v>半</v>
      </c>
      <c r="R25" s="386" t="str">
        <f>IF($U26="","",ROUNDDOWN($AA25/12,0))</f>
        <v/>
      </c>
      <c r="S25" s="365" t="str">
        <f>IF($U26="","",ROUNDDOWN(MOD($AA25,12),0))</f>
        <v/>
      </c>
      <c r="T25" s="423" t="str">
        <f>IF($U26="","", IF( (MOD($AA25,12)-$S25)&gt;=0.5,"半",0))</f>
        <v/>
      </c>
      <c r="U25" s="45"/>
      <c r="V25" s="386" t="str">
        <f>IF($U26="","",ROUNDDOWN($AA25*($U25/$U26)/12,0))</f>
        <v/>
      </c>
      <c r="W25" s="365" t="str">
        <f>IF($U26="","",ROUNDDOWN(MOD($AA25*($U25/$U26),12),0))</f>
        <v/>
      </c>
      <c r="X25" s="414" t="str">
        <f>IF(U26="","",IF( (MOD($AA25*($U25/$U26),12)-$W25)&gt;=0.5,"半",0) )</f>
        <v/>
      </c>
      <c r="Y25" s="416">
        <v>11</v>
      </c>
      <c r="Z25" s="418"/>
      <c r="AA25" s="380" t="e">
        <f>IF(OR($Y25&lt;&gt;#REF!,#REF!=""), SUMIF($Y$5:$Y$28,$Y25,$AB$5:$AB$28),"" )</f>
        <v>#REF!</v>
      </c>
      <c r="AB25" s="420">
        <f>IF(Z25=2,0,O25*12+P25+COUNTIF(Q25:Q25,"半")*0.5)</f>
        <v>12.5</v>
      </c>
      <c r="AC25" s="421"/>
      <c r="AD25" s="370"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426"/>
      <c r="B26" s="394"/>
      <c r="C26" s="395"/>
      <c r="D26" s="395"/>
      <c r="E26" s="395"/>
      <c r="F26" s="395"/>
      <c r="G26" s="396"/>
      <c r="H26" s="43" t="s">
        <v>41</v>
      </c>
      <c r="I26" s="43"/>
      <c r="J26" s="384">
        <v>42881</v>
      </c>
      <c r="K26" s="385"/>
      <c r="L26" s="355"/>
      <c r="M26" s="362"/>
      <c r="N26" s="343"/>
      <c r="O26" s="387"/>
      <c r="P26" s="366"/>
      <c r="Q26" s="424"/>
      <c r="R26" s="387"/>
      <c r="S26" s="366"/>
      <c r="T26" s="424"/>
      <c r="U26" s="42"/>
      <c r="V26" s="387"/>
      <c r="W26" s="366"/>
      <c r="X26" s="415"/>
      <c r="Y26" s="417"/>
      <c r="Z26" s="419"/>
      <c r="AA26" s="380"/>
      <c r="AB26" s="420"/>
      <c r="AC26" s="422"/>
      <c r="AD26" s="370"/>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399" t="s">
        <v>40</v>
      </c>
      <c r="B27" s="400"/>
      <c r="C27" s="400"/>
      <c r="D27" s="400"/>
      <c r="E27" s="400"/>
      <c r="F27" s="400"/>
      <c r="G27" s="400"/>
      <c r="H27" s="400"/>
      <c r="I27" s="400"/>
      <c r="J27" s="400"/>
      <c r="K27" s="400"/>
      <c r="L27" s="400"/>
      <c r="M27" s="400"/>
      <c r="N27" s="400"/>
      <c r="O27" s="400"/>
      <c r="P27" s="400"/>
      <c r="Q27" s="400"/>
      <c r="R27" s="403" t="s">
        <v>39</v>
      </c>
      <c r="S27" s="363"/>
      <c r="T27" s="363"/>
      <c r="U27" s="404"/>
      <c r="V27" s="372">
        <f>IF($B$5="","",ROUNDDOWN($AC$28/12,0))</f>
        <v>27</v>
      </c>
      <c r="W27" s="374">
        <f>IF($B$5="","",ROUNDDOWN(MOD($AC$28,12),0))</f>
        <v>7</v>
      </c>
      <c r="X27" s="376" t="str">
        <f>IF($B$5="","",IF( (MOD($AC28,12)-$W$27)&gt;=0.5,"半",0) )</f>
        <v>半</v>
      </c>
      <c r="Y27" s="411" t="s">
        <v>38</v>
      </c>
      <c r="Z27" s="137" t="s">
        <v>37</v>
      </c>
      <c r="AA27" s="138" t="s">
        <v>36</v>
      </c>
      <c r="AB27" s="138" t="s">
        <v>35</v>
      </c>
      <c r="AC27" s="139" t="s">
        <v>34</v>
      </c>
      <c r="AD27" s="413"/>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401"/>
      <c r="B28" s="402"/>
      <c r="C28" s="402"/>
      <c r="D28" s="402"/>
      <c r="E28" s="402"/>
      <c r="F28" s="402"/>
      <c r="G28" s="402"/>
      <c r="H28" s="402"/>
      <c r="I28" s="402"/>
      <c r="J28" s="402"/>
      <c r="K28" s="402"/>
      <c r="L28" s="402"/>
      <c r="M28" s="402"/>
      <c r="N28" s="402"/>
      <c r="O28" s="402"/>
      <c r="P28" s="402"/>
      <c r="Q28" s="402"/>
      <c r="R28" s="405"/>
      <c r="S28" s="406"/>
      <c r="T28" s="406"/>
      <c r="U28" s="407"/>
      <c r="V28" s="408"/>
      <c r="W28" s="409"/>
      <c r="X28" s="410"/>
      <c r="Y28" s="412"/>
      <c r="Z28" s="140">
        <f>SUM(V5:V26)</f>
        <v>26</v>
      </c>
      <c r="AA28" s="140">
        <f>SUM($W$5:$W$26)</f>
        <v>18</v>
      </c>
      <c r="AB28" s="140">
        <f>COUNTIF($X$5:$X$26,"半")</f>
        <v>3</v>
      </c>
      <c r="AC28" s="141">
        <f>Z28*12+AA28+(AB28/2)</f>
        <v>331.5</v>
      </c>
      <c r="AD28" s="413"/>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R4:T4"/>
    <mergeCell ref="V4:X4"/>
    <mergeCell ref="A1:AC1"/>
    <mergeCell ref="A2:B2"/>
    <mergeCell ref="C2:G2"/>
    <mergeCell ref="H2:J2"/>
    <mergeCell ref="K2:X3"/>
    <mergeCell ref="A3:B3"/>
    <mergeCell ref="C3:G3"/>
    <mergeCell ref="H3:J3"/>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S13:S14"/>
    <mergeCell ref="T13:T14"/>
    <mergeCell ref="V13:V14"/>
    <mergeCell ref="W13:W14"/>
    <mergeCell ref="X13:X14"/>
    <mergeCell ref="Y13:Y14"/>
    <mergeCell ref="M13:M14"/>
    <mergeCell ref="N13:N14"/>
    <mergeCell ref="O13:O14"/>
    <mergeCell ref="P13:P14"/>
    <mergeCell ref="Q13:Q14"/>
    <mergeCell ref="R13:R14"/>
    <mergeCell ref="Z13:Z14"/>
    <mergeCell ref="AA13:AA14"/>
    <mergeCell ref="AB13:AB14"/>
    <mergeCell ref="AC13:AC14"/>
    <mergeCell ref="AD13:AD14"/>
    <mergeCell ref="AC15:AC16"/>
    <mergeCell ref="AD15:AD16"/>
    <mergeCell ref="X15:X16"/>
    <mergeCell ref="Y15:Y16"/>
    <mergeCell ref="Z15:Z16"/>
    <mergeCell ref="AA15:AA16"/>
    <mergeCell ref="AB15:AB16"/>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C23:AC24"/>
    <mergeCell ref="R23:R24"/>
    <mergeCell ref="S23:S24"/>
    <mergeCell ref="T23:T24"/>
    <mergeCell ref="V23:V24"/>
    <mergeCell ref="J24:K24"/>
    <mergeCell ref="B25:G26"/>
    <mergeCell ref="J25:K25"/>
    <mergeCell ref="L25:L26"/>
    <mergeCell ref="M25:M26"/>
    <mergeCell ref="N25:N26"/>
    <mergeCell ref="O25:O26"/>
    <mergeCell ref="P25:P26"/>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974-737C-4BDB-A705-127A20A93779}">
  <sheetPr>
    <tabColor theme="8" tint="0.79998168889431442"/>
  </sheetPr>
  <dimension ref="A1:CA70"/>
  <sheetViews>
    <sheetView view="pageBreakPreview" zoomScale="145" zoomScaleNormal="100" zoomScaleSheetLayoutView="145" workbookViewId="0">
      <selection activeCell="AD2" sqref="AD2"/>
    </sheetView>
  </sheetViews>
  <sheetFormatPr defaultColWidth="9" defaultRowHeight="13.5"/>
  <cols>
    <col min="1" max="1" width="3" style="20" customWidth="1"/>
    <col min="2" max="2" width="3.625" style="20" customWidth="1"/>
    <col min="3" max="3" width="6.875" style="20" customWidth="1"/>
    <col min="4" max="4" width="3.125" style="20" customWidth="1"/>
    <col min="5" max="5" width="7.625" style="20" customWidth="1"/>
    <col min="6" max="6" width="3.125" style="20" customWidth="1"/>
    <col min="7" max="7" width="10.625" style="20" customWidth="1"/>
    <col min="8" max="8" width="2.125" style="20" customWidth="1"/>
    <col min="9" max="9" width="1.625" style="20" customWidth="1"/>
    <col min="10" max="10" width="7" style="20" customWidth="1"/>
    <col min="11" max="11" width="5.375" style="20" customWidth="1"/>
    <col min="12" max="14" width="7.875" style="20" hidden="1" customWidth="1"/>
    <col min="15" max="17" width="3.25" style="22" bestFit="1" customWidth="1"/>
    <col min="18" max="19" width="3.125" style="22" hidden="1" customWidth="1"/>
    <col min="20" max="20" width="7.875" style="22" hidden="1" customWidth="1"/>
    <col min="21" max="21" width="2.75" style="22" hidden="1" customWidth="1"/>
    <col min="22" max="24" width="7.875" style="22" hidden="1" customWidth="1"/>
    <col min="25" max="25" width="7.25" style="20" hidden="1" customWidth="1"/>
    <col min="26" max="27" width="8.75" style="20" hidden="1" customWidth="1"/>
    <col min="28" max="28" width="6.875" style="20" hidden="1" customWidth="1"/>
    <col min="29" max="29" width="10.625" style="21" customWidth="1"/>
    <col min="30" max="30" width="12.875" style="21" bestFit="1" customWidth="1"/>
    <col min="31" max="31" width="6.375" style="21" hidden="1" customWidth="1"/>
    <col min="32" max="32" width="24.125" style="21" hidden="1" customWidth="1"/>
    <col min="33" max="33" width="6.5" style="20" hidden="1" customWidth="1"/>
    <col min="34" max="35" width="4.625" style="20" hidden="1" customWidth="1"/>
    <col min="36" max="36" width="5" style="20" hidden="1" customWidth="1"/>
    <col min="37" max="37" width="4.5" style="20" hidden="1" customWidth="1"/>
    <col min="38" max="38" width="4.875" style="20" hidden="1" customWidth="1"/>
    <col min="39" max="39" width="10.875" style="20" hidden="1" customWidth="1"/>
    <col min="40" max="40" width="8.5" style="20" hidden="1" customWidth="1"/>
    <col min="41" max="41" width="8.875" style="20" hidden="1" customWidth="1"/>
    <col min="42" max="42" width="9.625" style="20" hidden="1" customWidth="1"/>
    <col min="43" max="43" width="9.375" style="20" hidden="1" customWidth="1"/>
    <col min="44" max="44" width="8.375" style="20" hidden="1" customWidth="1"/>
    <col min="45" max="45" width="7.875" style="20" hidden="1" customWidth="1"/>
    <col min="46" max="46" width="10.5" style="20" hidden="1" customWidth="1"/>
    <col min="47" max="47" width="6.625" style="20" hidden="1" customWidth="1"/>
    <col min="48" max="48" width="9.125" style="20" hidden="1" customWidth="1"/>
    <col min="49" max="49" width="8.625" style="20" hidden="1" customWidth="1"/>
    <col min="50" max="50" width="7.625" style="20" hidden="1" customWidth="1"/>
    <col min="51" max="51" width="9.875" style="20" hidden="1" customWidth="1"/>
    <col min="52" max="52" width="6.625" style="20" hidden="1" customWidth="1"/>
    <col min="53" max="53" width="6.875" style="20" hidden="1" customWidth="1"/>
    <col min="54" max="55" width="7" style="20" hidden="1" customWidth="1"/>
    <col min="56" max="56" width="8" style="20" hidden="1" customWidth="1"/>
    <col min="57" max="57" width="3.875" style="20" hidden="1" customWidth="1"/>
    <col min="58" max="58" width="10.875" style="20" hidden="1" customWidth="1"/>
    <col min="59" max="59" width="4.875" style="20" hidden="1" customWidth="1"/>
    <col min="60" max="60" width="9.875" style="20" hidden="1" customWidth="1"/>
    <col min="61" max="61" width="9.5" style="20" hidden="1" customWidth="1"/>
    <col min="62" max="62" width="4" style="20" hidden="1" customWidth="1"/>
    <col min="63" max="63" width="10" style="20" hidden="1" customWidth="1"/>
    <col min="64" max="64" width="10.375" style="20" hidden="1" customWidth="1"/>
    <col min="65" max="65" width="3" style="20" hidden="1" customWidth="1"/>
    <col min="66" max="66" width="3.125" style="20" hidden="1" customWidth="1"/>
    <col min="67" max="67" width="5.125" style="20" hidden="1" customWidth="1"/>
    <col min="68" max="68" width="4.125" style="20" hidden="1" customWidth="1"/>
    <col min="69" max="70" width="9.875" style="20" hidden="1" customWidth="1"/>
    <col min="71" max="71" width="10" style="20" hidden="1" customWidth="1"/>
    <col min="72" max="72" width="8" style="20" hidden="1" customWidth="1"/>
    <col min="73" max="73" width="6.875" style="20" hidden="1" customWidth="1"/>
    <col min="74" max="74" width="6.125" style="20" hidden="1" customWidth="1"/>
    <col min="75" max="75" width="5.5" style="20" hidden="1" customWidth="1"/>
    <col min="76" max="77" width="10" style="20" hidden="1" customWidth="1"/>
    <col min="78" max="78" width="8.375" style="20" hidden="1" customWidth="1"/>
    <col min="79" max="79" width="7.875" style="20" hidden="1" customWidth="1"/>
    <col min="80" max="252" width="9" style="20"/>
    <col min="253" max="253" width="3" style="20" customWidth="1"/>
    <col min="254" max="254" width="3.625" style="20" customWidth="1"/>
    <col min="255" max="255" width="6.875" style="20" customWidth="1"/>
    <col min="256" max="256" width="3.125" style="20" customWidth="1"/>
    <col min="257" max="257" width="7.625" style="20" customWidth="1"/>
    <col min="258" max="258" width="3.125" style="20" customWidth="1"/>
    <col min="259" max="259" width="10.625" style="20" customWidth="1"/>
    <col min="260" max="260" width="2.125" style="20" customWidth="1"/>
    <col min="261" max="261" width="1.625" style="20" customWidth="1"/>
    <col min="262" max="262" width="7" style="20" customWidth="1"/>
    <col min="263" max="263" width="5.375" style="20" customWidth="1"/>
    <col min="264" max="266" width="2.5" style="20" customWidth="1"/>
    <col min="267" max="269" width="0" style="20" hidden="1" customWidth="1"/>
    <col min="270" max="276" width="2.5" style="20" customWidth="1"/>
    <col min="277" max="280" width="0" style="20" hidden="1" customWidth="1"/>
    <col min="281" max="281" width="9.875" style="20" customWidth="1"/>
    <col min="282" max="282" width="15" style="20" customWidth="1"/>
    <col min="283" max="331" width="0" style="20" hidden="1" customWidth="1"/>
    <col min="332" max="508" width="9" style="20"/>
    <col min="509" max="509" width="3" style="20" customWidth="1"/>
    <col min="510" max="510" width="3.625" style="20" customWidth="1"/>
    <col min="511" max="511" width="6.875" style="20" customWidth="1"/>
    <col min="512" max="512" width="3.125" style="20" customWidth="1"/>
    <col min="513" max="513" width="7.625" style="20" customWidth="1"/>
    <col min="514" max="514" width="3.125" style="20" customWidth="1"/>
    <col min="515" max="515" width="10.625" style="20" customWidth="1"/>
    <col min="516" max="516" width="2.125" style="20" customWidth="1"/>
    <col min="517" max="517" width="1.625" style="20" customWidth="1"/>
    <col min="518" max="518" width="7" style="20" customWidth="1"/>
    <col min="519" max="519" width="5.375" style="20" customWidth="1"/>
    <col min="520" max="522" width="2.5" style="20" customWidth="1"/>
    <col min="523" max="525" width="0" style="20" hidden="1" customWidth="1"/>
    <col min="526" max="532" width="2.5" style="20" customWidth="1"/>
    <col min="533" max="536" width="0" style="20" hidden="1" customWidth="1"/>
    <col min="537" max="537" width="9.875" style="20" customWidth="1"/>
    <col min="538" max="538" width="15" style="20" customWidth="1"/>
    <col min="539" max="587" width="0" style="20" hidden="1" customWidth="1"/>
    <col min="588" max="764" width="9" style="20"/>
    <col min="765" max="765" width="3" style="20" customWidth="1"/>
    <col min="766" max="766" width="3.625" style="20" customWidth="1"/>
    <col min="767" max="767" width="6.875" style="20" customWidth="1"/>
    <col min="768" max="768" width="3.125" style="20" customWidth="1"/>
    <col min="769" max="769" width="7.625" style="20" customWidth="1"/>
    <col min="770" max="770" width="3.125" style="20" customWidth="1"/>
    <col min="771" max="771" width="10.625" style="20" customWidth="1"/>
    <col min="772" max="772" width="2.125" style="20" customWidth="1"/>
    <col min="773" max="773" width="1.625" style="20" customWidth="1"/>
    <col min="774" max="774" width="7" style="20" customWidth="1"/>
    <col min="775" max="775" width="5.375" style="20" customWidth="1"/>
    <col min="776" max="778" width="2.5" style="20" customWidth="1"/>
    <col min="779" max="781" width="0" style="20" hidden="1" customWidth="1"/>
    <col min="782" max="788" width="2.5" style="20" customWidth="1"/>
    <col min="789" max="792" width="0" style="20" hidden="1" customWidth="1"/>
    <col min="793" max="793" width="9.875" style="20" customWidth="1"/>
    <col min="794" max="794" width="15" style="20" customWidth="1"/>
    <col min="795" max="843" width="0" style="20" hidden="1" customWidth="1"/>
    <col min="844" max="1020" width="9" style="20"/>
    <col min="1021" max="1021" width="3" style="20" customWidth="1"/>
    <col min="1022" max="1022" width="3.625" style="20" customWidth="1"/>
    <col min="1023" max="1023" width="6.875" style="20" customWidth="1"/>
    <col min="1024" max="1024" width="3.125" style="20" customWidth="1"/>
    <col min="1025" max="1025" width="7.625" style="20" customWidth="1"/>
    <col min="1026" max="1026" width="3.125" style="20" customWidth="1"/>
    <col min="1027" max="1027" width="10.625" style="20" customWidth="1"/>
    <col min="1028" max="1028" width="2.125" style="20" customWidth="1"/>
    <col min="1029" max="1029" width="1.625" style="20" customWidth="1"/>
    <col min="1030" max="1030" width="7" style="20" customWidth="1"/>
    <col min="1031" max="1031" width="5.375" style="20" customWidth="1"/>
    <col min="1032" max="1034" width="2.5" style="20" customWidth="1"/>
    <col min="1035" max="1037" width="0" style="20" hidden="1" customWidth="1"/>
    <col min="1038" max="1044" width="2.5" style="20" customWidth="1"/>
    <col min="1045" max="1048" width="0" style="20" hidden="1" customWidth="1"/>
    <col min="1049" max="1049" width="9.875" style="20" customWidth="1"/>
    <col min="1050" max="1050" width="15" style="20" customWidth="1"/>
    <col min="1051" max="1099" width="0" style="20" hidden="1" customWidth="1"/>
    <col min="1100" max="1276" width="9" style="20"/>
    <col min="1277" max="1277" width="3" style="20" customWidth="1"/>
    <col min="1278" max="1278" width="3.625" style="20" customWidth="1"/>
    <col min="1279" max="1279" width="6.875" style="20" customWidth="1"/>
    <col min="1280" max="1280" width="3.125" style="20" customWidth="1"/>
    <col min="1281" max="1281" width="7.625" style="20" customWidth="1"/>
    <col min="1282" max="1282" width="3.125" style="20" customWidth="1"/>
    <col min="1283" max="1283" width="10.625" style="20" customWidth="1"/>
    <col min="1284" max="1284" width="2.125" style="20" customWidth="1"/>
    <col min="1285" max="1285" width="1.625" style="20" customWidth="1"/>
    <col min="1286" max="1286" width="7" style="20" customWidth="1"/>
    <col min="1287" max="1287" width="5.375" style="20" customWidth="1"/>
    <col min="1288" max="1290" width="2.5" style="20" customWidth="1"/>
    <col min="1291" max="1293" width="0" style="20" hidden="1" customWidth="1"/>
    <col min="1294" max="1300" width="2.5" style="20" customWidth="1"/>
    <col min="1301" max="1304" width="0" style="20" hidden="1" customWidth="1"/>
    <col min="1305" max="1305" width="9.875" style="20" customWidth="1"/>
    <col min="1306" max="1306" width="15" style="20" customWidth="1"/>
    <col min="1307" max="1355" width="0" style="20" hidden="1" customWidth="1"/>
    <col min="1356" max="1532" width="9" style="20"/>
    <col min="1533" max="1533" width="3" style="20" customWidth="1"/>
    <col min="1534" max="1534" width="3.625" style="20" customWidth="1"/>
    <col min="1535" max="1535" width="6.875" style="20" customWidth="1"/>
    <col min="1536" max="1536" width="3.125" style="20" customWidth="1"/>
    <col min="1537" max="1537" width="7.625" style="20" customWidth="1"/>
    <col min="1538" max="1538" width="3.125" style="20" customWidth="1"/>
    <col min="1539" max="1539" width="10.625" style="20" customWidth="1"/>
    <col min="1540" max="1540" width="2.125" style="20" customWidth="1"/>
    <col min="1541" max="1541" width="1.625" style="20" customWidth="1"/>
    <col min="1542" max="1542" width="7" style="20" customWidth="1"/>
    <col min="1543" max="1543" width="5.375" style="20" customWidth="1"/>
    <col min="1544" max="1546" width="2.5" style="20" customWidth="1"/>
    <col min="1547" max="1549" width="0" style="20" hidden="1" customWidth="1"/>
    <col min="1550" max="1556" width="2.5" style="20" customWidth="1"/>
    <col min="1557" max="1560" width="0" style="20" hidden="1" customWidth="1"/>
    <col min="1561" max="1561" width="9.875" style="20" customWidth="1"/>
    <col min="1562" max="1562" width="15" style="20" customWidth="1"/>
    <col min="1563" max="1611" width="0" style="20" hidden="1" customWidth="1"/>
    <col min="1612" max="1788" width="9" style="20"/>
    <col min="1789" max="1789" width="3" style="20" customWidth="1"/>
    <col min="1790" max="1790" width="3.625" style="20" customWidth="1"/>
    <col min="1791" max="1791" width="6.875" style="20" customWidth="1"/>
    <col min="1792" max="1792" width="3.125" style="20" customWidth="1"/>
    <col min="1793" max="1793" width="7.625" style="20" customWidth="1"/>
    <col min="1794" max="1794" width="3.125" style="20" customWidth="1"/>
    <col min="1795" max="1795" width="10.625" style="20" customWidth="1"/>
    <col min="1796" max="1796" width="2.125" style="20" customWidth="1"/>
    <col min="1797" max="1797" width="1.625" style="20" customWidth="1"/>
    <col min="1798" max="1798" width="7" style="20" customWidth="1"/>
    <col min="1799" max="1799" width="5.375" style="20" customWidth="1"/>
    <col min="1800" max="1802" width="2.5" style="20" customWidth="1"/>
    <col min="1803" max="1805" width="0" style="20" hidden="1" customWidth="1"/>
    <col min="1806" max="1812" width="2.5" style="20" customWidth="1"/>
    <col min="1813" max="1816" width="0" style="20" hidden="1" customWidth="1"/>
    <col min="1817" max="1817" width="9.875" style="20" customWidth="1"/>
    <col min="1818" max="1818" width="15" style="20" customWidth="1"/>
    <col min="1819" max="1867" width="0" style="20" hidden="1" customWidth="1"/>
    <col min="1868" max="2044" width="9" style="20"/>
    <col min="2045" max="2045" width="3" style="20" customWidth="1"/>
    <col min="2046" max="2046" width="3.625" style="20" customWidth="1"/>
    <col min="2047" max="2047" width="6.875" style="20" customWidth="1"/>
    <col min="2048" max="2048" width="3.125" style="20" customWidth="1"/>
    <col min="2049" max="2049" width="7.625" style="20" customWidth="1"/>
    <col min="2050" max="2050" width="3.125" style="20" customWidth="1"/>
    <col min="2051" max="2051" width="10.625" style="20" customWidth="1"/>
    <col min="2052" max="2052" width="2.125" style="20" customWidth="1"/>
    <col min="2053" max="2053" width="1.625" style="20" customWidth="1"/>
    <col min="2054" max="2054" width="7" style="20" customWidth="1"/>
    <col min="2055" max="2055" width="5.375" style="20" customWidth="1"/>
    <col min="2056" max="2058" width="2.5" style="20" customWidth="1"/>
    <col min="2059" max="2061" width="0" style="20" hidden="1" customWidth="1"/>
    <col min="2062" max="2068" width="2.5" style="20" customWidth="1"/>
    <col min="2069" max="2072" width="0" style="20" hidden="1" customWidth="1"/>
    <col min="2073" max="2073" width="9.875" style="20" customWidth="1"/>
    <col min="2074" max="2074" width="15" style="20" customWidth="1"/>
    <col min="2075" max="2123" width="0" style="20" hidden="1" customWidth="1"/>
    <col min="2124" max="2300" width="9" style="20"/>
    <col min="2301" max="2301" width="3" style="20" customWidth="1"/>
    <col min="2302" max="2302" width="3.625" style="20" customWidth="1"/>
    <col min="2303" max="2303" width="6.875" style="20" customWidth="1"/>
    <col min="2304" max="2304" width="3.125" style="20" customWidth="1"/>
    <col min="2305" max="2305" width="7.625" style="20" customWidth="1"/>
    <col min="2306" max="2306" width="3.125" style="20" customWidth="1"/>
    <col min="2307" max="2307" width="10.625" style="20" customWidth="1"/>
    <col min="2308" max="2308" width="2.125" style="20" customWidth="1"/>
    <col min="2309" max="2309" width="1.625" style="20" customWidth="1"/>
    <col min="2310" max="2310" width="7" style="20" customWidth="1"/>
    <col min="2311" max="2311" width="5.375" style="20" customWidth="1"/>
    <col min="2312" max="2314" width="2.5" style="20" customWidth="1"/>
    <col min="2315" max="2317" width="0" style="20" hidden="1" customWidth="1"/>
    <col min="2318" max="2324" width="2.5" style="20" customWidth="1"/>
    <col min="2325" max="2328" width="0" style="20" hidden="1" customWidth="1"/>
    <col min="2329" max="2329" width="9.875" style="20" customWidth="1"/>
    <col min="2330" max="2330" width="15" style="20" customWidth="1"/>
    <col min="2331" max="2379" width="0" style="20" hidden="1" customWidth="1"/>
    <col min="2380" max="2556" width="9" style="20"/>
    <col min="2557" max="2557" width="3" style="20" customWidth="1"/>
    <col min="2558" max="2558" width="3.625" style="20" customWidth="1"/>
    <col min="2559" max="2559" width="6.875" style="20" customWidth="1"/>
    <col min="2560" max="2560" width="3.125" style="20" customWidth="1"/>
    <col min="2561" max="2561" width="7.625" style="20" customWidth="1"/>
    <col min="2562" max="2562" width="3.125" style="20" customWidth="1"/>
    <col min="2563" max="2563" width="10.625" style="20" customWidth="1"/>
    <col min="2564" max="2564" width="2.125" style="20" customWidth="1"/>
    <col min="2565" max="2565" width="1.625" style="20" customWidth="1"/>
    <col min="2566" max="2566" width="7" style="20" customWidth="1"/>
    <col min="2567" max="2567" width="5.375" style="20" customWidth="1"/>
    <col min="2568" max="2570" width="2.5" style="20" customWidth="1"/>
    <col min="2571" max="2573" width="0" style="20" hidden="1" customWidth="1"/>
    <col min="2574" max="2580" width="2.5" style="20" customWidth="1"/>
    <col min="2581" max="2584" width="0" style="20" hidden="1" customWidth="1"/>
    <col min="2585" max="2585" width="9.875" style="20" customWidth="1"/>
    <col min="2586" max="2586" width="15" style="20" customWidth="1"/>
    <col min="2587" max="2635" width="0" style="20" hidden="1" customWidth="1"/>
    <col min="2636" max="2812" width="9" style="20"/>
    <col min="2813" max="2813" width="3" style="20" customWidth="1"/>
    <col min="2814" max="2814" width="3.625" style="20" customWidth="1"/>
    <col min="2815" max="2815" width="6.875" style="20" customWidth="1"/>
    <col min="2816" max="2816" width="3.125" style="20" customWidth="1"/>
    <col min="2817" max="2817" width="7.625" style="20" customWidth="1"/>
    <col min="2818" max="2818" width="3.125" style="20" customWidth="1"/>
    <col min="2819" max="2819" width="10.625" style="20" customWidth="1"/>
    <col min="2820" max="2820" width="2.125" style="20" customWidth="1"/>
    <col min="2821" max="2821" width="1.625" style="20" customWidth="1"/>
    <col min="2822" max="2822" width="7" style="20" customWidth="1"/>
    <col min="2823" max="2823" width="5.375" style="20" customWidth="1"/>
    <col min="2824" max="2826" width="2.5" style="20" customWidth="1"/>
    <col min="2827" max="2829" width="0" style="20" hidden="1" customWidth="1"/>
    <col min="2830" max="2836" width="2.5" style="20" customWidth="1"/>
    <col min="2837" max="2840" width="0" style="20" hidden="1" customWidth="1"/>
    <col min="2841" max="2841" width="9.875" style="20" customWidth="1"/>
    <col min="2842" max="2842" width="15" style="20" customWidth="1"/>
    <col min="2843" max="2891" width="0" style="20" hidden="1" customWidth="1"/>
    <col min="2892" max="3068" width="9" style="20"/>
    <col min="3069" max="3069" width="3" style="20" customWidth="1"/>
    <col min="3070" max="3070" width="3.625" style="20" customWidth="1"/>
    <col min="3071" max="3071" width="6.875" style="20" customWidth="1"/>
    <col min="3072" max="3072" width="3.125" style="20" customWidth="1"/>
    <col min="3073" max="3073" width="7.625" style="20" customWidth="1"/>
    <col min="3074" max="3074" width="3.125" style="20" customWidth="1"/>
    <col min="3075" max="3075" width="10.625" style="20" customWidth="1"/>
    <col min="3076" max="3076" width="2.125" style="20" customWidth="1"/>
    <col min="3077" max="3077" width="1.625" style="20" customWidth="1"/>
    <col min="3078" max="3078" width="7" style="20" customWidth="1"/>
    <col min="3079" max="3079" width="5.375" style="20" customWidth="1"/>
    <col min="3080" max="3082" width="2.5" style="20" customWidth="1"/>
    <col min="3083" max="3085" width="0" style="20" hidden="1" customWidth="1"/>
    <col min="3086" max="3092" width="2.5" style="20" customWidth="1"/>
    <col min="3093" max="3096" width="0" style="20" hidden="1" customWidth="1"/>
    <col min="3097" max="3097" width="9.875" style="20" customWidth="1"/>
    <col min="3098" max="3098" width="15" style="20" customWidth="1"/>
    <col min="3099" max="3147" width="0" style="20" hidden="1" customWidth="1"/>
    <col min="3148" max="3324" width="9" style="20"/>
    <col min="3325" max="3325" width="3" style="20" customWidth="1"/>
    <col min="3326" max="3326" width="3.625" style="20" customWidth="1"/>
    <col min="3327" max="3327" width="6.875" style="20" customWidth="1"/>
    <col min="3328" max="3328" width="3.125" style="20" customWidth="1"/>
    <col min="3329" max="3329" width="7.625" style="20" customWidth="1"/>
    <col min="3330" max="3330" width="3.125" style="20" customWidth="1"/>
    <col min="3331" max="3331" width="10.625" style="20" customWidth="1"/>
    <col min="3332" max="3332" width="2.125" style="20" customWidth="1"/>
    <col min="3333" max="3333" width="1.625" style="20" customWidth="1"/>
    <col min="3334" max="3334" width="7" style="20" customWidth="1"/>
    <col min="3335" max="3335" width="5.375" style="20" customWidth="1"/>
    <col min="3336" max="3338" width="2.5" style="20" customWidth="1"/>
    <col min="3339" max="3341" width="0" style="20" hidden="1" customWidth="1"/>
    <col min="3342" max="3348" width="2.5" style="20" customWidth="1"/>
    <col min="3349" max="3352" width="0" style="20" hidden="1" customWidth="1"/>
    <col min="3353" max="3353" width="9.875" style="20" customWidth="1"/>
    <col min="3354" max="3354" width="15" style="20" customWidth="1"/>
    <col min="3355" max="3403" width="0" style="20" hidden="1" customWidth="1"/>
    <col min="3404" max="3580" width="9" style="20"/>
    <col min="3581" max="3581" width="3" style="20" customWidth="1"/>
    <col min="3582" max="3582" width="3.625" style="20" customWidth="1"/>
    <col min="3583" max="3583" width="6.875" style="20" customWidth="1"/>
    <col min="3584" max="3584" width="3.125" style="20" customWidth="1"/>
    <col min="3585" max="3585" width="7.625" style="20" customWidth="1"/>
    <col min="3586" max="3586" width="3.125" style="20" customWidth="1"/>
    <col min="3587" max="3587" width="10.625" style="20" customWidth="1"/>
    <col min="3588" max="3588" width="2.125" style="20" customWidth="1"/>
    <col min="3589" max="3589" width="1.625" style="20" customWidth="1"/>
    <col min="3590" max="3590" width="7" style="20" customWidth="1"/>
    <col min="3591" max="3591" width="5.375" style="20" customWidth="1"/>
    <col min="3592" max="3594" width="2.5" style="20" customWidth="1"/>
    <col min="3595" max="3597" width="0" style="20" hidden="1" customWidth="1"/>
    <col min="3598" max="3604" width="2.5" style="20" customWidth="1"/>
    <col min="3605" max="3608" width="0" style="20" hidden="1" customWidth="1"/>
    <col min="3609" max="3609" width="9.875" style="20" customWidth="1"/>
    <col min="3610" max="3610" width="15" style="20" customWidth="1"/>
    <col min="3611" max="3659" width="0" style="20" hidden="1" customWidth="1"/>
    <col min="3660" max="3836" width="9" style="20"/>
    <col min="3837" max="3837" width="3" style="20" customWidth="1"/>
    <col min="3838" max="3838" width="3.625" style="20" customWidth="1"/>
    <col min="3839" max="3839" width="6.875" style="20" customWidth="1"/>
    <col min="3840" max="3840" width="3.125" style="20" customWidth="1"/>
    <col min="3841" max="3841" width="7.625" style="20" customWidth="1"/>
    <col min="3842" max="3842" width="3.125" style="20" customWidth="1"/>
    <col min="3843" max="3843" width="10.625" style="20" customWidth="1"/>
    <col min="3844" max="3844" width="2.125" style="20" customWidth="1"/>
    <col min="3845" max="3845" width="1.625" style="20" customWidth="1"/>
    <col min="3846" max="3846" width="7" style="20" customWidth="1"/>
    <col min="3847" max="3847" width="5.375" style="20" customWidth="1"/>
    <col min="3848" max="3850" width="2.5" style="20" customWidth="1"/>
    <col min="3851" max="3853" width="0" style="20" hidden="1" customWidth="1"/>
    <col min="3854" max="3860" width="2.5" style="20" customWidth="1"/>
    <col min="3861" max="3864" width="0" style="20" hidden="1" customWidth="1"/>
    <col min="3865" max="3865" width="9.875" style="20" customWidth="1"/>
    <col min="3866" max="3866" width="15" style="20" customWidth="1"/>
    <col min="3867" max="3915" width="0" style="20" hidden="1" customWidth="1"/>
    <col min="3916" max="4092" width="9" style="20"/>
    <col min="4093" max="4093" width="3" style="20" customWidth="1"/>
    <col min="4094" max="4094" width="3.625" style="20" customWidth="1"/>
    <col min="4095" max="4095" width="6.875" style="20" customWidth="1"/>
    <col min="4096" max="4096" width="3.125" style="20" customWidth="1"/>
    <col min="4097" max="4097" width="7.625" style="20" customWidth="1"/>
    <col min="4098" max="4098" width="3.125" style="20" customWidth="1"/>
    <col min="4099" max="4099" width="10.625" style="20" customWidth="1"/>
    <col min="4100" max="4100" width="2.125" style="20" customWidth="1"/>
    <col min="4101" max="4101" width="1.625" style="20" customWidth="1"/>
    <col min="4102" max="4102" width="7" style="20" customWidth="1"/>
    <col min="4103" max="4103" width="5.375" style="20" customWidth="1"/>
    <col min="4104" max="4106" width="2.5" style="20" customWidth="1"/>
    <col min="4107" max="4109" width="0" style="20" hidden="1" customWidth="1"/>
    <col min="4110" max="4116" width="2.5" style="20" customWidth="1"/>
    <col min="4117" max="4120" width="0" style="20" hidden="1" customWidth="1"/>
    <col min="4121" max="4121" width="9.875" style="20" customWidth="1"/>
    <col min="4122" max="4122" width="15" style="20" customWidth="1"/>
    <col min="4123" max="4171" width="0" style="20" hidden="1" customWidth="1"/>
    <col min="4172" max="4348" width="9" style="20"/>
    <col min="4349" max="4349" width="3" style="20" customWidth="1"/>
    <col min="4350" max="4350" width="3.625" style="20" customWidth="1"/>
    <col min="4351" max="4351" width="6.875" style="20" customWidth="1"/>
    <col min="4352" max="4352" width="3.125" style="20" customWidth="1"/>
    <col min="4353" max="4353" width="7.625" style="20" customWidth="1"/>
    <col min="4354" max="4354" width="3.125" style="20" customWidth="1"/>
    <col min="4355" max="4355" width="10.625" style="20" customWidth="1"/>
    <col min="4356" max="4356" width="2.125" style="20" customWidth="1"/>
    <col min="4357" max="4357" width="1.625" style="20" customWidth="1"/>
    <col min="4358" max="4358" width="7" style="20" customWidth="1"/>
    <col min="4359" max="4359" width="5.375" style="20" customWidth="1"/>
    <col min="4360" max="4362" width="2.5" style="20" customWidth="1"/>
    <col min="4363" max="4365" width="0" style="20" hidden="1" customWidth="1"/>
    <col min="4366" max="4372" width="2.5" style="20" customWidth="1"/>
    <col min="4373" max="4376" width="0" style="20" hidden="1" customWidth="1"/>
    <col min="4377" max="4377" width="9.875" style="20" customWidth="1"/>
    <col min="4378" max="4378" width="15" style="20" customWidth="1"/>
    <col min="4379" max="4427" width="0" style="20" hidden="1" customWidth="1"/>
    <col min="4428" max="4604" width="9" style="20"/>
    <col min="4605" max="4605" width="3" style="20" customWidth="1"/>
    <col min="4606" max="4606" width="3.625" style="20" customWidth="1"/>
    <col min="4607" max="4607" width="6.875" style="20" customWidth="1"/>
    <col min="4608" max="4608" width="3.125" style="20" customWidth="1"/>
    <col min="4609" max="4609" width="7.625" style="20" customWidth="1"/>
    <col min="4610" max="4610" width="3.125" style="20" customWidth="1"/>
    <col min="4611" max="4611" width="10.625" style="20" customWidth="1"/>
    <col min="4612" max="4612" width="2.125" style="20" customWidth="1"/>
    <col min="4613" max="4613" width="1.625" style="20" customWidth="1"/>
    <col min="4614" max="4614" width="7" style="20" customWidth="1"/>
    <col min="4615" max="4615" width="5.375" style="20" customWidth="1"/>
    <col min="4616" max="4618" width="2.5" style="20" customWidth="1"/>
    <col min="4619" max="4621" width="0" style="20" hidden="1" customWidth="1"/>
    <col min="4622" max="4628" width="2.5" style="20" customWidth="1"/>
    <col min="4629" max="4632" width="0" style="20" hidden="1" customWidth="1"/>
    <col min="4633" max="4633" width="9.875" style="20" customWidth="1"/>
    <col min="4634" max="4634" width="15" style="20" customWidth="1"/>
    <col min="4635" max="4683" width="0" style="20" hidden="1" customWidth="1"/>
    <col min="4684" max="4860" width="9" style="20"/>
    <col min="4861" max="4861" width="3" style="20" customWidth="1"/>
    <col min="4862" max="4862" width="3.625" style="20" customWidth="1"/>
    <col min="4863" max="4863" width="6.875" style="20" customWidth="1"/>
    <col min="4864" max="4864" width="3.125" style="20" customWidth="1"/>
    <col min="4865" max="4865" width="7.625" style="20" customWidth="1"/>
    <col min="4866" max="4866" width="3.125" style="20" customWidth="1"/>
    <col min="4867" max="4867" width="10.625" style="20" customWidth="1"/>
    <col min="4868" max="4868" width="2.125" style="20" customWidth="1"/>
    <col min="4869" max="4869" width="1.625" style="20" customWidth="1"/>
    <col min="4870" max="4870" width="7" style="20" customWidth="1"/>
    <col min="4871" max="4871" width="5.375" style="20" customWidth="1"/>
    <col min="4872" max="4874" width="2.5" style="20" customWidth="1"/>
    <col min="4875" max="4877" width="0" style="20" hidden="1" customWidth="1"/>
    <col min="4878" max="4884" width="2.5" style="20" customWidth="1"/>
    <col min="4885" max="4888" width="0" style="20" hidden="1" customWidth="1"/>
    <col min="4889" max="4889" width="9.875" style="20" customWidth="1"/>
    <col min="4890" max="4890" width="15" style="20" customWidth="1"/>
    <col min="4891" max="4939" width="0" style="20" hidden="1" customWidth="1"/>
    <col min="4940" max="5116" width="9" style="20"/>
    <col min="5117" max="5117" width="3" style="20" customWidth="1"/>
    <col min="5118" max="5118" width="3.625" style="20" customWidth="1"/>
    <col min="5119" max="5119" width="6.875" style="20" customWidth="1"/>
    <col min="5120" max="5120" width="3.125" style="20" customWidth="1"/>
    <col min="5121" max="5121" width="7.625" style="20" customWidth="1"/>
    <col min="5122" max="5122" width="3.125" style="20" customWidth="1"/>
    <col min="5123" max="5123" width="10.625" style="20" customWidth="1"/>
    <col min="5124" max="5124" width="2.125" style="20" customWidth="1"/>
    <col min="5125" max="5125" width="1.625" style="20" customWidth="1"/>
    <col min="5126" max="5126" width="7" style="20" customWidth="1"/>
    <col min="5127" max="5127" width="5.375" style="20" customWidth="1"/>
    <col min="5128" max="5130" width="2.5" style="20" customWidth="1"/>
    <col min="5131" max="5133" width="0" style="20" hidden="1" customWidth="1"/>
    <col min="5134" max="5140" width="2.5" style="20" customWidth="1"/>
    <col min="5141" max="5144" width="0" style="20" hidden="1" customWidth="1"/>
    <col min="5145" max="5145" width="9.875" style="20" customWidth="1"/>
    <col min="5146" max="5146" width="15" style="20" customWidth="1"/>
    <col min="5147" max="5195" width="0" style="20" hidden="1" customWidth="1"/>
    <col min="5196" max="5372" width="9" style="20"/>
    <col min="5373" max="5373" width="3" style="20" customWidth="1"/>
    <col min="5374" max="5374" width="3.625" style="20" customWidth="1"/>
    <col min="5375" max="5375" width="6.875" style="20" customWidth="1"/>
    <col min="5376" max="5376" width="3.125" style="20" customWidth="1"/>
    <col min="5377" max="5377" width="7.625" style="20" customWidth="1"/>
    <col min="5378" max="5378" width="3.125" style="20" customWidth="1"/>
    <col min="5379" max="5379" width="10.625" style="20" customWidth="1"/>
    <col min="5380" max="5380" width="2.125" style="20" customWidth="1"/>
    <col min="5381" max="5381" width="1.625" style="20" customWidth="1"/>
    <col min="5382" max="5382" width="7" style="20" customWidth="1"/>
    <col min="5383" max="5383" width="5.375" style="20" customWidth="1"/>
    <col min="5384" max="5386" width="2.5" style="20" customWidth="1"/>
    <col min="5387" max="5389" width="0" style="20" hidden="1" customWidth="1"/>
    <col min="5390" max="5396" width="2.5" style="20" customWidth="1"/>
    <col min="5397" max="5400" width="0" style="20" hidden="1" customWidth="1"/>
    <col min="5401" max="5401" width="9.875" style="20" customWidth="1"/>
    <col min="5402" max="5402" width="15" style="20" customWidth="1"/>
    <col min="5403" max="5451" width="0" style="20" hidden="1" customWidth="1"/>
    <col min="5452" max="5628" width="9" style="20"/>
    <col min="5629" max="5629" width="3" style="20" customWidth="1"/>
    <col min="5630" max="5630" width="3.625" style="20" customWidth="1"/>
    <col min="5631" max="5631" width="6.875" style="20" customWidth="1"/>
    <col min="5632" max="5632" width="3.125" style="20" customWidth="1"/>
    <col min="5633" max="5633" width="7.625" style="20" customWidth="1"/>
    <col min="5634" max="5634" width="3.125" style="20" customWidth="1"/>
    <col min="5635" max="5635" width="10.625" style="20" customWidth="1"/>
    <col min="5636" max="5636" width="2.125" style="20" customWidth="1"/>
    <col min="5637" max="5637" width="1.625" style="20" customWidth="1"/>
    <col min="5638" max="5638" width="7" style="20" customWidth="1"/>
    <col min="5639" max="5639" width="5.375" style="20" customWidth="1"/>
    <col min="5640" max="5642" width="2.5" style="20" customWidth="1"/>
    <col min="5643" max="5645" width="0" style="20" hidden="1" customWidth="1"/>
    <col min="5646" max="5652" width="2.5" style="20" customWidth="1"/>
    <col min="5653" max="5656" width="0" style="20" hidden="1" customWidth="1"/>
    <col min="5657" max="5657" width="9.875" style="20" customWidth="1"/>
    <col min="5658" max="5658" width="15" style="20" customWidth="1"/>
    <col min="5659" max="5707" width="0" style="20" hidden="1" customWidth="1"/>
    <col min="5708" max="5884" width="9" style="20"/>
    <col min="5885" max="5885" width="3" style="20" customWidth="1"/>
    <col min="5886" max="5886" width="3.625" style="20" customWidth="1"/>
    <col min="5887" max="5887" width="6.875" style="20" customWidth="1"/>
    <col min="5888" max="5888" width="3.125" style="20" customWidth="1"/>
    <col min="5889" max="5889" width="7.625" style="20" customWidth="1"/>
    <col min="5890" max="5890" width="3.125" style="20" customWidth="1"/>
    <col min="5891" max="5891" width="10.625" style="20" customWidth="1"/>
    <col min="5892" max="5892" width="2.125" style="20" customWidth="1"/>
    <col min="5893" max="5893" width="1.625" style="20" customWidth="1"/>
    <col min="5894" max="5894" width="7" style="20" customWidth="1"/>
    <col min="5895" max="5895" width="5.375" style="20" customWidth="1"/>
    <col min="5896" max="5898" width="2.5" style="20" customWidth="1"/>
    <col min="5899" max="5901" width="0" style="20" hidden="1" customWidth="1"/>
    <col min="5902" max="5908" width="2.5" style="20" customWidth="1"/>
    <col min="5909" max="5912" width="0" style="20" hidden="1" customWidth="1"/>
    <col min="5913" max="5913" width="9.875" style="20" customWidth="1"/>
    <col min="5914" max="5914" width="15" style="20" customWidth="1"/>
    <col min="5915" max="5963" width="0" style="20" hidden="1" customWidth="1"/>
    <col min="5964" max="6140" width="9" style="20"/>
    <col min="6141" max="6141" width="3" style="20" customWidth="1"/>
    <col min="6142" max="6142" width="3.625" style="20" customWidth="1"/>
    <col min="6143" max="6143" width="6.875" style="20" customWidth="1"/>
    <col min="6144" max="6144" width="3.125" style="20" customWidth="1"/>
    <col min="6145" max="6145" width="7.625" style="20" customWidth="1"/>
    <col min="6146" max="6146" width="3.125" style="20" customWidth="1"/>
    <col min="6147" max="6147" width="10.625" style="20" customWidth="1"/>
    <col min="6148" max="6148" width="2.125" style="20" customWidth="1"/>
    <col min="6149" max="6149" width="1.625" style="20" customWidth="1"/>
    <col min="6150" max="6150" width="7" style="20" customWidth="1"/>
    <col min="6151" max="6151" width="5.375" style="20" customWidth="1"/>
    <col min="6152" max="6154" width="2.5" style="20" customWidth="1"/>
    <col min="6155" max="6157" width="0" style="20" hidden="1" customWidth="1"/>
    <col min="6158" max="6164" width="2.5" style="20" customWidth="1"/>
    <col min="6165" max="6168" width="0" style="20" hidden="1" customWidth="1"/>
    <col min="6169" max="6169" width="9.875" style="20" customWidth="1"/>
    <col min="6170" max="6170" width="15" style="20" customWidth="1"/>
    <col min="6171" max="6219" width="0" style="20" hidden="1" customWidth="1"/>
    <col min="6220" max="6396" width="9" style="20"/>
    <col min="6397" max="6397" width="3" style="20" customWidth="1"/>
    <col min="6398" max="6398" width="3.625" style="20" customWidth="1"/>
    <col min="6399" max="6399" width="6.875" style="20" customWidth="1"/>
    <col min="6400" max="6400" width="3.125" style="20" customWidth="1"/>
    <col min="6401" max="6401" width="7.625" style="20" customWidth="1"/>
    <col min="6402" max="6402" width="3.125" style="20" customWidth="1"/>
    <col min="6403" max="6403" width="10.625" style="20" customWidth="1"/>
    <col min="6404" max="6404" width="2.125" style="20" customWidth="1"/>
    <col min="6405" max="6405" width="1.625" style="20" customWidth="1"/>
    <col min="6406" max="6406" width="7" style="20" customWidth="1"/>
    <col min="6407" max="6407" width="5.375" style="20" customWidth="1"/>
    <col min="6408" max="6410" width="2.5" style="20" customWidth="1"/>
    <col min="6411" max="6413" width="0" style="20" hidden="1" customWidth="1"/>
    <col min="6414" max="6420" width="2.5" style="20" customWidth="1"/>
    <col min="6421" max="6424" width="0" style="20" hidden="1" customWidth="1"/>
    <col min="6425" max="6425" width="9.875" style="20" customWidth="1"/>
    <col min="6426" max="6426" width="15" style="20" customWidth="1"/>
    <col min="6427" max="6475" width="0" style="20" hidden="1" customWidth="1"/>
    <col min="6476" max="6652" width="9" style="20"/>
    <col min="6653" max="6653" width="3" style="20" customWidth="1"/>
    <col min="6654" max="6654" width="3.625" style="20" customWidth="1"/>
    <col min="6655" max="6655" width="6.875" style="20" customWidth="1"/>
    <col min="6656" max="6656" width="3.125" style="20" customWidth="1"/>
    <col min="6657" max="6657" width="7.625" style="20" customWidth="1"/>
    <col min="6658" max="6658" width="3.125" style="20" customWidth="1"/>
    <col min="6659" max="6659" width="10.625" style="20" customWidth="1"/>
    <col min="6660" max="6660" width="2.125" style="20" customWidth="1"/>
    <col min="6661" max="6661" width="1.625" style="20" customWidth="1"/>
    <col min="6662" max="6662" width="7" style="20" customWidth="1"/>
    <col min="6663" max="6663" width="5.375" style="20" customWidth="1"/>
    <col min="6664" max="6666" width="2.5" style="20" customWidth="1"/>
    <col min="6667" max="6669" width="0" style="20" hidden="1" customWidth="1"/>
    <col min="6670" max="6676" width="2.5" style="20" customWidth="1"/>
    <col min="6677" max="6680" width="0" style="20" hidden="1" customWidth="1"/>
    <col min="6681" max="6681" width="9.875" style="20" customWidth="1"/>
    <col min="6682" max="6682" width="15" style="20" customWidth="1"/>
    <col min="6683" max="6731" width="0" style="20" hidden="1" customWidth="1"/>
    <col min="6732" max="6908" width="9" style="20"/>
    <col min="6909" max="6909" width="3" style="20" customWidth="1"/>
    <col min="6910" max="6910" width="3.625" style="20" customWidth="1"/>
    <col min="6911" max="6911" width="6.875" style="20" customWidth="1"/>
    <col min="6912" max="6912" width="3.125" style="20" customWidth="1"/>
    <col min="6913" max="6913" width="7.625" style="20" customWidth="1"/>
    <col min="6914" max="6914" width="3.125" style="20" customWidth="1"/>
    <col min="6915" max="6915" width="10.625" style="20" customWidth="1"/>
    <col min="6916" max="6916" width="2.125" style="20" customWidth="1"/>
    <col min="6917" max="6917" width="1.625" style="20" customWidth="1"/>
    <col min="6918" max="6918" width="7" style="20" customWidth="1"/>
    <col min="6919" max="6919" width="5.375" style="20" customWidth="1"/>
    <col min="6920" max="6922" width="2.5" style="20" customWidth="1"/>
    <col min="6923" max="6925" width="0" style="20" hidden="1" customWidth="1"/>
    <col min="6926" max="6932" width="2.5" style="20" customWidth="1"/>
    <col min="6933" max="6936" width="0" style="20" hidden="1" customWidth="1"/>
    <col min="6937" max="6937" width="9.875" style="20" customWidth="1"/>
    <col min="6938" max="6938" width="15" style="20" customWidth="1"/>
    <col min="6939" max="6987" width="0" style="20" hidden="1" customWidth="1"/>
    <col min="6988" max="7164" width="9" style="20"/>
    <col min="7165" max="7165" width="3" style="20" customWidth="1"/>
    <col min="7166" max="7166" width="3.625" style="20" customWidth="1"/>
    <col min="7167" max="7167" width="6.875" style="20" customWidth="1"/>
    <col min="7168" max="7168" width="3.125" style="20" customWidth="1"/>
    <col min="7169" max="7169" width="7.625" style="20" customWidth="1"/>
    <col min="7170" max="7170" width="3.125" style="20" customWidth="1"/>
    <col min="7171" max="7171" width="10.625" style="20" customWidth="1"/>
    <col min="7172" max="7172" width="2.125" style="20" customWidth="1"/>
    <col min="7173" max="7173" width="1.625" style="20" customWidth="1"/>
    <col min="7174" max="7174" width="7" style="20" customWidth="1"/>
    <col min="7175" max="7175" width="5.375" style="20" customWidth="1"/>
    <col min="7176" max="7178" width="2.5" style="20" customWidth="1"/>
    <col min="7179" max="7181" width="0" style="20" hidden="1" customWidth="1"/>
    <col min="7182" max="7188" width="2.5" style="20" customWidth="1"/>
    <col min="7189" max="7192" width="0" style="20" hidden="1" customWidth="1"/>
    <col min="7193" max="7193" width="9.875" style="20" customWidth="1"/>
    <col min="7194" max="7194" width="15" style="20" customWidth="1"/>
    <col min="7195" max="7243" width="0" style="20" hidden="1" customWidth="1"/>
    <col min="7244" max="7420" width="9" style="20"/>
    <col min="7421" max="7421" width="3" style="20" customWidth="1"/>
    <col min="7422" max="7422" width="3.625" style="20" customWidth="1"/>
    <col min="7423" max="7423" width="6.875" style="20" customWidth="1"/>
    <col min="7424" max="7424" width="3.125" style="20" customWidth="1"/>
    <col min="7425" max="7425" width="7.625" style="20" customWidth="1"/>
    <col min="7426" max="7426" width="3.125" style="20" customWidth="1"/>
    <col min="7427" max="7427" width="10.625" style="20" customWidth="1"/>
    <col min="7428" max="7428" width="2.125" style="20" customWidth="1"/>
    <col min="7429" max="7429" width="1.625" style="20" customWidth="1"/>
    <col min="7430" max="7430" width="7" style="20" customWidth="1"/>
    <col min="7431" max="7431" width="5.375" style="20" customWidth="1"/>
    <col min="7432" max="7434" width="2.5" style="20" customWidth="1"/>
    <col min="7435" max="7437" width="0" style="20" hidden="1" customWidth="1"/>
    <col min="7438" max="7444" width="2.5" style="20" customWidth="1"/>
    <col min="7445" max="7448" width="0" style="20" hidden="1" customWidth="1"/>
    <col min="7449" max="7449" width="9.875" style="20" customWidth="1"/>
    <col min="7450" max="7450" width="15" style="20" customWidth="1"/>
    <col min="7451" max="7499" width="0" style="20" hidden="1" customWidth="1"/>
    <col min="7500" max="7676" width="9" style="20"/>
    <col min="7677" max="7677" width="3" style="20" customWidth="1"/>
    <col min="7678" max="7678" width="3.625" style="20" customWidth="1"/>
    <col min="7679" max="7679" width="6.875" style="20" customWidth="1"/>
    <col min="7680" max="7680" width="3.125" style="20" customWidth="1"/>
    <col min="7681" max="7681" width="7.625" style="20" customWidth="1"/>
    <col min="7682" max="7682" width="3.125" style="20" customWidth="1"/>
    <col min="7683" max="7683" width="10.625" style="20" customWidth="1"/>
    <col min="7684" max="7684" width="2.125" style="20" customWidth="1"/>
    <col min="7685" max="7685" width="1.625" style="20" customWidth="1"/>
    <col min="7686" max="7686" width="7" style="20" customWidth="1"/>
    <col min="7687" max="7687" width="5.375" style="20" customWidth="1"/>
    <col min="7688" max="7690" width="2.5" style="20" customWidth="1"/>
    <col min="7691" max="7693" width="0" style="20" hidden="1" customWidth="1"/>
    <col min="7694" max="7700" width="2.5" style="20" customWidth="1"/>
    <col min="7701" max="7704" width="0" style="20" hidden="1" customWidth="1"/>
    <col min="7705" max="7705" width="9.875" style="20" customWidth="1"/>
    <col min="7706" max="7706" width="15" style="20" customWidth="1"/>
    <col min="7707" max="7755" width="0" style="20" hidden="1" customWidth="1"/>
    <col min="7756" max="7932" width="9" style="20"/>
    <col min="7933" max="7933" width="3" style="20" customWidth="1"/>
    <col min="7934" max="7934" width="3.625" style="20" customWidth="1"/>
    <col min="7935" max="7935" width="6.875" style="20" customWidth="1"/>
    <col min="7936" max="7936" width="3.125" style="20" customWidth="1"/>
    <col min="7937" max="7937" width="7.625" style="20" customWidth="1"/>
    <col min="7938" max="7938" width="3.125" style="20" customWidth="1"/>
    <col min="7939" max="7939" width="10.625" style="20" customWidth="1"/>
    <col min="7940" max="7940" width="2.125" style="20" customWidth="1"/>
    <col min="7941" max="7941" width="1.625" style="20" customWidth="1"/>
    <col min="7942" max="7942" width="7" style="20" customWidth="1"/>
    <col min="7943" max="7943" width="5.375" style="20" customWidth="1"/>
    <col min="7944" max="7946" width="2.5" style="20" customWidth="1"/>
    <col min="7947" max="7949" width="0" style="20" hidden="1" customWidth="1"/>
    <col min="7950" max="7956" width="2.5" style="20" customWidth="1"/>
    <col min="7957" max="7960" width="0" style="20" hidden="1" customWidth="1"/>
    <col min="7961" max="7961" width="9.875" style="20" customWidth="1"/>
    <col min="7962" max="7962" width="15" style="20" customWidth="1"/>
    <col min="7963" max="8011" width="0" style="20" hidden="1" customWidth="1"/>
    <col min="8012" max="8188" width="9" style="20"/>
    <col min="8189" max="8189" width="3" style="20" customWidth="1"/>
    <col min="8190" max="8190" width="3.625" style="20" customWidth="1"/>
    <col min="8191" max="8191" width="6.875" style="20" customWidth="1"/>
    <col min="8192" max="8192" width="3.125" style="20" customWidth="1"/>
    <col min="8193" max="8193" width="7.625" style="20" customWidth="1"/>
    <col min="8194" max="8194" width="3.125" style="20" customWidth="1"/>
    <col min="8195" max="8195" width="10.625" style="20" customWidth="1"/>
    <col min="8196" max="8196" width="2.125" style="20" customWidth="1"/>
    <col min="8197" max="8197" width="1.625" style="20" customWidth="1"/>
    <col min="8198" max="8198" width="7" style="20" customWidth="1"/>
    <col min="8199" max="8199" width="5.375" style="20" customWidth="1"/>
    <col min="8200" max="8202" width="2.5" style="20" customWidth="1"/>
    <col min="8203" max="8205" width="0" style="20" hidden="1" customWidth="1"/>
    <col min="8206" max="8212" width="2.5" style="20" customWidth="1"/>
    <col min="8213" max="8216" width="0" style="20" hidden="1" customWidth="1"/>
    <col min="8217" max="8217" width="9.875" style="20" customWidth="1"/>
    <col min="8218" max="8218" width="15" style="20" customWidth="1"/>
    <col min="8219" max="8267" width="0" style="20" hidden="1" customWidth="1"/>
    <col min="8268" max="8444" width="9" style="20"/>
    <col min="8445" max="8445" width="3" style="20" customWidth="1"/>
    <col min="8446" max="8446" width="3.625" style="20" customWidth="1"/>
    <col min="8447" max="8447" width="6.875" style="20" customWidth="1"/>
    <col min="8448" max="8448" width="3.125" style="20" customWidth="1"/>
    <col min="8449" max="8449" width="7.625" style="20" customWidth="1"/>
    <col min="8450" max="8450" width="3.125" style="20" customWidth="1"/>
    <col min="8451" max="8451" width="10.625" style="20" customWidth="1"/>
    <col min="8452" max="8452" width="2.125" style="20" customWidth="1"/>
    <col min="8453" max="8453" width="1.625" style="20" customWidth="1"/>
    <col min="8454" max="8454" width="7" style="20" customWidth="1"/>
    <col min="8455" max="8455" width="5.375" style="20" customWidth="1"/>
    <col min="8456" max="8458" width="2.5" style="20" customWidth="1"/>
    <col min="8459" max="8461" width="0" style="20" hidden="1" customWidth="1"/>
    <col min="8462" max="8468" width="2.5" style="20" customWidth="1"/>
    <col min="8469" max="8472" width="0" style="20" hidden="1" customWidth="1"/>
    <col min="8473" max="8473" width="9.875" style="20" customWidth="1"/>
    <col min="8474" max="8474" width="15" style="20" customWidth="1"/>
    <col min="8475" max="8523" width="0" style="20" hidden="1" customWidth="1"/>
    <col min="8524" max="8700" width="9" style="20"/>
    <col min="8701" max="8701" width="3" style="20" customWidth="1"/>
    <col min="8702" max="8702" width="3.625" style="20" customWidth="1"/>
    <col min="8703" max="8703" width="6.875" style="20" customWidth="1"/>
    <col min="8704" max="8704" width="3.125" style="20" customWidth="1"/>
    <col min="8705" max="8705" width="7.625" style="20" customWidth="1"/>
    <col min="8706" max="8706" width="3.125" style="20" customWidth="1"/>
    <col min="8707" max="8707" width="10.625" style="20" customWidth="1"/>
    <col min="8708" max="8708" width="2.125" style="20" customWidth="1"/>
    <col min="8709" max="8709" width="1.625" style="20" customWidth="1"/>
    <col min="8710" max="8710" width="7" style="20" customWidth="1"/>
    <col min="8711" max="8711" width="5.375" style="20" customWidth="1"/>
    <col min="8712" max="8714" width="2.5" style="20" customWidth="1"/>
    <col min="8715" max="8717" width="0" style="20" hidden="1" customWidth="1"/>
    <col min="8718" max="8724" width="2.5" style="20" customWidth="1"/>
    <col min="8725" max="8728" width="0" style="20" hidden="1" customWidth="1"/>
    <col min="8729" max="8729" width="9.875" style="20" customWidth="1"/>
    <col min="8730" max="8730" width="15" style="20" customWidth="1"/>
    <col min="8731" max="8779" width="0" style="20" hidden="1" customWidth="1"/>
    <col min="8780" max="8956" width="9" style="20"/>
    <col min="8957" max="8957" width="3" style="20" customWidth="1"/>
    <col min="8958" max="8958" width="3.625" style="20" customWidth="1"/>
    <col min="8959" max="8959" width="6.875" style="20" customWidth="1"/>
    <col min="8960" max="8960" width="3.125" style="20" customWidth="1"/>
    <col min="8961" max="8961" width="7.625" style="20" customWidth="1"/>
    <col min="8962" max="8962" width="3.125" style="20" customWidth="1"/>
    <col min="8963" max="8963" width="10.625" style="20" customWidth="1"/>
    <col min="8964" max="8964" width="2.125" style="20" customWidth="1"/>
    <col min="8965" max="8965" width="1.625" style="20" customWidth="1"/>
    <col min="8966" max="8966" width="7" style="20" customWidth="1"/>
    <col min="8967" max="8967" width="5.375" style="20" customWidth="1"/>
    <col min="8968" max="8970" width="2.5" style="20" customWidth="1"/>
    <col min="8971" max="8973" width="0" style="20" hidden="1" customWidth="1"/>
    <col min="8974" max="8980" width="2.5" style="20" customWidth="1"/>
    <col min="8981" max="8984" width="0" style="20" hidden="1" customWidth="1"/>
    <col min="8985" max="8985" width="9.875" style="20" customWidth="1"/>
    <col min="8986" max="8986" width="15" style="20" customWidth="1"/>
    <col min="8987" max="9035" width="0" style="20" hidden="1" customWidth="1"/>
    <col min="9036" max="9212" width="9" style="20"/>
    <col min="9213" max="9213" width="3" style="20" customWidth="1"/>
    <col min="9214" max="9214" width="3.625" style="20" customWidth="1"/>
    <col min="9215" max="9215" width="6.875" style="20" customWidth="1"/>
    <col min="9216" max="9216" width="3.125" style="20" customWidth="1"/>
    <col min="9217" max="9217" width="7.625" style="20" customWidth="1"/>
    <col min="9218" max="9218" width="3.125" style="20" customWidth="1"/>
    <col min="9219" max="9219" width="10.625" style="20" customWidth="1"/>
    <col min="9220" max="9220" width="2.125" style="20" customWidth="1"/>
    <col min="9221" max="9221" width="1.625" style="20" customWidth="1"/>
    <col min="9222" max="9222" width="7" style="20" customWidth="1"/>
    <col min="9223" max="9223" width="5.375" style="20" customWidth="1"/>
    <col min="9224" max="9226" width="2.5" style="20" customWidth="1"/>
    <col min="9227" max="9229" width="0" style="20" hidden="1" customWidth="1"/>
    <col min="9230" max="9236" width="2.5" style="20" customWidth="1"/>
    <col min="9237" max="9240" width="0" style="20" hidden="1" customWidth="1"/>
    <col min="9241" max="9241" width="9.875" style="20" customWidth="1"/>
    <col min="9242" max="9242" width="15" style="20" customWidth="1"/>
    <col min="9243" max="9291" width="0" style="20" hidden="1" customWidth="1"/>
    <col min="9292" max="9468" width="9" style="20"/>
    <col min="9469" max="9469" width="3" style="20" customWidth="1"/>
    <col min="9470" max="9470" width="3.625" style="20" customWidth="1"/>
    <col min="9471" max="9471" width="6.875" style="20" customWidth="1"/>
    <col min="9472" max="9472" width="3.125" style="20" customWidth="1"/>
    <col min="9473" max="9473" width="7.625" style="20" customWidth="1"/>
    <col min="9474" max="9474" width="3.125" style="20" customWidth="1"/>
    <col min="9475" max="9475" width="10.625" style="20" customWidth="1"/>
    <col min="9476" max="9476" width="2.125" style="20" customWidth="1"/>
    <col min="9477" max="9477" width="1.625" style="20" customWidth="1"/>
    <col min="9478" max="9478" width="7" style="20" customWidth="1"/>
    <col min="9479" max="9479" width="5.375" style="20" customWidth="1"/>
    <col min="9480" max="9482" width="2.5" style="20" customWidth="1"/>
    <col min="9483" max="9485" width="0" style="20" hidden="1" customWidth="1"/>
    <col min="9486" max="9492" width="2.5" style="20" customWidth="1"/>
    <col min="9493" max="9496" width="0" style="20" hidden="1" customWidth="1"/>
    <col min="9497" max="9497" width="9.875" style="20" customWidth="1"/>
    <col min="9498" max="9498" width="15" style="20" customWidth="1"/>
    <col min="9499" max="9547" width="0" style="20" hidden="1" customWidth="1"/>
    <col min="9548" max="9724" width="9" style="20"/>
    <col min="9725" max="9725" width="3" style="20" customWidth="1"/>
    <col min="9726" max="9726" width="3.625" style="20" customWidth="1"/>
    <col min="9727" max="9727" width="6.875" style="20" customWidth="1"/>
    <col min="9728" max="9728" width="3.125" style="20" customWidth="1"/>
    <col min="9729" max="9729" width="7.625" style="20" customWidth="1"/>
    <col min="9730" max="9730" width="3.125" style="20" customWidth="1"/>
    <col min="9731" max="9731" width="10.625" style="20" customWidth="1"/>
    <col min="9732" max="9732" width="2.125" style="20" customWidth="1"/>
    <col min="9733" max="9733" width="1.625" style="20" customWidth="1"/>
    <col min="9734" max="9734" width="7" style="20" customWidth="1"/>
    <col min="9735" max="9735" width="5.375" style="20" customWidth="1"/>
    <col min="9736" max="9738" width="2.5" style="20" customWidth="1"/>
    <col min="9739" max="9741" width="0" style="20" hidden="1" customWidth="1"/>
    <col min="9742" max="9748" width="2.5" style="20" customWidth="1"/>
    <col min="9749" max="9752" width="0" style="20" hidden="1" customWidth="1"/>
    <col min="9753" max="9753" width="9.875" style="20" customWidth="1"/>
    <col min="9754" max="9754" width="15" style="20" customWidth="1"/>
    <col min="9755" max="9803" width="0" style="20" hidden="1" customWidth="1"/>
    <col min="9804" max="9980" width="9" style="20"/>
    <col min="9981" max="9981" width="3" style="20" customWidth="1"/>
    <col min="9982" max="9982" width="3.625" style="20" customWidth="1"/>
    <col min="9983" max="9983" width="6.875" style="20" customWidth="1"/>
    <col min="9984" max="9984" width="3.125" style="20" customWidth="1"/>
    <col min="9985" max="9985" width="7.625" style="20" customWidth="1"/>
    <col min="9986" max="9986" width="3.125" style="20" customWidth="1"/>
    <col min="9987" max="9987" width="10.625" style="20" customWidth="1"/>
    <col min="9988" max="9988" width="2.125" style="20" customWidth="1"/>
    <col min="9989" max="9989" width="1.625" style="20" customWidth="1"/>
    <col min="9990" max="9990" width="7" style="20" customWidth="1"/>
    <col min="9991" max="9991" width="5.375" style="20" customWidth="1"/>
    <col min="9992" max="9994" width="2.5" style="20" customWidth="1"/>
    <col min="9995" max="9997" width="0" style="20" hidden="1" customWidth="1"/>
    <col min="9998" max="10004" width="2.5" style="20" customWidth="1"/>
    <col min="10005" max="10008" width="0" style="20" hidden="1" customWidth="1"/>
    <col min="10009" max="10009" width="9.875" style="20" customWidth="1"/>
    <col min="10010" max="10010" width="15" style="20" customWidth="1"/>
    <col min="10011" max="10059" width="0" style="20" hidden="1" customWidth="1"/>
    <col min="10060" max="10236" width="9" style="20"/>
    <col min="10237" max="10237" width="3" style="20" customWidth="1"/>
    <col min="10238" max="10238" width="3.625" style="20" customWidth="1"/>
    <col min="10239" max="10239" width="6.875" style="20" customWidth="1"/>
    <col min="10240" max="10240" width="3.125" style="20" customWidth="1"/>
    <col min="10241" max="10241" width="7.625" style="20" customWidth="1"/>
    <col min="10242" max="10242" width="3.125" style="20" customWidth="1"/>
    <col min="10243" max="10243" width="10.625" style="20" customWidth="1"/>
    <col min="10244" max="10244" width="2.125" style="20" customWidth="1"/>
    <col min="10245" max="10245" width="1.625" style="20" customWidth="1"/>
    <col min="10246" max="10246" width="7" style="20" customWidth="1"/>
    <col min="10247" max="10247" width="5.375" style="20" customWidth="1"/>
    <col min="10248" max="10250" width="2.5" style="20" customWidth="1"/>
    <col min="10251" max="10253" width="0" style="20" hidden="1" customWidth="1"/>
    <col min="10254" max="10260" width="2.5" style="20" customWidth="1"/>
    <col min="10261" max="10264" width="0" style="20" hidden="1" customWidth="1"/>
    <col min="10265" max="10265" width="9.875" style="20" customWidth="1"/>
    <col min="10266" max="10266" width="15" style="20" customWidth="1"/>
    <col min="10267" max="10315" width="0" style="20" hidden="1" customWidth="1"/>
    <col min="10316" max="10492" width="9" style="20"/>
    <col min="10493" max="10493" width="3" style="20" customWidth="1"/>
    <col min="10494" max="10494" width="3.625" style="20" customWidth="1"/>
    <col min="10495" max="10495" width="6.875" style="20" customWidth="1"/>
    <col min="10496" max="10496" width="3.125" style="20" customWidth="1"/>
    <col min="10497" max="10497" width="7.625" style="20" customWidth="1"/>
    <col min="10498" max="10498" width="3.125" style="20" customWidth="1"/>
    <col min="10499" max="10499" width="10.625" style="20" customWidth="1"/>
    <col min="10500" max="10500" width="2.125" style="20" customWidth="1"/>
    <col min="10501" max="10501" width="1.625" style="20" customWidth="1"/>
    <col min="10502" max="10502" width="7" style="20" customWidth="1"/>
    <col min="10503" max="10503" width="5.375" style="20" customWidth="1"/>
    <col min="10504" max="10506" width="2.5" style="20" customWidth="1"/>
    <col min="10507" max="10509" width="0" style="20" hidden="1" customWidth="1"/>
    <col min="10510" max="10516" width="2.5" style="20" customWidth="1"/>
    <col min="10517" max="10520" width="0" style="20" hidden="1" customWidth="1"/>
    <col min="10521" max="10521" width="9.875" style="20" customWidth="1"/>
    <col min="10522" max="10522" width="15" style="20" customWidth="1"/>
    <col min="10523" max="10571" width="0" style="20" hidden="1" customWidth="1"/>
    <col min="10572" max="10748" width="9" style="20"/>
    <col min="10749" max="10749" width="3" style="20" customWidth="1"/>
    <col min="10750" max="10750" width="3.625" style="20" customWidth="1"/>
    <col min="10751" max="10751" width="6.875" style="20" customWidth="1"/>
    <col min="10752" max="10752" width="3.125" style="20" customWidth="1"/>
    <col min="10753" max="10753" width="7.625" style="20" customWidth="1"/>
    <col min="10754" max="10754" width="3.125" style="20" customWidth="1"/>
    <col min="10755" max="10755" width="10.625" style="20" customWidth="1"/>
    <col min="10756" max="10756" width="2.125" style="20" customWidth="1"/>
    <col min="10757" max="10757" width="1.625" style="20" customWidth="1"/>
    <col min="10758" max="10758" width="7" style="20" customWidth="1"/>
    <col min="10759" max="10759" width="5.375" style="20" customWidth="1"/>
    <col min="10760" max="10762" width="2.5" style="20" customWidth="1"/>
    <col min="10763" max="10765" width="0" style="20" hidden="1" customWidth="1"/>
    <col min="10766" max="10772" width="2.5" style="20" customWidth="1"/>
    <col min="10773" max="10776" width="0" style="20" hidden="1" customWidth="1"/>
    <col min="10777" max="10777" width="9.875" style="20" customWidth="1"/>
    <col min="10778" max="10778" width="15" style="20" customWidth="1"/>
    <col min="10779" max="10827" width="0" style="20" hidden="1" customWidth="1"/>
    <col min="10828" max="11004" width="9" style="20"/>
    <col min="11005" max="11005" width="3" style="20" customWidth="1"/>
    <col min="11006" max="11006" width="3.625" style="20" customWidth="1"/>
    <col min="11007" max="11007" width="6.875" style="20" customWidth="1"/>
    <col min="11008" max="11008" width="3.125" style="20" customWidth="1"/>
    <col min="11009" max="11009" width="7.625" style="20" customWidth="1"/>
    <col min="11010" max="11010" width="3.125" style="20" customWidth="1"/>
    <col min="11011" max="11011" width="10.625" style="20" customWidth="1"/>
    <col min="11012" max="11012" width="2.125" style="20" customWidth="1"/>
    <col min="11013" max="11013" width="1.625" style="20" customWidth="1"/>
    <col min="11014" max="11014" width="7" style="20" customWidth="1"/>
    <col min="11015" max="11015" width="5.375" style="20" customWidth="1"/>
    <col min="11016" max="11018" width="2.5" style="20" customWidth="1"/>
    <col min="11019" max="11021" width="0" style="20" hidden="1" customWidth="1"/>
    <col min="11022" max="11028" width="2.5" style="20" customWidth="1"/>
    <col min="11029" max="11032" width="0" style="20" hidden="1" customWidth="1"/>
    <col min="11033" max="11033" width="9.875" style="20" customWidth="1"/>
    <col min="11034" max="11034" width="15" style="20" customWidth="1"/>
    <col min="11035" max="11083" width="0" style="20" hidden="1" customWidth="1"/>
    <col min="11084" max="11260" width="9" style="20"/>
    <col min="11261" max="11261" width="3" style="20" customWidth="1"/>
    <col min="11262" max="11262" width="3.625" style="20" customWidth="1"/>
    <col min="11263" max="11263" width="6.875" style="20" customWidth="1"/>
    <col min="11264" max="11264" width="3.125" style="20" customWidth="1"/>
    <col min="11265" max="11265" width="7.625" style="20" customWidth="1"/>
    <col min="11266" max="11266" width="3.125" style="20" customWidth="1"/>
    <col min="11267" max="11267" width="10.625" style="20" customWidth="1"/>
    <col min="11268" max="11268" width="2.125" style="20" customWidth="1"/>
    <col min="11269" max="11269" width="1.625" style="20" customWidth="1"/>
    <col min="11270" max="11270" width="7" style="20" customWidth="1"/>
    <col min="11271" max="11271" width="5.375" style="20" customWidth="1"/>
    <col min="11272" max="11274" width="2.5" style="20" customWidth="1"/>
    <col min="11275" max="11277" width="0" style="20" hidden="1" customWidth="1"/>
    <col min="11278" max="11284" width="2.5" style="20" customWidth="1"/>
    <col min="11285" max="11288" width="0" style="20" hidden="1" customWidth="1"/>
    <col min="11289" max="11289" width="9.875" style="20" customWidth="1"/>
    <col min="11290" max="11290" width="15" style="20" customWidth="1"/>
    <col min="11291" max="11339" width="0" style="20" hidden="1" customWidth="1"/>
    <col min="11340" max="11516" width="9" style="20"/>
    <col min="11517" max="11517" width="3" style="20" customWidth="1"/>
    <col min="11518" max="11518" width="3.625" style="20" customWidth="1"/>
    <col min="11519" max="11519" width="6.875" style="20" customWidth="1"/>
    <col min="11520" max="11520" width="3.125" style="20" customWidth="1"/>
    <col min="11521" max="11521" width="7.625" style="20" customWidth="1"/>
    <col min="11522" max="11522" width="3.125" style="20" customWidth="1"/>
    <col min="11523" max="11523" width="10.625" style="20" customWidth="1"/>
    <col min="11524" max="11524" width="2.125" style="20" customWidth="1"/>
    <col min="11525" max="11525" width="1.625" style="20" customWidth="1"/>
    <col min="11526" max="11526" width="7" style="20" customWidth="1"/>
    <col min="11527" max="11527" width="5.375" style="20" customWidth="1"/>
    <col min="11528" max="11530" width="2.5" style="20" customWidth="1"/>
    <col min="11531" max="11533" width="0" style="20" hidden="1" customWidth="1"/>
    <col min="11534" max="11540" width="2.5" style="20" customWidth="1"/>
    <col min="11541" max="11544" width="0" style="20" hidden="1" customWidth="1"/>
    <col min="11545" max="11545" width="9.875" style="20" customWidth="1"/>
    <col min="11546" max="11546" width="15" style="20" customWidth="1"/>
    <col min="11547" max="11595" width="0" style="20" hidden="1" customWidth="1"/>
    <col min="11596" max="11772" width="9" style="20"/>
    <col min="11773" max="11773" width="3" style="20" customWidth="1"/>
    <col min="11774" max="11774" width="3.625" style="20" customWidth="1"/>
    <col min="11775" max="11775" width="6.875" style="20" customWidth="1"/>
    <col min="11776" max="11776" width="3.125" style="20" customWidth="1"/>
    <col min="11777" max="11777" width="7.625" style="20" customWidth="1"/>
    <col min="11778" max="11778" width="3.125" style="20" customWidth="1"/>
    <col min="11779" max="11779" width="10.625" style="20" customWidth="1"/>
    <col min="11780" max="11780" width="2.125" style="20" customWidth="1"/>
    <col min="11781" max="11781" width="1.625" style="20" customWidth="1"/>
    <col min="11782" max="11782" width="7" style="20" customWidth="1"/>
    <col min="11783" max="11783" width="5.375" style="20" customWidth="1"/>
    <col min="11784" max="11786" width="2.5" style="20" customWidth="1"/>
    <col min="11787" max="11789" width="0" style="20" hidden="1" customWidth="1"/>
    <col min="11790" max="11796" width="2.5" style="20" customWidth="1"/>
    <col min="11797" max="11800" width="0" style="20" hidden="1" customWidth="1"/>
    <col min="11801" max="11801" width="9.875" style="20" customWidth="1"/>
    <col min="11802" max="11802" width="15" style="20" customWidth="1"/>
    <col min="11803" max="11851" width="0" style="20" hidden="1" customWidth="1"/>
    <col min="11852" max="12028" width="9" style="20"/>
    <col min="12029" max="12029" width="3" style="20" customWidth="1"/>
    <col min="12030" max="12030" width="3.625" style="20" customWidth="1"/>
    <col min="12031" max="12031" width="6.875" style="20" customWidth="1"/>
    <col min="12032" max="12032" width="3.125" style="20" customWidth="1"/>
    <col min="12033" max="12033" width="7.625" style="20" customWidth="1"/>
    <col min="12034" max="12034" width="3.125" style="20" customWidth="1"/>
    <col min="12035" max="12035" width="10.625" style="20" customWidth="1"/>
    <col min="12036" max="12036" width="2.125" style="20" customWidth="1"/>
    <col min="12037" max="12037" width="1.625" style="20" customWidth="1"/>
    <col min="12038" max="12038" width="7" style="20" customWidth="1"/>
    <col min="12039" max="12039" width="5.375" style="20" customWidth="1"/>
    <col min="12040" max="12042" width="2.5" style="20" customWidth="1"/>
    <col min="12043" max="12045" width="0" style="20" hidden="1" customWidth="1"/>
    <col min="12046" max="12052" width="2.5" style="20" customWidth="1"/>
    <col min="12053" max="12056" width="0" style="20" hidden="1" customWidth="1"/>
    <col min="12057" max="12057" width="9.875" style="20" customWidth="1"/>
    <col min="12058" max="12058" width="15" style="20" customWidth="1"/>
    <col min="12059" max="12107" width="0" style="20" hidden="1" customWidth="1"/>
    <col min="12108" max="12284" width="9" style="20"/>
    <col min="12285" max="12285" width="3" style="20" customWidth="1"/>
    <col min="12286" max="12286" width="3.625" style="20" customWidth="1"/>
    <col min="12287" max="12287" width="6.875" style="20" customWidth="1"/>
    <col min="12288" max="12288" width="3.125" style="20" customWidth="1"/>
    <col min="12289" max="12289" width="7.625" style="20" customWidth="1"/>
    <col min="12290" max="12290" width="3.125" style="20" customWidth="1"/>
    <col min="12291" max="12291" width="10.625" style="20" customWidth="1"/>
    <col min="12292" max="12292" width="2.125" style="20" customWidth="1"/>
    <col min="12293" max="12293" width="1.625" style="20" customWidth="1"/>
    <col min="12294" max="12294" width="7" style="20" customWidth="1"/>
    <col min="12295" max="12295" width="5.375" style="20" customWidth="1"/>
    <col min="12296" max="12298" width="2.5" style="20" customWidth="1"/>
    <col min="12299" max="12301" width="0" style="20" hidden="1" customWidth="1"/>
    <col min="12302" max="12308" width="2.5" style="20" customWidth="1"/>
    <col min="12309" max="12312" width="0" style="20" hidden="1" customWidth="1"/>
    <col min="12313" max="12313" width="9.875" style="20" customWidth="1"/>
    <col min="12314" max="12314" width="15" style="20" customWidth="1"/>
    <col min="12315" max="12363" width="0" style="20" hidden="1" customWidth="1"/>
    <col min="12364" max="12540" width="9" style="20"/>
    <col min="12541" max="12541" width="3" style="20" customWidth="1"/>
    <col min="12542" max="12542" width="3.625" style="20" customWidth="1"/>
    <col min="12543" max="12543" width="6.875" style="20" customWidth="1"/>
    <col min="12544" max="12544" width="3.125" style="20" customWidth="1"/>
    <col min="12545" max="12545" width="7.625" style="20" customWidth="1"/>
    <col min="12546" max="12546" width="3.125" style="20" customWidth="1"/>
    <col min="12547" max="12547" width="10.625" style="20" customWidth="1"/>
    <col min="12548" max="12548" width="2.125" style="20" customWidth="1"/>
    <col min="12549" max="12549" width="1.625" style="20" customWidth="1"/>
    <col min="12550" max="12550" width="7" style="20" customWidth="1"/>
    <col min="12551" max="12551" width="5.375" style="20" customWidth="1"/>
    <col min="12552" max="12554" width="2.5" style="20" customWidth="1"/>
    <col min="12555" max="12557" width="0" style="20" hidden="1" customWidth="1"/>
    <col min="12558" max="12564" width="2.5" style="20" customWidth="1"/>
    <col min="12565" max="12568" width="0" style="20" hidden="1" customWidth="1"/>
    <col min="12569" max="12569" width="9.875" style="20" customWidth="1"/>
    <col min="12570" max="12570" width="15" style="20" customWidth="1"/>
    <col min="12571" max="12619" width="0" style="20" hidden="1" customWidth="1"/>
    <col min="12620" max="12796" width="9" style="20"/>
    <col min="12797" max="12797" width="3" style="20" customWidth="1"/>
    <col min="12798" max="12798" width="3.625" style="20" customWidth="1"/>
    <col min="12799" max="12799" width="6.875" style="20" customWidth="1"/>
    <col min="12800" max="12800" width="3.125" style="20" customWidth="1"/>
    <col min="12801" max="12801" width="7.625" style="20" customWidth="1"/>
    <col min="12802" max="12802" width="3.125" style="20" customWidth="1"/>
    <col min="12803" max="12803" width="10.625" style="20" customWidth="1"/>
    <col min="12804" max="12804" width="2.125" style="20" customWidth="1"/>
    <col min="12805" max="12805" width="1.625" style="20" customWidth="1"/>
    <col min="12806" max="12806" width="7" style="20" customWidth="1"/>
    <col min="12807" max="12807" width="5.375" style="20" customWidth="1"/>
    <col min="12808" max="12810" width="2.5" style="20" customWidth="1"/>
    <col min="12811" max="12813" width="0" style="20" hidden="1" customWidth="1"/>
    <col min="12814" max="12820" width="2.5" style="20" customWidth="1"/>
    <col min="12821" max="12824" width="0" style="20" hidden="1" customWidth="1"/>
    <col min="12825" max="12825" width="9.875" style="20" customWidth="1"/>
    <col min="12826" max="12826" width="15" style="20" customWidth="1"/>
    <col min="12827" max="12875" width="0" style="20" hidden="1" customWidth="1"/>
    <col min="12876" max="13052" width="9" style="20"/>
    <col min="13053" max="13053" width="3" style="20" customWidth="1"/>
    <col min="13054" max="13054" width="3.625" style="20" customWidth="1"/>
    <col min="13055" max="13055" width="6.875" style="20" customWidth="1"/>
    <col min="13056" max="13056" width="3.125" style="20" customWidth="1"/>
    <col min="13057" max="13057" width="7.625" style="20" customWidth="1"/>
    <col min="13058" max="13058" width="3.125" style="20" customWidth="1"/>
    <col min="13059" max="13059" width="10.625" style="20" customWidth="1"/>
    <col min="13060" max="13060" width="2.125" style="20" customWidth="1"/>
    <col min="13061" max="13061" width="1.625" style="20" customWidth="1"/>
    <col min="13062" max="13062" width="7" style="20" customWidth="1"/>
    <col min="13063" max="13063" width="5.375" style="20" customWidth="1"/>
    <col min="13064" max="13066" width="2.5" style="20" customWidth="1"/>
    <col min="13067" max="13069" width="0" style="20" hidden="1" customWidth="1"/>
    <col min="13070" max="13076" width="2.5" style="20" customWidth="1"/>
    <col min="13077" max="13080" width="0" style="20" hidden="1" customWidth="1"/>
    <col min="13081" max="13081" width="9.875" style="20" customWidth="1"/>
    <col min="13082" max="13082" width="15" style="20" customWidth="1"/>
    <col min="13083" max="13131" width="0" style="20" hidden="1" customWidth="1"/>
    <col min="13132" max="13308" width="9" style="20"/>
    <col min="13309" max="13309" width="3" style="20" customWidth="1"/>
    <col min="13310" max="13310" width="3.625" style="20" customWidth="1"/>
    <col min="13311" max="13311" width="6.875" style="20" customWidth="1"/>
    <col min="13312" max="13312" width="3.125" style="20" customWidth="1"/>
    <col min="13313" max="13313" width="7.625" style="20" customWidth="1"/>
    <col min="13314" max="13314" width="3.125" style="20" customWidth="1"/>
    <col min="13315" max="13315" width="10.625" style="20" customWidth="1"/>
    <col min="13316" max="13316" width="2.125" style="20" customWidth="1"/>
    <col min="13317" max="13317" width="1.625" style="20" customWidth="1"/>
    <col min="13318" max="13318" width="7" style="20" customWidth="1"/>
    <col min="13319" max="13319" width="5.375" style="20" customWidth="1"/>
    <col min="13320" max="13322" width="2.5" style="20" customWidth="1"/>
    <col min="13323" max="13325" width="0" style="20" hidden="1" customWidth="1"/>
    <col min="13326" max="13332" width="2.5" style="20" customWidth="1"/>
    <col min="13333" max="13336" width="0" style="20" hidden="1" customWidth="1"/>
    <col min="13337" max="13337" width="9.875" style="20" customWidth="1"/>
    <col min="13338" max="13338" width="15" style="20" customWidth="1"/>
    <col min="13339" max="13387" width="0" style="20" hidden="1" customWidth="1"/>
    <col min="13388" max="13564" width="9" style="20"/>
    <col min="13565" max="13565" width="3" style="20" customWidth="1"/>
    <col min="13566" max="13566" width="3.625" style="20" customWidth="1"/>
    <col min="13567" max="13567" width="6.875" style="20" customWidth="1"/>
    <col min="13568" max="13568" width="3.125" style="20" customWidth="1"/>
    <col min="13569" max="13569" width="7.625" style="20" customWidth="1"/>
    <col min="13570" max="13570" width="3.125" style="20" customWidth="1"/>
    <col min="13571" max="13571" width="10.625" style="20" customWidth="1"/>
    <col min="13572" max="13572" width="2.125" style="20" customWidth="1"/>
    <col min="13573" max="13573" width="1.625" style="20" customWidth="1"/>
    <col min="13574" max="13574" width="7" style="20" customWidth="1"/>
    <col min="13575" max="13575" width="5.375" style="20" customWidth="1"/>
    <col min="13576" max="13578" width="2.5" style="20" customWidth="1"/>
    <col min="13579" max="13581" width="0" style="20" hidden="1" customWidth="1"/>
    <col min="13582" max="13588" width="2.5" style="20" customWidth="1"/>
    <col min="13589" max="13592" width="0" style="20" hidden="1" customWidth="1"/>
    <col min="13593" max="13593" width="9.875" style="20" customWidth="1"/>
    <col min="13594" max="13594" width="15" style="20" customWidth="1"/>
    <col min="13595" max="13643" width="0" style="20" hidden="1" customWidth="1"/>
    <col min="13644" max="13820" width="9" style="20"/>
    <col min="13821" max="13821" width="3" style="20" customWidth="1"/>
    <col min="13822" max="13822" width="3.625" style="20" customWidth="1"/>
    <col min="13823" max="13823" width="6.875" style="20" customWidth="1"/>
    <col min="13824" max="13824" width="3.125" style="20" customWidth="1"/>
    <col min="13825" max="13825" width="7.625" style="20" customWidth="1"/>
    <col min="13826" max="13826" width="3.125" style="20" customWidth="1"/>
    <col min="13827" max="13827" width="10.625" style="20" customWidth="1"/>
    <col min="13828" max="13828" width="2.125" style="20" customWidth="1"/>
    <col min="13829" max="13829" width="1.625" style="20" customWidth="1"/>
    <col min="13830" max="13830" width="7" style="20" customWidth="1"/>
    <col min="13831" max="13831" width="5.375" style="20" customWidth="1"/>
    <col min="13832" max="13834" width="2.5" style="20" customWidth="1"/>
    <col min="13835" max="13837" width="0" style="20" hidden="1" customWidth="1"/>
    <col min="13838" max="13844" width="2.5" style="20" customWidth="1"/>
    <col min="13845" max="13848" width="0" style="20" hidden="1" customWidth="1"/>
    <col min="13849" max="13849" width="9.875" style="20" customWidth="1"/>
    <col min="13850" max="13850" width="15" style="20" customWidth="1"/>
    <col min="13851" max="13899" width="0" style="20" hidden="1" customWidth="1"/>
    <col min="13900" max="14076" width="9" style="20"/>
    <col min="14077" max="14077" width="3" style="20" customWidth="1"/>
    <col min="14078" max="14078" width="3.625" style="20" customWidth="1"/>
    <col min="14079" max="14079" width="6.875" style="20" customWidth="1"/>
    <col min="14080" max="14080" width="3.125" style="20" customWidth="1"/>
    <col min="14081" max="14081" width="7.625" style="20" customWidth="1"/>
    <col min="14082" max="14082" width="3.125" style="20" customWidth="1"/>
    <col min="14083" max="14083" width="10.625" style="20" customWidth="1"/>
    <col min="14084" max="14084" width="2.125" style="20" customWidth="1"/>
    <col min="14085" max="14085" width="1.625" style="20" customWidth="1"/>
    <col min="14086" max="14086" width="7" style="20" customWidth="1"/>
    <col min="14087" max="14087" width="5.375" style="20" customWidth="1"/>
    <col min="14088" max="14090" width="2.5" style="20" customWidth="1"/>
    <col min="14091" max="14093" width="0" style="20" hidden="1" customWidth="1"/>
    <col min="14094" max="14100" width="2.5" style="20" customWidth="1"/>
    <col min="14101" max="14104" width="0" style="20" hidden="1" customWidth="1"/>
    <col min="14105" max="14105" width="9.875" style="20" customWidth="1"/>
    <col min="14106" max="14106" width="15" style="20" customWidth="1"/>
    <col min="14107" max="14155" width="0" style="20" hidden="1" customWidth="1"/>
    <col min="14156" max="14332" width="9" style="20"/>
    <col min="14333" max="14333" width="3" style="20" customWidth="1"/>
    <col min="14334" max="14334" width="3.625" style="20" customWidth="1"/>
    <col min="14335" max="14335" width="6.875" style="20" customWidth="1"/>
    <col min="14336" max="14336" width="3.125" style="20" customWidth="1"/>
    <col min="14337" max="14337" width="7.625" style="20" customWidth="1"/>
    <col min="14338" max="14338" width="3.125" style="20" customWidth="1"/>
    <col min="14339" max="14339" width="10.625" style="20" customWidth="1"/>
    <col min="14340" max="14340" width="2.125" style="20" customWidth="1"/>
    <col min="14341" max="14341" width="1.625" style="20" customWidth="1"/>
    <col min="14342" max="14342" width="7" style="20" customWidth="1"/>
    <col min="14343" max="14343" width="5.375" style="20" customWidth="1"/>
    <col min="14344" max="14346" width="2.5" style="20" customWidth="1"/>
    <col min="14347" max="14349" width="0" style="20" hidden="1" customWidth="1"/>
    <col min="14350" max="14356" width="2.5" style="20" customWidth="1"/>
    <col min="14357" max="14360" width="0" style="20" hidden="1" customWidth="1"/>
    <col min="14361" max="14361" width="9.875" style="20" customWidth="1"/>
    <col min="14362" max="14362" width="15" style="20" customWidth="1"/>
    <col min="14363" max="14411" width="0" style="20" hidden="1" customWidth="1"/>
    <col min="14412" max="14588" width="9" style="20"/>
    <col min="14589" max="14589" width="3" style="20" customWidth="1"/>
    <col min="14590" max="14590" width="3.625" style="20" customWidth="1"/>
    <col min="14591" max="14591" width="6.875" style="20" customWidth="1"/>
    <col min="14592" max="14592" width="3.125" style="20" customWidth="1"/>
    <col min="14593" max="14593" width="7.625" style="20" customWidth="1"/>
    <col min="14594" max="14594" width="3.125" style="20" customWidth="1"/>
    <col min="14595" max="14595" width="10.625" style="20" customWidth="1"/>
    <col min="14596" max="14596" width="2.125" style="20" customWidth="1"/>
    <col min="14597" max="14597" width="1.625" style="20" customWidth="1"/>
    <col min="14598" max="14598" width="7" style="20" customWidth="1"/>
    <col min="14599" max="14599" width="5.375" style="20" customWidth="1"/>
    <col min="14600" max="14602" width="2.5" style="20" customWidth="1"/>
    <col min="14603" max="14605" width="0" style="20" hidden="1" customWidth="1"/>
    <col min="14606" max="14612" width="2.5" style="20" customWidth="1"/>
    <col min="14613" max="14616" width="0" style="20" hidden="1" customWidth="1"/>
    <col min="14617" max="14617" width="9.875" style="20" customWidth="1"/>
    <col min="14618" max="14618" width="15" style="20" customWidth="1"/>
    <col min="14619" max="14667" width="0" style="20" hidden="1" customWidth="1"/>
    <col min="14668" max="14844" width="9" style="20"/>
    <col min="14845" max="14845" width="3" style="20" customWidth="1"/>
    <col min="14846" max="14846" width="3.625" style="20" customWidth="1"/>
    <col min="14847" max="14847" width="6.875" style="20" customWidth="1"/>
    <col min="14848" max="14848" width="3.125" style="20" customWidth="1"/>
    <col min="14849" max="14849" width="7.625" style="20" customWidth="1"/>
    <col min="14850" max="14850" width="3.125" style="20" customWidth="1"/>
    <col min="14851" max="14851" width="10.625" style="20" customWidth="1"/>
    <col min="14852" max="14852" width="2.125" style="20" customWidth="1"/>
    <col min="14853" max="14853" width="1.625" style="20" customWidth="1"/>
    <col min="14854" max="14854" width="7" style="20" customWidth="1"/>
    <col min="14855" max="14855" width="5.375" style="20" customWidth="1"/>
    <col min="14856" max="14858" width="2.5" style="20" customWidth="1"/>
    <col min="14859" max="14861" width="0" style="20" hidden="1" customWidth="1"/>
    <col min="14862" max="14868" width="2.5" style="20" customWidth="1"/>
    <col min="14869" max="14872" width="0" style="20" hidden="1" customWidth="1"/>
    <col min="14873" max="14873" width="9.875" style="20" customWidth="1"/>
    <col min="14874" max="14874" width="15" style="20" customWidth="1"/>
    <col min="14875" max="14923" width="0" style="20" hidden="1" customWidth="1"/>
    <col min="14924" max="15100" width="9" style="20"/>
    <col min="15101" max="15101" width="3" style="20" customWidth="1"/>
    <col min="15102" max="15102" width="3.625" style="20" customWidth="1"/>
    <col min="15103" max="15103" width="6.875" style="20" customWidth="1"/>
    <col min="15104" max="15104" width="3.125" style="20" customWidth="1"/>
    <col min="15105" max="15105" width="7.625" style="20" customWidth="1"/>
    <col min="15106" max="15106" width="3.125" style="20" customWidth="1"/>
    <col min="15107" max="15107" width="10.625" style="20" customWidth="1"/>
    <col min="15108" max="15108" width="2.125" style="20" customWidth="1"/>
    <col min="15109" max="15109" width="1.625" style="20" customWidth="1"/>
    <col min="15110" max="15110" width="7" style="20" customWidth="1"/>
    <col min="15111" max="15111" width="5.375" style="20" customWidth="1"/>
    <col min="15112" max="15114" width="2.5" style="20" customWidth="1"/>
    <col min="15115" max="15117" width="0" style="20" hidden="1" customWidth="1"/>
    <col min="15118" max="15124" width="2.5" style="20" customWidth="1"/>
    <col min="15125" max="15128" width="0" style="20" hidden="1" customWidth="1"/>
    <col min="15129" max="15129" width="9.875" style="20" customWidth="1"/>
    <col min="15130" max="15130" width="15" style="20" customWidth="1"/>
    <col min="15131" max="15179" width="0" style="20" hidden="1" customWidth="1"/>
    <col min="15180" max="15356" width="9" style="20"/>
    <col min="15357" max="15357" width="3" style="20" customWidth="1"/>
    <col min="15358" max="15358" width="3.625" style="20" customWidth="1"/>
    <col min="15359" max="15359" width="6.875" style="20" customWidth="1"/>
    <col min="15360" max="15360" width="3.125" style="20" customWidth="1"/>
    <col min="15361" max="15361" width="7.625" style="20" customWidth="1"/>
    <col min="15362" max="15362" width="3.125" style="20" customWidth="1"/>
    <col min="15363" max="15363" width="10.625" style="20" customWidth="1"/>
    <col min="15364" max="15364" width="2.125" style="20" customWidth="1"/>
    <col min="15365" max="15365" width="1.625" style="20" customWidth="1"/>
    <col min="15366" max="15366" width="7" style="20" customWidth="1"/>
    <col min="15367" max="15367" width="5.375" style="20" customWidth="1"/>
    <col min="15368" max="15370" width="2.5" style="20" customWidth="1"/>
    <col min="15371" max="15373" width="0" style="20" hidden="1" customWidth="1"/>
    <col min="15374" max="15380" width="2.5" style="20" customWidth="1"/>
    <col min="15381" max="15384" width="0" style="20" hidden="1" customWidth="1"/>
    <col min="15385" max="15385" width="9.875" style="20" customWidth="1"/>
    <col min="15386" max="15386" width="15" style="20" customWidth="1"/>
    <col min="15387" max="15435" width="0" style="20" hidden="1" customWidth="1"/>
    <col min="15436" max="15612" width="9" style="20"/>
    <col min="15613" max="15613" width="3" style="20" customWidth="1"/>
    <col min="15614" max="15614" width="3.625" style="20" customWidth="1"/>
    <col min="15615" max="15615" width="6.875" style="20" customWidth="1"/>
    <col min="15616" max="15616" width="3.125" style="20" customWidth="1"/>
    <col min="15617" max="15617" width="7.625" style="20" customWidth="1"/>
    <col min="15618" max="15618" width="3.125" style="20" customWidth="1"/>
    <col min="15619" max="15619" width="10.625" style="20" customWidth="1"/>
    <col min="15620" max="15620" width="2.125" style="20" customWidth="1"/>
    <col min="15621" max="15621" width="1.625" style="20" customWidth="1"/>
    <col min="15622" max="15622" width="7" style="20" customWidth="1"/>
    <col min="15623" max="15623" width="5.375" style="20" customWidth="1"/>
    <col min="15624" max="15626" width="2.5" style="20" customWidth="1"/>
    <col min="15627" max="15629" width="0" style="20" hidden="1" customWidth="1"/>
    <col min="15630" max="15636" width="2.5" style="20" customWidth="1"/>
    <col min="15637" max="15640" width="0" style="20" hidden="1" customWidth="1"/>
    <col min="15641" max="15641" width="9.875" style="20" customWidth="1"/>
    <col min="15642" max="15642" width="15" style="20" customWidth="1"/>
    <col min="15643" max="15691" width="0" style="20" hidden="1" customWidth="1"/>
    <col min="15692" max="15868" width="9" style="20"/>
    <col min="15869" max="15869" width="3" style="20" customWidth="1"/>
    <col min="15870" max="15870" width="3.625" style="20" customWidth="1"/>
    <col min="15871" max="15871" width="6.875" style="20" customWidth="1"/>
    <col min="15872" max="15872" width="3.125" style="20" customWidth="1"/>
    <col min="15873" max="15873" width="7.625" style="20" customWidth="1"/>
    <col min="15874" max="15874" width="3.125" style="20" customWidth="1"/>
    <col min="15875" max="15875" width="10.625" style="20" customWidth="1"/>
    <col min="15876" max="15876" width="2.125" style="20" customWidth="1"/>
    <col min="15877" max="15877" width="1.625" style="20" customWidth="1"/>
    <col min="15878" max="15878" width="7" style="20" customWidth="1"/>
    <col min="15879" max="15879" width="5.375" style="20" customWidth="1"/>
    <col min="15880" max="15882" width="2.5" style="20" customWidth="1"/>
    <col min="15883" max="15885" width="0" style="20" hidden="1" customWidth="1"/>
    <col min="15886" max="15892" width="2.5" style="20" customWidth="1"/>
    <col min="15893" max="15896" width="0" style="20" hidden="1" customWidth="1"/>
    <col min="15897" max="15897" width="9.875" style="20" customWidth="1"/>
    <col min="15898" max="15898" width="15" style="20" customWidth="1"/>
    <col min="15899" max="15947" width="0" style="20" hidden="1" customWidth="1"/>
    <col min="15948" max="16124" width="9" style="20"/>
    <col min="16125" max="16125" width="3" style="20" customWidth="1"/>
    <col min="16126" max="16126" width="3.625" style="20" customWidth="1"/>
    <col min="16127" max="16127" width="6.875" style="20" customWidth="1"/>
    <col min="16128" max="16128" width="3.125" style="20" customWidth="1"/>
    <col min="16129" max="16129" width="7.625" style="20" customWidth="1"/>
    <col min="16130" max="16130" width="3.125" style="20" customWidth="1"/>
    <col min="16131" max="16131" width="10.625" style="20" customWidth="1"/>
    <col min="16132" max="16132" width="2.125" style="20" customWidth="1"/>
    <col min="16133" max="16133" width="1.625" style="20" customWidth="1"/>
    <col min="16134" max="16134" width="7" style="20" customWidth="1"/>
    <col min="16135" max="16135" width="5.375" style="20" customWidth="1"/>
    <col min="16136" max="16138" width="2.5" style="20" customWidth="1"/>
    <col min="16139" max="16141" width="0" style="20" hidden="1" customWidth="1"/>
    <col min="16142" max="16148" width="2.5" style="20" customWidth="1"/>
    <col min="16149" max="16152" width="0" style="20" hidden="1" customWidth="1"/>
    <col min="16153" max="16153" width="9.875" style="20" customWidth="1"/>
    <col min="16154" max="16154" width="15" style="20" customWidth="1"/>
    <col min="16155" max="16203" width="0" style="20" hidden="1" customWidth="1"/>
    <col min="16204" max="16384" width="9" style="20"/>
  </cols>
  <sheetData>
    <row r="1" spans="1:79" s="72" customFormat="1" ht="28.5" customHeight="1" thickBot="1">
      <c r="A1" s="321" t="s">
        <v>76</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103" t="s">
        <v>75</v>
      </c>
      <c r="AE1" s="93"/>
      <c r="AF1" s="93"/>
    </row>
    <row r="2" spans="1:79" s="72" customFormat="1" ht="25.5" customHeight="1" thickBot="1">
      <c r="A2" s="322" t="s">
        <v>74</v>
      </c>
      <c r="B2" s="323"/>
      <c r="C2" s="324" t="str">
        <f>_xlfn.CONCAT('様式２（例）'!C4,"  ",'様式２（例）'!D4)</f>
        <v>埼玉  太郎</v>
      </c>
      <c r="D2" s="325"/>
      <c r="E2" s="325"/>
      <c r="F2" s="325"/>
      <c r="G2" s="326"/>
      <c r="H2" s="327" t="s">
        <v>73</v>
      </c>
      <c r="I2" s="328"/>
      <c r="J2" s="329"/>
      <c r="K2" s="330"/>
      <c r="L2" s="331"/>
      <c r="M2" s="331"/>
      <c r="N2" s="331"/>
      <c r="O2" s="331"/>
      <c r="P2" s="331"/>
      <c r="Q2" s="331"/>
      <c r="R2" s="331"/>
      <c r="S2" s="331"/>
      <c r="T2" s="331"/>
      <c r="U2" s="331"/>
      <c r="V2" s="331"/>
      <c r="W2" s="331"/>
      <c r="X2" s="331"/>
      <c r="Y2" s="331"/>
      <c r="Z2" s="331"/>
      <c r="AA2" s="331"/>
      <c r="AB2" s="331"/>
      <c r="AC2" s="331"/>
      <c r="AD2" s="102">
        <f>'計算シート①（例）'!AC3</f>
        <v>46141</v>
      </c>
      <c r="AE2" s="20"/>
      <c r="AF2" s="20"/>
      <c r="AG2" s="20"/>
      <c r="AH2" s="20"/>
      <c r="AI2" s="20"/>
      <c r="AJ2" s="20"/>
      <c r="AK2" s="20"/>
      <c r="AL2" s="20"/>
      <c r="AM2" s="20"/>
      <c r="AN2" s="20"/>
      <c r="AO2" s="20"/>
      <c r="AP2" s="20"/>
      <c r="AQ2" s="20"/>
      <c r="AR2" s="20"/>
    </row>
    <row r="3" spans="1:79" s="72" customFormat="1" ht="25.5" customHeight="1" thickBot="1">
      <c r="A3" s="334" t="s">
        <v>72</v>
      </c>
      <c r="B3" s="335"/>
      <c r="C3" s="336">
        <f>'様式２（例）'!C9</f>
        <v>17831</v>
      </c>
      <c r="D3" s="337"/>
      <c r="E3" s="337"/>
      <c r="F3" s="337"/>
      <c r="G3" s="338"/>
      <c r="H3" s="339" t="str">
        <f>IF(C3="","",CONCATENATE("",AD3,"歳"))</f>
        <v>77歳</v>
      </c>
      <c r="I3" s="340"/>
      <c r="J3" s="341"/>
      <c r="K3" s="434"/>
      <c r="L3" s="435"/>
      <c r="M3" s="435"/>
      <c r="N3" s="435"/>
      <c r="O3" s="435"/>
      <c r="P3" s="435"/>
      <c r="Q3" s="435"/>
      <c r="R3" s="435"/>
      <c r="S3" s="435"/>
      <c r="T3" s="435"/>
      <c r="U3" s="435"/>
      <c r="V3" s="435"/>
      <c r="W3" s="435"/>
      <c r="X3" s="435"/>
      <c r="Y3" s="435"/>
      <c r="Z3" s="435"/>
      <c r="AA3" s="435"/>
      <c r="AB3" s="435"/>
      <c r="AC3" s="435"/>
      <c r="AD3" s="101">
        <f>DATEDIF(C3,AD2+1,"y")</f>
        <v>77</v>
      </c>
      <c r="AF3" s="93"/>
      <c r="BS3" s="100"/>
    </row>
    <row r="4" spans="1:79" s="72" customFormat="1" ht="21" customHeight="1">
      <c r="A4" s="99" t="s">
        <v>71</v>
      </c>
      <c r="B4" s="356" t="s">
        <v>70</v>
      </c>
      <c r="C4" s="335"/>
      <c r="D4" s="335"/>
      <c r="E4" s="335"/>
      <c r="F4" s="335"/>
      <c r="G4" s="357"/>
      <c r="H4" s="427" t="s">
        <v>69</v>
      </c>
      <c r="I4" s="428"/>
      <c r="J4" s="428"/>
      <c r="K4" s="429"/>
      <c r="L4" s="430" t="s">
        <v>68</v>
      </c>
      <c r="M4" s="431"/>
      <c r="N4" s="432"/>
      <c r="O4" s="433" t="s">
        <v>67</v>
      </c>
      <c r="P4" s="433"/>
      <c r="Q4" s="429"/>
      <c r="R4" s="317" t="s">
        <v>67</v>
      </c>
      <c r="S4" s="318"/>
      <c r="T4" s="319"/>
      <c r="U4" s="98" t="s">
        <v>66</v>
      </c>
      <c r="V4" s="318" t="s">
        <v>65</v>
      </c>
      <c r="W4" s="318"/>
      <c r="X4" s="320"/>
      <c r="Y4" s="97"/>
      <c r="Z4" s="96"/>
      <c r="AA4" s="95"/>
      <c r="AB4" s="95"/>
      <c r="AC4" s="94" t="s">
        <v>64</v>
      </c>
      <c r="AD4" s="93"/>
      <c r="AE4" s="93"/>
      <c r="AF4" s="93"/>
      <c r="AG4" s="92" t="s">
        <v>63</v>
      </c>
      <c r="AH4" s="91"/>
      <c r="AI4" s="91"/>
      <c r="AJ4" s="91"/>
      <c r="AK4" s="91"/>
      <c r="AL4" s="90"/>
      <c r="AM4" s="89" t="s">
        <v>62</v>
      </c>
      <c r="AN4" s="88"/>
      <c r="AO4" s="88"/>
      <c r="AP4" s="88"/>
      <c r="AQ4" s="88"/>
      <c r="AR4" s="87"/>
      <c r="AS4" s="86" t="s">
        <v>61</v>
      </c>
      <c r="AT4" s="85"/>
      <c r="AU4" s="85"/>
      <c r="AV4" s="85"/>
      <c r="AW4" s="85"/>
      <c r="AX4" s="84"/>
      <c r="AY4" s="83" t="s">
        <v>60</v>
      </c>
      <c r="AZ4" s="82"/>
      <c r="BA4" s="82"/>
      <c r="BB4" s="82"/>
      <c r="BC4" s="82"/>
      <c r="BD4" s="81"/>
      <c r="BF4" s="72" t="s">
        <v>59</v>
      </c>
      <c r="BH4" s="72" t="s">
        <v>57</v>
      </c>
      <c r="BI4" s="72" t="s">
        <v>58</v>
      </c>
      <c r="BK4" s="72" t="s">
        <v>57</v>
      </c>
      <c r="BL4" s="72" t="s">
        <v>56</v>
      </c>
      <c r="BO4" s="80" t="s">
        <v>37</v>
      </c>
      <c r="BP4" s="79" t="s">
        <v>55</v>
      </c>
      <c r="BQ4" s="79" t="s">
        <v>54</v>
      </c>
      <c r="BR4" s="79"/>
      <c r="BS4" s="79" t="s">
        <v>53</v>
      </c>
      <c r="BT4" s="79" t="s">
        <v>52</v>
      </c>
      <c r="BU4" s="78" t="s">
        <v>51</v>
      </c>
      <c r="BV4" s="80" t="s">
        <v>37</v>
      </c>
      <c r="BW4" s="79" t="s">
        <v>55</v>
      </c>
      <c r="BX4" s="79" t="s">
        <v>54</v>
      </c>
      <c r="BY4" s="79" t="s">
        <v>53</v>
      </c>
      <c r="BZ4" s="79" t="s">
        <v>52</v>
      </c>
      <c r="CA4" s="78" t="s">
        <v>51</v>
      </c>
    </row>
    <row r="5" spans="1:79" ht="12.75" customHeight="1">
      <c r="A5" s="425" t="s">
        <v>6</v>
      </c>
      <c r="B5" s="346" t="str">
        <f>IF('様式２（例）'!H17&lt;&gt;"",'様式２（例）'!H17,"")</f>
        <v>○○県公安委員会委員</v>
      </c>
      <c r="C5" s="347" t="e">
        <v>#REF!</v>
      </c>
      <c r="D5" s="347" t="e">
        <v>#REF!</v>
      </c>
      <c r="E5" s="347" t="e">
        <v>#REF!</v>
      </c>
      <c r="F5" s="347" t="e">
        <v>#REF!</v>
      </c>
      <c r="G5" s="348" t="e">
        <v>#REF!</v>
      </c>
      <c r="H5" s="77" t="s">
        <v>42</v>
      </c>
      <c r="I5" s="76"/>
      <c r="J5" s="352">
        <f>IF('様式２（例）'!K17&lt;&gt;"",'様式２（例）'!K17,"")</f>
        <v>42826</v>
      </c>
      <c r="K5" s="353"/>
      <c r="L5" s="436">
        <f>AG5</f>
        <v>3</v>
      </c>
      <c r="M5" s="438">
        <f>AH5</f>
        <v>0</v>
      </c>
      <c r="N5" s="440">
        <f>AI5</f>
        <v>0</v>
      </c>
      <c r="O5" s="447">
        <f>IF($J5&lt;&gt;"",IF($AC5="0-",AM5,IF($AC5="+0",AS5,IF($AC5="+-",AY5,AG5))),"")</f>
        <v>3</v>
      </c>
      <c r="P5" s="374">
        <f>IF($J5&lt;&gt;"",IF($AC5="0-",AN5,IF($AC5="+0",AT5,IF($AC5="+-",AZ5,AH5))),"")</f>
        <v>0</v>
      </c>
      <c r="Q5" s="447">
        <f>IF($J5&lt;&gt;"",IF($AC5="0-",AO5,IF($AC5="+0",AU5,IF($AC5="+-",BA5,AI5))),"")</f>
        <v>0</v>
      </c>
      <c r="R5" s="386">
        <f>IF($U6="","",ROUNDDOWN($AA5/12,0))</f>
        <v>3</v>
      </c>
      <c r="S5" s="365">
        <f>IF($U6="","",ROUNDDOWN(MOD($AA5,12),0))</f>
        <v>0</v>
      </c>
      <c r="T5" s="423">
        <f>IF($U6="","", IF( (MOD($AA5,12)-$S5)&gt;=0.5,"半",0))</f>
        <v>0</v>
      </c>
      <c r="U5" s="45">
        <f>IF(J5&lt;&gt;"",1,"")</f>
        <v>1</v>
      </c>
      <c r="V5" s="386">
        <f>IF($U6="","",ROUNDDOWN($AA5*($U5/$U6)/12,0))</f>
        <v>3</v>
      </c>
      <c r="W5" s="365">
        <f>IF($U6="","",ROUNDDOWN(MOD($AA5*($U5/$U6),12),0))</f>
        <v>0</v>
      </c>
      <c r="X5" s="414">
        <f>IF(U6="","",IF( (MOD($AA5*($U5/$U6),12)-$W5)&gt;=0.5,"半",0) )</f>
        <v>0</v>
      </c>
      <c r="Y5" s="378">
        <v>1</v>
      </c>
      <c r="Z5" s="379"/>
      <c r="AA5" s="380">
        <f>IF(OR($Y5&lt;&gt;$Y7,$Y7=""), SUMIF($Y$5:$Y$70,$Y5,$AB$5:$AB$70),"" )</f>
        <v>36</v>
      </c>
      <c r="AB5" s="367">
        <f>IF(Z5=2,0,O5*12+P5+COUNTIF(Q5:Q5,"半")*0.5)</f>
        <v>36</v>
      </c>
      <c r="AC5" s="368"/>
      <c r="AD5" s="370" t="str">
        <f>IF(AC5&lt;&gt;"",VLOOKUP(AC5,$AE$5:$AF$8,2),"")</f>
        <v/>
      </c>
      <c r="AE5" s="74"/>
      <c r="AF5" s="75" t="s">
        <v>50</v>
      </c>
      <c r="AG5" s="68">
        <f>IF(AK5&gt;=12,DATEDIF(BH5,BK5,"y")+1,DATEDIF(BH5,BK5,"y"))</f>
        <v>3</v>
      </c>
      <c r="AH5" s="68">
        <f>IF(AK5&gt;=12,AK5-12,AK5)</f>
        <v>0</v>
      </c>
      <c r="AI5" s="67">
        <f>IF(AL5&lt;=15,"半",0)</f>
        <v>0</v>
      </c>
      <c r="AJ5" s="30">
        <f>DATEDIF(BH5,BK5,"y")</f>
        <v>2</v>
      </c>
      <c r="AK5" s="27">
        <f>IF(AL5&gt;=16,DATEDIF(BH5,BK5,"ym")+1,DATEDIF(BH5,BK5,"ym"))</f>
        <v>12</v>
      </c>
      <c r="AL5" s="29">
        <f>DATEDIF(BH5,BK5,"md")</f>
        <v>30</v>
      </c>
      <c r="AM5" s="38">
        <f>IF(AQ5&gt;=12,DATEDIF(BH5,BL5,"y")+1,DATEDIF(BH5,BL5,"y"))</f>
        <v>2</v>
      </c>
      <c r="AN5" s="38">
        <f>IF(AQ5&gt;=12,AQ5-12,AQ5)</f>
        <v>11</v>
      </c>
      <c r="AO5" s="37" t="str">
        <f>IF(AR5&lt;=15,"半",0)</f>
        <v>半</v>
      </c>
      <c r="AP5" s="71">
        <f>DATEDIF(BH5,BL5,"y")</f>
        <v>2</v>
      </c>
      <c r="AQ5" s="70">
        <f>IF(AR5&gt;=16,DATEDIF(BH5,BL5,"ym")+1,DATEDIF(BH5,BL5,"ym"))</f>
        <v>11</v>
      </c>
      <c r="AR5" s="69">
        <f>DATEDIF(BH5,BL5,"md")</f>
        <v>14</v>
      </c>
      <c r="AS5" s="38">
        <f>IF(AW5&gt;=12,DATEDIF(BI5,BK5,"y")+1,DATEDIF(BI5,BK5,"y"))</f>
        <v>2</v>
      </c>
      <c r="AT5" s="38">
        <f>IF(AW5&gt;=12,AW5-12,AW5)</f>
        <v>11</v>
      </c>
      <c r="AU5" s="37" t="str">
        <f>IF(AX5&lt;=15,"半",0)</f>
        <v>半</v>
      </c>
      <c r="AV5" s="71">
        <f>DATEDIF(BI5,BK5,"y")</f>
        <v>2</v>
      </c>
      <c r="AW5" s="70">
        <f>IF(AX5&gt;=16,DATEDIF(BI5,BK5,"ym")+1,DATEDIF(BI5,BK5,"ym"))</f>
        <v>11</v>
      </c>
      <c r="AX5" s="70">
        <f>DATEDIF(BI5,BK5,"md")</f>
        <v>15</v>
      </c>
      <c r="AY5" s="38">
        <f>IF(BC5&gt;=12,DATEDIF(BI5,BL5,"y")+1,DATEDIF(BI5,BL5,"y"))</f>
        <v>2</v>
      </c>
      <c r="AZ5" s="38">
        <f>IF(BC5&gt;=12,BC5-12,BC5)</f>
        <v>11</v>
      </c>
      <c r="BA5" s="37">
        <f>IF(BD5&lt;=15,"半",0)</f>
        <v>0</v>
      </c>
      <c r="BB5" s="71">
        <f>DATEDIF(BI5,BL5,"y")</f>
        <v>2</v>
      </c>
      <c r="BC5" s="70">
        <f>IF(BD5&gt;=16,DATEDIF(BI5,BL5,"ym")+1,DATEDIF(BI5,BL5,"ym"))</f>
        <v>11</v>
      </c>
      <c r="BD5" s="69">
        <f>DATEDIF(BI5,BL5,"md")</f>
        <v>28</v>
      </c>
      <c r="BE5" s="27"/>
      <c r="BF5" s="28">
        <f>IF(J6="現在",$AD$2,J6)</f>
        <v>43921</v>
      </c>
      <c r="BG5" s="20">
        <v>0</v>
      </c>
      <c r="BH5" s="26">
        <f>IF(DAY(J5)&lt;=15,J5-DAY(J5)+1,J5-DAY(J5)+16)</f>
        <v>42826</v>
      </c>
      <c r="BI5" s="26">
        <f>IF(DAY(BH5)=1,BH5+15,BR5)</f>
        <v>42841</v>
      </c>
      <c r="BJ5" s="24"/>
      <c r="BK5" s="36">
        <f>IF(CA5&gt;=16,BY5,IF(J6="現在",$AD$2-CA5+15,J6-CA5+15))</f>
        <v>43921</v>
      </c>
      <c r="BL5" s="25">
        <f>IF(DAY(BK5)=15,BK5-DAY(BK5),BK5-DAY(BK5)+15)</f>
        <v>43905</v>
      </c>
      <c r="BM5" s="24"/>
      <c r="BN5" s="24"/>
      <c r="BO5" s="20">
        <f>YEAR(J5)</f>
        <v>2017</v>
      </c>
      <c r="BP5" s="20">
        <f>MONTH(J5)+1</f>
        <v>5</v>
      </c>
      <c r="BQ5" s="23" t="str">
        <f>CONCATENATE(BO5,"/",BP5,"/",1)</f>
        <v>2017/5/1</v>
      </c>
      <c r="BR5" s="23">
        <f>BQ5+1-1</f>
        <v>42856</v>
      </c>
      <c r="BS5" s="23">
        <f>BQ5-1</f>
        <v>42855</v>
      </c>
      <c r="BT5" s="20">
        <f>DAY(BS5)</f>
        <v>30</v>
      </c>
      <c r="BU5" s="20">
        <f>DAY(J5)</f>
        <v>1</v>
      </c>
      <c r="BV5" s="20">
        <f>YEAR(BF5)</f>
        <v>2020</v>
      </c>
      <c r="BW5" s="20">
        <f>IF(MONTH(BF5)=12,MONTH(BF5)-12+1,MONTH(BF5)+1)</f>
        <v>4</v>
      </c>
      <c r="BX5" s="23" t="str">
        <f>IF(BW5=1,CONCATENATE(BV5+1,"/",BW5,"/",1),CONCATENATE(BV5,"/",BW5,"/",1))</f>
        <v>2020/4/1</v>
      </c>
      <c r="BY5" s="23">
        <f>BX5-1</f>
        <v>43921</v>
      </c>
      <c r="BZ5" s="20">
        <f>DAY(BY5)</f>
        <v>31</v>
      </c>
      <c r="CA5" s="20">
        <f>DAY(BF5)</f>
        <v>31</v>
      </c>
    </row>
    <row r="6" spans="1:79" ht="12.75" customHeight="1">
      <c r="A6" s="426"/>
      <c r="B6" s="349" t="e">
        <v>#REF!</v>
      </c>
      <c r="C6" s="350" t="e">
        <v>#REF!</v>
      </c>
      <c r="D6" s="350" t="e">
        <v>#REF!</v>
      </c>
      <c r="E6" s="350" t="e">
        <v>#REF!</v>
      </c>
      <c r="F6" s="350" t="e">
        <v>#REF!</v>
      </c>
      <c r="G6" s="351" t="e">
        <v>#REF!</v>
      </c>
      <c r="H6" s="43" t="s">
        <v>41</v>
      </c>
      <c r="I6" s="43"/>
      <c r="J6" s="344">
        <f>IF('様式２（例）'!L17&lt;&gt;"",'様式２（例）'!L17,"")</f>
        <v>43921</v>
      </c>
      <c r="K6" s="345"/>
      <c r="L6" s="437"/>
      <c r="M6" s="439"/>
      <c r="N6" s="441"/>
      <c r="O6" s="448"/>
      <c r="P6" s="375"/>
      <c r="Q6" s="448"/>
      <c r="R6" s="387"/>
      <c r="S6" s="366"/>
      <c r="T6" s="424"/>
      <c r="U6" s="45">
        <f>IF(J6&lt;&gt;"",1,"")</f>
        <v>1</v>
      </c>
      <c r="V6" s="387"/>
      <c r="W6" s="366"/>
      <c r="X6" s="415"/>
      <c r="Y6" s="378"/>
      <c r="Z6" s="379"/>
      <c r="AA6" s="380"/>
      <c r="AB6" s="367"/>
      <c r="AC6" s="369"/>
      <c r="AD6" s="371"/>
      <c r="AE6" s="74" t="s">
        <v>49</v>
      </c>
      <c r="AF6" s="73" t="s">
        <v>48</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26"/>
      <c r="B7" s="346" t="str">
        <f>IF('様式２（例）'!H18&lt;&gt;"",'様式２（例）'!H18,"")</f>
        <v/>
      </c>
      <c r="C7" s="347"/>
      <c r="D7" s="347"/>
      <c r="E7" s="347"/>
      <c r="F7" s="347"/>
      <c r="G7" s="348"/>
      <c r="H7" s="47" t="s">
        <v>42</v>
      </c>
      <c r="I7" s="46"/>
      <c r="J7" s="352" t="str">
        <f>IF('様式２（例）'!K18&lt;&gt;"",'様式２（例）'!K18,"")</f>
        <v/>
      </c>
      <c r="K7" s="353"/>
      <c r="L7" s="436" t="e">
        <f>AG7</f>
        <v>#VALUE!</v>
      </c>
      <c r="M7" s="438" t="e">
        <f>AH7</f>
        <v>#VALUE!</v>
      </c>
      <c r="N7" s="440" t="e">
        <f>AI7</f>
        <v>#VALUE!</v>
      </c>
      <c r="O7" s="447" t="str">
        <f>IF($J7&lt;&gt;"",IF($AC7="0-",AM7,IF($AC7="+0",AS7,IF($AC7="+-",AY7,AG7))),"")</f>
        <v/>
      </c>
      <c r="P7" s="374" t="str">
        <f>IF($J7&lt;&gt;"",IF($AC7="0-",AN7,IF($AC7="+0",AT7,IF($AC7="+-",AZ7,AH7))),"")</f>
        <v/>
      </c>
      <c r="Q7" s="447" t="str">
        <f>IF($J7&lt;&gt;"",IF($AC7="0-",AO7,IF($AC7="+0",AU7,IF($AC7="+-",BA7,AI7))),"")</f>
        <v/>
      </c>
      <c r="R7" s="386" t="str">
        <f>IF($U8="","",ROUNDDOWN($AA7/12,0))</f>
        <v/>
      </c>
      <c r="S7" s="365" t="str">
        <f>IF($U8="","",ROUNDDOWN(MOD($AA7,12),0))</f>
        <v/>
      </c>
      <c r="T7" s="423" t="str">
        <f>IF($U8="","", IF( (MOD($AA7,12)-$S7)&gt;=0.5,"半",0))</f>
        <v/>
      </c>
      <c r="U7" s="45" t="str">
        <f t="shared" ref="U7:U42" si="0">IF(J7&lt;&gt;"",1,"")</f>
        <v/>
      </c>
      <c r="V7" s="386" t="str">
        <f>IF($U8="","",ROUNDDOWN($AA7*($U7/$U8)/12,0))</f>
        <v/>
      </c>
      <c r="W7" s="365" t="str">
        <f>IF($U8="","",ROUNDDOWN(MOD($AA7*($U7/$U8),12),0))</f>
        <v/>
      </c>
      <c r="X7" s="414" t="str">
        <f>IF(U8="","",IF( (MOD($AA7*($U7/$U8),12)-$W7)&gt;=0.5,"半",0) )</f>
        <v/>
      </c>
      <c r="Y7" s="378">
        <v>2</v>
      </c>
      <c r="Z7" s="379"/>
      <c r="AA7" s="380" t="e">
        <f>IF(OR($Y7&lt;&gt;$Y9,$Y9=""), SUMIF($Y$5:$Y$70,$Y7,$AB$5:$AB$70),"" )</f>
        <v>#VALUE!</v>
      </c>
      <c r="AB7" s="367" t="e">
        <f>IF(Z7=2,0,O7*12+P7+COUNTIF(Q7:Q7,"半")*0.5)</f>
        <v>#VALUE!</v>
      </c>
      <c r="AC7" s="368"/>
      <c r="AD7" s="370" t="str">
        <f>IF(AC7&lt;&gt;"",VLOOKUP(AC7,$AE$5:$AF$8,2),"")</f>
        <v/>
      </c>
      <c r="AE7" s="74" t="s">
        <v>47</v>
      </c>
      <c r="AF7" s="73" t="s">
        <v>46</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26"/>
      <c r="B8" s="349"/>
      <c r="C8" s="350"/>
      <c r="D8" s="350"/>
      <c r="E8" s="350"/>
      <c r="F8" s="350"/>
      <c r="G8" s="351"/>
      <c r="H8" s="43" t="s">
        <v>41</v>
      </c>
      <c r="I8" s="43"/>
      <c r="J8" s="344" t="str">
        <f>IF('様式２（例）'!L18&lt;&gt;"",'様式２（例）'!L18,"")</f>
        <v/>
      </c>
      <c r="K8" s="345"/>
      <c r="L8" s="437"/>
      <c r="M8" s="439"/>
      <c r="N8" s="441"/>
      <c r="O8" s="448"/>
      <c r="P8" s="375"/>
      <c r="Q8" s="448"/>
      <c r="R8" s="387"/>
      <c r="S8" s="366"/>
      <c r="T8" s="424"/>
      <c r="U8" s="45" t="str">
        <f t="shared" si="0"/>
        <v/>
      </c>
      <c r="V8" s="387"/>
      <c r="W8" s="366"/>
      <c r="X8" s="415"/>
      <c r="Y8" s="378"/>
      <c r="Z8" s="379"/>
      <c r="AA8" s="380"/>
      <c r="AB8" s="367"/>
      <c r="AC8" s="369"/>
      <c r="AD8" s="371"/>
      <c r="AE8" s="74" t="s">
        <v>45</v>
      </c>
      <c r="AF8" s="73" t="s">
        <v>44</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26"/>
      <c r="B9" s="346" t="str">
        <f>IF('様式２（例）'!H19&lt;&gt;"",'様式２（例）'!H19,"")</f>
        <v>○○市立○○小学校学校医</v>
      </c>
      <c r="C9" s="347"/>
      <c r="D9" s="347"/>
      <c r="E9" s="347"/>
      <c r="F9" s="347"/>
      <c r="G9" s="348"/>
      <c r="H9" s="47" t="s">
        <v>42</v>
      </c>
      <c r="I9" s="46"/>
      <c r="J9" s="352">
        <f>IF('様式２（例）'!K19&lt;&gt;"",'様式２（例）'!K19,"")</f>
        <v>30042</v>
      </c>
      <c r="K9" s="353"/>
      <c r="L9" s="436" t="s">
        <v>43</v>
      </c>
      <c r="M9" s="438">
        <f>AH9</f>
        <v>0</v>
      </c>
      <c r="N9" s="440">
        <f>AI9</f>
        <v>0</v>
      </c>
      <c r="O9" s="447">
        <f>IF($J9&lt;&gt;"",IF($AC9="0-",AM9,IF($AC9="+0",AS9,IF($AC9="+-",AY9,AG9))),"")</f>
        <v>26</v>
      </c>
      <c r="P9" s="374">
        <f>IF($J9&lt;&gt;"",IF($AC9="0-",AN9,IF($AC9="+0",AT9,IF($AC9="+-",AZ9,AH9))),"")</f>
        <v>0</v>
      </c>
      <c r="Q9" s="447">
        <f>IF($J9&lt;&gt;"",IF($AC9="0-",AO9,IF($AC9="+0",AU9,IF($AC9="+-",BA9,AI9))),"")</f>
        <v>0</v>
      </c>
      <c r="R9" s="386">
        <f>IF($U10="","",ROUNDDOWN($AA9/12,0))</f>
        <v>26</v>
      </c>
      <c r="S9" s="365">
        <f>IF($U10="","",ROUNDDOWN(MOD($AA9,12),0))</f>
        <v>0</v>
      </c>
      <c r="T9" s="423">
        <f>IF($U10="","", IF( (MOD($AA9,12)-$S9)&gt;=0.5,"半",0))</f>
        <v>0</v>
      </c>
      <c r="U9" s="45">
        <f t="shared" si="0"/>
        <v>1</v>
      </c>
      <c r="V9" s="386">
        <f>IF($U10="","",ROUNDDOWN($AA9*($U9/$U10)/12,0))</f>
        <v>26</v>
      </c>
      <c r="W9" s="365">
        <f>IF($U10="","",ROUNDDOWN(MOD($AA9*($U9/$U10),12),0))</f>
        <v>0</v>
      </c>
      <c r="X9" s="414">
        <f>IF(U10="","",IF( (MOD($AA9*($U9/$U10),12)-$W9)&gt;=0.5,"半",0) )</f>
        <v>0</v>
      </c>
      <c r="Y9" s="378">
        <v>3</v>
      </c>
      <c r="Z9" s="379"/>
      <c r="AA9" s="380">
        <f>IF(OR($Y9&lt;&gt;$Y11,$Y11=""), SUMIF($Y$5:$Y$70,$Y9,$AB$5:$AB$70),"" )</f>
        <v>312</v>
      </c>
      <c r="AB9" s="367">
        <f>IF(Z9=2,0,O9*12+P9+COUNTIF(Q9:Q9,"半")*0.5)</f>
        <v>312</v>
      </c>
      <c r="AC9" s="368"/>
      <c r="AD9" s="370" t="str">
        <f>IF(AC9&lt;&gt;"",VLOOKUP(AC9,$AE$5:$AF$8,2),"")</f>
        <v/>
      </c>
      <c r="AE9" s="72"/>
      <c r="AF9" s="72"/>
      <c r="AG9" s="38">
        <f>IF(AK9&gt;=12,DATEDIF(BH9,BK9,"y")+1,DATEDIF(BH9,BK9,"y"))</f>
        <v>26</v>
      </c>
      <c r="AH9" s="38">
        <f>IF(AK9&gt;=12,AK9-12,AK9)</f>
        <v>0</v>
      </c>
      <c r="AI9" s="37">
        <f>IF(AL9&lt;=15,"半",0)</f>
        <v>0</v>
      </c>
      <c r="AJ9" s="30">
        <f>DATEDIF(BH9,BK9,"y")</f>
        <v>25</v>
      </c>
      <c r="AK9" s="27">
        <f>IF(AL9&gt;=16,DATEDIF(BH9,BK9,"ym")+1,DATEDIF(BH9,BK9,"ym"))</f>
        <v>12</v>
      </c>
      <c r="AL9" s="29">
        <f>DATEDIF(BH9,BK9,"md")</f>
        <v>30</v>
      </c>
      <c r="AM9" s="38">
        <f>IF(AQ9&gt;=12,DATEDIF(BH9,BL9,"y")+1,DATEDIF(BH9,BL9,"y"))</f>
        <v>25</v>
      </c>
      <c r="AN9" s="38">
        <f>IF(AQ9&gt;=12,AQ9-12,AQ9)</f>
        <v>11</v>
      </c>
      <c r="AO9" s="37" t="str">
        <f>IF(AR9&lt;=15,"半",0)</f>
        <v>半</v>
      </c>
      <c r="AP9" s="30">
        <f>DATEDIF(BH9,BL9,"y")</f>
        <v>25</v>
      </c>
      <c r="AQ9" s="27">
        <f>IF(AR9&gt;=16,DATEDIF(BH9,BL9,"ym")+1,DATEDIF(BH9,BL9,"ym"))</f>
        <v>11</v>
      </c>
      <c r="AR9" s="29">
        <f>DATEDIF(BH9,BL9,"md")</f>
        <v>14</v>
      </c>
      <c r="AS9" s="38">
        <f>IF(AW9&gt;=12,DATEDIF(BI9,BK9,"y")+1,DATEDIF(BI9,BK9,"y"))</f>
        <v>25</v>
      </c>
      <c r="AT9" s="38">
        <f>IF(AW9&gt;=12,AW9-12,AW9)</f>
        <v>11</v>
      </c>
      <c r="AU9" s="37" t="str">
        <f>IF(AX9&lt;=15,"半",0)</f>
        <v>半</v>
      </c>
      <c r="AV9" s="30">
        <f>DATEDIF(BI9,BK9,"y")</f>
        <v>25</v>
      </c>
      <c r="AW9" s="27">
        <f>IF(AX9&gt;=16,DATEDIF(BI9,BK9,"ym")+1,DATEDIF(BI9,BK9,"ym"))</f>
        <v>11</v>
      </c>
      <c r="AX9" s="27">
        <f>DATEDIF(BI9,BK9,"md")</f>
        <v>15</v>
      </c>
      <c r="AY9" s="38">
        <f>IF(BC9&gt;=12,DATEDIF(BI9,BL9,"y")+1,DATEDIF(BI9,BL9,"y"))</f>
        <v>25</v>
      </c>
      <c r="AZ9" s="38">
        <f>IF(BC9&gt;=12,BC9-12,BC9)</f>
        <v>11</v>
      </c>
      <c r="BA9" s="37">
        <f>IF(BD9&lt;=15,"半",0)</f>
        <v>0</v>
      </c>
      <c r="BB9" s="30">
        <f>DATEDIF(BI9,BL9,"y")</f>
        <v>25</v>
      </c>
      <c r="BC9" s="27">
        <f>IF(BD9&gt;=16,DATEDIF(BI9,BL9,"ym")+1,DATEDIF(BI9,BL9,"ym"))</f>
        <v>11</v>
      </c>
      <c r="BD9" s="29">
        <f>DATEDIF(BI9,BL9,"md")</f>
        <v>28</v>
      </c>
      <c r="BE9" s="27"/>
      <c r="BF9" s="28">
        <f>IF(J10="現在",$AD$2,J10)</f>
        <v>39538</v>
      </c>
      <c r="BG9" s="27">
        <v>2</v>
      </c>
      <c r="BH9" s="26">
        <f>IF(DAY(J9)&lt;=15,J9-DAY(J9)+1,J9-DAY(J9)+16)</f>
        <v>30042</v>
      </c>
      <c r="BI9" s="26">
        <f>IF(DAY(BH9)=1,BH9+15,BR9)</f>
        <v>30057</v>
      </c>
      <c r="BJ9" s="24"/>
      <c r="BK9" s="36">
        <f>IF(CA9&gt;=16,BY9,IF(J10="現在",$AD$2-CA9+15,J10-CA9+15))</f>
        <v>39538</v>
      </c>
      <c r="BL9" s="25">
        <f>IF(DAY(BK9)=15,BK9-DAY(BK9),BK9-DAY(BK9)+15)</f>
        <v>39522</v>
      </c>
      <c r="BM9" s="24"/>
      <c r="BN9" s="24"/>
      <c r="BO9" s="20">
        <f>YEAR(J9)</f>
        <v>1982</v>
      </c>
      <c r="BP9" s="20">
        <f>MONTH(J9)+1</f>
        <v>5</v>
      </c>
      <c r="BQ9" s="23" t="str">
        <f>CONCATENATE(BO9,"/",BP9,"/",1)</f>
        <v>1982/5/1</v>
      </c>
      <c r="BR9" s="23">
        <f>BQ9+1-1</f>
        <v>30072</v>
      </c>
      <c r="BS9" s="23">
        <f>BQ9-1</f>
        <v>30071</v>
      </c>
      <c r="BT9" s="20">
        <f>DAY(BS9)</f>
        <v>30</v>
      </c>
      <c r="BU9" s="20">
        <f>DAY(J9)</f>
        <v>1</v>
      </c>
      <c r="BV9" s="20">
        <f>YEAR(BF9)</f>
        <v>2008</v>
      </c>
      <c r="BW9" s="20">
        <f>IF(MONTH(BF9)=12,MONTH(BF9)-12+1,MONTH(BF9)+1)</f>
        <v>4</v>
      </c>
      <c r="BX9" s="23" t="str">
        <f>IF(BW9=1,CONCATENATE(BV9+1,"/",BW9,"/",1),CONCATENATE(BV9,"/",BW9,"/",1))</f>
        <v>2008/4/1</v>
      </c>
      <c r="BY9" s="23">
        <f>BX9-1</f>
        <v>39538</v>
      </c>
      <c r="BZ9" s="20">
        <f>DAY(BY9)</f>
        <v>31</v>
      </c>
      <c r="CA9" s="20">
        <f>DAY(BF9)</f>
        <v>31</v>
      </c>
    </row>
    <row r="10" spans="1:79" ht="12.75" customHeight="1">
      <c r="A10" s="426"/>
      <c r="B10" s="349"/>
      <c r="C10" s="350"/>
      <c r="D10" s="350"/>
      <c r="E10" s="350"/>
      <c r="F10" s="350"/>
      <c r="G10" s="351"/>
      <c r="H10" s="43" t="s">
        <v>41</v>
      </c>
      <c r="I10" s="43"/>
      <c r="J10" s="344">
        <f>IF('様式２（例）'!L19&lt;&gt;"",'様式２（例）'!L19,"")</f>
        <v>39538</v>
      </c>
      <c r="K10" s="345"/>
      <c r="L10" s="437"/>
      <c r="M10" s="439"/>
      <c r="N10" s="441"/>
      <c r="O10" s="448"/>
      <c r="P10" s="375"/>
      <c r="Q10" s="448"/>
      <c r="R10" s="387"/>
      <c r="S10" s="366"/>
      <c r="T10" s="424"/>
      <c r="U10" s="45">
        <f t="shared" si="0"/>
        <v>1</v>
      </c>
      <c r="V10" s="387"/>
      <c r="W10" s="366"/>
      <c r="X10" s="415"/>
      <c r="Y10" s="378"/>
      <c r="Z10" s="379"/>
      <c r="AA10" s="380"/>
      <c r="AB10" s="367"/>
      <c r="AC10" s="368"/>
      <c r="AD10" s="371"/>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26"/>
      <c r="B11" s="346" t="str">
        <f>IF('様式２（例）'!H20&lt;&gt;"",'様式２（例）'!H20,"")</f>
        <v>同　　　　○○中学校学校医</v>
      </c>
      <c r="C11" s="347"/>
      <c r="D11" s="347"/>
      <c r="E11" s="347"/>
      <c r="F11" s="347"/>
      <c r="G11" s="348"/>
      <c r="H11" s="47" t="s">
        <v>42</v>
      </c>
      <c r="I11" s="46"/>
      <c r="J11" s="352">
        <f>IF('様式２（例）'!K20&lt;&gt;"",'様式２（例）'!K20,"")</f>
        <v>31503</v>
      </c>
      <c r="K11" s="353"/>
      <c r="L11" s="436">
        <f>AG11</f>
        <v>19</v>
      </c>
      <c r="M11" s="438">
        <f>AH11</f>
        <v>0</v>
      </c>
      <c r="N11" s="440">
        <f>AI11</f>
        <v>0</v>
      </c>
      <c r="O11" s="447">
        <f>IF($J11&lt;&gt;"",IF($AC11="0-",AM11,IF($AC11="+0",AS11,IF($AC11="+-",AY11,AG11))),"")</f>
        <v>19</v>
      </c>
      <c r="P11" s="374">
        <f>IF($J11&lt;&gt;"",IF($AC11="0-",AN11,IF($AC11="+0",AT11,IF($AC11="+-",AZ11,AH11))),"")</f>
        <v>0</v>
      </c>
      <c r="Q11" s="447">
        <f>IF($J11&lt;&gt;"",IF($AC11="0-",AO11,IF($AC11="+0",AU11,IF($AC11="+-",BA11,AI11))),"")</f>
        <v>0</v>
      </c>
      <c r="R11" s="386">
        <f>IF($U12="","",ROUNDDOWN($AA11/12,0))</f>
        <v>19</v>
      </c>
      <c r="S11" s="365">
        <f>IF($U12="","",ROUNDDOWN(MOD($AA11,12),0))</f>
        <v>0</v>
      </c>
      <c r="T11" s="423">
        <f>IF($U12="","", IF( (MOD($AA11,12)-$S11)&gt;=0.5,"半",0))</f>
        <v>0</v>
      </c>
      <c r="U11" s="45">
        <f t="shared" si="0"/>
        <v>1</v>
      </c>
      <c r="V11" s="386">
        <f>IF($U12="","",ROUNDDOWN($AA11*($U11/$U12)/12,0))</f>
        <v>19</v>
      </c>
      <c r="W11" s="365">
        <f>IF($U12="","",ROUNDDOWN(MOD($AA11*($U11/$U12),12),0))</f>
        <v>0</v>
      </c>
      <c r="X11" s="414">
        <f>IF(U12="","",IF( (MOD($AA11*($U11/$U12),12)-$W11)&gt;=0.5,"半",0) )</f>
        <v>0</v>
      </c>
      <c r="Y11" s="378">
        <v>4</v>
      </c>
      <c r="Z11" s="379"/>
      <c r="AA11" s="380">
        <f>IF(OR($Y11&lt;&gt;$Y13,$Y13=""), SUMIF($Y$5:$Y$70,$Y11,$AB$5:$AB$70),"" )</f>
        <v>228</v>
      </c>
      <c r="AB11" s="367">
        <f>IF(Z11=2,0,O11*12+P11+COUNTIF(Q11:Q11,"半")*0.5)</f>
        <v>228</v>
      </c>
      <c r="AC11" s="368"/>
      <c r="AD11" s="370" t="str">
        <f>IF(AC11&lt;&gt;"",VLOOKUP(AC11,$AE$5:$AF$8,2),"")</f>
        <v/>
      </c>
      <c r="AE11" s="33"/>
      <c r="AF11" s="33"/>
      <c r="AG11" s="38">
        <f>IF(AK11&gt;=12,DATEDIF(BH11,BK11,"y")+1,DATEDIF(BH11,BK11,"y"))</f>
        <v>19</v>
      </c>
      <c r="AH11" s="38">
        <f>IF(AK11&gt;=12,AK11-12,AK11)</f>
        <v>0</v>
      </c>
      <c r="AI11" s="37">
        <f>IF(AL11&lt;=15,"半",0)</f>
        <v>0</v>
      </c>
      <c r="AJ11" s="66">
        <f>DATEDIF(BH11,BK11,"y")</f>
        <v>18</v>
      </c>
      <c r="AK11" s="65">
        <f>IF(AL11&gt;=16,DATEDIF(BH11,BK11,"ym")+1,DATEDIF(BH11,BK11,"ym"))</f>
        <v>12</v>
      </c>
      <c r="AL11" s="64">
        <f>DATEDIF(BH11,BK11,"md")</f>
        <v>30</v>
      </c>
      <c r="AM11" s="38">
        <f>IF(AQ11&gt;=12,DATEDIF(BH11,BL11,"y")+1,DATEDIF(BH11,BL11,"y"))</f>
        <v>18</v>
      </c>
      <c r="AN11" s="38">
        <f>IF(AQ11&gt;=12,AQ11-12,AQ11)</f>
        <v>11</v>
      </c>
      <c r="AO11" s="37" t="str">
        <f>IF(AR11&lt;=15,"半",0)</f>
        <v>半</v>
      </c>
      <c r="AP11" s="66">
        <f>DATEDIF(BH11,BL11,"y")</f>
        <v>18</v>
      </c>
      <c r="AQ11" s="65">
        <f>IF(AR11&gt;=16,DATEDIF(BH11,BL11,"ym")+1,DATEDIF(BH11,BL11,"ym"))</f>
        <v>11</v>
      </c>
      <c r="AR11" s="64">
        <f>DATEDIF(BH11,BL11,"md")</f>
        <v>14</v>
      </c>
      <c r="AS11" s="38">
        <f>IF(AW11&gt;=12,DATEDIF(BI11,BK11,"y")+1,DATEDIF(BI11,BK11,"y"))</f>
        <v>18</v>
      </c>
      <c r="AT11" s="38">
        <f>IF(AW11&gt;=12,AW11-12,AW11)</f>
        <v>11</v>
      </c>
      <c r="AU11" s="37" t="str">
        <f>IF(AX11&lt;=15,"半",0)</f>
        <v>半</v>
      </c>
      <c r="AV11" s="66">
        <f>DATEDIF(BI11,BK11,"y")</f>
        <v>18</v>
      </c>
      <c r="AW11" s="65">
        <f>IF(AX11&gt;=16,DATEDIF(BI11,BK11,"ym")+1,DATEDIF(BI11,BK11,"ym"))</f>
        <v>11</v>
      </c>
      <c r="AX11" s="65">
        <f>DATEDIF(BI11,BK11,"md")</f>
        <v>15</v>
      </c>
      <c r="AY11" s="38">
        <f>IF(BC11&gt;=12,DATEDIF(BI11,BL11,"y")+1,DATEDIF(BI11,BL11,"y"))</f>
        <v>18</v>
      </c>
      <c r="AZ11" s="38">
        <f>IF(BC11&gt;=12,BC11-12,BC11)</f>
        <v>11</v>
      </c>
      <c r="BA11" s="37">
        <f>IF(BD11&lt;=15,"半",0)</f>
        <v>0</v>
      </c>
      <c r="BB11" s="66">
        <f>DATEDIF(BI11,BL11,"y")</f>
        <v>18</v>
      </c>
      <c r="BC11" s="65">
        <f>IF(BD11&gt;=16,DATEDIF(BI11,BL11,"ym")+1,DATEDIF(BI11,BL11,"ym"))</f>
        <v>11</v>
      </c>
      <c r="BD11" s="64">
        <f>DATEDIF(BI11,BL11,"md")</f>
        <v>27</v>
      </c>
      <c r="BE11" s="27"/>
      <c r="BF11" s="28">
        <f>IF(J12="現在",$AD$2,J12)</f>
        <v>38442</v>
      </c>
      <c r="BG11" s="27">
        <v>0</v>
      </c>
      <c r="BH11" s="26">
        <f>IF(DAY(J11)&lt;=15,J11-DAY(J11)+1,J11-DAY(J11)+16)</f>
        <v>31503</v>
      </c>
      <c r="BI11" s="26">
        <f>IF(DAY(BH11)=1,BH11+15,BR11)</f>
        <v>31518</v>
      </c>
      <c r="BJ11" s="24"/>
      <c r="BK11" s="36">
        <f>IF(CA11&gt;=16,BY11,IF(J12="現在",$AD$2-CA11+15,J12-CA11+15))</f>
        <v>38442</v>
      </c>
      <c r="BL11" s="25">
        <f>IF(DAY(BK11)=15,BK11-DAY(BK11),BK11-DAY(BK11)+15)</f>
        <v>38426</v>
      </c>
      <c r="BM11" s="24"/>
      <c r="BN11" s="24"/>
      <c r="BO11" s="20">
        <f>YEAR(J11)</f>
        <v>1986</v>
      </c>
      <c r="BP11" s="20">
        <f>MONTH(J11)+1</f>
        <v>5</v>
      </c>
      <c r="BQ11" s="23" t="str">
        <f>CONCATENATE(BO11,"/",BP11,"/",1)</f>
        <v>1986/5/1</v>
      </c>
      <c r="BR11" s="23">
        <f>BQ11+1-1</f>
        <v>31533</v>
      </c>
      <c r="BS11" s="23">
        <f>BQ11-1</f>
        <v>31532</v>
      </c>
      <c r="BT11" s="20">
        <f>DAY(BS11)</f>
        <v>30</v>
      </c>
      <c r="BU11" s="20">
        <f>DAY(J11)</f>
        <v>1</v>
      </c>
      <c r="BV11" s="20">
        <f>YEAR(BF11)</f>
        <v>2005</v>
      </c>
      <c r="BW11" s="20">
        <f>IF(MONTH(BF11)=12,MONTH(BF11)-12+1,MONTH(BF11)+1)</f>
        <v>4</v>
      </c>
      <c r="BX11" s="23" t="str">
        <f>IF(BW11=1,CONCATENATE(BV11+1,"/",BW11,"/",1),CONCATENATE(BV11,"/",BW11,"/",1))</f>
        <v>2005/4/1</v>
      </c>
      <c r="BY11" s="23">
        <f>BX11-1</f>
        <v>38442</v>
      </c>
      <c r="BZ11" s="20">
        <f>DAY(BY11)</f>
        <v>31</v>
      </c>
      <c r="CA11" s="20">
        <f>DAY(BF11)</f>
        <v>31</v>
      </c>
    </row>
    <row r="12" spans="1:79" ht="12.75" customHeight="1">
      <c r="A12" s="426"/>
      <c r="B12" s="349"/>
      <c r="C12" s="350"/>
      <c r="D12" s="350"/>
      <c r="E12" s="350"/>
      <c r="F12" s="350"/>
      <c r="G12" s="351"/>
      <c r="H12" s="43" t="s">
        <v>41</v>
      </c>
      <c r="I12" s="43"/>
      <c r="J12" s="344">
        <f>IF('様式２（例）'!L20&lt;&gt;"",'様式２（例）'!L20,"")</f>
        <v>38442</v>
      </c>
      <c r="K12" s="345"/>
      <c r="L12" s="437"/>
      <c r="M12" s="439"/>
      <c r="N12" s="441"/>
      <c r="O12" s="448"/>
      <c r="P12" s="375"/>
      <c r="Q12" s="448"/>
      <c r="R12" s="387"/>
      <c r="S12" s="366"/>
      <c r="T12" s="424"/>
      <c r="U12" s="45">
        <f t="shared" si="0"/>
        <v>1</v>
      </c>
      <c r="V12" s="387"/>
      <c r="W12" s="366"/>
      <c r="X12" s="415"/>
      <c r="Y12" s="378"/>
      <c r="Z12" s="379"/>
      <c r="AA12" s="380"/>
      <c r="AB12" s="367"/>
      <c r="AC12" s="369"/>
      <c r="AD12" s="371"/>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26"/>
      <c r="B13" s="346" t="str">
        <f>IF('様式２（例）'!H21&lt;&gt;"",'様式２（例）'!H21,"")</f>
        <v/>
      </c>
      <c r="C13" s="442"/>
      <c r="D13" s="442"/>
      <c r="E13" s="442"/>
      <c r="F13" s="442"/>
      <c r="G13" s="443"/>
      <c r="H13" s="47" t="s">
        <v>42</v>
      </c>
      <c r="I13" s="46"/>
      <c r="J13" s="352" t="str">
        <f>IF('様式２（例）'!K21&lt;&gt;"",'様式２（例）'!K21,"")</f>
        <v/>
      </c>
      <c r="K13" s="353"/>
      <c r="L13" s="436" t="e">
        <f>AG13</f>
        <v>#VALUE!</v>
      </c>
      <c r="M13" s="438" t="e">
        <f>AH13</f>
        <v>#VALUE!</v>
      </c>
      <c r="N13" s="440" t="e">
        <f>AI13</f>
        <v>#VALUE!</v>
      </c>
      <c r="O13" s="447" t="str">
        <f>IF($J13&lt;&gt;"",IF($AC13="0-",AM13,IF($AC13="+0",AS13,IF($AC13="+-",AY13,AG13))),"")</f>
        <v/>
      </c>
      <c r="P13" s="374" t="str">
        <f>IF($J13&lt;&gt;"",IF($AC13="0-",AN13,IF($AC13="+0",AT13,IF($AC13="+-",AZ13,AH13))),"")</f>
        <v/>
      </c>
      <c r="Q13" s="447" t="str">
        <f>IF($J13&lt;&gt;"",IF($AC13="0-",AO13,IF($AC13="+0",AU13,IF($AC13="+-",BA13,AI13))),"")</f>
        <v/>
      </c>
      <c r="R13" s="386" t="str">
        <f>IF($U14="","",ROUNDDOWN($AA13/12,0))</f>
        <v/>
      </c>
      <c r="S13" s="365" t="str">
        <f>IF($U14="","",ROUNDDOWN(MOD($AA13,12),0))</f>
        <v/>
      </c>
      <c r="T13" s="423" t="str">
        <f>IF($U14="","", IF( (MOD($AA13,12)-$S13)&gt;=0.5,"半",0))</f>
        <v/>
      </c>
      <c r="U13" s="45" t="str">
        <f t="shared" si="0"/>
        <v/>
      </c>
      <c r="V13" s="386" t="str">
        <f>IF($U14="","",ROUNDDOWN($AA13*($U13/$U14)/12,0))</f>
        <v/>
      </c>
      <c r="W13" s="365" t="str">
        <f>IF($U14="","",ROUNDDOWN(MOD($AA13*($U13/$U14),12),0))</f>
        <v/>
      </c>
      <c r="X13" s="414" t="str">
        <f>IF(U14="","",IF( (MOD($AA13*($U13/$U14),12)-$W13)&gt;=0.5,"半",0) )</f>
        <v/>
      </c>
      <c r="Y13" s="378">
        <v>5</v>
      </c>
      <c r="Z13" s="379"/>
      <c r="AA13" s="380" t="e">
        <f>IF(OR($Y13&lt;&gt;$Y15,$Y15=""), SUMIF($Y$5:$Y$70,$Y13,$AB$5:$AB$70),"" )</f>
        <v>#VALUE!</v>
      </c>
      <c r="AB13" s="367" t="e">
        <f>IF(Z13=2,0,O13*12+P13+COUNTIF(Q13:Q13,"半")*0.5)</f>
        <v>#VALUE!</v>
      </c>
      <c r="AC13" s="368"/>
      <c r="AD13" s="370"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26"/>
      <c r="B14" s="444"/>
      <c r="C14" s="445"/>
      <c r="D14" s="445"/>
      <c r="E14" s="445"/>
      <c r="F14" s="445"/>
      <c r="G14" s="446"/>
      <c r="H14" s="43" t="s">
        <v>41</v>
      </c>
      <c r="I14" s="43"/>
      <c r="J14" s="344" t="str">
        <f>IF('様式２（例）'!L21&lt;&gt;"",'様式２（例）'!L21,"")</f>
        <v/>
      </c>
      <c r="K14" s="345"/>
      <c r="L14" s="437"/>
      <c r="M14" s="439"/>
      <c r="N14" s="441"/>
      <c r="O14" s="448"/>
      <c r="P14" s="375"/>
      <c r="Q14" s="448"/>
      <c r="R14" s="387"/>
      <c r="S14" s="366"/>
      <c r="T14" s="424"/>
      <c r="U14" s="45" t="str">
        <f t="shared" si="0"/>
        <v/>
      </c>
      <c r="V14" s="387"/>
      <c r="W14" s="366"/>
      <c r="X14" s="415"/>
      <c r="Y14" s="378"/>
      <c r="Z14" s="379"/>
      <c r="AA14" s="380"/>
      <c r="AB14" s="367"/>
      <c r="AC14" s="369"/>
      <c r="AD14" s="371"/>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26"/>
      <c r="B15" s="346" t="str">
        <f>IF('様式２（例）'!H22&lt;&gt;"",'様式２（例）'!H22,"")</f>
        <v>○○警察署警察嘱託医</v>
      </c>
      <c r="C15" s="347"/>
      <c r="D15" s="347"/>
      <c r="E15" s="347"/>
      <c r="F15" s="347"/>
      <c r="G15" s="348"/>
      <c r="H15" s="47" t="s">
        <v>42</v>
      </c>
      <c r="I15" s="46"/>
      <c r="J15" s="352">
        <f>IF('様式２（例）'!K22&lt;&gt;"",'様式２（例）'!K22,"")</f>
        <v>35886</v>
      </c>
      <c r="K15" s="353"/>
      <c r="L15" s="436">
        <f>AG15</f>
        <v>5</v>
      </c>
      <c r="M15" s="438">
        <f>AH15</f>
        <v>0</v>
      </c>
      <c r="N15" s="440">
        <f>AI15</f>
        <v>0</v>
      </c>
      <c r="O15" s="447">
        <f>IF($J15&lt;&gt;"",IF($AC15="0-",AM15,IF($AC15="+0",AS15,IF($AC15="+-",AY15,AG15))),"")</f>
        <v>5</v>
      </c>
      <c r="P15" s="374">
        <f>IF($J15&lt;&gt;"",IF($AC15="0-",AN15,IF($AC15="+0",AT15,IF($AC15="+-",AZ15,AH15))),"")</f>
        <v>0</v>
      </c>
      <c r="Q15" s="447">
        <f>IF($J15&lt;&gt;"",IF($AC15="0-",AO15,IF($AC15="+0",AU15,IF($AC15="+-",BA15,AI15))),"")</f>
        <v>0</v>
      </c>
      <c r="R15" s="386">
        <f>IF($U16="","",ROUNDDOWN($AA15/12,0))</f>
        <v>5</v>
      </c>
      <c r="S15" s="365">
        <f>IF($U16="","",ROUNDDOWN(MOD($AA15,12),0))</f>
        <v>0</v>
      </c>
      <c r="T15" s="423">
        <f>IF($U16="","", IF( (MOD($AA15,12)-$S15)&gt;=0.5,"半",0))</f>
        <v>0</v>
      </c>
      <c r="U15" s="45">
        <f t="shared" si="0"/>
        <v>1</v>
      </c>
      <c r="V15" s="386">
        <f>IF($U16="","",ROUNDDOWN($AA15*($U15/$U16)/12,0))</f>
        <v>5</v>
      </c>
      <c r="W15" s="365">
        <f>IF($U16="","",ROUNDDOWN(MOD($AA15*($U15/$U16),12),0))</f>
        <v>0</v>
      </c>
      <c r="X15" s="414">
        <f>IF(U16="","",IF( (MOD($AA15*($U15/$U16),12)-$W15)&gt;=0.5,"半",0) )</f>
        <v>0</v>
      </c>
      <c r="Y15" s="378">
        <v>6</v>
      </c>
      <c r="Z15" s="379"/>
      <c r="AA15" s="380">
        <f>IF(OR($Y15&lt;&gt;$Y17,$Y17=""), SUMIF($Y$5:$Y$70,$Y15,$AB$5:$AB$70),"" )</f>
        <v>60</v>
      </c>
      <c r="AB15" s="367">
        <f>IF(Z15=2,0,O15*12+P15+COUNTIF(Q15:Q15,"半")*0.5)</f>
        <v>60</v>
      </c>
      <c r="AC15" s="368"/>
      <c r="AD15" s="370" t="str">
        <f>IF(AC15&lt;&gt;"",VLOOKUP(AC15,$AE$5:$AF$8,2),"")</f>
        <v/>
      </c>
      <c r="AE15" s="33"/>
      <c r="AF15" s="33"/>
      <c r="AG15" s="38">
        <f>IF(AK15&gt;=12,DATEDIF(BH15,BK15,"y")+1,DATEDIF(BH15,BK15,"y"))</f>
        <v>5</v>
      </c>
      <c r="AH15" s="38">
        <f>IF(AK15&gt;=12,AK15-12,AK15)</f>
        <v>0</v>
      </c>
      <c r="AI15" s="37">
        <f>IF(AL15&lt;=15,"半",0)</f>
        <v>0</v>
      </c>
      <c r="AJ15" s="30">
        <f>DATEDIF(BH15,BK15,"y")</f>
        <v>4</v>
      </c>
      <c r="AK15" s="27">
        <f>IF(AL15&gt;=16,DATEDIF(BH15,BK15,"ym")+1,DATEDIF(BH15,BK15,"ym"))</f>
        <v>12</v>
      </c>
      <c r="AL15" s="29">
        <f>DATEDIF(BH15,BK15,"md")</f>
        <v>30</v>
      </c>
      <c r="AM15" s="38">
        <f>IF(AQ15&gt;=12,DATEDIF(BH15,BL15,"y")+1,DATEDIF(BH15,BL15,"y"))</f>
        <v>4</v>
      </c>
      <c r="AN15" s="38">
        <f>IF(AQ15&gt;=12,AQ15-12,AQ15)</f>
        <v>11</v>
      </c>
      <c r="AO15" s="37" t="str">
        <f>IF(AR15&lt;=15,"半",0)</f>
        <v>半</v>
      </c>
      <c r="AP15" s="30">
        <f>DATEDIF(BH15,BL15,"y")</f>
        <v>4</v>
      </c>
      <c r="AQ15" s="27">
        <f>IF(AR15&gt;=16,DATEDIF(BH15,BL15,"ym")+1,DATEDIF(BH15,BL15,"ym"))</f>
        <v>11</v>
      </c>
      <c r="AR15" s="29">
        <f>DATEDIF(BH15,BL15,"md")</f>
        <v>14</v>
      </c>
      <c r="AS15" s="38">
        <f>IF(AW15&gt;=12,DATEDIF(BI15,BK15,"y")+1,DATEDIF(BI15,BK15,"y"))</f>
        <v>4</v>
      </c>
      <c r="AT15" s="38">
        <f>IF(AW15&gt;=12,AW15-12,AW15)</f>
        <v>11</v>
      </c>
      <c r="AU15" s="37" t="str">
        <f>IF(AX15&lt;=15,"半",0)</f>
        <v>半</v>
      </c>
      <c r="AV15" s="30">
        <f>DATEDIF(BI15,BK15,"y")</f>
        <v>4</v>
      </c>
      <c r="AW15" s="27">
        <f>IF(AX15&gt;=16,DATEDIF(BI15,BK15,"ym")+1,DATEDIF(BI15,BK15,"ym"))</f>
        <v>11</v>
      </c>
      <c r="AX15" s="27">
        <f>DATEDIF(BI15,BK15,"md")</f>
        <v>15</v>
      </c>
      <c r="AY15" s="38">
        <f>IF(BC15&gt;=12,DATEDIF(BI15,BL15,"y")+1,DATEDIF(BI15,BL15,"y"))</f>
        <v>4</v>
      </c>
      <c r="AZ15" s="38">
        <f>IF(BC15&gt;=12,BC15-12,BC15)</f>
        <v>11</v>
      </c>
      <c r="BA15" s="37">
        <f>IF(BD15&lt;=15,"半",0)</f>
        <v>0</v>
      </c>
      <c r="BB15" s="30">
        <f>DATEDIF(BI15,BL15,"y")</f>
        <v>4</v>
      </c>
      <c r="BC15" s="27">
        <f>IF(BD15&gt;=16,DATEDIF(BI15,BL15,"ym")+1,DATEDIF(BI15,BL15,"ym"))</f>
        <v>11</v>
      </c>
      <c r="BD15" s="29">
        <f>DATEDIF(BI15,BL15,"md")</f>
        <v>27</v>
      </c>
      <c r="BE15" s="27"/>
      <c r="BF15" s="28">
        <f>IF(J16="現在",$AD$2,J16)</f>
        <v>37711</v>
      </c>
      <c r="BG15" s="27">
        <v>1</v>
      </c>
      <c r="BH15" s="26">
        <f>IF(DAY(J15)&lt;=15,J15-DAY(J15)+1,J15-DAY(J15)+16)</f>
        <v>35886</v>
      </c>
      <c r="BI15" s="26">
        <f>IF(DAY(BH15)=1,BH15+15,BR15)</f>
        <v>35901</v>
      </c>
      <c r="BJ15" s="24"/>
      <c r="BK15" s="36">
        <f>IF(CA15&gt;=16,BY15,IF(J16="現在",$AD$2-CA15+15,J16-CA15+15))</f>
        <v>37711</v>
      </c>
      <c r="BL15" s="25">
        <f>IF(DAY(BK15)=15,BK15-DAY(BK15),BK15-DAY(BK15)+15)</f>
        <v>37695</v>
      </c>
      <c r="BM15" s="24"/>
      <c r="BN15" s="24"/>
      <c r="BO15" s="20">
        <f>YEAR(J15)</f>
        <v>1998</v>
      </c>
      <c r="BP15" s="20">
        <f>MONTH(J15)+1</f>
        <v>5</v>
      </c>
      <c r="BQ15" s="23" t="str">
        <f>CONCATENATE(BO15,"/",BP15,"/",1)</f>
        <v>1998/5/1</v>
      </c>
      <c r="BR15" s="23">
        <f>BQ15+1-1</f>
        <v>35916</v>
      </c>
      <c r="BS15" s="23">
        <f>BQ15-1</f>
        <v>35915</v>
      </c>
      <c r="BT15" s="20">
        <f>DAY(BS15)</f>
        <v>30</v>
      </c>
      <c r="BU15" s="20">
        <f>DAY(J15)</f>
        <v>1</v>
      </c>
      <c r="BV15" s="20">
        <f>YEAR(BF15)</f>
        <v>2003</v>
      </c>
      <c r="BW15" s="20">
        <f>IF(MONTH(BF15)=12,MONTH(BF15)-12+1,MONTH(BF15)+1)</f>
        <v>4</v>
      </c>
      <c r="BX15" s="23" t="str">
        <f>IF(BW15=1,CONCATENATE(BV15+1,"/",BW15,"/",1),CONCATENATE(BV15,"/",BW15,"/",1))</f>
        <v>2003/4/1</v>
      </c>
      <c r="BY15" s="23">
        <f>BX15-1</f>
        <v>37711</v>
      </c>
      <c r="BZ15" s="20">
        <f>DAY(BY15)</f>
        <v>31</v>
      </c>
      <c r="CA15" s="20">
        <f>DAY(BF15)</f>
        <v>31</v>
      </c>
    </row>
    <row r="16" spans="1:79" ht="12.75" customHeight="1">
      <c r="A16" s="426"/>
      <c r="B16" s="349"/>
      <c r="C16" s="350"/>
      <c r="D16" s="350"/>
      <c r="E16" s="350"/>
      <c r="F16" s="350"/>
      <c r="G16" s="351"/>
      <c r="H16" s="43" t="s">
        <v>41</v>
      </c>
      <c r="I16" s="43"/>
      <c r="J16" s="344">
        <f>IF('様式２（例）'!L22&lt;&gt;"",'様式２（例）'!L22,"")</f>
        <v>37711</v>
      </c>
      <c r="K16" s="345"/>
      <c r="L16" s="437"/>
      <c r="M16" s="439"/>
      <c r="N16" s="441"/>
      <c r="O16" s="448"/>
      <c r="P16" s="375"/>
      <c r="Q16" s="448"/>
      <c r="R16" s="387"/>
      <c r="S16" s="366"/>
      <c r="T16" s="424"/>
      <c r="U16" s="45">
        <f t="shared" si="0"/>
        <v>1</v>
      </c>
      <c r="V16" s="387"/>
      <c r="W16" s="366"/>
      <c r="X16" s="415"/>
      <c r="Y16" s="378"/>
      <c r="Z16" s="379"/>
      <c r="AA16" s="380"/>
      <c r="AB16" s="367"/>
      <c r="AC16" s="369"/>
      <c r="AD16" s="371"/>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26"/>
      <c r="B17" s="346" t="str">
        <f>IF('様式２（例）'!H23&lt;&gt;"",'様式２（例）'!H23,"")</f>
        <v/>
      </c>
      <c r="C17" s="347"/>
      <c r="D17" s="347"/>
      <c r="E17" s="347"/>
      <c r="F17" s="347"/>
      <c r="G17" s="348"/>
      <c r="H17" s="47" t="s">
        <v>42</v>
      </c>
      <c r="I17" s="46"/>
      <c r="J17" s="352" t="str">
        <f>IF('様式２（例）'!K23&lt;&gt;"",'様式２（例）'!K23,"")</f>
        <v/>
      </c>
      <c r="K17" s="353"/>
      <c r="L17" s="436" t="e">
        <f>AG17</f>
        <v>#VALUE!</v>
      </c>
      <c r="M17" s="438" t="e">
        <f>AH17</f>
        <v>#VALUE!</v>
      </c>
      <c r="N17" s="440" t="e">
        <f>AI17</f>
        <v>#VALUE!</v>
      </c>
      <c r="O17" s="447" t="str">
        <f>IF($J17&lt;&gt;"",IF($AC17="0-",AM17,IF($AC17="+0",AS17,IF($AC17="+-",AY17,AG17))),"")</f>
        <v/>
      </c>
      <c r="P17" s="374" t="str">
        <f>IF($J17&lt;&gt;"",IF($AC17="0-",AN17,IF($AC17="+0",AT17,IF($AC17="+-",AZ17,AH17))),"")</f>
        <v/>
      </c>
      <c r="Q17" s="447" t="str">
        <f>IF($J17&lt;&gt;"",IF($AC17="0-",AO17,IF($AC17="+0",AU17,IF($AC17="+-",BA17,AI17))),"")</f>
        <v/>
      </c>
      <c r="R17" s="386" t="str">
        <f>IF($U18="","",ROUNDDOWN($AA17/12,0))</f>
        <v/>
      </c>
      <c r="S17" s="365" t="str">
        <f>IF($U18="","",ROUNDDOWN(MOD($AA17,12),0))</f>
        <v/>
      </c>
      <c r="T17" s="423" t="str">
        <f>IF($U18="","", IF( (MOD($AA17,12)-$S17)&gt;=0.5,"半",0))</f>
        <v/>
      </c>
      <c r="U17" s="45" t="str">
        <f t="shared" si="0"/>
        <v/>
      </c>
      <c r="V17" s="386" t="str">
        <f>IF($U18="","",ROUNDDOWN($AA17*($U17/$U18)/12,0))</f>
        <v/>
      </c>
      <c r="W17" s="365" t="str">
        <f>IF($U18="","",ROUNDDOWN(MOD($AA17*($U17/$U18),12),0))</f>
        <v/>
      </c>
      <c r="X17" s="414" t="str">
        <f>IF(U18="","",IF( (MOD($AA17*($U17/$U18),12)-$W17)&gt;=0.5,"半",0) )</f>
        <v/>
      </c>
      <c r="Y17" s="379">
        <v>7</v>
      </c>
      <c r="Z17" s="379"/>
      <c r="AA17" s="380" t="e">
        <f>IF(OR($Y17&lt;&gt;$Y19,$Y19=""), SUMIF($Y$5:$Y$70,$Y17,$AB$5:$AB$70),"" )</f>
        <v>#VALUE!</v>
      </c>
      <c r="AB17" s="367" t="e">
        <f>IF(Z17=2,0,O17*12+P17+COUNTIF(Q17:Q17,"半")*0.5)</f>
        <v>#VALUE!</v>
      </c>
      <c r="AC17" s="368"/>
      <c r="AD17" s="370"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26"/>
      <c r="B18" s="349"/>
      <c r="C18" s="350"/>
      <c r="D18" s="350"/>
      <c r="E18" s="350"/>
      <c r="F18" s="350"/>
      <c r="G18" s="351"/>
      <c r="H18" s="43" t="s">
        <v>41</v>
      </c>
      <c r="I18" s="43"/>
      <c r="J18" s="344" t="str">
        <f>IF('様式２（例）'!L23&lt;&gt;"",'様式２（例）'!L23,"")</f>
        <v/>
      </c>
      <c r="K18" s="345"/>
      <c r="L18" s="437"/>
      <c r="M18" s="439"/>
      <c r="N18" s="441"/>
      <c r="O18" s="448"/>
      <c r="P18" s="375"/>
      <c r="Q18" s="448"/>
      <c r="R18" s="387"/>
      <c r="S18" s="366"/>
      <c r="T18" s="424"/>
      <c r="U18" s="45" t="str">
        <f t="shared" si="0"/>
        <v/>
      </c>
      <c r="V18" s="387"/>
      <c r="W18" s="366"/>
      <c r="X18" s="415"/>
      <c r="Y18" s="379"/>
      <c r="Z18" s="379"/>
      <c r="AA18" s="380"/>
      <c r="AB18" s="367"/>
      <c r="AC18" s="383"/>
      <c r="AD18" s="371"/>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26"/>
      <c r="B19" s="346" t="str">
        <f>IF('様式２（例）'!H24&lt;&gt;"",'様式２（例）'!H24,"")</f>
        <v>○○大学付属○○病院○○科勤務</v>
      </c>
      <c r="C19" s="347"/>
      <c r="D19" s="347"/>
      <c r="E19" s="347"/>
      <c r="F19" s="347"/>
      <c r="G19" s="348"/>
      <c r="H19" s="47" t="s">
        <v>42</v>
      </c>
      <c r="I19" s="46"/>
      <c r="J19" s="352">
        <f>IF('様式２（例）'!K24&lt;&gt;"",'様式２（例）'!K24,"")</f>
        <v>26755</v>
      </c>
      <c r="K19" s="353"/>
      <c r="L19" s="436">
        <f>AG19</f>
        <v>3</v>
      </c>
      <c r="M19" s="438">
        <f>AH19</f>
        <v>0</v>
      </c>
      <c r="N19" s="440">
        <f>AI19</f>
        <v>0</v>
      </c>
      <c r="O19" s="447">
        <f>IF($J19&lt;&gt;"",IF($AC19="0-",AM19,IF($AC19="+0",AS19,IF($AC19="+-",AY19,AG19))),"")</f>
        <v>3</v>
      </c>
      <c r="P19" s="374">
        <f>IF($J19&lt;&gt;"",IF($AC19="0-",AN19,IF($AC19="+0",AT19,IF($AC19="+-",AZ19,AH19))),"")</f>
        <v>0</v>
      </c>
      <c r="Q19" s="447">
        <f>IF($J19&lt;&gt;"",IF($AC19="0-",AO19,IF($AC19="+0",AU19,IF($AC19="+-",BA19,AI19))),"")</f>
        <v>0</v>
      </c>
      <c r="R19" s="386">
        <f>IF($U20="","",ROUNDDOWN($AA19/12,0))</f>
        <v>3</v>
      </c>
      <c r="S19" s="365">
        <f>IF($U20="","",ROUNDDOWN(MOD($AA19,12),0))</f>
        <v>0</v>
      </c>
      <c r="T19" s="423">
        <f>IF($U20="","", IF( (MOD($AA19,12)-$S19)&gt;=0.5,"半",0))</f>
        <v>0</v>
      </c>
      <c r="U19" s="45">
        <f t="shared" si="0"/>
        <v>1</v>
      </c>
      <c r="V19" s="386">
        <f>IF($U20="","",ROUNDDOWN($AA19*($U19/$U20)/12,0))</f>
        <v>3</v>
      </c>
      <c r="W19" s="365">
        <f>IF($U20="","",ROUNDDOWN(MOD($AA19*($U19/$U20),12),0))</f>
        <v>0</v>
      </c>
      <c r="X19" s="414">
        <f>IF(U20="","",IF( (MOD($AA19*($U19/$U20),12)-$W19)&gt;=0.5,"半",0) )</f>
        <v>0</v>
      </c>
      <c r="Y19" s="378">
        <v>8</v>
      </c>
      <c r="Z19" s="379"/>
      <c r="AA19" s="380">
        <f>IF(OR($Y19&lt;&gt;$Y21,$Y21=""), SUMIF($Y$5:$Y$70,$Y19,$AB$5:$AB$70),"" )</f>
        <v>36</v>
      </c>
      <c r="AB19" s="367">
        <f>IF(Z19=2,0,O19*12+P19+COUNTIF(Q19:Q19,"半")*0.5)</f>
        <v>36</v>
      </c>
      <c r="AC19" s="368"/>
      <c r="AD19" s="370" t="str">
        <f>IF(AC19&lt;&gt;"",VLOOKUP(AC19,$AE$5:$AF$8,2),"")</f>
        <v/>
      </c>
      <c r="AE19" s="33"/>
      <c r="AF19" s="33"/>
      <c r="AG19" s="38">
        <f>IF(AK19&gt;=12,DATEDIF(BH19,BK19,"y")+1,DATEDIF(BH19,BK19,"y"))</f>
        <v>3</v>
      </c>
      <c r="AH19" s="38">
        <f>IF(AK19&gt;=12,AK19-12,AK19)</f>
        <v>0</v>
      </c>
      <c r="AI19" s="37">
        <f>IF(AL19&lt;=15,"半",0)</f>
        <v>0</v>
      </c>
      <c r="AJ19" s="66">
        <f>DATEDIF(BH19,BK19,"y")</f>
        <v>2</v>
      </c>
      <c r="AK19" s="65">
        <f>IF(AL19&gt;=16,DATEDIF(BH19,BK19,"ym")+1,DATEDIF(BH19,BK19,"ym"))</f>
        <v>12</v>
      </c>
      <c r="AL19" s="64">
        <f>DATEDIF(BH19,BK19,"md")</f>
        <v>30</v>
      </c>
      <c r="AM19" s="38">
        <f>IF(AQ19&gt;=12,DATEDIF(BH19,BL19,"y")+1,DATEDIF(BH19,BL19,"y"))</f>
        <v>2</v>
      </c>
      <c r="AN19" s="38">
        <f>IF(AQ19&gt;=12,AQ19-12,AQ19)</f>
        <v>11</v>
      </c>
      <c r="AO19" s="37" t="str">
        <f>IF(AR19&lt;=15,"半",0)</f>
        <v>半</v>
      </c>
      <c r="AP19" s="66">
        <f>DATEDIF(BH19,BL19,"y")</f>
        <v>2</v>
      </c>
      <c r="AQ19" s="65">
        <f>IF(AR19&gt;=16,DATEDIF(BH19,BL19,"ym")+1,DATEDIF(BH19,BL19,"ym"))</f>
        <v>11</v>
      </c>
      <c r="AR19" s="64">
        <f>DATEDIF(BH19,BL19,"md")</f>
        <v>14</v>
      </c>
      <c r="AS19" s="38">
        <f>IF(AW19&gt;=12,DATEDIF(BI19,BK19,"y")+1,DATEDIF(BI19,BK19,"y"))</f>
        <v>2</v>
      </c>
      <c r="AT19" s="38">
        <f>IF(AW19&gt;=12,AW19-12,AW19)</f>
        <v>11</v>
      </c>
      <c r="AU19" s="37" t="str">
        <f>IF(AX19&lt;=15,"半",0)</f>
        <v>半</v>
      </c>
      <c r="AV19" s="66">
        <f>DATEDIF(BI19,BK19,"y")</f>
        <v>2</v>
      </c>
      <c r="AW19" s="65">
        <f>IF(AX19&gt;=16,DATEDIF(BI19,BK19,"ym")+1,DATEDIF(BI19,BK19,"ym"))</f>
        <v>11</v>
      </c>
      <c r="AX19" s="65">
        <f>DATEDIF(BI19,BK19,"md")</f>
        <v>15</v>
      </c>
      <c r="AY19" s="38">
        <f>IF(BC19&gt;=12,DATEDIF(BI19,BL19,"y")+1,DATEDIF(BI19,BL19,"y"))</f>
        <v>2</v>
      </c>
      <c r="AZ19" s="38">
        <f>IF(BC19&gt;=12,BC19-12,BC19)</f>
        <v>11</v>
      </c>
      <c r="BA19" s="37">
        <f>IF(BD19&lt;=15,"半",0)</f>
        <v>0</v>
      </c>
      <c r="BB19" s="66">
        <f>DATEDIF(BI19,BL19,"y")</f>
        <v>2</v>
      </c>
      <c r="BC19" s="65">
        <f>IF(BD19&gt;=16,DATEDIF(BI19,BL19,"ym")+1,DATEDIF(BI19,BL19,"ym"))</f>
        <v>11</v>
      </c>
      <c r="BD19" s="64">
        <f>DATEDIF(BI19,BL19,"md")</f>
        <v>28</v>
      </c>
      <c r="BE19" s="27"/>
      <c r="BF19" s="28">
        <f>IF(J20="現在",$AD$2,J20)</f>
        <v>27850</v>
      </c>
      <c r="BG19" s="27">
        <v>0</v>
      </c>
      <c r="BH19" s="26">
        <f>IF(DAY(J19)&lt;=15,J19-DAY(J19)+1,J19-DAY(J19)+16)</f>
        <v>26755</v>
      </c>
      <c r="BI19" s="26">
        <f>IF(DAY(BH19)=1,BH19+15,BR19)</f>
        <v>26770</v>
      </c>
      <c r="BJ19" s="24"/>
      <c r="BK19" s="36">
        <f>IF(CA19&gt;=16,BY19,IF(J20="現在",$AD$2-CA19+15,J20-CA19+15))</f>
        <v>27850</v>
      </c>
      <c r="BL19" s="25">
        <f>IF(DAY(BK19)=15,BK19-DAY(BK19),BK19-DAY(BK19)+15)</f>
        <v>27834</v>
      </c>
      <c r="BM19" s="24"/>
      <c r="BN19" s="24"/>
      <c r="BO19" s="20">
        <f>YEAR(J19)</f>
        <v>1973</v>
      </c>
      <c r="BP19" s="20">
        <f>MONTH(J19)+1</f>
        <v>5</v>
      </c>
      <c r="BQ19" s="23" t="str">
        <f>CONCATENATE(BO19,"/",BP19,"/",1)</f>
        <v>1973/5/1</v>
      </c>
      <c r="BR19" s="23">
        <f>BQ19+1-1</f>
        <v>26785</v>
      </c>
      <c r="BS19" s="23">
        <f>BQ19-1</f>
        <v>26784</v>
      </c>
      <c r="BT19" s="20">
        <f>DAY(BS19)</f>
        <v>30</v>
      </c>
      <c r="BU19" s="20">
        <f>DAY(J19)</f>
        <v>1</v>
      </c>
      <c r="BV19" s="20">
        <f>YEAR(BF19)</f>
        <v>1976</v>
      </c>
      <c r="BW19" s="20">
        <f>IF(MONTH(BF19)=12,MONTH(BF19)-12+1,MONTH(BF19)+1)</f>
        <v>4</v>
      </c>
      <c r="BX19" s="23" t="str">
        <f>IF(BW19=1,CONCATENATE(BV19+1,"/",BW19,"/",1),CONCATENATE(BV19,"/",BW19,"/",1))</f>
        <v>1976/4/1</v>
      </c>
      <c r="BY19" s="23">
        <f>BX19-1</f>
        <v>27850</v>
      </c>
      <c r="BZ19" s="20">
        <f>DAY(BY19)</f>
        <v>31</v>
      </c>
      <c r="CA19" s="20">
        <f>DAY(BF19)</f>
        <v>31</v>
      </c>
    </row>
    <row r="20" spans="1:79" ht="12.75" customHeight="1">
      <c r="A20" s="426"/>
      <c r="B20" s="349"/>
      <c r="C20" s="350"/>
      <c r="D20" s="350"/>
      <c r="E20" s="350"/>
      <c r="F20" s="350"/>
      <c r="G20" s="351"/>
      <c r="H20" s="43" t="s">
        <v>41</v>
      </c>
      <c r="I20" s="43"/>
      <c r="J20" s="344">
        <f>IF('様式２（例）'!L24&lt;&gt;"",'様式２（例）'!L24,"")</f>
        <v>27850</v>
      </c>
      <c r="K20" s="345"/>
      <c r="L20" s="437"/>
      <c r="M20" s="439"/>
      <c r="N20" s="441"/>
      <c r="O20" s="448"/>
      <c r="P20" s="375"/>
      <c r="Q20" s="448"/>
      <c r="R20" s="387"/>
      <c r="S20" s="366"/>
      <c r="T20" s="424"/>
      <c r="U20" s="45">
        <f t="shared" si="0"/>
        <v>1</v>
      </c>
      <c r="V20" s="387"/>
      <c r="W20" s="366"/>
      <c r="X20" s="415"/>
      <c r="Y20" s="378"/>
      <c r="Z20" s="379"/>
      <c r="AA20" s="380"/>
      <c r="AB20" s="367"/>
      <c r="AC20" s="383"/>
      <c r="AD20" s="371"/>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26"/>
      <c r="B21" s="346" t="str">
        <f>IF('様式２（例）'!H25&lt;&gt;"",'様式２（例）'!H25,"")</f>
        <v>○○病院○○科勤務</v>
      </c>
      <c r="C21" s="347"/>
      <c r="D21" s="347"/>
      <c r="E21" s="347"/>
      <c r="F21" s="347"/>
      <c r="G21" s="348"/>
      <c r="H21" s="47" t="s">
        <v>42</v>
      </c>
      <c r="I21" s="46"/>
      <c r="J21" s="352">
        <f>IF('様式２（例）'!K25&lt;&gt;"",'様式２（例）'!K25,"")</f>
        <v>27851</v>
      </c>
      <c r="K21" s="353"/>
      <c r="L21" s="436">
        <f>AG21</f>
        <v>4</v>
      </c>
      <c r="M21" s="438">
        <f>AH21</f>
        <v>10</v>
      </c>
      <c r="N21" s="440" t="str">
        <f>AI21</f>
        <v>半</v>
      </c>
      <c r="O21" s="372">
        <f>IF($J21&lt;&gt;"",IF($AC21="0-",AM21,IF($AC21="+0",AS21,IF($AC21="+-",AY21,AG21))),"")</f>
        <v>4</v>
      </c>
      <c r="P21" s="374">
        <f>IF($J21&lt;&gt;"",IF($AC21="0-",AN21,IF($AC21="+0",AT21,IF($AC21="+-",AZ21,AH21))),"")</f>
        <v>10</v>
      </c>
      <c r="Q21" s="449">
        <f>IF($J21&lt;&gt;"",IF($AC21="0-",AO21,IF($AC21="+0",AU21,IF($AC21="+-",BA21,AI21))),"")</f>
        <v>0</v>
      </c>
      <c r="R21" s="386">
        <f>IF($U22="","",ROUNDDOWN($AA21/12,0))</f>
        <v>4</v>
      </c>
      <c r="S21" s="365">
        <f>IF($U22="","",ROUNDDOWN(MOD($AA21,12),0))</f>
        <v>10</v>
      </c>
      <c r="T21" s="423">
        <f>IF($U22="","", IF( (MOD($AA21,12)-$S21)&gt;=0.5,"半",0))</f>
        <v>0</v>
      </c>
      <c r="U21" s="45">
        <f t="shared" si="0"/>
        <v>1</v>
      </c>
      <c r="V21" s="386">
        <f>IF($U22="","",ROUNDDOWN($AA21*($U21/$U22)/12,0))</f>
        <v>4</v>
      </c>
      <c r="W21" s="365">
        <f>IF($U22="","",ROUNDDOWN(MOD($AA21*($U21/$U22),12),0))</f>
        <v>10</v>
      </c>
      <c r="X21" s="414">
        <f>IF(U22="","",IF( (MOD($AA21*($U21/$U22),12)-$W21)&gt;=0.5,"半",0) )</f>
        <v>0</v>
      </c>
      <c r="Y21" s="379">
        <v>9</v>
      </c>
      <c r="Z21" s="379"/>
      <c r="AA21" s="380">
        <f>IF(OR($Y21&lt;&gt;$Y23,$Y23=""), SUMIF($Y$5:$Y$70,$Y21,$AB$5:$AB$70),"" )</f>
        <v>58</v>
      </c>
      <c r="AB21" s="367">
        <f>IF(Z21=2,0,O21*12+P21+COUNTIF(Q21:Q21,"半")*0.5)</f>
        <v>58</v>
      </c>
      <c r="AC21" s="368" t="s">
        <v>117</v>
      </c>
      <c r="AD21" s="370" t="str">
        <f>IF(AC21&lt;&gt;"",VLOOKUP(AC21,$AE$5:$AF$8,2),"")</f>
        <v>至が半月前</v>
      </c>
      <c r="AE21" s="33"/>
      <c r="AF21" s="33"/>
      <c r="AG21" s="38">
        <f>IF(AK21&gt;=12,DATEDIF(BH21,BK21,"y")+1,DATEDIF(BH21,BK21,"y"))</f>
        <v>4</v>
      </c>
      <c r="AH21" s="38">
        <f>IF(AK21&gt;=12,AK21-12,AK21)</f>
        <v>10</v>
      </c>
      <c r="AI21" s="37" t="str">
        <f>IF(AL21&lt;=15,"半",0)</f>
        <v>半</v>
      </c>
      <c r="AJ21" s="30">
        <f>DATEDIF(BH21,BK21,"y")</f>
        <v>4</v>
      </c>
      <c r="AK21" s="27">
        <f>IF(AL21&gt;=16,DATEDIF(BH21,BK21,"ym")+1,DATEDIF(BH21,BK21,"ym"))</f>
        <v>10</v>
      </c>
      <c r="AL21" s="29">
        <f>DATEDIF(BH21,BK21,"md")</f>
        <v>14</v>
      </c>
      <c r="AM21" s="38">
        <f>IF(AQ21&gt;=12,DATEDIF(BH21,BL21,"y")+1,DATEDIF(BH21,BL21,"y"))</f>
        <v>4</v>
      </c>
      <c r="AN21" s="38">
        <f>IF(AQ21&gt;=12,AQ21-12,AQ21)</f>
        <v>10</v>
      </c>
      <c r="AO21" s="37">
        <f>IF(AR21&lt;=15,"半",0)</f>
        <v>0</v>
      </c>
      <c r="AP21" s="30">
        <f>DATEDIF(BH21,BL21,"y")</f>
        <v>4</v>
      </c>
      <c r="AQ21" s="27">
        <f>IF(AR21&gt;=16,DATEDIF(BH21,BL21,"ym")+1,DATEDIF(BH21,BL21,"ym"))</f>
        <v>10</v>
      </c>
      <c r="AR21" s="29">
        <f>DATEDIF(BH21,BL21,"md")</f>
        <v>30</v>
      </c>
      <c r="AS21" s="38">
        <f>IF(AW21&gt;=12,DATEDIF(BI21,BK21,"y")+1,DATEDIF(BI21,BK21,"y"))</f>
        <v>4</v>
      </c>
      <c r="AT21" s="38">
        <f>IF(AW21&gt;=12,AW21-12,AW21)</f>
        <v>10</v>
      </c>
      <c r="AU21" s="37">
        <f>IF(AX21&lt;=15,"半",0)</f>
        <v>0</v>
      </c>
      <c r="AV21" s="30">
        <f>DATEDIF(BI21,BK21,"y")</f>
        <v>4</v>
      </c>
      <c r="AW21" s="27">
        <f>IF(AX21&gt;=16,DATEDIF(BI21,BK21,"ym")+1,DATEDIF(BI21,BK21,"ym"))</f>
        <v>10</v>
      </c>
      <c r="AX21" s="27">
        <f>DATEDIF(BI21,BK21,"md")</f>
        <v>30</v>
      </c>
      <c r="AY21" s="38">
        <f>IF(BC21&gt;=12,DATEDIF(BI21,BL21,"y")+1,DATEDIF(BI21,BL21,"y"))</f>
        <v>4</v>
      </c>
      <c r="AZ21" s="38">
        <f>IF(BC21&gt;=12,BC21-12,BC21)</f>
        <v>9</v>
      </c>
      <c r="BA21" s="37" t="str">
        <f>IF(BD21&lt;=15,"半",0)</f>
        <v>半</v>
      </c>
      <c r="BB21" s="30">
        <f>DATEDIF(BI21,BL21,"y")</f>
        <v>4</v>
      </c>
      <c r="BC21" s="27">
        <f>IF(BD21&gt;=16,DATEDIF(BI21,BL21,"ym")+1,DATEDIF(BI21,BL21,"ym"))</f>
        <v>9</v>
      </c>
      <c r="BD21" s="29">
        <f>DATEDIF(BI21,BL21,"md")</f>
        <v>15</v>
      </c>
      <c r="BE21" s="27"/>
      <c r="BF21" s="28">
        <f>IF(J22="現在",$AD$2,J22)</f>
        <v>29628</v>
      </c>
      <c r="BG21" s="27">
        <v>1</v>
      </c>
      <c r="BH21" s="26">
        <f>IF(DAY(J21)&lt;=15,J21-DAY(J21)+1,J21-DAY(J21)+16)</f>
        <v>27851</v>
      </c>
      <c r="BI21" s="26">
        <f>IF(DAY(BH21)=1,BH21+15,BR21)</f>
        <v>27866</v>
      </c>
      <c r="BJ21" s="24"/>
      <c r="BK21" s="36">
        <f>IF(CA21&gt;=16,BY21,IF(J22="現在",$AD$2-CA21+15,J22-CA21+15))</f>
        <v>29632</v>
      </c>
      <c r="BL21" s="25">
        <f>IF(DAY(BK21)=15,BK21-DAY(BK21),BK21-DAY(BK21)+15)</f>
        <v>29617</v>
      </c>
      <c r="BM21" s="24"/>
      <c r="BN21" s="24"/>
      <c r="BO21" s="20">
        <f>YEAR(J21)</f>
        <v>1976</v>
      </c>
      <c r="BP21" s="20">
        <f>MONTH(J21)+1</f>
        <v>5</v>
      </c>
      <c r="BQ21" s="23" t="str">
        <f>CONCATENATE(BO21,"/",BP21,"/",1)</f>
        <v>1976/5/1</v>
      </c>
      <c r="BR21" s="23">
        <f>BQ21+1-1</f>
        <v>27881</v>
      </c>
      <c r="BS21" s="23">
        <f>BQ21-1</f>
        <v>27880</v>
      </c>
      <c r="BT21" s="20">
        <f>DAY(BS21)</f>
        <v>30</v>
      </c>
      <c r="BU21" s="20">
        <f>DAY(J21)</f>
        <v>1</v>
      </c>
      <c r="BV21" s="20">
        <f>YEAR(BF21)</f>
        <v>1981</v>
      </c>
      <c r="BW21" s="20">
        <f>IF(MONTH(BF21)=12,MONTH(BF21)-12+1,MONTH(BF21)+1)</f>
        <v>3</v>
      </c>
      <c r="BX21" s="23" t="str">
        <f>IF(BW21=1,CONCATENATE(BV21+1,"/",BW21,"/",1),CONCATENATE(BV21,"/",BW21,"/",1))</f>
        <v>1981/3/1</v>
      </c>
      <c r="BY21" s="23">
        <f>BX21-1</f>
        <v>29645</v>
      </c>
      <c r="BZ21" s="20">
        <f>DAY(BY21)</f>
        <v>28</v>
      </c>
      <c r="CA21" s="20">
        <f>DAY(BF21)</f>
        <v>11</v>
      </c>
    </row>
    <row r="22" spans="1:79" ht="12.75" customHeight="1">
      <c r="A22" s="426"/>
      <c r="B22" s="349"/>
      <c r="C22" s="350"/>
      <c r="D22" s="350"/>
      <c r="E22" s="350"/>
      <c r="F22" s="350"/>
      <c r="G22" s="351"/>
      <c r="H22" s="43" t="s">
        <v>41</v>
      </c>
      <c r="I22" s="43"/>
      <c r="J22" s="344">
        <f>IF('様式２（例）'!L25&lt;&gt;"",'様式２（例）'!L25,"")</f>
        <v>29628</v>
      </c>
      <c r="K22" s="345"/>
      <c r="L22" s="437"/>
      <c r="M22" s="439"/>
      <c r="N22" s="441"/>
      <c r="O22" s="373"/>
      <c r="P22" s="375"/>
      <c r="Q22" s="450"/>
      <c r="R22" s="387"/>
      <c r="S22" s="366"/>
      <c r="T22" s="424"/>
      <c r="U22" s="45">
        <f t="shared" si="0"/>
        <v>1</v>
      </c>
      <c r="V22" s="387"/>
      <c r="W22" s="366"/>
      <c r="X22" s="415"/>
      <c r="Y22" s="379"/>
      <c r="Z22" s="379"/>
      <c r="AA22" s="380"/>
      <c r="AB22" s="367"/>
      <c r="AC22" s="383"/>
      <c r="AD22" s="371"/>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26"/>
      <c r="B23" s="346" t="str">
        <f>IF('様式２（例）'!H26&lt;&gt;"",'様式２（例）'!H26,"")</f>
        <v>○○医院院長</v>
      </c>
      <c r="C23" s="347"/>
      <c r="D23" s="347"/>
      <c r="E23" s="347"/>
      <c r="F23" s="347"/>
      <c r="G23" s="348"/>
      <c r="H23" s="47" t="s">
        <v>42</v>
      </c>
      <c r="I23" s="46"/>
      <c r="J23" s="352">
        <f>IF('様式２（例）'!K26&lt;&gt;"",'様式２（例）'!K26,"")</f>
        <v>29629</v>
      </c>
      <c r="K23" s="353"/>
      <c r="L23" s="436">
        <f>AG23</f>
        <v>13</v>
      </c>
      <c r="M23" s="438">
        <f>AH23</f>
        <v>3</v>
      </c>
      <c r="N23" s="440">
        <f>AI23</f>
        <v>0</v>
      </c>
      <c r="O23" s="372">
        <f>IF($J23&lt;&gt;"",IF($AC23="0-",AM23,IF($AC23="+0",AS23,IF($AC23="+-",AY23,AG23))),"")</f>
        <v>13</v>
      </c>
      <c r="P23" s="374">
        <f>IF($J23&lt;&gt;"",IF($AC23="0-",AN23,IF($AC23="+0",AT23,IF($AC23="+-",AZ23,AH23))),"")</f>
        <v>2</v>
      </c>
      <c r="Q23" s="449" t="str">
        <f>IF($J23&lt;&gt;"",IF($AC23="0-",AO23,IF($AC23="+0",AU23,IF($AC23="+-",BA23,AI23))),"")</f>
        <v>半</v>
      </c>
      <c r="R23" s="386">
        <f>IF($U24="","",ROUNDDOWN($AA23/12,0))</f>
        <v>13</v>
      </c>
      <c r="S23" s="365">
        <f>IF($U24="","",ROUNDDOWN(MOD($AA23,12),0))</f>
        <v>2</v>
      </c>
      <c r="T23" s="423" t="str">
        <f>IF($U24="","", IF( (MOD($AA23,12)-$S23)&gt;=0.5,"半",0))</f>
        <v>半</v>
      </c>
      <c r="U23" s="45">
        <f t="shared" si="0"/>
        <v>1</v>
      </c>
      <c r="V23" s="386">
        <f>IF($U24="","",ROUNDDOWN($AA23*($U23/$U24)/12,0))</f>
        <v>13</v>
      </c>
      <c r="W23" s="365">
        <f>IF($U24="","",ROUNDDOWN(MOD($AA23*($U23/$U24),12),0))</f>
        <v>2</v>
      </c>
      <c r="X23" s="414" t="str">
        <f>IF(U24="","",IF( (MOD($AA23*($U23/$U24),12)-$W23)&gt;=0.5,"半",0) )</f>
        <v>半</v>
      </c>
      <c r="Y23" s="379">
        <v>10</v>
      </c>
      <c r="Z23" s="379"/>
      <c r="AA23" s="380">
        <f>IF(OR($Y23&lt;&gt;$Y25,$Y25=""), SUMIF($Y$5:$Y$70,$Y23,$AB$5:$AB$70),"" )</f>
        <v>158.5</v>
      </c>
      <c r="AB23" s="367">
        <f>IF(Z23=2,0,O23*12+P23+COUNTIF(Q23:Q23,"半")*0.5)</f>
        <v>158.5</v>
      </c>
      <c r="AC23" s="368" t="s">
        <v>117</v>
      </c>
      <c r="AD23" s="370" t="str">
        <f>IF(AC23&lt;&gt;"",VLOOKUP(AC23,$AE$5:$AF$8,2),"")</f>
        <v>至が半月前</v>
      </c>
      <c r="AE23" s="33"/>
      <c r="AF23" s="33"/>
      <c r="AG23" s="38">
        <f>IF(AK23&gt;=12,DATEDIF(BH23,BK23,"y")+1,DATEDIF(BH23,BK23,"y"))</f>
        <v>13</v>
      </c>
      <c r="AH23" s="38">
        <f>IF(AK23&gt;=12,AK23-12,AK23)</f>
        <v>3</v>
      </c>
      <c r="AI23" s="37">
        <f>IF(AL23&lt;=15,"半",0)</f>
        <v>0</v>
      </c>
      <c r="AJ23" s="30">
        <f>DATEDIF(BH23,BK23,"y")</f>
        <v>13</v>
      </c>
      <c r="AK23" s="27">
        <f>IF(AL23&gt;=16,DATEDIF(BH23,BK23,"ym")+1,DATEDIF(BH23,BK23,"ym"))</f>
        <v>3</v>
      </c>
      <c r="AL23" s="29">
        <f>DATEDIF(BH23,BK23,"md")</f>
        <v>29</v>
      </c>
      <c r="AM23" s="38">
        <f>IF(AQ23&gt;=12,DATEDIF(BH23,BL23,"y")+1,DATEDIF(BH23,BL23,"y"))</f>
        <v>13</v>
      </c>
      <c r="AN23" s="38">
        <f>IF(AQ23&gt;=12,AQ23-12,AQ23)</f>
        <v>2</v>
      </c>
      <c r="AO23" s="37" t="str">
        <f>IF(AR23&lt;=15,"半",0)</f>
        <v>半</v>
      </c>
      <c r="AP23" s="30">
        <f>DATEDIF(BH23,BL23,"y")</f>
        <v>13</v>
      </c>
      <c r="AQ23" s="27">
        <f>IF(AR23&gt;=16,DATEDIF(BH23,BL23,"ym")+1,DATEDIF(BH23,BL23,"ym"))</f>
        <v>2</v>
      </c>
      <c r="AR23" s="29">
        <f>DATEDIF(BH23,BL23,"md")</f>
        <v>14</v>
      </c>
      <c r="AS23" s="38">
        <f>IF(AW23&gt;=12,DATEDIF(BI23,BK23,"y")+1,DATEDIF(BI23,BK23,"y"))</f>
        <v>13</v>
      </c>
      <c r="AT23" s="38">
        <f>IF(AW23&gt;=12,AW23-12,AW23)</f>
        <v>2</v>
      </c>
      <c r="AU23" s="37" t="str">
        <f>IF(AX23&lt;=15,"半",0)</f>
        <v>半</v>
      </c>
      <c r="AV23" s="30">
        <f>DATEDIF(BI23,BK23,"y")</f>
        <v>13</v>
      </c>
      <c r="AW23" s="27">
        <f>IF(AX23&gt;=16,DATEDIF(BI23,BK23,"ym")+1,DATEDIF(BI23,BK23,"ym"))</f>
        <v>2</v>
      </c>
      <c r="AX23" s="27">
        <f>DATEDIF(BI23,BK23,"md")</f>
        <v>14</v>
      </c>
      <c r="AY23" s="38">
        <f>IF(BC23&gt;=12,DATEDIF(BI23,BL23,"y")+1,DATEDIF(BI23,BL23,"y"))</f>
        <v>13</v>
      </c>
      <c r="AZ23" s="38">
        <f>IF(BC23&gt;=12,BC23-12,BC23)</f>
        <v>2</v>
      </c>
      <c r="BA23" s="37">
        <f>IF(BD23&lt;=15,"半",0)</f>
        <v>0</v>
      </c>
      <c r="BB23" s="30">
        <f>DATEDIF(BI23,BL23,"y")</f>
        <v>13</v>
      </c>
      <c r="BC23" s="27">
        <f>IF(BD23&gt;=16,DATEDIF(BI23,BL23,"ym")+1,DATEDIF(BI23,BL23,"ym"))</f>
        <v>2</v>
      </c>
      <c r="BD23" s="29">
        <f>DATEDIF(BI23,BL23,"md")</f>
        <v>30</v>
      </c>
      <c r="BE23" s="27"/>
      <c r="BF23" s="28">
        <f>IF(J24="現在",$AD$2,J24)</f>
        <v>34441</v>
      </c>
      <c r="BG23" s="27">
        <v>2</v>
      </c>
      <c r="BH23" s="26">
        <f>IF(DAY(J23)&lt;=15,J23-DAY(J23)+1,J23-DAY(J23)+16)</f>
        <v>29618</v>
      </c>
      <c r="BI23" s="26">
        <f>IF(DAY(BH23)=1,BH23+15,BR23)</f>
        <v>29633</v>
      </c>
      <c r="BJ23" s="24"/>
      <c r="BK23" s="36">
        <f>IF(CA23&gt;=16,BY23,IF(J24="現在",$AD$2-CA23+15,J24-CA23+15))</f>
        <v>34454</v>
      </c>
      <c r="BL23" s="25">
        <f>IF(DAY(BK23)=15,BK23-DAY(BK23),BK23-DAY(BK23)+15)</f>
        <v>34439</v>
      </c>
      <c r="BM23" s="24"/>
      <c r="BN23" s="24"/>
      <c r="BO23" s="20">
        <f>YEAR(J23)</f>
        <v>1981</v>
      </c>
      <c r="BP23" s="20">
        <f>MONTH(J23)+1</f>
        <v>3</v>
      </c>
      <c r="BQ23" s="23" t="str">
        <f>CONCATENATE(BO23,"/",BP23,"/",1)</f>
        <v>1981/3/1</v>
      </c>
      <c r="BR23" s="23">
        <f>BQ23+1-1</f>
        <v>29646</v>
      </c>
      <c r="BS23" s="23">
        <f>BQ23-1</f>
        <v>29645</v>
      </c>
      <c r="BT23" s="20">
        <f>DAY(BS23)</f>
        <v>28</v>
      </c>
      <c r="BU23" s="20">
        <f>DAY(J23)</f>
        <v>12</v>
      </c>
      <c r="BV23" s="20">
        <f>YEAR(BF23)</f>
        <v>1994</v>
      </c>
      <c r="BW23" s="20">
        <f>IF(MONTH(BF23)=12,MONTH(BF23)-12+1,MONTH(BF23)+1)</f>
        <v>5</v>
      </c>
      <c r="BX23" s="23" t="str">
        <f>IF(BW23=1,CONCATENATE(BV23+1,"/",BW23,"/",1),CONCATENATE(BV23,"/",BW23,"/",1))</f>
        <v>1994/5/1</v>
      </c>
      <c r="BY23" s="23">
        <f>BX23-1</f>
        <v>34454</v>
      </c>
      <c r="BZ23" s="20">
        <f>DAY(BY23)</f>
        <v>30</v>
      </c>
      <c r="CA23" s="20">
        <f>DAY(BF23)</f>
        <v>17</v>
      </c>
    </row>
    <row r="24" spans="1:79" ht="12.75" customHeight="1">
      <c r="A24" s="426"/>
      <c r="B24" s="349"/>
      <c r="C24" s="350"/>
      <c r="D24" s="350"/>
      <c r="E24" s="350"/>
      <c r="F24" s="350"/>
      <c r="G24" s="351"/>
      <c r="H24" s="43" t="s">
        <v>41</v>
      </c>
      <c r="I24" s="43"/>
      <c r="J24" s="344">
        <f>IF('様式２（例）'!L26&lt;&gt;"",'様式２（例）'!L26,"")</f>
        <v>34441</v>
      </c>
      <c r="K24" s="345"/>
      <c r="L24" s="437"/>
      <c r="M24" s="439"/>
      <c r="N24" s="441"/>
      <c r="O24" s="373"/>
      <c r="P24" s="375"/>
      <c r="Q24" s="450"/>
      <c r="R24" s="387"/>
      <c r="S24" s="366"/>
      <c r="T24" s="424"/>
      <c r="U24" s="45">
        <f t="shared" si="0"/>
        <v>1</v>
      </c>
      <c r="V24" s="387"/>
      <c r="W24" s="366"/>
      <c r="X24" s="415"/>
      <c r="Y24" s="379"/>
      <c r="Z24" s="379"/>
      <c r="AA24" s="380"/>
      <c r="AB24" s="367"/>
      <c r="AC24" s="383"/>
      <c r="AD24" s="371"/>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426"/>
      <c r="B25" s="346" t="str">
        <f>IF('様式２（例）'!H27&lt;&gt;"",'様式２（例）'!H27,"")</f>
        <v>（医）○○会理事長</v>
      </c>
      <c r="C25" s="347"/>
      <c r="D25" s="347"/>
      <c r="E25" s="347"/>
      <c r="F25" s="347"/>
      <c r="G25" s="348"/>
      <c r="H25" s="47" t="s">
        <v>42</v>
      </c>
      <c r="I25" s="46"/>
      <c r="J25" s="352">
        <f>IF('様式２（例）'!K27&lt;&gt;"",'様式２（例）'!K27,"")</f>
        <v>34442</v>
      </c>
      <c r="K25" s="353"/>
      <c r="L25" s="436">
        <f>AG25</f>
        <v>32</v>
      </c>
      <c r="M25" s="438">
        <f>AH25</f>
        <v>0</v>
      </c>
      <c r="N25" s="440" t="str">
        <f>AI25</f>
        <v>半</v>
      </c>
      <c r="O25" s="372">
        <f>IF($J25&lt;&gt;"",IF($AC25="0-",AM25,IF($AC25="+0",AS25,IF($AC25="+-",AY25,AG25))),"")</f>
        <v>32</v>
      </c>
      <c r="P25" s="374">
        <f>IF($J25&lt;&gt;"",IF($AC25="0-",AN25,IF($AC25="+0",AT25,IF($AC25="+-",AZ25,AH25))),"")</f>
        <v>0</v>
      </c>
      <c r="Q25" s="449" t="str">
        <f>IF($J25&lt;&gt;"",IF($AC25="0-",AO25,IF($AC25="+0",AU25,IF($AC25="+-",BA25,AI25))),"")</f>
        <v>半</v>
      </c>
      <c r="R25" s="386">
        <f>IF($U26="","",ROUNDDOWN($AA25/12,0))</f>
        <v>32</v>
      </c>
      <c r="S25" s="365">
        <f>IF($U26="","",ROUNDDOWN(MOD($AA25,12),0))</f>
        <v>0</v>
      </c>
      <c r="T25" s="423" t="str">
        <f>IF($U26="","", IF( (MOD($AA25,12)-$S25)&gt;=0.5,"半",0))</f>
        <v>半</v>
      </c>
      <c r="U25" s="45">
        <f t="shared" si="0"/>
        <v>1</v>
      </c>
      <c r="V25" s="386">
        <f>IF($U26="","",ROUNDDOWN($AA25*($U25/$U26)/12,0))</f>
        <v>32</v>
      </c>
      <c r="W25" s="365">
        <f>IF($U26="","",ROUNDDOWN(MOD($AA25*($U25/$U26),12),0))</f>
        <v>0</v>
      </c>
      <c r="X25" s="414" t="str">
        <f>IF(U26="","",IF( (MOD($AA25*($U25/$U26),12)-$W25)&gt;=0.5,"半",0) )</f>
        <v>半</v>
      </c>
      <c r="Y25" s="379">
        <v>11</v>
      </c>
      <c r="Z25" s="379"/>
      <c r="AA25" s="380">
        <f>IF(OR($Y25&lt;&gt;$Y27,$Y27=""), SUMIF($Y$5:$Y$70,$Y25,$AB$5:$AB$70),"" )</f>
        <v>384.5</v>
      </c>
      <c r="AB25" s="367">
        <f>IF(Z25=2,0,O25*12+P25+COUNTIF(Q25:Q25,"半")*0.5)</f>
        <v>384.5</v>
      </c>
      <c r="AC25" s="368"/>
      <c r="AD25" s="370" t="str">
        <f>IF(AC25&lt;&gt;"",VLOOKUP(AC25,$AE$5:$AF$8,2),"")</f>
        <v/>
      </c>
      <c r="AE25" s="33"/>
      <c r="AF25" s="33"/>
      <c r="AG25" s="38">
        <f>IF(AK25&gt;=12,DATEDIF(BH25,BK25,"y")+1,DATEDIF(BH25,BK25,"y"))</f>
        <v>32</v>
      </c>
      <c r="AH25" s="38">
        <f>IF(AK25&gt;=12,AK25-12,AK25)</f>
        <v>0</v>
      </c>
      <c r="AI25" s="37" t="str">
        <f>IF(AL25&lt;=15,"半",0)</f>
        <v>半</v>
      </c>
      <c r="AJ25" s="66">
        <f>DATEDIF(BH25,BK25,"y")</f>
        <v>32</v>
      </c>
      <c r="AK25" s="65">
        <f>IF(AL25&gt;=16,DATEDIF(BH25,BK25,"ym")+1,DATEDIF(BH25,BK25,"ym"))</f>
        <v>0</v>
      </c>
      <c r="AL25" s="64">
        <f>DATEDIF(BH25,BK25,"md")</f>
        <v>14</v>
      </c>
      <c r="AM25" s="38">
        <f>IF(AQ25&gt;=12,DATEDIF(BH25,BL25,"y")+1,DATEDIF(BH25,BL25,"y"))</f>
        <v>32</v>
      </c>
      <c r="AN25" s="38">
        <f>IF(AQ25&gt;=12,AQ25-12,AQ25)</f>
        <v>0</v>
      </c>
      <c r="AO25" s="37">
        <f>IF(AR25&lt;=15,"半",0)</f>
        <v>0</v>
      </c>
      <c r="AP25" s="66">
        <f>DATEDIF(BH25,BL25,"y")</f>
        <v>31</v>
      </c>
      <c r="AQ25" s="65">
        <f>IF(AR25&gt;=16,DATEDIF(BH25,BL25,"ym")+1,DATEDIF(BH25,BL25,"ym"))</f>
        <v>12</v>
      </c>
      <c r="AR25" s="64">
        <f>DATEDIF(BH25,BL25,"md")</f>
        <v>30</v>
      </c>
      <c r="AS25" s="38">
        <f>IF(AW25&gt;=12,DATEDIF(BI25,BK25,"y")+1,DATEDIF(BI25,BK25,"y"))</f>
        <v>32</v>
      </c>
      <c r="AT25" s="38">
        <f>IF(AW25&gt;=12,AW25-12,AW25)</f>
        <v>0</v>
      </c>
      <c r="AU25" s="37">
        <f>IF(AX25&lt;=15,"半",0)</f>
        <v>0</v>
      </c>
      <c r="AV25" s="66">
        <f>DATEDIF(BI25,BK25,"y")</f>
        <v>31</v>
      </c>
      <c r="AW25" s="65">
        <f>IF(AX25&gt;=16,DATEDIF(BI25,BK25,"ym")+1,DATEDIF(BI25,BK25,"ym"))</f>
        <v>12</v>
      </c>
      <c r="AX25" s="65">
        <f>DATEDIF(BI25,BK25,"md")</f>
        <v>29</v>
      </c>
      <c r="AY25" s="38">
        <f>IF(BC25&gt;=12,DATEDIF(BI25,BL25,"y")+1,DATEDIF(BI25,BL25,"y"))</f>
        <v>31</v>
      </c>
      <c r="AZ25" s="38">
        <f>IF(BC25&gt;=12,BC25-12,BC25)</f>
        <v>11</v>
      </c>
      <c r="BA25" s="37" t="str">
        <f>IF(BD25&lt;=15,"半",0)</f>
        <v>半</v>
      </c>
      <c r="BB25" s="66">
        <f>DATEDIF(BI25,BL25,"y")</f>
        <v>31</v>
      </c>
      <c r="BC25" s="65">
        <f>IF(BD25&gt;=16,DATEDIF(BI25,BL25,"ym")+1,DATEDIF(BI25,BL25,"ym"))</f>
        <v>11</v>
      </c>
      <c r="BD25" s="64">
        <f>DATEDIF(BI25,BL25,"md")</f>
        <v>14</v>
      </c>
      <c r="BE25" s="27"/>
      <c r="BF25" s="28">
        <f>IF(J26="現在",$AD$2,J26)</f>
        <v>46141</v>
      </c>
      <c r="BG25" s="27">
        <v>0</v>
      </c>
      <c r="BH25" s="26">
        <f>IF(DAY(J25)&lt;=15,J25-DAY(J25)+1,J25-DAY(J25)+16)</f>
        <v>34440</v>
      </c>
      <c r="BI25" s="26">
        <f>IF(DAY(BH25)=1,BH25+15,BR25)</f>
        <v>34455</v>
      </c>
      <c r="BJ25" s="24"/>
      <c r="BK25" s="36">
        <f>IF(CA25&gt;=16,BY25,IF(J26="現在",$AD$2-CA25+15,J26-CA25+15))</f>
        <v>46142</v>
      </c>
      <c r="BL25" s="25">
        <f>IF(DAY(BK25)=15,BK25-DAY(BK25),BK25-DAY(BK25)+15)</f>
        <v>46127</v>
      </c>
      <c r="BM25" s="24"/>
      <c r="BN25" s="24"/>
      <c r="BO25" s="20">
        <f>YEAR(J25)</f>
        <v>1994</v>
      </c>
      <c r="BP25" s="20">
        <f>MONTH(J25)+1</f>
        <v>5</v>
      </c>
      <c r="BQ25" s="23" t="str">
        <f>CONCATENATE(BO25,"/",BP25,"/",1)</f>
        <v>1994/5/1</v>
      </c>
      <c r="BR25" s="23">
        <f>BQ25+1-1</f>
        <v>34455</v>
      </c>
      <c r="BS25" s="23">
        <f>BQ25-1</f>
        <v>34454</v>
      </c>
      <c r="BT25" s="20">
        <f>DAY(BS25)</f>
        <v>30</v>
      </c>
      <c r="BU25" s="20">
        <f>DAY(J25)</f>
        <v>18</v>
      </c>
      <c r="BV25" s="20">
        <f>YEAR(BF25)</f>
        <v>2026</v>
      </c>
      <c r="BW25" s="20">
        <f>IF(MONTH(BF25)=12,MONTH(BF25)-12+1,MONTH(BF25)+1)</f>
        <v>5</v>
      </c>
      <c r="BX25" s="23" t="str">
        <f>IF(BW25=1,CONCATENATE(BV25+1,"/",BW25,"/",1),CONCATENATE(BV25,"/",BW25,"/",1))</f>
        <v>2026/5/1</v>
      </c>
      <c r="BY25" s="23">
        <f>BX25-1</f>
        <v>46142</v>
      </c>
      <c r="BZ25" s="20">
        <f>DAY(BY25)</f>
        <v>30</v>
      </c>
      <c r="CA25" s="20">
        <f>DAY(BF25)</f>
        <v>29</v>
      </c>
    </row>
    <row r="26" spans="1:79" ht="12.75" customHeight="1">
      <c r="A26" s="426"/>
      <c r="B26" s="349"/>
      <c r="C26" s="350"/>
      <c r="D26" s="350"/>
      <c r="E26" s="350"/>
      <c r="F26" s="350"/>
      <c r="G26" s="351"/>
      <c r="H26" s="43" t="s">
        <v>41</v>
      </c>
      <c r="I26" s="43"/>
      <c r="J26" s="344" t="str">
        <f>IF('様式２（例）'!L27&lt;&gt;"",'様式２（例）'!L27,"")</f>
        <v>現在</v>
      </c>
      <c r="K26" s="345"/>
      <c r="L26" s="437"/>
      <c r="M26" s="439"/>
      <c r="N26" s="441"/>
      <c r="O26" s="373"/>
      <c r="P26" s="375"/>
      <c r="Q26" s="450"/>
      <c r="R26" s="387"/>
      <c r="S26" s="366"/>
      <c r="T26" s="424"/>
      <c r="U26" s="45">
        <f t="shared" si="0"/>
        <v>1</v>
      </c>
      <c r="V26" s="387"/>
      <c r="W26" s="366"/>
      <c r="X26" s="415"/>
      <c r="Y26" s="379"/>
      <c r="Z26" s="379"/>
      <c r="AA26" s="380"/>
      <c r="AB26" s="367"/>
      <c r="AC26" s="369"/>
      <c r="AD26" s="371"/>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426"/>
      <c r="B27" s="346" t="str">
        <f>IF('様式２（例）'!H28&lt;&gt;"",'様式２（例）'!H28,"")</f>
        <v>（医）○○会○○クリニック院長</v>
      </c>
      <c r="C27" s="347"/>
      <c r="D27" s="347"/>
      <c r="E27" s="347"/>
      <c r="F27" s="347"/>
      <c r="G27" s="348"/>
      <c r="H27" s="47" t="s">
        <v>42</v>
      </c>
      <c r="I27" s="46"/>
      <c r="J27" s="352">
        <f>IF('様式２（例）'!K28&lt;&gt;"",'様式２（例）'!K28,"")</f>
        <v>34442</v>
      </c>
      <c r="K27" s="353"/>
      <c r="L27" s="436">
        <f>AG27</f>
        <v>32</v>
      </c>
      <c r="M27" s="438">
        <f>AH27</f>
        <v>0</v>
      </c>
      <c r="N27" s="440" t="str">
        <f>AI27</f>
        <v>半</v>
      </c>
      <c r="O27" s="447">
        <f>IF($J27&lt;&gt;"",IF($AC27="0-",AM27,IF($AC27="+0",AS27,IF($AC27="+-",AY27,AG27))),"")</f>
        <v>32</v>
      </c>
      <c r="P27" s="374">
        <f>IF($J27&lt;&gt;"",IF($AC27="0-",AN27,IF($AC27="+0",AT27,IF($AC27="+-",AZ27,AH27))),"")</f>
        <v>0</v>
      </c>
      <c r="Q27" s="447" t="str">
        <f>IF($J27&lt;&gt;"",IF($AC27="0-",AO27,IF($AC27="+0",AU27,IF($AC27="+-",BA27,AI27))),"")</f>
        <v>半</v>
      </c>
      <c r="R27" s="386">
        <f>IF($U28="","",ROUNDDOWN($AA27/12,0))</f>
        <v>32</v>
      </c>
      <c r="S27" s="365">
        <f>IF($U28="","",ROUNDDOWN(MOD($AA27,12),0))</f>
        <v>0</v>
      </c>
      <c r="T27" s="423" t="str">
        <f>IF($U28="","", IF( (MOD($AA27,12)-$S27)&gt;=0.5,"半",0))</f>
        <v>半</v>
      </c>
      <c r="U27" s="45">
        <f t="shared" si="0"/>
        <v>1</v>
      </c>
      <c r="V27" s="386">
        <f>IF($U28="","",ROUNDDOWN($AA27*($U27/$U28)/12,0))</f>
        <v>32</v>
      </c>
      <c r="W27" s="365">
        <f>IF($U28="","",ROUNDDOWN(MOD($AA27*($U27/$U28),12),0))</f>
        <v>0</v>
      </c>
      <c r="X27" s="414" t="str">
        <f>IF(U28="","",IF( (MOD($AA27*($U27/$U28),12)-$W27)&gt;=0.5,"半",0) )</f>
        <v>半</v>
      </c>
      <c r="Y27" s="378">
        <v>12</v>
      </c>
      <c r="Z27" s="379"/>
      <c r="AA27" s="380">
        <f>IF(OR($Y27&lt;&gt;$Y29,$Y29=""), SUMIF($Y$5:$Y$70,$Y27,$AB$5:$AB$70),"" )</f>
        <v>384.5</v>
      </c>
      <c r="AB27" s="367">
        <f>IF(Z27=2,0,O27*12+P27+COUNTIF(Q27:Q27,"半")*0.5)</f>
        <v>384.5</v>
      </c>
      <c r="AC27" s="368"/>
      <c r="AD27" s="370" t="str">
        <f>IF(AC27&lt;&gt;"",VLOOKUP(AC27,$AE$5:$AF$8,2),"")</f>
        <v/>
      </c>
      <c r="AE27" s="33"/>
      <c r="AF27" s="33"/>
      <c r="AG27" s="38">
        <f>IF(AK27&gt;=12,DATEDIF(BH27,BK27,"y")+1,DATEDIF(BH27,BK27,"y"))</f>
        <v>32</v>
      </c>
      <c r="AH27" s="38">
        <f>IF(AK27&gt;=12,AK27-12,AK27)</f>
        <v>0</v>
      </c>
      <c r="AI27" s="37" t="str">
        <f>IF(AL27&lt;=15,"半",0)</f>
        <v>半</v>
      </c>
      <c r="AJ27" s="30">
        <f>DATEDIF(BH27,BK27,"y")</f>
        <v>32</v>
      </c>
      <c r="AK27" s="27">
        <f>IF(AL27&gt;=16,DATEDIF(BH27,BK27,"ym")+1,DATEDIF(BH27,BK27,"ym"))</f>
        <v>0</v>
      </c>
      <c r="AL27" s="29">
        <f>DATEDIF(BH27,BK27,"md")</f>
        <v>14</v>
      </c>
      <c r="AM27" s="38">
        <f>IF(AQ27&gt;=12,DATEDIF(BH27,BL27,"y")+1,DATEDIF(BH27,BL27,"y"))</f>
        <v>32</v>
      </c>
      <c r="AN27" s="38">
        <f>IF(AQ27&gt;=12,AQ27-12,AQ27)</f>
        <v>0</v>
      </c>
      <c r="AO27" s="37">
        <f>IF(AR27&lt;=15,"半",0)</f>
        <v>0</v>
      </c>
      <c r="AP27" s="30">
        <f>DATEDIF(BH27,BL27,"y")</f>
        <v>31</v>
      </c>
      <c r="AQ27" s="27">
        <f>IF(AR27&gt;=16,DATEDIF(BH27,BL27,"ym")+1,DATEDIF(BH27,BL27,"ym"))</f>
        <v>12</v>
      </c>
      <c r="AR27" s="29">
        <f>DATEDIF(BH27,BL27,"md")</f>
        <v>30</v>
      </c>
      <c r="AS27" s="38">
        <f>IF(AW27&gt;=12,DATEDIF(BI27,BK27,"y")+1,DATEDIF(BI27,BK27,"y"))</f>
        <v>32</v>
      </c>
      <c r="AT27" s="38">
        <f>IF(AW27&gt;=12,AW27-12,AW27)</f>
        <v>0</v>
      </c>
      <c r="AU27" s="37">
        <f>IF(AX27&lt;=15,"半",0)</f>
        <v>0</v>
      </c>
      <c r="AV27" s="30">
        <f>DATEDIF(BI27,BK27,"y")</f>
        <v>31</v>
      </c>
      <c r="AW27" s="27">
        <f>IF(AX27&gt;=16,DATEDIF(BI27,BK27,"ym")+1,DATEDIF(BI27,BK27,"ym"))</f>
        <v>12</v>
      </c>
      <c r="AX27" s="27">
        <f>DATEDIF(BI27,BK27,"md")</f>
        <v>29</v>
      </c>
      <c r="AY27" s="38">
        <f>IF(BC27&gt;=12,DATEDIF(BI27,BL27,"y")+1,DATEDIF(BI27,BL27,"y"))</f>
        <v>31</v>
      </c>
      <c r="AZ27" s="38">
        <f>IF(BC27&gt;=12,BC27-12,BC27)</f>
        <v>11</v>
      </c>
      <c r="BA27" s="37" t="str">
        <f>IF(BD27&lt;=15,"半",0)</f>
        <v>半</v>
      </c>
      <c r="BB27" s="30">
        <f>DATEDIF(BI27,BL27,"y")</f>
        <v>31</v>
      </c>
      <c r="BC27" s="27">
        <f>IF(BD27&gt;=16,DATEDIF(BI27,BL27,"ym")+1,DATEDIF(BI27,BL27,"ym"))</f>
        <v>11</v>
      </c>
      <c r="BD27" s="29">
        <f>DATEDIF(BI27,BL27,"md")</f>
        <v>14</v>
      </c>
      <c r="BE27" s="27"/>
      <c r="BF27" s="28">
        <f>IF(J28="現在",$AD$2,J28)</f>
        <v>46141</v>
      </c>
      <c r="BG27" s="27">
        <v>1</v>
      </c>
      <c r="BH27" s="26">
        <f>IF(DAY(J27)&lt;=15,J27-DAY(J27)+1,J27-DAY(J27)+16)</f>
        <v>34440</v>
      </c>
      <c r="BI27" s="26">
        <f>IF(DAY(BH27)=1,BH27+15,BR27)</f>
        <v>34455</v>
      </c>
      <c r="BJ27" s="24"/>
      <c r="BK27" s="36">
        <f>IF(CA27&gt;=16,BY27,IF(J28="現在",$AD$2-CA27+15,J28-CA27+15))</f>
        <v>46142</v>
      </c>
      <c r="BL27" s="25">
        <f>IF(DAY(BK27)=15,BK27-DAY(BK27),BK27-DAY(BK27)+15)</f>
        <v>46127</v>
      </c>
      <c r="BM27" s="24"/>
      <c r="BN27" s="24"/>
      <c r="BO27" s="20">
        <f>YEAR(J27)</f>
        <v>1994</v>
      </c>
      <c r="BP27" s="20">
        <f>MONTH(J27)+1</f>
        <v>5</v>
      </c>
      <c r="BQ27" s="23" t="str">
        <f>CONCATENATE(BO27,"/",BP27,"/",1)</f>
        <v>1994/5/1</v>
      </c>
      <c r="BR27" s="23">
        <f>BQ27+1-1</f>
        <v>34455</v>
      </c>
      <c r="BS27" s="23">
        <f>BQ27-1</f>
        <v>34454</v>
      </c>
      <c r="BT27" s="20">
        <f>DAY(BS27)</f>
        <v>30</v>
      </c>
      <c r="BU27" s="20">
        <f>DAY(J27)</f>
        <v>18</v>
      </c>
      <c r="BV27" s="20">
        <f>YEAR(BF27)</f>
        <v>2026</v>
      </c>
      <c r="BW27" s="20">
        <f>IF(MONTH(BF27)=12,MONTH(BF27)-12+1,MONTH(BF27)+1)</f>
        <v>5</v>
      </c>
      <c r="BX27" s="23" t="str">
        <f>IF(BW27=1,CONCATENATE(BV27+1,"/",BW27,"/",1),CONCATENATE(BV27,"/",BW27,"/",1))</f>
        <v>2026/5/1</v>
      </c>
      <c r="BY27" s="23">
        <f>BX27-1</f>
        <v>46142</v>
      </c>
      <c r="BZ27" s="20">
        <f>DAY(BY27)</f>
        <v>30</v>
      </c>
      <c r="CA27" s="20">
        <f>DAY(BF27)</f>
        <v>29</v>
      </c>
    </row>
    <row r="28" spans="1:79" ht="12.75" customHeight="1">
      <c r="A28" s="426"/>
      <c r="B28" s="349"/>
      <c r="C28" s="350"/>
      <c r="D28" s="350"/>
      <c r="E28" s="350"/>
      <c r="F28" s="350"/>
      <c r="G28" s="351"/>
      <c r="H28" s="43" t="s">
        <v>41</v>
      </c>
      <c r="I28" s="43"/>
      <c r="J28" s="344" t="str">
        <f>IF('様式２（例）'!L28&lt;&gt;"",'様式２（例）'!L28,"")</f>
        <v>現在</v>
      </c>
      <c r="K28" s="345"/>
      <c r="L28" s="437"/>
      <c r="M28" s="439"/>
      <c r="N28" s="441"/>
      <c r="O28" s="448"/>
      <c r="P28" s="375"/>
      <c r="Q28" s="448"/>
      <c r="R28" s="387"/>
      <c r="S28" s="366"/>
      <c r="T28" s="424"/>
      <c r="U28" s="45">
        <f t="shared" si="0"/>
        <v>1</v>
      </c>
      <c r="V28" s="387"/>
      <c r="W28" s="366"/>
      <c r="X28" s="415"/>
      <c r="Y28" s="378"/>
      <c r="Z28" s="379"/>
      <c r="AA28" s="380"/>
      <c r="AB28" s="367"/>
      <c r="AC28" s="383"/>
      <c r="AD28" s="371"/>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426"/>
      <c r="B29" s="346" t="str">
        <f>IF('様式２（例）'!H29&lt;&gt;"",'様式２（例）'!H29,"")</f>
        <v/>
      </c>
      <c r="C29" s="347"/>
      <c r="D29" s="347"/>
      <c r="E29" s="347"/>
      <c r="F29" s="347"/>
      <c r="G29" s="348"/>
      <c r="H29" s="47" t="s">
        <v>42</v>
      </c>
      <c r="I29" s="46"/>
      <c r="J29" s="352" t="str">
        <f>IF('様式２（例）'!K29&lt;&gt;"",'様式２（例）'!K29,"")</f>
        <v/>
      </c>
      <c r="K29" s="353"/>
      <c r="L29" s="436" t="e">
        <f>AG29</f>
        <v>#VALUE!</v>
      </c>
      <c r="M29" s="438" t="e">
        <f>AH29</f>
        <v>#VALUE!</v>
      </c>
      <c r="N29" s="440" t="e">
        <f>AI29</f>
        <v>#VALUE!</v>
      </c>
      <c r="O29" s="451" t="str">
        <f>IF($J29&lt;&gt;"",IF($AC29="0-",AM29,IF($AC29="+0",AS29,IF($AC29="+-",AY29,AG29))),"")</f>
        <v/>
      </c>
      <c r="P29" s="374" t="str">
        <f>IF($J29&lt;&gt;"",IF($AC29="0-",AN29,IF($AC29="+0",AT29,IF($AC29="+-",AZ29,AH29))),"")</f>
        <v/>
      </c>
      <c r="Q29" s="447" t="str">
        <f>IF($J29&lt;&gt;"",IF($AC29="0-",AO29,IF($AC29="+0",AU29,IF($AC29="+-",BA29,AI29))),"")</f>
        <v/>
      </c>
      <c r="R29" s="386" t="str">
        <f>IF($U30="","",ROUNDDOWN($AA29/12,0))</f>
        <v/>
      </c>
      <c r="S29" s="365" t="str">
        <f>IF($U30="","",ROUNDDOWN(MOD($AA29,12),0))</f>
        <v/>
      </c>
      <c r="T29" s="423" t="str">
        <f>IF($U30="","", IF( (MOD($AA29,12)-$S29)&gt;=0.5,"半",0))</f>
        <v/>
      </c>
      <c r="U29" s="45" t="str">
        <f t="shared" si="0"/>
        <v/>
      </c>
      <c r="V29" s="386" t="str">
        <f>IF($U30="","",ROUNDDOWN($AA29*($U29/$U30)/12,0))</f>
        <v/>
      </c>
      <c r="W29" s="365" t="str">
        <f>IF($U30="","",ROUNDDOWN(MOD($AA29*($U29/$U30),12),0))</f>
        <v/>
      </c>
      <c r="X29" s="414" t="str">
        <f>IF(U30="","",IF( (MOD($AA29*($U29/$U30),12)-$W29)&gt;=0.5,"半",0) )</f>
        <v/>
      </c>
      <c r="Y29" s="378">
        <v>13</v>
      </c>
      <c r="Z29" s="379"/>
      <c r="AA29" s="380" t="e">
        <f>IF(OR($Y29&lt;&gt;$Y31,$Y31=""), SUMIF($Y$5:$Y$70,$Y29,$AB$5:$AB$70),"" )</f>
        <v>#VALUE!</v>
      </c>
      <c r="AB29" s="367" t="e">
        <f>IF(Z29=2,0,O29*12+P29+COUNTIF(Q29:Q29,"半")*0.5)</f>
        <v>#VALUE!</v>
      </c>
      <c r="AC29" s="368"/>
      <c r="AD29" s="370"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426"/>
      <c r="B30" s="349"/>
      <c r="C30" s="350"/>
      <c r="D30" s="350"/>
      <c r="E30" s="350"/>
      <c r="F30" s="350"/>
      <c r="G30" s="351"/>
      <c r="H30" s="43" t="s">
        <v>41</v>
      </c>
      <c r="I30" s="43"/>
      <c r="J30" s="344" t="str">
        <f>IF('様式２（例）'!L29&lt;&gt;"",'様式２（例）'!L29,"")</f>
        <v/>
      </c>
      <c r="K30" s="345"/>
      <c r="L30" s="437"/>
      <c r="M30" s="439"/>
      <c r="N30" s="441"/>
      <c r="O30" s="452"/>
      <c r="P30" s="375"/>
      <c r="Q30" s="448"/>
      <c r="R30" s="387"/>
      <c r="S30" s="366"/>
      <c r="T30" s="424"/>
      <c r="U30" s="45" t="str">
        <f t="shared" si="0"/>
        <v/>
      </c>
      <c r="V30" s="387"/>
      <c r="W30" s="366"/>
      <c r="X30" s="415"/>
      <c r="Y30" s="378"/>
      <c r="Z30" s="379"/>
      <c r="AA30" s="380"/>
      <c r="AB30" s="367"/>
      <c r="AC30" s="383"/>
      <c r="AD30" s="371"/>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426"/>
      <c r="B31" s="346" t="str">
        <f>IF('様式２（例）'!H30&lt;&gt;"",'様式２（例）'!H30,"")</f>
        <v/>
      </c>
      <c r="C31" s="347"/>
      <c r="D31" s="347"/>
      <c r="E31" s="347"/>
      <c r="F31" s="347"/>
      <c r="G31" s="348"/>
      <c r="H31" s="47" t="s">
        <v>42</v>
      </c>
      <c r="I31" s="46"/>
      <c r="J31" s="352" t="str">
        <f>IF('様式２（例）'!K30&lt;&gt;"",'様式２（例）'!K30,"")</f>
        <v/>
      </c>
      <c r="K31" s="353"/>
      <c r="L31" s="436" t="e">
        <f>AG31</f>
        <v>#VALUE!</v>
      </c>
      <c r="M31" s="438" t="e">
        <f>AH31</f>
        <v>#VALUE!</v>
      </c>
      <c r="N31" s="440" t="e">
        <f>AI31</f>
        <v>#VALUE!</v>
      </c>
      <c r="O31" s="451" t="str">
        <f>IF($J31&lt;&gt;"",IF($AC31="0-",AM31,IF($AC31="+0",AS31,IF($AC31="+-",AY31,AG31))),"")</f>
        <v/>
      </c>
      <c r="P31" s="374" t="str">
        <f>IF($J31&lt;&gt;"",IF($AC31="0-",AN31,IF($AC31="+0",AT31,IF($AC31="+-",AZ31,AH31))),"")</f>
        <v/>
      </c>
      <c r="Q31" s="447" t="str">
        <f>IF($J31&lt;&gt;"",IF($AC31="0-",AO31,IF($AC31="+0",AU31,IF($AC31="+-",BA31,AI31))),"")</f>
        <v/>
      </c>
      <c r="R31" s="386" t="str">
        <f>IF($U32="","",ROUNDDOWN($AA31/12,0))</f>
        <v/>
      </c>
      <c r="S31" s="365" t="str">
        <f>IF($U32="","",ROUNDDOWN(MOD($AA31,12),0))</f>
        <v/>
      </c>
      <c r="T31" s="423" t="str">
        <f>IF($U32="","", IF( (MOD($AA31,12)-$S31)&gt;=0.5,"半",0))</f>
        <v/>
      </c>
      <c r="U31" s="45" t="str">
        <f t="shared" si="0"/>
        <v/>
      </c>
      <c r="V31" s="386" t="str">
        <f>IF($U32="","",ROUNDDOWN($AA31*($U31/$U32)/12,0))</f>
        <v/>
      </c>
      <c r="W31" s="365" t="str">
        <f>IF($U32="","",ROUNDDOWN(MOD($AA31*($U31/$U32),12),0))</f>
        <v/>
      </c>
      <c r="X31" s="414" t="str">
        <f>IF(U32="","",IF( (MOD($AA31*($U31/$U32),12)-$W31)&gt;=0.5,"半",0) )</f>
        <v/>
      </c>
      <c r="Y31" s="378">
        <v>14</v>
      </c>
      <c r="Z31" s="379"/>
      <c r="AA31" s="380" t="e">
        <f>IF(OR($Y31&lt;&gt;$Y33,$Y33=""), SUMIF($Y$5:$Y$70,$Y31,$AB$5:$AB$70),"" )</f>
        <v>#VALUE!</v>
      </c>
      <c r="AB31" s="367" t="e">
        <f>IF(Z31=2,0,O31*12+P31+COUNTIF(Q31:Q31,"半")*0.5)</f>
        <v>#VALUE!</v>
      </c>
      <c r="AC31" s="368"/>
      <c r="AD31" s="370"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426"/>
      <c r="B32" s="349"/>
      <c r="C32" s="350"/>
      <c r="D32" s="350"/>
      <c r="E32" s="350"/>
      <c r="F32" s="350"/>
      <c r="G32" s="351"/>
      <c r="H32" s="43" t="s">
        <v>41</v>
      </c>
      <c r="I32" s="43"/>
      <c r="J32" s="344" t="str">
        <f>IF('様式２（例）'!L30&lt;&gt;"",'様式２（例）'!L30,"")</f>
        <v/>
      </c>
      <c r="K32" s="345"/>
      <c r="L32" s="437"/>
      <c r="M32" s="439"/>
      <c r="N32" s="441"/>
      <c r="O32" s="452"/>
      <c r="P32" s="375"/>
      <c r="Q32" s="448"/>
      <c r="R32" s="387"/>
      <c r="S32" s="366"/>
      <c r="T32" s="424"/>
      <c r="U32" s="45" t="str">
        <f t="shared" si="0"/>
        <v/>
      </c>
      <c r="V32" s="387"/>
      <c r="W32" s="366"/>
      <c r="X32" s="415"/>
      <c r="Y32" s="378"/>
      <c r="Z32" s="379"/>
      <c r="AA32" s="380"/>
      <c r="AB32" s="367"/>
      <c r="AC32" s="369"/>
      <c r="AD32" s="371"/>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426"/>
      <c r="B33" s="346" t="str">
        <f>IF('様式２（例）'!H31&lt;&gt;"",'様式２（例）'!H31,"")</f>
        <v/>
      </c>
      <c r="C33" s="347"/>
      <c r="D33" s="347"/>
      <c r="E33" s="347"/>
      <c r="F33" s="347"/>
      <c r="G33" s="348"/>
      <c r="H33" s="47" t="s">
        <v>42</v>
      </c>
      <c r="I33" s="46"/>
      <c r="J33" s="352" t="str">
        <f>IF('様式２（例）'!K31&lt;&gt;"",'様式２（例）'!K31,"")</f>
        <v/>
      </c>
      <c r="K33" s="353"/>
      <c r="L33" s="436" t="e">
        <f>AG33</f>
        <v>#VALUE!</v>
      </c>
      <c r="M33" s="438" t="e">
        <f>AH33</f>
        <v>#VALUE!</v>
      </c>
      <c r="N33" s="440" t="e">
        <f>AI33</f>
        <v>#VALUE!</v>
      </c>
      <c r="O33" s="451" t="str">
        <f>IF($J33&lt;&gt;"",IF($AC33="0-",AM33,IF($AC33="+0",AS33,IF($AC33="+-",AY33,AG33))),"")</f>
        <v/>
      </c>
      <c r="P33" s="374" t="str">
        <f>IF($J33&lt;&gt;"",IF($AC33="0-",AN33,IF($AC33="+0",AT33,IF($AC33="+-",AZ33,AH33))),"")</f>
        <v/>
      </c>
      <c r="Q33" s="447" t="str">
        <f>IF($J33&lt;&gt;"",IF($AC33="0-",AO33,IF($AC33="+0",AU33,IF($AC33="+-",BA33,AI33))),"")</f>
        <v/>
      </c>
      <c r="R33" s="386" t="str">
        <f>IF($U34="","",ROUNDDOWN($AA33/12,0))</f>
        <v/>
      </c>
      <c r="S33" s="365" t="str">
        <f>IF($U34="","",ROUNDDOWN(MOD($AA33,12),0))</f>
        <v/>
      </c>
      <c r="T33" s="423" t="str">
        <f>IF($U34="","", IF( (MOD($AA33,12)-$S33)&gt;=0.5,"半",0))</f>
        <v/>
      </c>
      <c r="U33" s="45" t="str">
        <f t="shared" si="0"/>
        <v/>
      </c>
      <c r="V33" s="386" t="str">
        <f>IF($U34="","",ROUNDDOWN($AA33*($U33/$U34)/12,0))</f>
        <v/>
      </c>
      <c r="W33" s="365" t="str">
        <f>IF($U34="","",ROUNDDOWN(MOD($AA33*($U33/$U34),12),0))</f>
        <v/>
      </c>
      <c r="X33" s="414" t="str">
        <f>IF(U34="","",IF( (MOD($AA33*($U33/$U34),12)-$W33)&gt;=0.5,"半",0) )</f>
        <v/>
      </c>
      <c r="Y33" s="378">
        <v>15</v>
      </c>
      <c r="Z33" s="379"/>
      <c r="AA33" s="380" t="e">
        <f>IF(OR($Y33&lt;&gt;$Y35,$Y35=""), SUMIF($Y$5:$Y$70,$Y33,$AB$5:$AB$70),"" )</f>
        <v>#VALUE!</v>
      </c>
      <c r="AB33" s="367" t="e">
        <f>IF(Z33=2,0,O33*12+P33+COUNTIF(Q33:Q33,"半")*0.5)</f>
        <v>#VALUE!</v>
      </c>
      <c r="AC33" s="368"/>
      <c r="AD33" s="370"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426"/>
      <c r="B34" s="349"/>
      <c r="C34" s="350"/>
      <c r="D34" s="350"/>
      <c r="E34" s="350"/>
      <c r="F34" s="350"/>
      <c r="G34" s="351"/>
      <c r="H34" s="43" t="s">
        <v>41</v>
      </c>
      <c r="I34" s="43"/>
      <c r="J34" s="344" t="str">
        <f>IF('様式２（例）'!L31&lt;&gt;"",'様式２（例）'!L31,"")</f>
        <v/>
      </c>
      <c r="K34" s="345"/>
      <c r="L34" s="437"/>
      <c r="M34" s="439"/>
      <c r="N34" s="441"/>
      <c r="O34" s="452"/>
      <c r="P34" s="375"/>
      <c r="Q34" s="448"/>
      <c r="R34" s="387"/>
      <c r="S34" s="366"/>
      <c r="T34" s="424"/>
      <c r="U34" s="45" t="str">
        <f t="shared" si="0"/>
        <v/>
      </c>
      <c r="V34" s="387"/>
      <c r="W34" s="366"/>
      <c r="X34" s="415"/>
      <c r="Y34" s="378"/>
      <c r="Z34" s="379"/>
      <c r="AA34" s="380"/>
      <c r="AB34" s="367"/>
      <c r="AC34" s="369"/>
      <c r="AD34" s="371"/>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426"/>
      <c r="B35" s="346" t="str">
        <f>IF('様式２（例）'!H32&lt;&gt;"",'様式２（例）'!H32,"")</f>
        <v/>
      </c>
      <c r="C35" s="347"/>
      <c r="D35" s="347"/>
      <c r="E35" s="347"/>
      <c r="F35" s="347"/>
      <c r="G35" s="348"/>
      <c r="H35" s="63" t="s">
        <v>42</v>
      </c>
      <c r="I35" s="62"/>
      <c r="J35" s="352" t="str">
        <f>IF('様式２（例）'!K32&lt;&gt;"",'様式２（例）'!K32,"")</f>
        <v/>
      </c>
      <c r="K35" s="353"/>
      <c r="L35" s="436" t="e">
        <f>AG35</f>
        <v>#VALUE!</v>
      </c>
      <c r="M35" s="438" t="e">
        <f>AH35</f>
        <v>#VALUE!</v>
      </c>
      <c r="N35" s="440" t="e">
        <f>AI35</f>
        <v>#VALUE!</v>
      </c>
      <c r="O35" s="451" t="str">
        <f>IF($J35&lt;&gt;"",IF($AC35="0-",AM35,IF($AC35="+0",AS35,IF($AC35="+-",AY35,AG35))),"")</f>
        <v/>
      </c>
      <c r="P35" s="374" t="str">
        <f>IF($J35&lt;&gt;"",IF($AC35="0-",AN35,IF($AC35="+0",AT35,IF($AC35="+-",AZ35,AH35))),"")</f>
        <v/>
      </c>
      <c r="Q35" s="447" t="str">
        <f>IF($J35&lt;&gt;"",IF($AC35="0-",AO35,IF($AC35="+0",AU35,IF($AC35="+-",BA35,AI35))),"")</f>
        <v/>
      </c>
      <c r="R35" s="386" t="str">
        <f>IF($U36="","",ROUNDDOWN($AA35/12,0))</f>
        <v/>
      </c>
      <c r="S35" s="365" t="str">
        <f>IF($U36="","",ROUNDDOWN(MOD($AA35,12),0))</f>
        <v/>
      </c>
      <c r="T35" s="423" t="str">
        <f>IF($U36="","", IF( (MOD($AA35,12)-$S35)&gt;=0.5,"半",0))</f>
        <v/>
      </c>
      <c r="U35" s="45" t="str">
        <f t="shared" si="0"/>
        <v/>
      </c>
      <c r="V35" s="386" t="str">
        <f>IF($U36="","",ROUNDDOWN($AA35*($U35/$U36)/12,0))</f>
        <v/>
      </c>
      <c r="W35" s="365" t="str">
        <f>IF($U36="","",ROUNDDOWN(MOD($AA35*($U35/$U36),12),0))</f>
        <v/>
      </c>
      <c r="X35" s="414" t="str">
        <f>IF(U36="","",IF( (MOD($AA35*($U35/$U36),12)-$W35)&gt;=0.5,"半",0) )</f>
        <v/>
      </c>
      <c r="Y35" s="455">
        <v>16</v>
      </c>
      <c r="Z35" s="456"/>
      <c r="AA35" s="457" t="e">
        <f>IF(OR($Y35&lt;&gt;$Y67,$Y67=""), SUMIF($Y$5:$Y$70,$Y35,$AB$5:$AB$70),"" )</f>
        <v>#VALUE!</v>
      </c>
      <c r="AB35" s="458" t="e">
        <f>IF(Z35=2,0,O35*12+P35+COUNTIF(Q35:Q35,"半")*0.5)</f>
        <v>#VALUE!</v>
      </c>
      <c r="AC35" s="368"/>
      <c r="AD35" s="453"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426"/>
      <c r="B36" s="349"/>
      <c r="C36" s="350"/>
      <c r="D36" s="350"/>
      <c r="E36" s="350"/>
      <c r="F36" s="350"/>
      <c r="G36" s="351"/>
      <c r="H36" s="59" t="s">
        <v>41</v>
      </c>
      <c r="I36" s="59"/>
      <c r="J36" s="344" t="str">
        <f>IF('様式２（例）'!L32&lt;&gt;"",'様式２（例）'!L32,"")</f>
        <v/>
      </c>
      <c r="K36" s="345"/>
      <c r="L36" s="437"/>
      <c r="M36" s="439"/>
      <c r="N36" s="441"/>
      <c r="O36" s="452"/>
      <c r="P36" s="375"/>
      <c r="Q36" s="448"/>
      <c r="R36" s="387"/>
      <c r="S36" s="366"/>
      <c r="T36" s="424"/>
      <c r="U36" s="45" t="str">
        <f t="shared" si="0"/>
        <v/>
      </c>
      <c r="V36" s="387"/>
      <c r="W36" s="366"/>
      <c r="X36" s="415"/>
      <c r="Y36" s="455"/>
      <c r="Z36" s="456"/>
      <c r="AA36" s="457"/>
      <c r="AB36" s="458"/>
      <c r="AC36" s="369"/>
      <c r="AD36" s="454"/>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426"/>
      <c r="B37" s="346" t="str">
        <f>IF('様式２（例）'!H33&lt;&gt;"",'様式２（例）'!H33,"")</f>
        <v/>
      </c>
      <c r="C37" s="347"/>
      <c r="D37" s="347"/>
      <c r="E37" s="347"/>
      <c r="F37" s="347"/>
      <c r="G37" s="348"/>
      <c r="H37" s="47" t="s">
        <v>42</v>
      </c>
      <c r="I37" s="46"/>
      <c r="J37" s="352" t="str">
        <f>IF('様式２（例）'!K33&lt;&gt;"",'様式２（例）'!K33,"")</f>
        <v/>
      </c>
      <c r="K37" s="353"/>
      <c r="L37" s="436" t="e">
        <f>AG37</f>
        <v>#VALUE!</v>
      </c>
      <c r="M37" s="438" t="e">
        <f>AH37</f>
        <v>#VALUE!</v>
      </c>
      <c r="N37" s="440" t="e">
        <f>AI37</f>
        <v>#VALUE!</v>
      </c>
      <c r="O37" s="451" t="str">
        <f>IF($J37&lt;&gt;"",IF($AC37="0-",AM37,IF($AC37="+0",AS37,IF($AC37="+-",AY37,AG37))),"")</f>
        <v/>
      </c>
      <c r="P37" s="374" t="str">
        <f>IF($J37&lt;&gt;"",IF($AC37="0-",AN37,IF($AC37="+0",AT37,IF($AC37="+-",AZ37,AH37))),"")</f>
        <v/>
      </c>
      <c r="Q37" s="447" t="str">
        <f>IF($J37&lt;&gt;"",IF($AC37="0-",AO37,IF($AC37="+0",AU37,IF($AC37="+-",BA37,AI37))),"")</f>
        <v/>
      </c>
      <c r="R37" s="386" t="str">
        <f>IF($U38="","",ROUNDDOWN($AA37/12,0))</f>
        <v/>
      </c>
      <c r="S37" s="365" t="str">
        <f>IF($U38="","",ROUNDDOWN(MOD($AA37,12),0))</f>
        <v/>
      </c>
      <c r="T37" s="423" t="str">
        <f>IF($U38="","", IF( (MOD($AA37,12)-$S37)&gt;=0.5,"半",0))</f>
        <v/>
      </c>
      <c r="U37" s="45" t="str">
        <f t="shared" si="0"/>
        <v/>
      </c>
      <c r="V37" s="386" t="str">
        <f>IF($U38="","",ROUNDDOWN($AA37*($U37/$U38)/12,0))</f>
        <v/>
      </c>
      <c r="W37" s="365" t="str">
        <f>IF($U38="","",ROUNDDOWN(MOD($AA37*($U37/$U38),12),0))</f>
        <v/>
      </c>
      <c r="X37" s="414" t="str">
        <f>IF(U38="","",IF( (MOD($AA37*($U37/$U38),12)-$W37)&gt;=0.5,"半",0) )</f>
        <v/>
      </c>
      <c r="Y37" s="378">
        <v>17</v>
      </c>
      <c r="Z37" s="379"/>
      <c r="AA37" s="380" t="e">
        <f>IF(OR($Y37&lt;&gt;$Y39,$Y39=""), SUMIF($Y$5:$Y$70,$Y37,$AB$5:$AB$70),"" )</f>
        <v>#VALUE!</v>
      </c>
      <c r="AB37" s="367" t="e">
        <f>IF(Z37=2,0,O37*12+P37+COUNTIF(Q37:Q37,"半")*0.5)</f>
        <v>#VALUE!</v>
      </c>
      <c r="AC37" s="368"/>
      <c r="AD37" s="370"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426"/>
      <c r="B38" s="349"/>
      <c r="C38" s="350"/>
      <c r="D38" s="350"/>
      <c r="E38" s="350"/>
      <c r="F38" s="350"/>
      <c r="G38" s="351"/>
      <c r="H38" s="43" t="s">
        <v>41</v>
      </c>
      <c r="I38" s="43"/>
      <c r="J38" s="344" t="str">
        <f>IF('様式２（例）'!L33&lt;&gt;"",'様式２（例）'!L33,"")</f>
        <v/>
      </c>
      <c r="K38" s="345"/>
      <c r="L38" s="437"/>
      <c r="M38" s="439"/>
      <c r="N38" s="441"/>
      <c r="O38" s="452"/>
      <c r="P38" s="375"/>
      <c r="Q38" s="448"/>
      <c r="R38" s="387"/>
      <c r="S38" s="366"/>
      <c r="T38" s="424"/>
      <c r="U38" s="45" t="str">
        <f t="shared" si="0"/>
        <v/>
      </c>
      <c r="V38" s="387"/>
      <c r="W38" s="366"/>
      <c r="X38" s="415"/>
      <c r="Y38" s="378"/>
      <c r="Z38" s="379"/>
      <c r="AA38" s="380"/>
      <c r="AB38" s="367"/>
      <c r="AC38" s="369"/>
      <c r="AD38" s="371"/>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426"/>
      <c r="B39" s="346" t="str">
        <f>IF('様式２（例）'!H34&lt;&gt;"",'様式２（例）'!H34,"")</f>
        <v/>
      </c>
      <c r="C39" s="442"/>
      <c r="D39" s="442"/>
      <c r="E39" s="442"/>
      <c r="F39" s="442"/>
      <c r="G39" s="443"/>
      <c r="H39" s="47" t="s">
        <v>42</v>
      </c>
      <c r="I39" s="46"/>
      <c r="J39" s="352" t="str">
        <f>IF('様式２（例）'!K34&lt;&gt;"",'様式２（例）'!K34,"")</f>
        <v/>
      </c>
      <c r="K39" s="353"/>
      <c r="L39" s="436" t="e">
        <f>AG39</f>
        <v>#VALUE!</v>
      </c>
      <c r="M39" s="438" t="e">
        <f>AH39</f>
        <v>#VALUE!</v>
      </c>
      <c r="N39" s="440" t="e">
        <f>AI39</f>
        <v>#VALUE!</v>
      </c>
      <c r="O39" s="451" t="str">
        <f>IF($J39&lt;&gt;"",IF($AC39="0-",AM39,IF($AC39="+0",AS39,IF($AC39="+-",AY39,AG39))),"")</f>
        <v/>
      </c>
      <c r="P39" s="374" t="str">
        <f>IF($J39&lt;&gt;"",IF($AC39="0-",AN39,IF($AC39="+0",AT39,IF($AC39="+-",AZ39,AH39))),"")</f>
        <v/>
      </c>
      <c r="Q39" s="447" t="str">
        <f>IF($J39&lt;&gt;"",IF($AC39="0-",AO39,IF($AC39="+0",AU39,IF($AC39="+-",BA39,AI39))),"")</f>
        <v/>
      </c>
      <c r="R39" s="386" t="str">
        <f>IF($U40="","",ROUNDDOWN($AA39/12,0))</f>
        <v/>
      </c>
      <c r="S39" s="365" t="str">
        <f>IF($U40="","",ROUNDDOWN(MOD($AA39,12),0))</f>
        <v/>
      </c>
      <c r="T39" s="423" t="str">
        <f>IF($U40="","", IF( (MOD($AA39,12)-$S39)&gt;=0.5,"半",0))</f>
        <v/>
      </c>
      <c r="U39" s="45" t="str">
        <f t="shared" si="0"/>
        <v/>
      </c>
      <c r="V39" s="386" t="str">
        <f>IF($U40="","",ROUNDDOWN($AA39*($U39/$U40)/12,0))</f>
        <v/>
      </c>
      <c r="W39" s="365" t="str">
        <f>IF($U40="","",ROUNDDOWN(MOD($AA39*($U39/$U40),12),0))</f>
        <v/>
      </c>
      <c r="X39" s="414" t="str">
        <f>IF(U40="","",IF( (MOD($AA39*($U39/$U40),12)-$W39)&gt;=0.5,"半",0) )</f>
        <v/>
      </c>
      <c r="Y39" s="378">
        <v>18</v>
      </c>
      <c r="Z39" s="379"/>
      <c r="AA39" s="380" t="e">
        <f>IF(OR($Y39&lt;&gt;$Y41,$Y41=""), SUMIF($Y$5:$Y$70,$Y39,$AB$5:$AB$70),"" )</f>
        <v>#VALUE!</v>
      </c>
      <c r="AB39" s="367" t="e">
        <f>IF(Z39=2,0,O39*12+P39+COUNTIF(Q39:Q39,"半")*0.5)</f>
        <v>#VALUE!</v>
      </c>
      <c r="AC39" s="368"/>
      <c r="AD39" s="370"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426"/>
      <c r="B40" s="444"/>
      <c r="C40" s="445"/>
      <c r="D40" s="445"/>
      <c r="E40" s="445"/>
      <c r="F40" s="445"/>
      <c r="G40" s="446"/>
      <c r="H40" s="43" t="s">
        <v>41</v>
      </c>
      <c r="I40" s="43"/>
      <c r="J40" s="344" t="str">
        <f>IF('様式２（例）'!L34&lt;&gt;"",'様式２（例）'!L34,"")</f>
        <v/>
      </c>
      <c r="K40" s="345"/>
      <c r="L40" s="437"/>
      <c r="M40" s="439"/>
      <c r="N40" s="441"/>
      <c r="O40" s="452"/>
      <c r="P40" s="375"/>
      <c r="Q40" s="448"/>
      <c r="R40" s="387"/>
      <c r="S40" s="366"/>
      <c r="T40" s="424"/>
      <c r="U40" s="45" t="str">
        <f t="shared" si="0"/>
        <v/>
      </c>
      <c r="V40" s="387"/>
      <c r="W40" s="366"/>
      <c r="X40" s="415"/>
      <c r="Y40" s="378"/>
      <c r="Z40" s="379"/>
      <c r="AA40" s="380"/>
      <c r="AB40" s="367"/>
      <c r="AC40" s="369"/>
      <c r="AD40" s="371"/>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426"/>
      <c r="B41" s="346" t="str">
        <f>IF('様式２（例）'!H35&lt;&gt;"",'様式２（例）'!H35,"")</f>
        <v/>
      </c>
      <c r="C41" s="442"/>
      <c r="D41" s="442"/>
      <c r="E41" s="442"/>
      <c r="F41" s="442"/>
      <c r="G41" s="443"/>
      <c r="H41" s="47" t="s">
        <v>42</v>
      </c>
      <c r="I41" s="46"/>
      <c r="J41" s="352" t="str">
        <f>IF('様式２（例）'!K35&lt;&gt;"",'様式２（例）'!K35,"")</f>
        <v/>
      </c>
      <c r="K41" s="353"/>
      <c r="L41" s="436" t="e">
        <f>AG41</f>
        <v>#VALUE!</v>
      </c>
      <c r="M41" s="438" t="e">
        <f>AH41</f>
        <v>#VALUE!</v>
      </c>
      <c r="N41" s="440" t="e">
        <f>AI41</f>
        <v>#VALUE!</v>
      </c>
      <c r="O41" s="451" t="str">
        <f>IF($J41&lt;&gt;"",IF($AC41="0-",AM41,IF($AC41="+0",AS41,IF($AC41="+-",AY41,AG41))),"")</f>
        <v/>
      </c>
      <c r="P41" s="374" t="str">
        <f>IF($J41&lt;&gt;"",IF($AC41="0-",AN41,IF($AC41="+0",AT41,IF($AC41="+-",AZ41,AH41))),"")</f>
        <v/>
      </c>
      <c r="Q41" s="447" t="str">
        <f>IF($J41&lt;&gt;"",IF($AC41="0-",AO41,IF($AC41="+0",AU41,IF($AC41="+-",BA41,AI41))),"")</f>
        <v/>
      </c>
      <c r="R41" s="386" t="str">
        <f>IF($U42="","",ROUNDDOWN($AA41/12,0))</f>
        <v/>
      </c>
      <c r="S41" s="365" t="str">
        <f>IF($U42="","",ROUNDDOWN(MOD($AA41,12),0))</f>
        <v/>
      </c>
      <c r="T41" s="423" t="str">
        <f>IF($U42="","", IF( (MOD($AA41,12)-$S41)&gt;=0.5,"半",0))</f>
        <v/>
      </c>
      <c r="U41" s="45" t="str">
        <f t="shared" si="0"/>
        <v/>
      </c>
      <c r="V41" s="386" t="str">
        <f>IF($U42="","",ROUNDDOWN($AA41*($U41/$U42)/12,0))</f>
        <v/>
      </c>
      <c r="W41" s="365" t="str">
        <f>IF($U42="","",ROUNDDOWN(MOD($AA41*($U41/$U42),12),0))</f>
        <v/>
      </c>
      <c r="X41" s="414" t="str">
        <f>IF(U42="","",IF( (MOD($AA41*($U41/$U42),12)-$W41)&gt;=0.5,"半",0) )</f>
        <v/>
      </c>
      <c r="Y41" s="378">
        <v>19</v>
      </c>
      <c r="Z41" s="379"/>
      <c r="AA41" s="380" t="e">
        <f>IF(OR($Y41&lt;&gt;$Y43,$Y43=""), SUMIF($Y$5:$Y$70,$Y41,$AB$5:$AB$70),"" )</f>
        <v>#VALUE!</v>
      </c>
      <c r="AB41" s="367" t="e">
        <f>IF(Z41=2,0,O41*12+P41+COUNTIF(Q41:Q41,"半")*0.5)</f>
        <v>#VALUE!</v>
      </c>
      <c r="AC41" s="368"/>
      <c r="AD41" s="370"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 customHeight="1" thickBot="1">
      <c r="A42" s="426"/>
      <c r="B42" s="444"/>
      <c r="C42" s="445"/>
      <c r="D42" s="445"/>
      <c r="E42" s="445"/>
      <c r="F42" s="445"/>
      <c r="G42" s="446"/>
      <c r="H42" s="43" t="s">
        <v>41</v>
      </c>
      <c r="I42" s="43"/>
      <c r="J42" s="344" t="str">
        <f>IF('様式２（例）'!L35&lt;&gt;"",'様式２（例）'!L35,"")</f>
        <v/>
      </c>
      <c r="K42" s="345"/>
      <c r="L42" s="437"/>
      <c r="M42" s="439"/>
      <c r="N42" s="441"/>
      <c r="O42" s="452"/>
      <c r="P42" s="375"/>
      <c r="Q42" s="448"/>
      <c r="R42" s="387"/>
      <c r="S42" s="366"/>
      <c r="T42" s="424"/>
      <c r="U42" s="45" t="str">
        <f t="shared" si="0"/>
        <v/>
      </c>
      <c r="V42" s="387"/>
      <c r="W42" s="366"/>
      <c r="X42" s="415"/>
      <c r="Y42" s="378"/>
      <c r="Z42" s="379"/>
      <c r="AA42" s="380"/>
      <c r="AB42" s="367"/>
      <c r="AC42" s="459"/>
      <c r="AD42" s="371"/>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 hidden="1" customHeight="1">
      <c r="A43" s="48"/>
      <c r="B43" s="391"/>
      <c r="C43" s="392"/>
      <c r="D43" s="392"/>
      <c r="E43" s="392"/>
      <c r="F43" s="392"/>
      <c r="G43" s="393"/>
      <c r="H43" s="47" t="s">
        <v>42</v>
      </c>
      <c r="I43" s="46"/>
      <c r="J43" s="397"/>
      <c r="K43" s="398"/>
      <c r="L43" s="354">
        <f>AG43</f>
        <v>0</v>
      </c>
      <c r="M43" s="361">
        <f>AH43</f>
        <v>0</v>
      </c>
      <c r="N43" s="342" t="str">
        <f>AI43</f>
        <v>半</v>
      </c>
      <c r="O43" s="386" t="str">
        <f>IF($J43&lt;&gt;"",IF($AC43="0-",AM43,IF($AC43="+0",AS43,IF($AC43="+-",AY43,AG43))),"")</f>
        <v/>
      </c>
      <c r="P43" s="365" t="str">
        <f>IF($J43&lt;&gt;"",IF($AC43="0-",AN43,IF($AC43="+0",AT43,IF($AC43="+-",AZ43,AH43))),"")</f>
        <v/>
      </c>
      <c r="Q43" s="423" t="str">
        <f>IF($J43&lt;&gt;"",IF($AC43="0-",AO43,IF($AC43="+0",AU43,IF($AC43="+-",BA43,AI43))),"")</f>
        <v/>
      </c>
      <c r="R43" s="460" t="str">
        <f>IF($U44="","",ROUNDDOWN($AA43/12,0))</f>
        <v/>
      </c>
      <c r="S43" s="462" t="str">
        <f>IF($U44="","",ROUNDDOWN(MOD($AA43,12),0))</f>
        <v/>
      </c>
      <c r="T43" s="464" t="str">
        <f>IF($U44="","", IF( (MOD($AA43,12)-$S43)&gt;=0.5,"半",0))</f>
        <v/>
      </c>
      <c r="U43" s="45"/>
      <c r="V43" s="460" t="str">
        <f>IF($U44="","",ROUNDDOWN($AA43*($U43/$U44)/12,0))</f>
        <v/>
      </c>
      <c r="W43" s="462" t="str">
        <f>IF($U44="","",ROUNDDOWN(MOD($AA43*($U43/$U44),12),0))</f>
        <v/>
      </c>
      <c r="X43" s="466" t="str">
        <f>IF(U44="","",IF( (MOD($AA43*($U43/$U44),12)-$W43)&gt;=0.5,"半",0) )</f>
        <v/>
      </c>
      <c r="Y43" s="468">
        <v>20</v>
      </c>
      <c r="Z43" s="418"/>
      <c r="AA43" s="380" t="e">
        <f>IF(OR($Y43&lt;&gt;$Y45,$Y45=""), SUMIF($Y$5:$Y$70,$Y43,$AB$5:$AB$70),"" )</f>
        <v>#VALUE!</v>
      </c>
      <c r="AB43" s="420" t="e">
        <f>IF(Z43=2,0,O43*12+P43+COUNTIF(Q43:Q43,"半")*0.5)</f>
        <v>#VALUE!</v>
      </c>
      <c r="AC43" s="421"/>
      <c r="AD43" s="370"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 hidden="1" customHeight="1">
      <c r="A44" s="48"/>
      <c r="B44" s="394"/>
      <c r="C44" s="395"/>
      <c r="D44" s="395"/>
      <c r="E44" s="395"/>
      <c r="F44" s="395"/>
      <c r="G44" s="396"/>
      <c r="H44" s="43" t="s">
        <v>41</v>
      </c>
      <c r="I44" s="43"/>
      <c r="J44" s="384"/>
      <c r="K44" s="385"/>
      <c r="L44" s="355"/>
      <c r="M44" s="362"/>
      <c r="N44" s="343"/>
      <c r="O44" s="387"/>
      <c r="P44" s="366"/>
      <c r="Q44" s="424"/>
      <c r="R44" s="461"/>
      <c r="S44" s="463"/>
      <c r="T44" s="465"/>
      <c r="U44" s="42"/>
      <c r="V44" s="461"/>
      <c r="W44" s="463"/>
      <c r="X44" s="467"/>
      <c r="Y44" s="469"/>
      <c r="Z44" s="419"/>
      <c r="AA44" s="380"/>
      <c r="AB44" s="420"/>
      <c r="AC44" s="422"/>
      <c r="AD44" s="370"/>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 hidden="1" customHeight="1">
      <c r="A45" s="48"/>
      <c r="B45" s="391"/>
      <c r="C45" s="392"/>
      <c r="D45" s="392"/>
      <c r="E45" s="392"/>
      <c r="F45" s="392"/>
      <c r="G45" s="393"/>
      <c r="H45" s="47" t="s">
        <v>42</v>
      </c>
      <c r="I45" s="46"/>
      <c r="J45" s="397"/>
      <c r="K45" s="398"/>
      <c r="L45" s="354">
        <f>AG45</f>
        <v>0</v>
      </c>
      <c r="M45" s="361">
        <f>AH45</f>
        <v>0</v>
      </c>
      <c r="N45" s="342" t="str">
        <f>AI45</f>
        <v>半</v>
      </c>
      <c r="O45" s="386" t="str">
        <f>IF($J45&lt;&gt;"",IF($AC45="0-",AM45,IF($AC45="+0",AS45,IF($AC45="+-",AY45,AG45))),"")</f>
        <v/>
      </c>
      <c r="P45" s="365" t="str">
        <f>IF($J45&lt;&gt;"",IF($AC45="0-",AN45,IF($AC45="+0",AT45,IF($AC45="+-",AZ45,AH45))),"")</f>
        <v/>
      </c>
      <c r="Q45" s="423" t="str">
        <f>IF($J45&lt;&gt;"",IF($AC45="0-",AO45,IF($AC45="+0",AU45,IF($AC45="+-",BA45,AI45))),"")</f>
        <v/>
      </c>
      <c r="R45" s="460" t="str">
        <f>IF($U46="","",ROUNDDOWN($AA45/12,0))</f>
        <v/>
      </c>
      <c r="S45" s="462" t="str">
        <f>IF($U46="","",ROUNDDOWN(MOD($AA45,12),0))</f>
        <v/>
      </c>
      <c r="T45" s="464" t="str">
        <f>IF($U46="","", IF( (MOD($AA45,12)-$S45)&gt;=0.5,"半",0))</f>
        <v/>
      </c>
      <c r="U45" s="45"/>
      <c r="V45" s="460" t="str">
        <f>IF($U46="","",ROUNDDOWN($AA45*($U45/$U46)/12,0))</f>
        <v/>
      </c>
      <c r="W45" s="462" t="str">
        <f>IF($U46="","",ROUNDDOWN(MOD($AA45*($U45/$U46),12),0))</f>
        <v/>
      </c>
      <c r="X45" s="466" t="str">
        <f>IF(U46="","",IF( (MOD($AA45*($U45/$U46),12)-$W45)&gt;=0.5,"半",0) )</f>
        <v/>
      </c>
      <c r="Y45" s="468">
        <v>21</v>
      </c>
      <c r="Z45" s="418"/>
      <c r="AA45" s="380" t="e">
        <f>IF(OR($Y45&lt;&gt;$Y47,$Y47=""), SUMIF($Y$5:$Y$70,$Y45,$AB$5:$AB$70),"" )</f>
        <v>#VALUE!</v>
      </c>
      <c r="AB45" s="420" t="e">
        <f>IF(Z45=2,0,O45*12+P45+COUNTIF(Q45:Q45,"半")*0.5)</f>
        <v>#VALUE!</v>
      </c>
      <c r="AC45" s="470"/>
      <c r="AD45" s="370"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 hidden="1" customHeight="1">
      <c r="A46" s="48"/>
      <c r="B46" s="394"/>
      <c r="C46" s="395"/>
      <c r="D46" s="395"/>
      <c r="E46" s="395"/>
      <c r="F46" s="395"/>
      <c r="G46" s="396"/>
      <c r="H46" s="43" t="s">
        <v>41</v>
      </c>
      <c r="I46" s="43"/>
      <c r="J46" s="384"/>
      <c r="K46" s="385"/>
      <c r="L46" s="355"/>
      <c r="M46" s="362"/>
      <c r="N46" s="343"/>
      <c r="O46" s="387"/>
      <c r="P46" s="366"/>
      <c r="Q46" s="424"/>
      <c r="R46" s="461"/>
      <c r="S46" s="463"/>
      <c r="T46" s="465"/>
      <c r="U46" s="42"/>
      <c r="V46" s="461"/>
      <c r="W46" s="463"/>
      <c r="X46" s="467"/>
      <c r="Y46" s="469"/>
      <c r="Z46" s="419"/>
      <c r="AA46" s="380"/>
      <c r="AB46" s="420"/>
      <c r="AC46" s="422"/>
      <c r="AD46" s="370"/>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 hidden="1" customHeight="1">
      <c r="A47" s="48"/>
      <c r="B47" s="391"/>
      <c r="C47" s="392"/>
      <c r="D47" s="392"/>
      <c r="E47" s="392"/>
      <c r="F47" s="392"/>
      <c r="G47" s="393"/>
      <c r="H47" s="47" t="s">
        <v>42</v>
      </c>
      <c r="I47" s="46"/>
      <c r="J47" s="397"/>
      <c r="K47" s="398"/>
      <c r="L47" s="354">
        <f>AG47</f>
        <v>0</v>
      </c>
      <c r="M47" s="361">
        <f>AH47</f>
        <v>0</v>
      </c>
      <c r="N47" s="342" t="str">
        <f>AI47</f>
        <v>半</v>
      </c>
      <c r="O47" s="386" t="str">
        <f>IF($J47&lt;&gt;"",IF($AC47="0-",AM47,IF($AC47="+0",AS47,IF($AC47="+-",AY47,AG47))),"")</f>
        <v/>
      </c>
      <c r="P47" s="365" t="str">
        <f>IF($J47&lt;&gt;"",IF($AC47="0-",AN47,IF($AC47="+0",AT47,IF($AC47="+-",AZ47,AH47))),"")</f>
        <v/>
      </c>
      <c r="Q47" s="423" t="str">
        <f>IF($J47&lt;&gt;"",IF($AC47="0-",AO47,IF($AC47="+0",AU47,IF($AC47="+-",BA47,AI47))),"")</f>
        <v/>
      </c>
      <c r="R47" s="460" t="str">
        <f>IF($U48="","",ROUNDDOWN($AA47/12,0))</f>
        <v/>
      </c>
      <c r="S47" s="462" t="str">
        <f>IF($U48="","",ROUNDDOWN(MOD($AA47,12),0))</f>
        <v/>
      </c>
      <c r="T47" s="464" t="str">
        <f>IF($U48="","", IF( (MOD($AA47,12)-$S47)&gt;=0.5,"半",0))</f>
        <v/>
      </c>
      <c r="U47" s="45"/>
      <c r="V47" s="460" t="str">
        <f>IF($U48="","",ROUNDDOWN($AA47*($U47/$U48)/12,0))</f>
        <v/>
      </c>
      <c r="W47" s="462" t="str">
        <f>IF($U48="","",ROUNDDOWN(MOD($AA47*($U47/$U48),12),0))</f>
        <v/>
      </c>
      <c r="X47" s="466" t="str">
        <f>IF(U48="","",IF( (MOD($AA47*($U47/$U48),12)-$W47)&gt;=0.5,"半",0) )</f>
        <v/>
      </c>
      <c r="Y47" s="468">
        <v>22</v>
      </c>
      <c r="Z47" s="418"/>
      <c r="AA47" s="380" t="e">
        <f>IF(OR($Y47&lt;&gt;$Y49,$Y49=""), SUMIF($Y$5:$Y$70,$Y47,$AB$5:$AB$70),"" )</f>
        <v>#VALUE!</v>
      </c>
      <c r="AB47" s="420" t="e">
        <f>IF(Z47=2,0,O47*12+P47+COUNTIF(Q47:Q47,"半")*0.5)</f>
        <v>#VALUE!</v>
      </c>
      <c r="AC47" s="470"/>
      <c r="AD47" s="370"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 hidden="1" customHeight="1">
      <c r="A48" s="48"/>
      <c r="B48" s="394"/>
      <c r="C48" s="395"/>
      <c r="D48" s="395"/>
      <c r="E48" s="395"/>
      <c r="F48" s="395"/>
      <c r="G48" s="396"/>
      <c r="H48" s="43" t="s">
        <v>41</v>
      </c>
      <c r="I48" s="43"/>
      <c r="J48" s="384"/>
      <c r="K48" s="385"/>
      <c r="L48" s="355"/>
      <c r="M48" s="362"/>
      <c r="N48" s="343"/>
      <c r="O48" s="387"/>
      <c r="P48" s="366"/>
      <c r="Q48" s="424"/>
      <c r="R48" s="461"/>
      <c r="S48" s="463"/>
      <c r="T48" s="465"/>
      <c r="U48" s="42"/>
      <c r="V48" s="461"/>
      <c r="W48" s="463"/>
      <c r="X48" s="467"/>
      <c r="Y48" s="469"/>
      <c r="Z48" s="419"/>
      <c r="AA48" s="380"/>
      <c r="AB48" s="420"/>
      <c r="AC48" s="422"/>
      <c r="AD48" s="370"/>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 hidden="1" customHeight="1">
      <c r="A49" s="48"/>
      <c r="B49" s="391"/>
      <c r="C49" s="392"/>
      <c r="D49" s="392"/>
      <c r="E49" s="392"/>
      <c r="F49" s="392"/>
      <c r="G49" s="393"/>
      <c r="H49" s="47" t="s">
        <v>42</v>
      </c>
      <c r="I49" s="46"/>
      <c r="J49" s="397"/>
      <c r="K49" s="398"/>
      <c r="L49" s="354">
        <f>AG49</f>
        <v>0</v>
      </c>
      <c r="M49" s="361">
        <f>AH49</f>
        <v>0</v>
      </c>
      <c r="N49" s="342" t="str">
        <f>AI49</f>
        <v>半</v>
      </c>
      <c r="O49" s="386" t="str">
        <f>IF($J49&lt;&gt;"",IF($AC49="0-",AM49,IF($AC49="+0",AS49,IF($AC49="+-",AY49,AG49))),"")</f>
        <v/>
      </c>
      <c r="P49" s="365" t="str">
        <f>IF($J49&lt;&gt;"",IF($AC49="0-",AN49,IF($AC49="+0",AT49,IF($AC49="+-",AZ49,AH49))),"")</f>
        <v/>
      </c>
      <c r="Q49" s="423" t="str">
        <f>IF($J49&lt;&gt;"",IF($AC49="0-",AO49,IF($AC49="+0",AU49,IF($AC49="+-",BA49,AI49))),"")</f>
        <v/>
      </c>
      <c r="R49" s="460" t="str">
        <f>IF($U50="","",ROUNDDOWN($AA49/12,0))</f>
        <v/>
      </c>
      <c r="S49" s="462" t="str">
        <f>IF($U50="","",ROUNDDOWN(MOD($AA49,12),0))</f>
        <v/>
      </c>
      <c r="T49" s="464" t="str">
        <f>IF($U50="","", IF( (MOD($AA49,12)-$S49)&gt;=0.5,"半",0))</f>
        <v/>
      </c>
      <c r="U49" s="45"/>
      <c r="V49" s="460" t="str">
        <f>IF($U50="","",ROUNDDOWN($AA49*($U49/$U50)/12,0))</f>
        <v/>
      </c>
      <c r="W49" s="462" t="str">
        <f>IF($U50="","",ROUNDDOWN(MOD($AA49*($U49/$U50),12),0))</f>
        <v/>
      </c>
      <c r="X49" s="466" t="str">
        <f>IF(U50="","",IF( (MOD($AA49*($U49/$U50),12)-$W49)&gt;=0.5,"半",0) )</f>
        <v/>
      </c>
      <c r="Y49" s="468">
        <v>23</v>
      </c>
      <c r="Z49" s="418"/>
      <c r="AA49" s="380" t="e">
        <f>IF(OR($Y49&lt;&gt;$Y51,$Y51=""), SUMIF($Y$5:$Y$70,$Y49,$AB$5:$AB$70),"" )</f>
        <v>#VALUE!</v>
      </c>
      <c r="AB49" s="420" t="e">
        <f>IF(Z49=2,0,O49*12+P49+COUNTIF(Q49:Q49,"半")*0.5)</f>
        <v>#VALUE!</v>
      </c>
      <c r="AC49" s="470"/>
      <c r="AD49" s="370"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 hidden="1" customHeight="1">
      <c r="A50" s="48"/>
      <c r="B50" s="394"/>
      <c r="C50" s="395"/>
      <c r="D50" s="395"/>
      <c r="E50" s="395"/>
      <c r="F50" s="395"/>
      <c r="G50" s="396"/>
      <c r="H50" s="43" t="s">
        <v>41</v>
      </c>
      <c r="I50" s="43"/>
      <c r="J50" s="384"/>
      <c r="K50" s="385"/>
      <c r="L50" s="355"/>
      <c r="M50" s="362"/>
      <c r="N50" s="343"/>
      <c r="O50" s="387"/>
      <c r="P50" s="366"/>
      <c r="Q50" s="424"/>
      <c r="R50" s="461"/>
      <c r="S50" s="463"/>
      <c r="T50" s="465"/>
      <c r="U50" s="42"/>
      <c r="V50" s="461"/>
      <c r="W50" s="463"/>
      <c r="X50" s="467"/>
      <c r="Y50" s="469"/>
      <c r="Z50" s="419"/>
      <c r="AA50" s="380"/>
      <c r="AB50" s="420"/>
      <c r="AC50" s="422"/>
      <c r="AD50" s="370"/>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 hidden="1" customHeight="1">
      <c r="A51" s="48"/>
      <c r="B51" s="391"/>
      <c r="C51" s="392"/>
      <c r="D51" s="392"/>
      <c r="E51" s="392"/>
      <c r="F51" s="392"/>
      <c r="G51" s="393"/>
      <c r="H51" s="47" t="s">
        <v>42</v>
      </c>
      <c r="I51" s="46"/>
      <c r="J51" s="397"/>
      <c r="K51" s="398"/>
      <c r="L51" s="354">
        <f>AG51</f>
        <v>0</v>
      </c>
      <c r="M51" s="361">
        <f>AH51</f>
        <v>0</v>
      </c>
      <c r="N51" s="342" t="str">
        <f>AI51</f>
        <v>半</v>
      </c>
      <c r="O51" s="386" t="str">
        <f>IF($J51&lt;&gt;"",IF($AC51="0-",AM51,IF($AC51="+0",AS51,IF($AC51="+-",AY51,AG51))),"")</f>
        <v/>
      </c>
      <c r="P51" s="365" t="str">
        <f>IF($J51&lt;&gt;"",IF($AC51="0-",AN51,IF($AC51="+0",AT51,IF($AC51="+-",AZ51,AH51))),"")</f>
        <v/>
      </c>
      <c r="Q51" s="423" t="str">
        <f>IF($J51&lt;&gt;"",IF($AC51="0-",AO51,IF($AC51="+0",AU51,IF($AC51="+-",BA51,AI51))),"")</f>
        <v/>
      </c>
      <c r="R51" s="460" t="str">
        <f>IF($U52="","",ROUNDDOWN($AA51/12,0))</f>
        <v/>
      </c>
      <c r="S51" s="462" t="str">
        <f>IF($U52="","",ROUNDDOWN(MOD($AA51,12),0))</f>
        <v/>
      </c>
      <c r="T51" s="464" t="str">
        <f>IF($U52="","", IF( (MOD($AA51,12)-$S51)&gt;=0.5,"半",0))</f>
        <v/>
      </c>
      <c r="U51" s="45"/>
      <c r="V51" s="460" t="str">
        <f>IF($U52="","",ROUNDDOWN($AA51*($U51/$U52)/12,0))</f>
        <v/>
      </c>
      <c r="W51" s="462" t="str">
        <f>IF($U52="","",ROUNDDOWN(MOD($AA51*($U51/$U52),12),0))</f>
        <v/>
      </c>
      <c r="X51" s="466" t="str">
        <f>IF(U52="","",IF( (MOD($AA51*($U51/$U52),12)-$W51)&gt;=0.5,"半",0) )</f>
        <v/>
      </c>
      <c r="Y51" s="468">
        <v>24</v>
      </c>
      <c r="Z51" s="418"/>
      <c r="AA51" s="380" t="e">
        <f>IF(OR($Y51&lt;&gt;$Y53,$Y53=""), SUMIF($Y$5:$Y$70,$Y51,$AB$5:$AB$70),"" )</f>
        <v>#VALUE!</v>
      </c>
      <c r="AB51" s="420" t="e">
        <f>IF(Z51=2,0,O51*12+P51+COUNTIF(Q51:Q51,"半")*0.5)</f>
        <v>#VALUE!</v>
      </c>
      <c r="AC51" s="470"/>
      <c r="AD51" s="370"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 hidden="1" customHeight="1">
      <c r="A52" s="48"/>
      <c r="B52" s="394"/>
      <c r="C52" s="395"/>
      <c r="D52" s="395"/>
      <c r="E52" s="395"/>
      <c r="F52" s="395"/>
      <c r="G52" s="396"/>
      <c r="H52" s="43" t="s">
        <v>41</v>
      </c>
      <c r="I52" s="43"/>
      <c r="J52" s="384"/>
      <c r="K52" s="385"/>
      <c r="L52" s="355"/>
      <c r="M52" s="362"/>
      <c r="N52" s="343"/>
      <c r="O52" s="387"/>
      <c r="P52" s="366"/>
      <c r="Q52" s="424"/>
      <c r="R52" s="461"/>
      <c r="S52" s="463"/>
      <c r="T52" s="465"/>
      <c r="U52" s="42"/>
      <c r="V52" s="461"/>
      <c r="W52" s="463"/>
      <c r="X52" s="467"/>
      <c r="Y52" s="469"/>
      <c r="Z52" s="419"/>
      <c r="AA52" s="380"/>
      <c r="AB52" s="420"/>
      <c r="AC52" s="422"/>
      <c r="AD52" s="370"/>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 hidden="1" customHeight="1">
      <c r="A53" s="48"/>
      <c r="B53" s="391"/>
      <c r="C53" s="392"/>
      <c r="D53" s="392"/>
      <c r="E53" s="392"/>
      <c r="F53" s="392"/>
      <c r="G53" s="393"/>
      <c r="H53" s="47" t="s">
        <v>42</v>
      </c>
      <c r="I53" s="46"/>
      <c r="J53" s="397"/>
      <c r="K53" s="398"/>
      <c r="L53" s="354">
        <f>AG53</f>
        <v>0</v>
      </c>
      <c r="M53" s="361">
        <f>AH53</f>
        <v>0</v>
      </c>
      <c r="N53" s="342" t="str">
        <f>AI53</f>
        <v>半</v>
      </c>
      <c r="O53" s="386" t="str">
        <f>IF($J53&lt;&gt;"",IF($AC53="0-",AM53,IF($AC53="+0",AS53,IF($AC53="+-",AY53,AG53))),"")</f>
        <v/>
      </c>
      <c r="P53" s="365" t="str">
        <f>IF($J53&lt;&gt;"",IF($AC53="0-",AN53,IF($AC53="+0",AT53,IF($AC53="+-",AZ53,AH53))),"")</f>
        <v/>
      </c>
      <c r="Q53" s="423" t="str">
        <f>IF($J53&lt;&gt;"",IF($AC53="0-",AO53,IF($AC53="+0",AU53,IF($AC53="+-",BA53,AI53))),"")</f>
        <v/>
      </c>
      <c r="R53" s="460" t="str">
        <f>IF($U54="","",ROUNDDOWN($AA53/12,0))</f>
        <v/>
      </c>
      <c r="S53" s="462" t="str">
        <f>IF($U54="","",ROUNDDOWN(MOD($AA53,12),0))</f>
        <v/>
      </c>
      <c r="T53" s="464" t="str">
        <f>IF($U54="","", IF( (MOD($AA53,12)-$S53)&gt;=0.5,"半",0))</f>
        <v/>
      </c>
      <c r="U53" s="45"/>
      <c r="V53" s="460" t="str">
        <f>IF($U54="","",ROUNDDOWN($AA53*($U53/$U54)/12,0))</f>
        <v/>
      </c>
      <c r="W53" s="462" t="str">
        <f>IF($U54="","",ROUNDDOWN(MOD($AA53*($U53/$U54),12),0))</f>
        <v/>
      </c>
      <c r="X53" s="466" t="str">
        <f>IF(U54="","",IF( (MOD($AA53*($U53/$U54),12)-$W53)&gt;=0.5,"半",0) )</f>
        <v/>
      </c>
      <c r="Y53" s="468">
        <v>25</v>
      </c>
      <c r="Z53" s="418"/>
      <c r="AA53" s="380" t="e">
        <f>IF(OR($Y53&lt;&gt;$Y55,$Y55=""), SUMIF($Y$5:$Y$70,$Y53,$AB$5:$AB$70),"" )</f>
        <v>#VALUE!</v>
      </c>
      <c r="AB53" s="420" t="e">
        <f>IF(Z53=2,0,O53*12+P53+COUNTIF(Q53:Q53,"半")*0.5)</f>
        <v>#VALUE!</v>
      </c>
      <c r="AC53" s="470"/>
      <c r="AD53" s="370"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 hidden="1" customHeight="1">
      <c r="A54" s="48"/>
      <c r="B54" s="394"/>
      <c r="C54" s="395"/>
      <c r="D54" s="395"/>
      <c r="E54" s="395"/>
      <c r="F54" s="395"/>
      <c r="G54" s="396"/>
      <c r="H54" s="43" t="s">
        <v>41</v>
      </c>
      <c r="I54" s="43"/>
      <c r="J54" s="384"/>
      <c r="K54" s="385"/>
      <c r="L54" s="355"/>
      <c r="M54" s="362"/>
      <c r="N54" s="343"/>
      <c r="O54" s="387"/>
      <c r="P54" s="366"/>
      <c r="Q54" s="424"/>
      <c r="R54" s="461"/>
      <c r="S54" s="463"/>
      <c r="T54" s="465"/>
      <c r="U54" s="42"/>
      <c r="V54" s="461"/>
      <c r="W54" s="463"/>
      <c r="X54" s="467"/>
      <c r="Y54" s="469"/>
      <c r="Z54" s="419"/>
      <c r="AA54" s="380"/>
      <c r="AB54" s="420"/>
      <c r="AC54" s="422"/>
      <c r="AD54" s="370"/>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 hidden="1" customHeight="1">
      <c r="A55" s="48"/>
      <c r="B55" s="391"/>
      <c r="C55" s="392"/>
      <c r="D55" s="392"/>
      <c r="E55" s="392"/>
      <c r="F55" s="392"/>
      <c r="G55" s="393"/>
      <c r="H55" s="47" t="s">
        <v>42</v>
      </c>
      <c r="I55" s="46"/>
      <c r="J55" s="397"/>
      <c r="K55" s="398"/>
      <c r="L55" s="354">
        <f>AG55</f>
        <v>0</v>
      </c>
      <c r="M55" s="361">
        <f>AH55</f>
        <v>0</v>
      </c>
      <c r="N55" s="342" t="str">
        <f>AI55</f>
        <v>半</v>
      </c>
      <c r="O55" s="386" t="str">
        <f>IF($J55&lt;&gt;"",IF($AC55="0-",AM55,IF($AC55="+0",AS55,IF($AC55="+-",AY55,AG55))),"")</f>
        <v/>
      </c>
      <c r="P55" s="365" t="str">
        <f>IF($J55&lt;&gt;"",IF($AC55="0-",AN55,IF($AC55="+0",AT55,IF($AC55="+-",AZ55,AH55))),"")</f>
        <v/>
      </c>
      <c r="Q55" s="423" t="str">
        <f>IF($J55&lt;&gt;"",IF($AC55="0-",AO55,IF($AC55="+0",AU55,IF($AC55="+-",BA55,AI55))),"")</f>
        <v/>
      </c>
      <c r="R55" s="460" t="str">
        <f>IF($U56="","",ROUNDDOWN($AA55/12,0))</f>
        <v/>
      </c>
      <c r="S55" s="462" t="str">
        <f>IF($U56="","",ROUNDDOWN(MOD($AA55,12),0))</f>
        <v/>
      </c>
      <c r="T55" s="464" t="str">
        <f>IF($U56="","", IF( (MOD($AA55,12)-$S55)&gt;=0.5,"半",0))</f>
        <v/>
      </c>
      <c r="U55" s="45"/>
      <c r="V55" s="460" t="str">
        <f>IF($U56="","",ROUNDDOWN($AA55*($U55/$U56)/12,0))</f>
        <v/>
      </c>
      <c r="W55" s="462" t="str">
        <f>IF($U56="","",ROUNDDOWN(MOD($AA55*($U55/$U56),12),0))</f>
        <v/>
      </c>
      <c r="X55" s="466" t="str">
        <f>IF(U56="","",IF( (MOD($AA55*($U55/$U56),12)-$W55)&gt;=0.5,"半",0) )</f>
        <v/>
      </c>
      <c r="Y55" s="468">
        <v>26</v>
      </c>
      <c r="Z55" s="418"/>
      <c r="AA55" s="380" t="e">
        <f>IF(OR($Y55&lt;&gt;$Y57,$Y57=""), SUMIF($Y$5:$Y$70,$Y55,$AB$5:$AB$70),"" )</f>
        <v>#VALUE!</v>
      </c>
      <c r="AB55" s="420" t="e">
        <f>IF(Z55=2,0,O55*12+P55+COUNTIF(Q55:Q55,"半")*0.5)</f>
        <v>#VALUE!</v>
      </c>
      <c r="AC55" s="470"/>
      <c r="AD55" s="370"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 hidden="1" customHeight="1">
      <c r="A56" s="48"/>
      <c r="B56" s="394"/>
      <c r="C56" s="395"/>
      <c r="D56" s="395"/>
      <c r="E56" s="395"/>
      <c r="F56" s="395"/>
      <c r="G56" s="396"/>
      <c r="H56" s="43" t="s">
        <v>41</v>
      </c>
      <c r="I56" s="43"/>
      <c r="J56" s="384"/>
      <c r="K56" s="385"/>
      <c r="L56" s="355"/>
      <c r="M56" s="362"/>
      <c r="N56" s="343"/>
      <c r="O56" s="387"/>
      <c r="P56" s="366"/>
      <c r="Q56" s="424"/>
      <c r="R56" s="461"/>
      <c r="S56" s="463"/>
      <c r="T56" s="465"/>
      <c r="U56" s="42"/>
      <c r="V56" s="461"/>
      <c r="W56" s="463"/>
      <c r="X56" s="467"/>
      <c r="Y56" s="469"/>
      <c r="Z56" s="419"/>
      <c r="AA56" s="380"/>
      <c r="AB56" s="420"/>
      <c r="AC56" s="422"/>
      <c r="AD56" s="370"/>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 hidden="1" customHeight="1">
      <c r="A57" s="48"/>
      <c r="B57" s="391"/>
      <c r="C57" s="392"/>
      <c r="D57" s="392"/>
      <c r="E57" s="392"/>
      <c r="F57" s="392"/>
      <c r="G57" s="393"/>
      <c r="H57" s="47" t="s">
        <v>42</v>
      </c>
      <c r="I57" s="46"/>
      <c r="J57" s="397"/>
      <c r="K57" s="398"/>
      <c r="L57" s="354">
        <f>AG57</f>
        <v>0</v>
      </c>
      <c r="M57" s="361">
        <f>AH57</f>
        <v>0</v>
      </c>
      <c r="N57" s="342" t="str">
        <f>AI57</f>
        <v>半</v>
      </c>
      <c r="O57" s="386" t="str">
        <f>IF($J57&lt;&gt;"",IF($AC57="0-",AM57,IF($AC57="+0",AS57,IF($AC57="+-",AY57,AG57))),"")</f>
        <v/>
      </c>
      <c r="P57" s="365" t="str">
        <f>IF($J57&lt;&gt;"",IF($AC57="0-",AN57,IF($AC57="+0",AT57,IF($AC57="+-",AZ57,AH57))),"")</f>
        <v/>
      </c>
      <c r="Q57" s="423" t="str">
        <f>IF($J57&lt;&gt;"",IF($AC57="0-",AO57,IF($AC57="+0",AU57,IF($AC57="+-",BA57,AI57))),"")</f>
        <v/>
      </c>
      <c r="R57" s="460" t="str">
        <f>IF($U58="","",ROUNDDOWN($AA57/12,0))</f>
        <v/>
      </c>
      <c r="S57" s="462" t="str">
        <f>IF($U58="","",ROUNDDOWN(MOD($AA57,12),0))</f>
        <v/>
      </c>
      <c r="T57" s="464" t="str">
        <f>IF($U58="","", IF( (MOD($AA57,12)-$S57)&gt;=0.5,"半",0))</f>
        <v/>
      </c>
      <c r="U57" s="45"/>
      <c r="V57" s="460" t="str">
        <f>IF($U58="","",ROUNDDOWN($AA57*($U57/$U58)/12,0))</f>
        <v/>
      </c>
      <c r="W57" s="462" t="str">
        <f>IF($U58="","",ROUNDDOWN(MOD($AA57*($U57/$U58),12),0))</f>
        <v/>
      </c>
      <c r="X57" s="466" t="str">
        <f>IF(U58="","",IF( (MOD($AA57*($U57/$U58),12)-$W57)&gt;=0.5,"半",0) )</f>
        <v/>
      </c>
      <c r="Y57" s="468">
        <v>27</v>
      </c>
      <c r="Z57" s="418"/>
      <c r="AA57" s="380" t="e">
        <f>IF(OR($Y57&lt;&gt;$Y59,$Y59=""), SUMIF($Y$5:$Y$70,$Y57,$AB$5:$AB$70),"" )</f>
        <v>#VALUE!</v>
      </c>
      <c r="AB57" s="420" t="e">
        <f>IF(Z57=2,0,O57*12+P57+COUNTIF(Q57:Q57,"半")*0.5)</f>
        <v>#VALUE!</v>
      </c>
      <c r="AC57" s="470"/>
      <c r="AD57" s="370"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 hidden="1" customHeight="1">
      <c r="A58" s="48"/>
      <c r="B58" s="394"/>
      <c r="C58" s="395"/>
      <c r="D58" s="395"/>
      <c r="E58" s="395"/>
      <c r="F58" s="395"/>
      <c r="G58" s="396"/>
      <c r="H58" s="43" t="s">
        <v>41</v>
      </c>
      <c r="I58" s="43"/>
      <c r="J58" s="384"/>
      <c r="K58" s="385"/>
      <c r="L58" s="355"/>
      <c r="M58" s="362"/>
      <c r="N58" s="343"/>
      <c r="O58" s="387"/>
      <c r="P58" s="366"/>
      <c r="Q58" s="424"/>
      <c r="R58" s="461"/>
      <c r="S58" s="463"/>
      <c r="T58" s="465"/>
      <c r="U58" s="42"/>
      <c r="V58" s="461"/>
      <c r="W58" s="463"/>
      <c r="X58" s="467"/>
      <c r="Y58" s="469"/>
      <c r="Z58" s="419"/>
      <c r="AA58" s="380"/>
      <c r="AB58" s="420"/>
      <c r="AC58" s="422"/>
      <c r="AD58" s="370"/>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 hidden="1" customHeight="1">
      <c r="A59" s="48"/>
      <c r="B59" s="391"/>
      <c r="C59" s="392"/>
      <c r="D59" s="392"/>
      <c r="E59" s="392"/>
      <c r="F59" s="392"/>
      <c r="G59" s="393"/>
      <c r="H59" s="47" t="s">
        <v>42</v>
      </c>
      <c r="I59" s="46"/>
      <c r="J59" s="397"/>
      <c r="K59" s="398"/>
      <c r="L59" s="354">
        <f>AG59</f>
        <v>0</v>
      </c>
      <c r="M59" s="361">
        <f>AH59</f>
        <v>0</v>
      </c>
      <c r="N59" s="342" t="str">
        <f>AI59</f>
        <v>半</v>
      </c>
      <c r="O59" s="386" t="str">
        <f>IF($J59&lt;&gt;"",IF($AC59="0-",AM59,IF($AC59="+0",AS59,IF($AC59="+-",AY59,AG59))),"")</f>
        <v/>
      </c>
      <c r="P59" s="365" t="str">
        <f>IF($J59&lt;&gt;"",IF($AC59="0-",AN59,IF($AC59="+0",AT59,IF($AC59="+-",AZ59,AH59))),"")</f>
        <v/>
      </c>
      <c r="Q59" s="423" t="str">
        <f>IF($J59&lt;&gt;"",IF($AC59="0-",AO59,IF($AC59="+0",AU59,IF($AC59="+-",BA59,AI59))),"")</f>
        <v/>
      </c>
      <c r="R59" s="460" t="str">
        <f>IF($U60="","",ROUNDDOWN($AA59/12,0))</f>
        <v/>
      </c>
      <c r="S59" s="462" t="str">
        <f>IF($U60="","",ROUNDDOWN(MOD($AA59,12),0))</f>
        <v/>
      </c>
      <c r="T59" s="464" t="str">
        <f>IF($U60="","", IF( (MOD($AA59,12)-$S59)&gt;=0.5,"半",0))</f>
        <v/>
      </c>
      <c r="U59" s="45"/>
      <c r="V59" s="460" t="str">
        <f>IF($U60="","",ROUNDDOWN($AA59*($U59/$U60)/12,0))</f>
        <v/>
      </c>
      <c r="W59" s="462" t="str">
        <f>IF($U60="","",ROUNDDOWN(MOD($AA59*($U59/$U60),12),0))</f>
        <v/>
      </c>
      <c r="X59" s="466" t="str">
        <f>IF(U60="","",IF( (MOD($AA59*($U59/$U60),12)-$W59)&gt;=0.5,"半",0) )</f>
        <v/>
      </c>
      <c r="Y59" s="468">
        <v>28</v>
      </c>
      <c r="Z59" s="418"/>
      <c r="AA59" s="380" t="e">
        <f>IF(OR($Y59&lt;&gt;$Y61,$Y61=""), SUMIF($Y$5:$Y$70,$Y59,$AB$5:$AB$70),"" )</f>
        <v>#VALUE!</v>
      </c>
      <c r="AB59" s="420" t="e">
        <f>IF(Z59=2,0,O59*12+P59+COUNTIF(Q59:Q59,"半")*0.5)</f>
        <v>#VALUE!</v>
      </c>
      <c r="AC59" s="470"/>
      <c r="AD59" s="370"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 hidden="1" customHeight="1">
      <c r="A60" s="48"/>
      <c r="B60" s="394"/>
      <c r="C60" s="395"/>
      <c r="D60" s="395"/>
      <c r="E60" s="395"/>
      <c r="F60" s="395"/>
      <c r="G60" s="396"/>
      <c r="H60" s="43" t="s">
        <v>41</v>
      </c>
      <c r="I60" s="43"/>
      <c r="J60" s="384"/>
      <c r="K60" s="385"/>
      <c r="L60" s="355"/>
      <c r="M60" s="362"/>
      <c r="N60" s="343"/>
      <c r="O60" s="387"/>
      <c r="P60" s="366"/>
      <c r="Q60" s="424"/>
      <c r="R60" s="461"/>
      <c r="S60" s="463"/>
      <c r="T60" s="465"/>
      <c r="U60" s="42"/>
      <c r="V60" s="461"/>
      <c r="W60" s="463"/>
      <c r="X60" s="467"/>
      <c r="Y60" s="469"/>
      <c r="Z60" s="419"/>
      <c r="AA60" s="380"/>
      <c r="AB60" s="420"/>
      <c r="AC60" s="422"/>
      <c r="AD60" s="370"/>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 hidden="1" customHeight="1">
      <c r="A61" s="48"/>
      <c r="B61" s="391"/>
      <c r="C61" s="392"/>
      <c r="D61" s="392"/>
      <c r="E61" s="392"/>
      <c r="F61" s="392"/>
      <c r="G61" s="393"/>
      <c r="H61" s="47" t="s">
        <v>42</v>
      </c>
      <c r="I61" s="46"/>
      <c r="J61" s="397"/>
      <c r="K61" s="398"/>
      <c r="L61" s="354">
        <f>AG61</f>
        <v>0</v>
      </c>
      <c r="M61" s="361">
        <f>AH61</f>
        <v>0</v>
      </c>
      <c r="N61" s="342" t="str">
        <f>AI61</f>
        <v>半</v>
      </c>
      <c r="O61" s="386" t="str">
        <f>IF($J61&lt;&gt;"",IF($AC61="0-",AM61,IF($AC61="+0",AS61,IF($AC61="+-",AY61,AG61))),"")</f>
        <v/>
      </c>
      <c r="P61" s="365" t="str">
        <f>IF($J61&lt;&gt;"",IF($AC61="0-",AN61,IF($AC61="+0",AT61,IF($AC61="+-",AZ61,AH61))),"")</f>
        <v/>
      </c>
      <c r="Q61" s="423" t="str">
        <f>IF($J61&lt;&gt;"",IF($AC61="0-",AO61,IF($AC61="+0",AU61,IF($AC61="+-",BA61,AI61))),"")</f>
        <v/>
      </c>
      <c r="R61" s="460" t="str">
        <f>IF($U62="","",ROUNDDOWN($AA61/12,0))</f>
        <v/>
      </c>
      <c r="S61" s="462" t="str">
        <f>IF($U62="","",ROUNDDOWN(MOD($AA61,12),0))</f>
        <v/>
      </c>
      <c r="T61" s="464" t="str">
        <f>IF($U62="","", IF( (MOD($AA61,12)-$S61)&gt;=0.5,"半",0))</f>
        <v/>
      </c>
      <c r="U61" s="45"/>
      <c r="V61" s="460" t="str">
        <f>IF($U62="","",ROUNDDOWN($AA61*($U61/$U62)/12,0))</f>
        <v/>
      </c>
      <c r="W61" s="462" t="str">
        <f>IF($U62="","",ROUNDDOWN(MOD($AA61*($U61/$U62),12),0))</f>
        <v/>
      </c>
      <c r="X61" s="466" t="str">
        <f>IF(U62="","",IF( (MOD($AA61*($U61/$U62),12)-$W61)&gt;=0.5,"半",0) )</f>
        <v/>
      </c>
      <c r="Y61" s="468">
        <v>29</v>
      </c>
      <c r="Z61" s="418"/>
      <c r="AA61" s="380" t="e">
        <f>IF(OR($Y61&lt;&gt;$Y63,$Y63=""), SUMIF($Y$5:$Y$70,$Y61,$AB$5:$AB$70),"" )</f>
        <v>#VALUE!</v>
      </c>
      <c r="AB61" s="420" t="e">
        <f>IF(Z61=2,0,O61*12+P61+COUNTIF(Q61:Q61,"半")*0.5)</f>
        <v>#VALUE!</v>
      </c>
      <c r="AC61" s="470"/>
      <c r="AD61" s="370"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 hidden="1" customHeight="1">
      <c r="A62" s="48"/>
      <c r="B62" s="394"/>
      <c r="C62" s="395"/>
      <c r="D62" s="395"/>
      <c r="E62" s="395"/>
      <c r="F62" s="395"/>
      <c r="G62" s="396"/>
      <c r="H62" s="43" t="s">
        <v>41</v>
      </c>
      <c r="I62" s="43"/>
      <c r="J62" s="384"/>
      <c r="K62" s="385"/>
      <c r="L62" s="355"/>
      <c r="M62" s="362"/>
      <c r="N62" s="343"/>
      <c r="O62" s="387"/>
      <c r="P62" s="366"/>
      <c r="Q62" s="424"/>
      <c r="R62" s="461"/>
      <c r="S62" s="463"/>
      <c r="T62" s="465"/>
      <c r="U62" s="42"/>
      <c r="V62" s="461"/>
      <c r="W62" s="463"/>
      <c r="X62" s="467"/>
      <c r="Y62" s="469"/>
      <c r="Z62" s="419"/>
      <c r="AA62" s="380"/>
      <c r="AB62" s="420"/>
      <c r="AC62" s="422"/>
      <c r="AD62" s="370"/>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 hidden="1" customHeight="1">
      <c r="A63" s="48"/>
      <c r="B63" s="391"/>
      <c r="C63" s="392"/>
      <c r="D63" s="392"/>
      <c r="E63" s="392"/>
      <c r="F63" s="392"/>
      <c r="G63" s="393"/>
      <c r="H63" s="47" t="s">
        <v>42</v>
      </c>
      <c r="I63" s="46"/>
      <c r="J63" s="397"/>
      <c r="K63" s="398"/>
      <c r="L63" s="354">
        <f>AG63</f>
        <v>0</v>
      </c>
      <c r="M63" s="361">
        <f>AH63</f>
        <v>0</v>
      </c>
      <c r="N63" s="342" t="str">
        <f>AI63</f>
        <v>半</v>
      </c>
      <c r="O63" s="386" t="str">
        <f>IF($J63&lt;&gt;"",IF($AC63="0-",AM63,IF($AC63="+0",AS63,IF($AC63="+-",AY63,AG63))),"")</f>
        <v/>
      </c>
      <c r="P63" s="365" t="str">
        <f>IF($J63&lt;&gt;"",IF($AC63="0-",AN63,IF($AC63="+0",AT63,IF($AC63="+-",AZ63,AH63))),"")</f>
        <v/>
      </c>
      <c r="Q63" s="423" t="str">
        <f>IF($J63&lt;&gt;"",IF($AC63="0-",AO63,IF($AC63="+0",AU63,IF($AC63="+-",BA63,AI63))),"")</f>
        <v/>
      </c>
      <c r="R63" s="460" t="str">
        <f>IF($U64="","",ROUNDDOWN($AA63/12,0))</f>
        <v/>
      </c>
      <c r="S63" s="462" t="str">
        <f>IF($U64="","",ROUNDDOWN(MOD($AA63,12),0))</f>
        <v/>
      </c>
      <c r="T63" s="464" t="str">
        <f>IF($U64="","", IF( (MOD($AA63,12)-$S63)&gt;=0.5,"半",0))</f>
        <v/>
      </c>
      <c r="U63" s="45"/>
      <c r="V63" s="460" t="str">
        <f>IF($U64="","",ROUNDDOWN($AA63*($U63/$U64)/12,0))</f>
        <v/>
      </c>
      <c r="W63" s="462" t="str">
        <f>IF($U64="","",ROUNDDOWN(MOD($AA63*($U63/$U64),12),0))</f>
        <v/>
      </c>
      <c r="X63" s="466" t="str">
        <f>IF(U64="","",IF( (MOD($AA63*($U63/$U64),12)-$W63)&gt;=0.5,"半",0) )</f>
        <v/>
      </c>
      <c r="Y63" s="468">
        <v>30</v>
      </c>
      <c r="Z63" s="418"/>
      <c r="AA63" s="380" t="e">
        <f>IF(OR($Y63&lt;&gt;$Y65,$Y65=""), SUMIF($Y$5:$Y$70,$Y63,$AB$5:$AB$70),"" )</f>
        <v>#VALUE!</v>
      </c>
      <c r="AB63" s="420" t="e">
        <f>IF(Z63=2,0,O63*12+P63+COUNTIF(Q63:Q63,"半")*0.5)</f>
        <v>#VALUE!</v>
      </c>
      <c r="AC63" s="470"/>
      <c r="AD63" s="370"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 hidden="1" customHeight="1">
      <c r="A64" s="48"/>
      <c r="B64" s="394"/>
      <c r="C64" s="395"/>
      <c r="D64" s="395"/>
      <c r="E64" s="395"/>
      <c r="F64" s="395"/>
      <c r="G64" s="396"/>
      <c r="H64" s="43" t="s">
        <v>41</v>
      </c>
      <c r="I64" s="43"/>
      <c r="J64" s="384"/>
      <c r="K64" s="385"/>
      <c r="L64" s="355"/>
      <c r="M64" s="362"/>
      <c r="N64" s="343"/>
      <c r="O64" s="387"/>
      <c r="P64" s="366"/>
      <c r="Q64" s="424"/>
      <c r="R64" s="461"/>
      <c r="S64" s="463"/>
      <c r="T64" s="465"/>
      <c r="U64" s="42"/>
      <c r="V64" s="461"/>
      <c r="W64" s="463"/>
      <c r="X64" s="467"/>
      <c r="Y64" s="469"/>
      <c r="Z64" s="419"/>
      <c r="AA64" s="380"/>
      <c r="AB64" s="420"/>
      <c r="AC64" s="422"/>
      <c r="AD64" s="370"/>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 hidden="1" customHeight="1">
      <c r="A65" s="48"/>
      <c r="B65" s="391"/>
      <c r="C65" s="392"/>
      <c r="D65" s="392"/>
      <c r="E65" s="392"/>
      <c r="F65" s="392"/>
      <c r="G65" s="393"/>
      <c r="H65" s="47" t="s">
        <v>42</v>
      </c>
      <c r="I65" s="46"/>
      <c r="J65" s="397"/>
      <c r="K65" s="398"/>
      <c r="L65" s="354">
        <f>AG65</f>
        <v>0</v>
      </c>
      <c r="M65" s="361">
        <f>AH65</f>
        <v>0</v>
      </c>
      <c r="N65" s="342" t="str">
        <f>AI65</f>
        <v>半</v>
      </c>
      <c r="O65" s="386" t="str">
        <f>IF($J65&lt;&gt;"",IF($AC65="0-",AM65,IF($AC65="+0",AS65,IF($AC65="+-",AY65,AG65))),"")</f>
        <v/>
      </c>
      <c r="P65" s="365" t="str">
        <f>IF($J65&lt;&gt;"",IF($AC65="0-",AN65,IF($AC65="+0",AT65,IF($AC65="+-",AZ65,AH65))),"")</f>
        <v/>
      </c>
      <c r="Q65" s="423" t="str">
        <f>IF($J65&lt;&gt;"",IF($AC65="0-",AO65,IF($AC65="+0",AU65,IF($AC65="+-",BA65,AI65))),"")</f>
        <v/>
      </c>
      <c r="R65" s="460" t="str">
        <f>IF($U66="","",ROUNDDOWN($AA65/12,0))</f>
        <v/>
      </c>
      <c r="S65" s="462" t="str">
        <f>IF($U66="","",ROUNDDOWN(MOD($AA65,12),0))</f>
        <v/>
      </c>
      <c r="T65" s="464" t="str">
        <f>IF($U66="","", IF( (MOD($AA65,12)-$S65)&gt;=0.5,"半",0))</f>
        <v/>
      </c>
      <c r="U65" s="45"/>
      <c r="V65" s="460" t="str">
        <f>IF($U66="","",ROUNDDOWN($AA65*($U65/$U66)/12,0))</f>
        <v/>
      </c>
      <c r="W65" s="462" t="str">
        <f>IF($U66="","",ROUNDDOWN(MOD($AA65*($U65/$U66),12),0))</f>
        <v/>
      </c>
      <c r="X65" s="466" t="str">
        <f>IF(U66="","",IF( (MOD($AA65*($U65/$U66),12)-$W65)&gt;=0.5,"半",0) )</f>
        <v/>
      </c>
      <c r="Y65" s="468">
        <v>31</v>
      </c>
      <c r="Z65" s="418"/>
      <c r="AA65" s="380" t="e">
        <f>IF(OR($Y65&lt;&gt;$Y67,$Y67=""), SUMIF($Y$5:$Y$70,$Y65,$AB$5:$AB$70),"" )</f>
        <v>#VALUE!</v>
      </c>
      <c r="AB65" s="420" t="e">
        <f>IF(Z65=2,0,O65*12+P65+COUNTIF(Q65:Q65,"半")*0.5)</f>
        <v>#VALUE!</v>
      </c>
      <c r="AC65" s="470"/>
      <c r="AD65" s="370"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 hidden="1" customHeight="1">
      <c r="A66" s="48"/>
      <c r="B66" s="394"/>
      <c r="C66" s="395"/>
      <c r="D66" s="395"/>
      <c r="E66" s="395"/>
      <c r="F66" s="395"/>
      <c r="G66" s="396"/>
      <c r="H66" s="43" t="s">
        <v>41</v>
      </c>
      <c r="I66" s="43"/>
      <c r="J66" s="384"/>
      <c r="K66" s="385"/>
      <c r="L66" s="355"/>
      <c r="M66" s="362"/>
      <c r="N66" s="343"/>
      <c r="O66" s="387"/>
      <c r="P66" s="366"/>
      <c r="Q66" s="424"/>
      <c r="R66" s="461"/>
      <c r="S66" s="463"/>
      <c r="T66" s="465"/>
      <c r="U66" s="42"/>
      <c r="V66" s="461"/>
      <c r="W66" s="463"/>
      <c r="X66" s="467"/>
      <c r="Y66" s="469"/>
      <c r="Z66" s="419"/>
      <c r="AA66" s="380"/>
      <c r="AB66" s="420"/>
      <c r="AC66" s="422"/>
      <c r="AD66" s="370"/>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 hidden="1" customHeight="1">
      <c r="A67" s="48"/>
      <c r="B67" s="391"/>
      <c r="C67" s="392"/>
      <c r="D67" s="392"/>
      <c r="E67" s="392"/>
      <c r="F67" s="392"/>
      <c r="G67" s="393"/>
      <c r="H67" s="47" t="s">
        <v>42</v>
      </c>
      <c r="I67" s="46"/>
      <c r="J67" s="397"/>
      <c r="K67" s="398"/>
      <c r="L67" s="354">
        <f>AG67</f>
        <v>0</v>
      </c>
      <c r="M67" s="361">
        <f>AH67</f>
        <v>0</v>
      </c>
      <c r="N67" s="342" t="str">
        <f>AI67</f>
        <v>半</v>
      </c>
      <c r="O67" s="386" t="str">
        <f>IF($J67&lt;&gt;"",IF($AC67="0-",AM67,IF($AC67="+0",AS67,IF($AC67="+-",AY67,AG67))),"")</f>
        <v/>
      </c>
      <c r="P67" s="365" t="str">
        <f>IF($J67&lt;&gt;"",IF($AC67="0-",AN67,IF($AC67="+0",AT67,IF($AC67="+-",AZ67,AH67))),"")</f>
        <v/>
      </c>
      <c r="Q67" s="423" t="str">
        <f>IF($J67&lt;&gt;"",IF($AC67="0-",AO67,IF($AC67="+0",AU67,IF($AC67="+-",BA67,AI67))),"")</f>
        <v/>
      </c>
      <c r="R67" s="460" t="str">
        <f>IF($U68="","",ROUNDDOWN($AA67/12,0))</f>
        <v/>
      </c>
      <c r="S67" s="462" t="str">
        <f>IF($U68="","",ROUNDDOWN(MOD($AA67,12),0))</f>
        <v/>
      </c>
      <c r="T67" s="464" t="str">
        <f>IF($U68="","", IF( (MOD($AA67,12)-$S67)&gt;=0.5,"半",0))</f>
        <v/>
      </c>
      <c r="U67" s="45"/>
      <c r="V67" s="460" t="str">
        <f>IF($U68="","",ROUNDDOWN($AA67*($U67/$U68)/12,0))</f>
        <v/>
      </c>
      <c r="W67" s="462" t="str">
        <f>IF($U68="","",ROUNDDOWN(MOD($AA67*($U67/$U68),12),0))</f>
        <v/>
      </c>
      <c r="X67" s="466" t="str">
        <f>IF(U68="","",IF( (MOD($AA67*($U67/$U68),12)-$W67)&gt;=0.5,"半",0) )</f>
        <v/>
      </c>
      <c r="Y67" s="468">
        <v>32</v>
      </c>
      <c r="Z67" s="418"/>
      <c r="AA67" s="380" t="e">
        <f>IF(OR($Y67&lt;&gt;$Y69,$Y69=""), SUMIF($Y$5:$Y$70,$Y67,$AB$5:$AB$70),"" )</f>
        <v>#VALUE!</v>
      </c>
      <c r="AB67" s="420" t="e">
        <f>IF(Z67=2,0,O67*12+P67+COUNTIF(Q67:Q67,"半")*0.5)</f>
        <v>#VALUE!</v>
      </c>
      <c r="AC67" s="470"/>
      <c r="AD67" s="370"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 hidden="1" customHeight="1">
      <c r="A68" s="44"/>
      <c r="B68" s="394"/>
      <c r="C68" s="395"/>
      <c r="D68" s="395"/>
      <c r="E68" s="395"/>
      <c r="F68" s="395"/>
      <c r="G68" s="396"/>
      <c r="H68" s="43" t="s">
        <v>41</v>
      </c>
      <c r="I68" s="43"/>
      <c r="J68" s="384"/>
      <c r="K68" s="385"/>
      <c r="L68" s="355"/>
      <c r="M68" s="362"/>
      <c r="N68" s="343"/>
      <c r="O68" s="387"/>
      <c r="P68" s="366"/>
      <c r="Q68" s="424"/>
      <c r="R68" s="461"/>
      <c r="S68" s="463"/>
      <c r="T68" s="465"/>
      <c r="U68" s="42"/>
      <c r="V68" s="461"/>
      <c r="W68" s="463"/>
      <c r="X68" s="467"/>
      <c r="Y68" s="469"/>
      <c r="Z68" s="419"/>
      <c r="AA68" s="483"/>
      <c r="AB68" s="473"/>
      <c r="AC68" s="422"/>
      <c r="AD68" s="370"/>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7.25" hidden="1">
      <c r="A69" s="399" t="s">
        <v>40</v>
      </c>
      <c r="B69" s="400"/>
      <c r="C69" s="400"/>
      <c r="D69" s="400"/>
      <c r="E69" s="400"/>
      <c r="F69" s="400"/>
      <c r="G69" s="400"/>
      <c r="H69" s="400"/>
      <c r="I69" s="400"/>
      <c r="J69" s="400"/>
      <c r="K69" s="400"/>
      <c r="L69" s="400"/>
      <c r="M69" s="400"/>
      <c r="N69" s="400"/>
      <c r="O69" s="400"/>
      <c r="P69" s="400"/>
      <c r="Q69" s="400"/>
      <c r="R69" s="474" t="s">
        <v>39</v>
      </c>
      <c r="S69" s="475"/>
      <c r="T69" s="475"/>
      <c r="U69" s="476"/>
      <c r="V69" s="460">
        <f>IF($B$5="","",ROUNDDOWN($AC$70/12,0))</f>
        <v>138</v>
      </c>
      <c r="W69" s="462">
        <f>IF($B$5="","",ROUNDDOWN(MOD($AC$70,12),0))</f>
        <v>1</v>
      </c>
      <c r="X69" s="466" t="str">
        <f>IF($B$5="","",IF( (MOD($AC70,12)-$W$69)&gt;=0.5,"半",0) )</f>
        <v>半</v>
      </c>
      <c r="Y69" s="471" t="s">
        <v>38</v>
      </c>
      <c r="Z69" s="41" t="s">
        <v>37</v>
      </c>
      <c r="AA69" s="40" t="s">
        <v>36</v>
      </c>
      <c r="AB69" s="40" t="s">
        <v>35</v>
      </c>
      <c r="AC69" s="39" t="s">
        <v>34</v>
      </c>
      <c r="AD69" s="413"/>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8" hidden="1" thickBot="1">
      <c r="A70" s="401"/>
      <c r="B70" s="402"/>
      <c r="C70" s="402"/>
      <c r="D70" s="402"/>
      <c r="E70" s="402"/>
      <c r="F70" s="402"/>
      <c r="G70" s="402"/>
      <c r="H70" s="402"/>
      <c r="I70" s="402"/>
      <c r="J70" s="402"/>
      <c r="K70" s="402"/>
      <c r="L70" s="402"/>
      <c r="M70" s="402"/>
      <c r="N70" s="402"/>
      <c r="O70" s="402"/>
      <c r="P70" s="402"/>
      <c r="Q70" s="402"/>
      <c r="R70" s="477"/>
      <c r="S70" s="478"/>
      <c r="T70" s="478"/>
      <c r="U70" s="479"/>
      <c r="V70" s="480"/>
      <c r="W70" s="481"/>
      <c r="X70" s="482"/>
      <c r="Y70" s="472"/>
      <c r="Z70" s="35">
        <f>SUM(V5:V68)</f>
        <v>137</v>
      </c>
      <c r="AA70" s="35">
        <f>SUM($W$5:$W$68)</f>
        <v>12</v>
      </c>
      <c r="AB70" s="35">
        <f>COUNTIF($X$5:$X$68,"半")</f>
        <v>3</v>
      </c>
      <c r="AC70" s="34">
        <f>Z70*12+AA70+(AB70/2)</f>
        <v>1657.5</v>
      </c>
      <c r="AD70" s="413"/>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B37:G38"/>
    <mergeCell ref="J37:K37"/>
    <mergeCell ref="L37:L38"/>
    <mergeCell ref="M37:M38"/>
    <mergeCell ref="N37:N38"/>
    <mergeCell ref="Y35:Y36"/>
    <mergeCell ref="Z35:Z36"/>
    <mergeCell ref="AA35:AA36"/>
    <mergeCell ref="AB37:AB38"/>
    <mergeCell ref="AB35:AB36"/>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41:G42"/>
    <mergeCell ref="J41:K41"/>
    <mergeCell ref="L41:L42"/>
    <mergeCell ref="M41:M42"/>
    <mergeCell ref="N41:N42"/>
    <mergeCell ref="O41:O42"/>
    <mergeCell ref="P41:P42"/>
    <mergeCell ref="W39:W40"/>
    <mergeCell ref="X39:X40"/>
    <mergeCell ref="Y39:Y40"/>
    <mergeCell ref="Z39:Z40"/>
    <mergeCell ref="AA39:AA40"/>
    <mergeCell ref="AB39:AB40"/>
    <mergeCell ref="P39:P40"/>
    <mergeCell ref="Q39:Q40"/>
    <mergeCell ref="R39:R40"/>
    <mergeCell ref="S39:S40"/>
    <mergeCell ref="T39:T40"/>
    <mergeCell ref="V39:V40"/>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B53:G54"/>
    <mergeCell ref="J53:K53"/>
    <mergeCell ref="L53:L54"/>
    <mergeCell ref="M53:M54"/>
    <mergeCell ref="N53:N54"/>
    <mergeCell ref="Y51:Y52"/>
    <mergeCell ref="Z51:Z52"/>
    <mergeCell ref="AA51:AA52"/>
    <mergeCell ref="AB53:AB54"/>
    <mergeCell ref="AB51:AB52"/>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7:G58"/>
    <mergeCell ref="J57:K57"/>
    <mergeCell ref="L57:L58"/>
    <mergeCell ref="M57:M58"/>
    <mergeCell ref="N57:N58"/>
    <mergeCell ref="O57:O58"/>
    <mergeCell ref="P57:P58"/>
    <mergeCell ref="W55:W56"/>
    <mergeCell ref="X55:X56"/>
    <mergeCell ref="Y55:Y56"/>
    <mergeCell ref="Z55:Z56"/>
    <mergeCell ref="AA55:AA56"/>
    <mergeCell ref="AB55:AB56"/>
    <mergeCell ref="P55:P56"/>
    <mergeCell ref="Q55:Q56"/>
    <mergeCell ref="R55:R56"/>
    <mergeCell ref="S55:S56"/>
    <mergeCell ref="T55:T56"/>
    <mergeCell ref="V55:V56"/>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様式２</vt:lpstr>
      <vt:lpstr>様式３</vt:lpstr>
      <vt:lpstr>計算シート①</vt:lpstr>
      <vt:lpstr>計算シート②</vt:lpstr>
      <vt:lpstr>記載要領</vt:lpstr>
      <vt:lpstr>様式２（例）</vt:lpstr>
      <vt:lpstr>様式３（例）</vt:lpstr>
      <vt:lpstr>計算シート①（例）</vt:lpstr>
      <vt:lpstr>計算シート②（例）</vt:lpstr>
      <vt:lpstr>記載要領!Print_Area</vt:lpstr>
      <vt:lpstr>計算シート①!Print_Area</vt:lpstr>
      <vt:lpstr>'計算シート①（例）'!Print_Area</vt:lpstr>
      <vt:lpstr>計算シート②!Print_Area</vt:lpstr>
      <vt:lpstr>'計算シート②（例）'!Print_Area</vt:lpstr>
      <vt:lpstr>様式２!Print_Area</vt:lpstr>
      <vt:lpstr>'様式２（例）'!Print_Area</vt:lpstr>
      <vt:lpstr>様式３!Print_Area</vt:lpstr>
      <vt:lpstr>'様式３（例）'!Print_Area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平井海将</cp:lastModifiedBy>
  <cp:lastPrinted>2023-11-16T12:09:19Z</cp:lastPrinted>
  <dcterms:created xsi:type="dcterms:W3CDTF">2023-11-16T00:19:34Z</dcterms:created>
  <dcterms:modified xsi:type="dcterms:W3CDTF">2025-04-08T09:33:03Z</dcterms:modified>
</cp:coreProperties>
</file>