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あ\"/>
    </mc:Choice>
  </mc:AlternateContent>
  <xr:revisionPtr revIDLastSave="0" documentId="13_ncr:1_{6C0260D7-6178-4210-A261-730B83B9B397}" xr6:coauthVersionLast="47" xr6:coauthVersionMax="47" xr10:uidLastSave="{00000000-0000-0000-0000-000000000000}"/>
  <bookViews>
    <workbookView xWindow="-110" yWindow="-110" windowWidth="19420" windowHeight="10560" tabRatio="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CR102"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<sst xmlns="http://schemas.openxmlformats.org/spreadsheetml/2006/main" count="1165" uniqueCount="614">
  <si>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</si>
  <si>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</si>
  <si>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</si>
  <si>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</si>
  <si>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</si>
  <si>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</si>
  <si>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</si>
  <si>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</si>
  <si>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</si>
  <si>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</si>
  <si>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</si>
  <si>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</si>
  <si>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</si>
  <si>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</si>
  <si>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</si>
  <si>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</si>
  <si>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</si>
  <si>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</si>
  <si>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</si>
  <si>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</si>
  <si>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</si>
  <si>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</si>
  <si>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</si>
  <si>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</si>
  <si>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</si>
  <si>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</si>
  <si>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</si>
  <si>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</si>
  <si>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</si>
  <si>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</si>
  <si>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</si>
  <si>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</si>
  <si>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</si>
  <si>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</si>
  <si>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</si>
  <si>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</si>
  <si>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</si>
  <si>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</si>
  <si>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</si>
  <si>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</si>
  <si>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</si>
  <si>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</si>
  <si>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</si>
  <si>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</si>
  <si>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</si>
  <si>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</si>
  <si>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</si>
  <si>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</si>
  <si>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</si>
  <si>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</si>
  <si>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</si>
  <si>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</si>
  <si>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</si>
  <si>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</si>
  <si>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</si>
  <si>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</si>
  <si>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</si>
  <si>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</si>
  <si>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</si>
  <si>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</si>
  <si>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</si>
  <si>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</si>
  <si>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</si>
  <si>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</si>
  <si>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</si>
  <si>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</si>
  <si>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</si>
  <si>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</si>
  <si>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</si>
  <si>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</si>
  <si>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</si>
  <si>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</si>
  <si>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</si>
  <si>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</si>
  <si>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</si>
  <si>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</si>
  <si>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</si>
  <si>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</si>
  <si>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</si>
  <si>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</si>
  <si>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</si>
  <si>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</si>
  <si>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</si>
  <si>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</si>
  <si>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</si>
  <si>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</si>
  <si>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</si>
  <si>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</si>
  <si>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</si>
  <si>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</si>
  <si>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</si>
  <si>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</si>
  <si>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</si>
  <si>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</si>
  <si>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</si>
  <si>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</si>
  <si>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</si>
  <si>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</si>
  <si>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</si>
  <si>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</si>
  <si>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</si>
  <si>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</si>
  <si>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</si>
  <si>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</si>
  <si>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</si>
  <si>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</si>
  <si>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</si>
  <si>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</si>
  <si>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</si>
  <si>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</si>
  <si>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</si>
  <si>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</si>
  <si>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</si>
  <si>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</si>
  <si>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</si>
  <si>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</si>
  <si>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</si>
  <si>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</si>
  <si>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</si>
  <si>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</si>
  <si>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</si>
  <si>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</si>
  <si>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</si>
  <si>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</si>
  <si>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</si>
  <si>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</si>
  <si>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</si>
  <si>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</si>
  <si>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</si>
  <si>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</si>
  <si>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</si>
  <si>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</si>
  <si>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</si>
  <si>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</si>
  <si>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</si>
  <si>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</si>
  <si>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</si>
  <si>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</si>
  <si>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</si>
  <si>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</si>
  <si>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</si>
  <si>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</si>
  <si>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</si>
  <si>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</si>
  <si>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</si>
  <si>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</si>
  <si>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</si>
  <si>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</si>
  <si>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</si>
  <si>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</si>
  <si>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</si>
  <si>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</si>
  <si>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</si>
  <si>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</si>
  <si>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</si>
  <si>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</si>
  <si>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</si>
  <si>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</si>
  <si>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</si>
  <si>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</si>
  <si>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</si>
  <si>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</si>
  <si>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</si>
  <si>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</si>
  <si>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</si>
  <si>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</si>
  <si>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</si>
  <si>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</si>
  <si>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</si>
  <si>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</si>
  <si>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</si>
  <si>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</si>
  <si>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</si>
  <si>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</si>
  <si>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</si>
  <si>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</si>
  <si>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</si>
  <si>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</si>
  <si>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</si>
  <si>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</si>
  <si>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</si>
  <si>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</si>
  <si>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</si>
  <si>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</si>
  <si>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</si>
  <si>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</si>
  <si>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</si>
  <si>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</si>
  <si>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</si>
  <si>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</si>
  <si>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</si>
  <si>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</si>
  <si>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</si>
  <si>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</si>
  <si>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</si>
  <si>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</si>
  <si>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</si>
  <si>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</si>
  <si>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</si>
  <si>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</si>
  <si>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</si>
  <si>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</si>
  <si>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</si>
  <si>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</si>
  <si>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</si>
  <si>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</si>
  <si>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</si>
  <si>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</si>
  <si>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</si>
  <si>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</si>
  <si>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</si>
  <si>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</si>
  <si>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</si>
  <si>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</si>
  <si>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</si>
  <si>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</si>
  <si>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埼玉県小川町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</si>
  <si>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</si>
  <si>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</si>
  <si>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</si>
  <si>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</si>
  <si>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</si>
  <si>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</si>
  <si>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</si>
  <si>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</si>
  <si>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</si>
  <si>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</si>
  <si>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</si>
  <si>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</si>
  <si>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</si>
  <si>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</si>
  <si>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</si>
  <si>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</si>
  <si>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</si>
  <si>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</si>
  <si>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</si>
  <si>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</si>
  <si>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</si>
  <si>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</si>
  <si>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</si>
  <si>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</si>
  <si>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</si>
  <si>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</si>
  <si>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</si>
  <si>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</si>
  <si>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</si>
  <si>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</si>
  <si>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</si>
  <si>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</si>
  <si>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</si>
  <si>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</si>
  <si>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</si>
  <si>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</si>
  <si>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</si>
  <si>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</si>
  <si>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</si>
  <si>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</si>
  <si>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</si>
  <si>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</si>
  <si>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</si>
  <si>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</si>
  <si>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</si>
  <si>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</si>
  <si>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</si>
  <si>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</si>
  <si>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</si>
  <si>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</si>
  <si>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</si>
  <si>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</si>
  <si>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</si>
  <si>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</si>
  <si>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</si>
  <si>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</si>
  <si>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</si>
  <si>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</si>
  <si>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</si>
  <si>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</si>
  <si>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</si>
  <si>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</si>
  <si>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</si>
  <si>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</si>
  <si>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</si>
  <si>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</si>
  <si>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</si>
  <si>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</si>
  <si>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</si>
  <si>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</si>
  <si>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</si>
  <si>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</si>
  <si>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</si>
  <si>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</si>
  <si>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</si>
  <si>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</si>
  <si>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</si>
  <si>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</si>
  <si>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</si>
  <si>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</si>
  <si>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</si>
  <si>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</si>
  <si>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</si>
  <si>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</si>
  <si>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</si>
  <si>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</si>
  <si>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</si>
  <si>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</si>
  <si>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</si>
  <si>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</si>
  <si>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</si>
  <si>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</si>
  <si>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</si>
  <si>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</si>
  <si>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</si>
  <si>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</si>
  <si>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</si>
  <si>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</si>
  <si>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</si>
  <si>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</si>
  <si>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</si>
  <si>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</si>
  <si>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</si>
  <si>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</si>
  <si>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</si>
  <si>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</si>
  <si>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</si>
  <si>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</si>
  <si>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</si>
  <si>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</si>
  <si>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</si>
  <si>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</si>
  <si>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</si>
  <si>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</si>
  <si>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</si>
  <si>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</si>
  <si>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</si>
  <si>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</si>
  <si>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</si>
  <si>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</si>
  <si>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</si>
  <si>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</si>
  <si>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</si>
  <si>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</si>
  <si>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</si>
  <si>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</si>
  <si>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</si>
  <si>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</si>
  <si>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</si>
  <si>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</si>
  <si>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</si>
  <si>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</si>
  <si>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</si>
  <si>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</si>
  <si>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</si>
  <si>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</si>
  <si>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</si>
  <si>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</si>
  <si>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</si>
  <si>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</si>
  <si>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</si>
  <si>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</si>
  <si>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</si>
  <si>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</si>
  <si>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</si>
  <si>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</si>
  <si>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</si>
  <si>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</si>
  <si>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</si>
  <si>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</si>
  <si>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</si>
  <si>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埼玉県小川町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</si>
  <si>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</si>
  <si>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</si>
  <si>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</si>
  <si>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</si>
  <si>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</si>
  <si>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</si>
  <si>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</si>
  <si>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</si>
  <si>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</si>
  <si>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</si>
  <si>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</si>
  <si>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</si>
  <si>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</si>
  <si>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</si>
  <si>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</si>
  <si>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</si>
  <si>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</si>
  <si>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</si>
  <si>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</si>
  <si>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</si>
  <si>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</si>
  <si>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</si>
  <si>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</si>
  <si>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</si>
  <si>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</si>
  <si>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</si>
  <si>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</si>
  <si>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</si>
  <si>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</si>
  <si>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</si>
  <si>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</si>
  <si>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</si>
  <si>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</si>
  <si>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</si>
  <si>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</si>
  <si>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</si>
  <si>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</si>
  <si>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</si>
  <si>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</si>
  <si>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</si>
  <si>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</si>
  <si>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</si>
  <si>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</si>
  <si>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</si>
  <si>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</si>
  <si>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</si>
  <si>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</si>
  <si>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</si>
  <si>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</si>
  <si>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</si>
  <si>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</si>
  <si>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</si>
  <si>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</si>
  <si>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</si>
  <si>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</si>
  <si>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</si>
  <si>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</si>
  <si>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</si>
  <si>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</si>
  <si>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</si>
  <si>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</si>
  <si>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</si>
  <si>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</si>
  <si>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</si>
  <si>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</si>
  <si>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</si>
  <si>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</si>
  <si>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</si>
  <si>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</si>
  <si>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</si>
  <si>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</si>
  <si>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</si>
  <si>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</si>
  <si>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</si>
  <si>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</si>
  <si>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</si>
  <si>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</si>
  <si>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</si>
  <si>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</si>
  <si>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</si>
  <si>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</si>
  <si>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</si>
  <si>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</si>
  <si>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</si>
  <si>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</si>
  <si>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</si>
  <si>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</si>
  <si>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</si>
  <si>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</si>
  <si>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</si>
  <si>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</si>
  <si>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</si>
  <si>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</si>
  <si>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</si>
  <si>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</si>
  <si>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</si>
  <si>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</si>
  <si>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</si>
  <si>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</si>
  <si>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</si>
  <si>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</si>
  <si>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</si>
  <si>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</si>
  <si>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</si>
  <si>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</si>
  <si>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</si>
  <si>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</si>
  <si>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</si>
  <si>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</si>
  <si>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</si>
  <si>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</si>
  <si>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</si>
  <si>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</si>
  <si>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</si>
  <si>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</si>
  <si>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</si>
  <si>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</si>
  <si>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</si>
  <si>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</si>
  <si>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</si>
  <si>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</si>
  <si>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</si>
  <si>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</si>
  <si>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</si>
  <si>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</si>
  <si>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</si>
  <si>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</si>
  <si>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</si>
  <si>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</si>
  <si>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</si>
  <si>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</si>
  <si>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</si>
  <si>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</si>
  <si>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</si>
  <si>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</si>
  <si>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</si>
  <si>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</si>
  <si>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</si>
  <si>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</si>
  <si>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</si>
  <si>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</si>
  <si>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</si>
  <si>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</si>
  <si>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</si>
  <si>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</si>
  <si>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</si>
  <si>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</si>
  <si>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</si>
  <si>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</si>
  <si>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</si>
  <si>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</si>
  <si>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</si>
  <si>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</si>
  <si>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</si>
  <si>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</si>
  <si>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</si>
  <si>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</si>
  <si>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</si>
  <si>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</si>
  <si>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</si>
  <si>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</si>
  <si>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</si>
  <si>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</si>
  <si>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</si>
  <si>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</si>
  <si>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</si>
  <si>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</si>
  <si>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</si>
  <si>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</si>
  <si>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</si>
  <si>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</si>
  <si>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</si>
  <si>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</si>
  <si>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</si>
  <si>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</si>
  <si>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</si>
  <si>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</si>
  <si>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</si>
  <si>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</si>
  <si>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</si>
  <si>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</si>
  <si>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</si>
  <si>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</si>
  <si>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</si>
  <si>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</si>
  <si>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</si>
  <si>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</si>
  <si>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</si>
  <si>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</si>
  <si>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</si>
  <si>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</si>
  <si>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</si>
  <si>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</si>
  <si>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</si>
  <si>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</si>
  <si>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</si>
  <si>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2.30</t>
  </si>
  <si>
    <t>▲ 3.14</t>
  </si>
  <si>
    <t>▲ 2.29</t>
  </si>
  <si>
    <t>▲ 4.26</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</si>
  <si>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</si>
  <si>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</si>
  <si>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</si>
  <si>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</si>
  <si>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</si>
  <si>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</si>
  <si>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</si>
  <si>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</si>
  <si>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</si>
  <si>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</si>
  <si>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</si>
  <si>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</si>
  <si>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</si>
  <si>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</si>
  <si>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</si>
  <si>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小川町文化協会</t>
    <rPh sb="0" eb="3">
      <t>オガワマチ</t>
    </rPh>
    <rPh sb="3" eb="5">
      <t>ブンカ</t>
    </rPh>
    <rPh sb="5" eb="7">
      <t>キョウカイ</t>
    </rPh>
    <phoneticPr fontId="35"/>
  </si>
  <si>
    <t>埼玉伝統工芸協会</t>
    <rPh sb="0" eb="2">
      <t>サイタマ</t>
    </rPh>
    <rPh sb="2" eb="4">
      <t>デントウ</t>
    </rPh>
    <rPh sb="4" eb="6">
      <t>コウゲイ</t>
    </rPh>
    <rPh sb="6" eb="8">
      <t>キョウカイ</t>
    </rPh>
    <phoneticPr fontId="35"/>
  </si>
  <si>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1"/>
  </si>
  <si>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1"/>
  </si>
  <si>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1"/>
  </si>
  <si>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1"/>
  </si>
  <si>
    <t>彩の国さいたま人づくり広域連合</t>
    <rPh sb="0" eb="1">
      <t>サイ</t>
    </rPh>
    <rPh sb="2" eb="3">
      <t>クニ</t>
    </rPh>
    <rPh sb="7" eb="8">
      <t>ヒト</t>
    </rPh>
    <rPh sb="11" eb="13">
      <t>コウイキ</t>
    </rPh>
    <rPh sb="13" eb="15">
      <t>レンゴウ</t>
    </rPh>
    <phoneticPr fontId="31"/>
  </si>
  <si>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1"/>
  </si>
  <si>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1"/>
  </si>
  <si>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1"/>
  </si>
  <si>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1"/>
  </si>
  <si>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1"/>
  </si>
  <si>
    <t>小川地区衛生組合</t>
    <rPh sb="0" eb="2">
      <t>オガワ</t>
    </rPh>
    <rPh sb="2" eb="4">
      <t>チク</t>
    </rPh>
    <rPh sb="4" eb="6">
      <t>エイセイ</t>
    </rPh>
    <rPh sb="6" eb="8">
      <t>クミアイ</t>
    </rPh>
    <phoneticPr fontId="31"/>
  </si>
  <si>
    <t>公共施設整備基金</t>
  </si>
  <si>
    <t>地域福祉基金</t>
  </si>
  <si>
    <t>寄附によるまちづくり基金</t>
  </si>
  <si>
    <t>森林環境基金</t>
  </si>
  <si>
    <t>災害救助基金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</si>
  <si>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</si>
  <si>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</si>
  <si>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</si>
  <si>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</si>
  <si>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</si>
  <si>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</si>
  <si>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将来負担比率については類似団体と比較して高い水準にあるが、減少傾向にある。将来負担比率が減少している主な要因としては、平成８年度に借入した欅台中学校校舎建設事業（３.３３億円）の地方債を完済したことなどが挙げられる。しかし、今後は施設の長寿命化等で地方債の借入が増えることが予想されるので、これまで以上に公債費の適正化に取り組んでいく必要がある。</t>
    <rPh sb="45" eb="46">
      <t>タカ</t>
    </rPh>
    <rPh sb="54" eb="58">
      <t>ゲンショウケイコウ</t>
    </rPh>
    <rPh sb="66" eb="68">
      <t>ヒリツ</t>
    </rPh>
    <rPh sb="69" eb="71">
      <t>ゲンショウ</t>
    </rPh>
    <rPh sb="84" eb="86">
      <t>ヘイセイ</t>
    </rPh>
    <rPh sb="90" eb="92">
      <t>カリイレ</t>
    </rPh>
    <rPh sb="94" eb="96">
      <t>ケヤキダイ</t>
    </rPh>
    <rPh sb="96" eb="99">
      <t>チュウガッコウ</t>
    </rPh>
    <rPh sb="99" eb="101">
      <t>コウシャ</t>
    </rPh>
    <rPh sb="101" eb="103">
      <t>ケンセツ</t>
    </rPh>
    <rPh sb="103" eb="105">
      <t>ジギョウ</t>
    </rPh>
    <rPh sb="118" eb="120">
      <t>カンサイ</t>
    </rPh>
    <rPh sb="127" eb="128">
      <t>ア</t>
    </rPh>
    <rPh sb="137" eb="139">
      <t>コンゴ</t>
    </rPh>
    <rPh sb="140" eb="142">
      <t>シセツ</t>
    </rPh>
    <rPh sb="143" eb="147">
      <t>チョウジュミョウカ</t>
    </rPh>
    <rPh sb="147" eb="148">
      <t>トウ</t>
    </rPh>
    <rPh sb="149" eb="152">
      <t>チホウサイ</t>
    </rPh>
    <rPh sb="153" eb="155">
      <t>カリイレ</t>
    </rPh>
    <rPh sb="156" eb="157">
      <t>フ</t>
    </rPh>
    <rPh sb="162" eb="164">
      <t>ヨソウ</t>
    </rPh>
    <rPh sb="174" eb="176">
      <t>イジョウ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</si>
  <si>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</si>
  <si>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</si>
  <si>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</si>
  <si>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地方債の新規発行を抑制してきた結果、将来負担比率が低下している。一方で、有形固定資産減価償却率は類似団体よりも高く、上昇傾向にあるが、主な要因としては昭和５０年代に整備された資産が多く、整備から３０～４０年経過して大規模改修・更新時期を迎えていることが挙げられる。公共施設等総合管理計画に基づき、今後、長寿命化など公共施設等の適正管理に努める。
</t>
    <rPh sb="67" eb="68">
      <t>オモ</t>
    </rPh>
    <rPh sb="69" eb="71">
      <t>ヨウイン</t>
    </rPh>
    <rPh sb="126" eb="127">
      <t>ア</t>
    </rPh>
    <rPh sb="151" eb="155">
      <t>チョウジュミョウカ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</si>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</sst>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3" xfId="5" applyNumberFormat="1" applyFont="1" applyBorder="1" applyAlignment="1" applyProtection="1">
      <alignment horizontal="right" vertical="center" shrinkToFit="1"/>
      <protection locked="0"/>
    </xf>
    <xf numFmtId="177" fontId="13" fillId="0" borderId="20"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2133046-8C1D-4DBA-BC1B-F1558E3051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AB6E-46D3-98B3-311254D9ED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16985</c:v>
                </c:pt>
                <c:pt idx="1">
                  <c:v>11189</c:v>
                </c:pt>
                <c:pt idx="2">
                  <c:v>32703</c:v>
                </c:pt>
                <c:pt idx="3">
                  <c:v>11219</c:v>
                </c:pt>
                <c:pt idx="4">
                  <c:v>27887</c:v>
                </c:pt>
              </c:numCache>
            </c:numRef>
          </c:val>
          <c:smooth val="0"/>
          <c:extLst>
            <c:ext xmlns:c16="http://schemas.microsoft.com/office/drawing/2014/chart" uri="{C3380CC4-5D6E-409C-BE32-E72D297353CC}">
              <c16:uniqueId val="{00000001-AB6E-46D3-98B3-311254D9ED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3.41</c:v>
                </c:pt>
                <c:pt idx="1">
                  <c:v>4.33</c:v>
                </c:pt>
                <c:pt idx="2">
                  <c:v>3.77</c:v>
                </c:pt>
                <c:pt idx="3">
                  <c:v>6.41</c:v>
                </c:pt>
                <c:pt idx="4">
                  <c:v>6.72</c:v>
                </c:pt>
              </c:numCache>
            </c:numRef>
          </c:val>
          <c:extLst>
            <c:ext xmlns:c16="http://schemas.microsoft.com/office/drawing/2014/chart" uri="{C3380CC4-5D6E-409C-BE32-E72D297353CC}">
              <c16:uniqueId val="{00000000-712F-4CDF-AE9D-63E99DD2E9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13.25</c:v>
                </c:pt>
                <c:pt idx="1">
                  <c:v>11.9</c:v>
                </c:pt>
                <c:pt idx="2">
                  <c:v>12.75</c:v>
                </c:pt>
                <c:pt idx="3">
                  <c:v>16.89</c:v>
                </c:pt>
                <c:pt idx="4">
                  <c:v>18.96</c:v>
                </c:pt>
              </c:numCache>
            </c:numRef>
          </c:val>
          <c:extLst>
            <c:ext xmlns:c16="http://schemas.microsoft.com/office/drawing/2014/chart" uri="{C3380CC4-5D6E-409C-BE32-E72D297353CC}">
              <c16:uniqueId val="{00000001-712F-4CDF-AE9D-63E99DD2E9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-2.2999999999999998</c:v>
                </c:pt>
                <c:pt idx="1">
                  <c:v>-3.14</c:v>
                </c:pt>
                <c:pt idx="2">
                  <c:v>-2.29</c:v>
                </c:pt>
                <c:pt idx="3">
                  <c:v>4.8899999999999997</c:v>
                </c:pt>
                <c:pt idx="4">
                  <c:v>-4.26</c:v>
                </c:pt>
              </c:numCache>
            </c:numRef>
          </c:val>
          <c:smooth val="0"/>
          <c:extLst>
            <c:ext xmlns:c16="http://schemas.microsoft.com/office/drawing/2014/chart" uri="{C3380CC4-5D6E-409C-BE32-E72D297353CC}">
              <c16:uniqueId val="{00000002-712F-4CDF-AE9D-63E99DD2E9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0.73</c:v>
                </c:pt>
                <c:pt idx="2">
                  <c:v>#N/A</c:v>
                </c:pt>
                <c:pt idx="3">
                  <c:v>3.08</c:v>
                </c:pt>
                <c:pt idx="4">
                  <c:v>0</c:v>
                </c:pt>
                <c:pt idx="5">
                  <c:v>0</c:v>
                </c:pt>
                <c:pt idx="6">
                  <c:v>0</c:v>
                </c:pt>
                <c:pt idx="7">
                  <c:v>0</c:v>
                </c:pt>
                <c:pt idx="8">
                  <c:v>0</c:v>
                </c:pt>
                <c:pt idx="9">
                  <c:v>0</c:v>
                </c:pt>
              </c:numCache>
            </c:numRef>
          </c:val>
          <c:extLst>
            <c:ext xmlns:c16="http://schemas.microsoft.com/office/drawing/2014/chart" uri="{C3380CC4-5D6E-409C-BE32-E72D297353CC}">
              <c16:uniqueId val="{00000000-C835-47B3-A9CE-F18CBC08CF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35-47B3-A9CE-F18CBC08CF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35-47B3-A9CE-F18CBC08CF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35-47B3-A9CE-F18CBC08CF7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0.11</c:v>
                </c:pt>
                <c:pt idx="4">
                  <c:v>#N/A</c:v>
                </c:pt>
                <c:pt idx="5">
                  <c:v>0.09</c:v>
                </c:pt>
                <c:pt idx="6">
                  <c:v>#N/A</c:v>
                </c:pt>
                <c:pt idx="7">
                  <c:v>0.18</c:v>
                </c:pt>
                <c:pt idx="8">
                  <c:v>#N/A</c:v>
                </c:pt>
                <c:pt idx="9">
                  <c:v>0.23</c:v>
                </c:pt>
              </c:numCache>
            </c:numRef>
          </c:val>
          <c:extLst>
            <c:ext xmlns:c16="http://schemas.microsoft.com/office/drawing/2014/chart" uri="{C3380CC4-5D6E-409C-BE32-E72D297353CC}">
              <c16:uniqueId val="{00000004-C835-47B3-A9CE-F18CBC08CF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1.19</c:v>
                </c:pt>
                <c:pt idx="2">
                  <c:v>#N/A</c:v>
                </c:pt>
                <c:pt idx="3">
                  <c:v>0.81</c:v>
                </c:pt>
                <c:pt idx="4">
                  <c:v>#N/A</c:v>
                </c:pt>
                <c:pt idx="5">
                  <c:v>0.92</c:v>
                </c:pt>
                <c:pt idx="6">
                  <c:v>#N/A</c:v>
                </c:pt>
                <c:pt idx="7">
                  <c:v>0.63</c:v>
                </c:pt>
                <c:pt idx="8">
                  <c:v>#N/A</c:v>
                </c:pt>
                <c:pt idx="9">
                  <c:v>0.97</c:v>
                </c:pt>
              </c:numCache>
            </c:numRef>
          </c:val>
          <c:extLst>
            <c:ext xmlns:c16="http://schemas.microsoft.com/office/drawing/2014/chart" uri="{C3380CC4-5D6E-409C-BE32-E72D297353CC}">
              <c16:uniqueId val="{00000005-C835-47B3-A9CE-F18CBC08CF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1.89</c:v>
                </c:pt>
                <c:pt idx="2">
                  <c:v>#N/A</c:v>
                </c:pt>
                <c:pt idx="3">
                  <c:v>1.2</c:v>
                </c:pt>
                <c:pt idx="4">
                  <c:v>#N/A</c:v>
                </c:pt>
                <c:pt idx="5">
                  <c:v>0.95</c:v>
                </c:pt>
                <c:pt idx="6">
                  <c:v>#N/A</c:v>
                </c:pt>
                <c:pt idx="7">
                  <c:v>1.06</c:v>
                </c:pt>
                <c:pt idx="8">
                  <c:v>#N/A</c:v>
                </c:pt>
                <c:pt idx="9">
                  <c:v>1.21</c:v>
                </c:pt>
              </c:numCache>
            </c:numRef>
          </c:val>
          <c:extLst>
            <c:ext xmlns:c16="http://schemas.microsoft.com/office/drawing/2014/chart" uri="{C3380CC4-5D6E-409C-BE32-E72D297353CC}">
              <c16:uniqueId val="{00000006-C835-47B3-A9CE-F18CBC08CF7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1.55</c:v>
                </c:pt>
                <c:pt idx="6">
                  <c:v>#N/A</c:v>
                </c:pt>
                <c:pt idx="7">
                  <c:v>1.69</c:v>
                </c:pt>
                <c:pt idx="8">
                  <c:v>#N/A</c:v>
                </c:pt>
                <c:pt idx="9">
                  <c:v>2.5299999999999998</c:v>
                </c:pt>
              </c:numCache>
            </c:numRef>
          </c:val>
          <c:extLst>
            <c:ext xmlns:c16="http://schemas.microsoft.com/office/drawing/2014/chart" uri="{C3380CC4-5D6E-409C-BE32-E72D297353CC}">
              <c16:uniqueId val="{00000007-C835-47B3-A9CE-F18CBC08CF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3.41</c:v>
                </c:pt>
                <c:pt idx="2">
                  <c:v>#N/A</c:v>
                </c:pt>
                <c:pt idx="3">
                  <c:v>4.33</c:v>
                </c:pt>
                <c:pt idx="4">
                  <c:v>#N/A</c:v>
                </c:pt>
                <c:pt idx="5">
                  <c:v>3.76</c:v>
                </c:pt>
                <c:pt idx="6">
                  <c:v>#N/A</c:v>
                </c:pt>
                <c:pt idx="7">
                  <c:v>6.4</c:v>
                </c:pt>
                <c:pt idx="8">
                  <c:v>#N/A</c:v>
                </c:pt>
                <c:pt idx="9">
                  <c:v>6.71</c:v>
                </c:pt>
              </c:numCache>
            </c:numRef>
          </c:val>
          <c:extLst>
            <c:ext xmlns:c16="http://schemas.microsoft.com/office/drawing/2014/chart" uri="{C3380CC4-5D6E-409C-BE32-E72D297353CC}">
              <c16:uniqueId val="{00000008-C835-47B3-A9CE-F18CBC08CF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20.38</c:v>
                </c:pt>
                <c:pt idx="2">
                  <c:v>#N/A</c:v>
                </c:pt>
                <c:pt idx="3">
                  <c:v>20.149999999999999</c:v>
                </c:pt>
                <c:pt idx="4">
                  <c:v>#N/A</c:v>
                </c:pt>
                <c:pt idx="5">
                  <c:v>19.399999999999999</c:v>
                </c:pt>
                <c:pt idx="6">
                  <c:v>#N/A</c:v>
                </c:pt>
                <c:pt idx="7">
                  <c:v>17.7</c:v>
                </c:pt>
                <c:pt idx="8">
                  <c:v>#N/A</c:v>
                </c:pt>
                <c:pt idx="9">
                  <c:v>17.88</c:v>
                </c:pt>
              </c:numCache>
            </c:numRef>
          </c:val>
          <c:extLst>
            <c:ext xmlns:c16="http://schemas.microsoft.com/office/drawing/2014/chart" uri="{C3380CC4-5D6E-409C-BE32-E72D297353CC}">
              <c16:uniqueId val="{00000009-C835-47B3-A9CE-F18CBC08CF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828</c:v>
                </c:pt>
                <c:pt idx="5">
                  <c:v>822</c:v>
                </c:pt>
                <c:pt idx="8">
                  <c:v>806</c:v>
                </c:pt>
                <c:pt idx="11">
                  <c:v>831</c:v>
                </c:pt>
                <c:pt idx="14">
                  <c:v>820</c:v>
                </c:pt>
              </c:numCache>
            </c:numRef>
          </c:val>
          <c:extLst>
            <c:ext xmlns:c16="http://schemas.microsoft.com/office/drawing/2014/chart" uri="{C3380CC4-5D6E-409C-BE32-E72D297353CC}">
              <c16:uniqueId val="{00000000-6FFC-4B64-A6D5-360D8776A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C-4B64-A6D5-360D8776A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FC-4B64-A6D5-360D8776A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27</c:v>
                </c:pt>
                <c:pt idx="6">
                  <c:v>25</c:v>
                </c:pt>
                <c:pt idx="9">
                  <c:v>37</c:v>
                </c:pt>
                <c:pt idx="12">
                  <c:v>37</c:v>
                </c:pt>
              </c:numCache>
            </c:numRef>
          </c:val>
          <c:extLst>
            <c:ext xmlns:c16="http://schemas.microsoft.com/office/drawing/2014/chart" uri="{C3380CC4-5D6E-409C-BE32-E72D297353CC}">
              <c16:uniqueId val="{00000003-6FFC-4B64-A6D5-360D8776A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198</c:v>
                </c:pt>
                <c:pt idx="3">
                  <c:v>207</c:v>
                </c:pt>
                <c:pt idx="6">
                  <c:v>232</c:v>
                </c:pt>
                <c:pt idx="9">
                  <c:v>211</c:v>
                </c:pt>
                <c:pt idx="12">
                  <c:v>215</c:v>
                </c:pt>
              </c:numCache>
            </c:numRef>
          </c:val>
          <c:extLst>
            <c:ext xmlns:c16="http://schemas.microsoft.com/office/drawing/2014/chart" uri="{C3380CC4-5D6E-409C-BE32-E72D297353CC}">
              <c16:uniqueId val="{00000004-6FFC-4B64-A6D5-360D8776A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C-4B64-A6D5-360D8776A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C-4B64-A6D5-360D8776A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975</c:v>
                </c:pt>
                <c:pt idx="3">
                  <c:v>965</c:v>
                </c:pt>
                <c:pt idx="6">
                  <c:v>989</c:v>
                </c:pt>
                <c:pt idx="9">
                  <c:v>976</c:v>
                </c:pt>
                <c:pt idx="12">
                  <c:v>886</c:v>
                </c:pt>
              </c:numCache>
            </c:numRef>
          </c:val>
          <c:extLst>
            <c:ext xmlns:c16="http://schemas.microsoft.com/office/drawing/2014/chart" uri="{C3380CC4-5D6E-409C-BE32-E72D297353CC}">
              <c16:uniqueId val="{00000007-6FFC-4B64-A6D5-360D8776AB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380</c:v>
                </c:pt>
                <c:pt idx="2">
                  <c:v>#N/A</c:v>
                </c:pt>
                <c:pt idx="3">
                  <c:v>#N/A</c:v>
                </c:pt>
                <c:pt idx="4">
                  <c:v>377</c:v>
                </c:pt>
                <c:pt idx="5">
                  <c:v>#N/A</c:v>
                </c:pt>
                <c:pt idx="6">
                  <c:v>#N/A</c:v>
                </c:pt>
                <c:pt idx="7">
                  <c:v>440</c:v>
                </c:pt>
                <c:pt idx="8">
                  <c:v>#N/A</c:v>
                </c:pt>
                <c:pt idx="9">
                  <c:v>#N/A</c:v>
                </c:pt>
                <c:pt idx="10">
                  <c:v>393</c:v>
                </c:pt>
                <c:pt idx="11">
                  <c:v>#N/A</c:v>
                </c:pt>
                <c:pt idx="12">
                  <c:v>#N/A</c:v>
                </c:pt>
                <c:pt idx="13">
                  <c:v>318</c:v>
                </c:pt>
                <c:pt idx="14">
                  <c:v>#N/A</c:v>
                </c:pt>
              </c:numCache>
            </c:numRef>
          </c:val>
          <c:smooth val="0"/>
          <c:extLst>
            <c:ext xmlns:c16="http://schemas.microsoft.com/office/drawing/2014/chart" uri="{C3380CC4-5D6E-409C-BE32-E72D297353CC}">
              <c16:uniqueId val="{00000008-6FFC-4B64-A6D5-360D8776AB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9217</c:v>
                </c:pt>
                <c:pt idx="5">
                  <c:v>9149</c:v>
                </c:pt>
                <c:pt idx="8">
                  <c:v>9170</c:v>
                </c:pt>
                <c:pt idx="11">
                  <c:v>9060</c:v>
                </c:pt>
                <c:pt idx="14">
                  <c:v>8690</c:v>
                </c:pt>
              </c:numCache>
            </c:numRef>
          </c:val>
          <c:extLst>
            <c:ext xmlns:c16="http://schemas.microsoft.com/office/drawing/2014/chart" uri="{C3380CC4-5D6E-409C-BE32-E72D297353CC}">
              <c16:uniqueId val="{00000000-3C0B-48F5-886F-4D59680AB6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2222</c:v>
                </c:pt>
                <c:pt idx="5">
                  <c:v>2222</c:v>
                </c:pt>
                <c:pt idx="8">
                  <c:v>1981</c:v>
                </c:pt>
                <c:pt idx="11">
                  <c:v>1876</c:v>
                </c:pt>
                <c:pt idx="14">
                  <c:v>1779</c:v>
                </c:pt>
              </c:numCache>
            </c:numRef>
          </c:val>
          <c:extLst>
            <c:ext xmlns:c16="http://schemas.microsoft.com/office/drawing/2014/chart" uri="{C3380CC4-5D6E-409C-BE32-E72D297353CC}">
              <c16:uniqueId val="{00000001-3C0B-48F5-886F-4D59680AB6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1800</c:v>
                </c:pt>
                <c:pt idx="5">
                  <c:v>1771</c:v>
                </c:pt>
                <c:pt idx="8">
                  <c:v>2034</c:v>
                </c:pt>
                <c:pt idx="11">
                  <c:v>2385</c:v>
                </c:pt>
                <c:pt idx="14">
                  <c:v>2580</c:v>
                </c:pt>
              </c:numCache>
            </c:numRef>
          </c:val>
          <c:extLst>
            <c:ext xmlns:c16="http://schemas.microsoft.com/office/drawing/2014/chart" uri="{C3380CC4-5D6E-409C-BE32-E72D297353CC}">
              <c16:uniqueId val="{00000002-3C0B-48F5-886F-4D59680AB6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0B-48F5-886F-4D59680AB6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0B-48F5-886F-4D59680AB6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0B-48F5-886F-4D59680AB6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2484</c:v>
                </c:pt>
                <c:pt idx="3">
                  <c:v>2489</c:v>
                </c:pt>
                <c:pt idx="6">
                  <c:v>2367</c:v>
                </c:pt>
                <c:pt idx="9">
                  <c:v>2448</c:v>
                </c:pt>
                <c:pt idx="12">
                  <c:v>2418</c:v>
                </c:pt>
              </c:numCache>
            </c:numRef>
          </c:val>
          <c:extLst>
            <c:ext xmlns:c16="http://schemas.microsoft.com/office/drawing/2014/chart" uri="{C3380CC4-5D6E-409C-BE32-E72D297353CC}">
              <c16:uniqueId val="{00000006-3C0B-48F5-886F-4D59680AB6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211</c:v>
                </c:pt>
                <c:pt idx="3">
                  <c:v>255</c:v>
                </c:pt>
                <c:pt idx="6">
                  <c:v>404</c:v>
                </c:pt>
                <c:pt idx="9">
                  <c:v>398</c:v>
                </c:pt>
                <c:pt idx="12">
                  <c:v>371</c:v>
                </c:pt>
              </c:numCache>
            </c:numRef>
          </c:val>
          <c:extLst>
            <c:ext xmlns:c16="http://schemas.microsoft.com/office/drawing/2014/chart" uri="{C3380CC4-5D6E-409C-BE32-E72D297353CC}">
              <c16:uniqueId val="{00000007-3C0B-48F5-886F-4D59680AB6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3463</c:v>
                </c:pt>
                <c:pt idx="3">
                  <c:v>3490</c:v>
                </c:pt>
                <c:pt idx="6">
                  <c:v>3696</c:v>
                </c:pt>
                <c:pt idx="9">
                  <c:v>3710</c:v>
                </c:pt>
                <c:pt idx="12">
                  <c:v>3725</c:v>
                </c:pt>
              </c:numCache>
            </c:numRef>
          </c:val>
          <c:extLst>
            <c:ext xmlns:c16="http://schemas.microsoft.com/office/drawing/2014/chart" uri="{C3380CC4-5D6E-409C-BE32-E72D297353CC}">
              <c16:uniqueId val="{00000008-3C0B-48F5-886F-4D59680AB6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0B-48F5-886F-4D59680AB6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9578</c:v>
                </c:pt>
                <c:pt idx="3">
                  <c:v>9228</c:v>
                </c:pt>
                <c:pt idx="6">
                  <c:v>9122</c:v>
                </c:pt>
                <c:pt idx="9">
                  <c:v>8673</c:v>
                </c:pt>
                <c:pt idx="12">
                  <c:v>8239</c:v>
                </c:pt>
              </c:numCache>
            </c:numRef>
          </c:val>
          <c:extLst>
            <c:ext xmlns:c16="http://schemas.microsoft.com/office/drawing/2014/chart" uri="{C3380CC4-5D6E-409C-BE32-E72D297353CC}">
              <c16:uniqueId val="{0000000A-3C0B-48F5-886F-4D59680AB6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2497</c:v>
                </c:pt>
                <c:pt idx="2">
                  <c:v>#N/A</c:v>
                </c:pt>
                <c:pt idx="3">
                  <c:v>#N/A</c:v>
                </c:pt>
                <c:pt idx="4">
                  <c:v>2320</c:v>
                </c:pt>
                <c:pt idx="5">
                  <c:v>#N/A</c:v>
                </c:pt>
                <c:pt idx="6">
                  <c:v>#N/A</c:v>
                </c:pt>
                <c:pt idx="7">
                  <c:v>2403</c:v>
                </c:pt>
                <c:pt idx="8">
                  <c:v>#N/A</c:v>
                </c:pt>
                <c:pt idx="9">
                  <c:v>#N/A</c:v>
                </c:pt>
                <c:pt idx="10">
                  <c:v>1907</c:v>
                </c:pt>
                <c:pt idx="11">
                  <c:v>#N/A</c:v>
                </c:pt>
                <c:pt idx="12">
                  <c:v>#N/A</c:v>
                </c:pt>
                <c:pt idx="13">
                  <c:v>1704</c:v>
                </c:pt>
                <c:pt idx="14">
                  <c:v>#N/A</c:v>
                </c:pt>
              </c:numCache>
            </c:numRef>
          </c:val>
          <c:smooth val="0"/>
          <c:extLst>
            <c:ext xmlns:c16="http://schemas.microsoft.com/office/drawing/2014/chart" uri="{C3380CC4-5D6E-409C-BE32-E72D297353CC}">
              <c16:uniqueId val="{0000000B-3C0B-48F5-886F-4D59680AB6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843</c:v>
                </c:pt>
                <c:pt idx="1">
                  <c:v>1174</c:v>
                </c:pt>
                <c:pt idx="2">
                  <c:v>1273</c:v>
                </c:pt>
              </c:numCache>
            </c:numRef>
          </c:val>
          <c:extLst>
            <c:ext xmlns:c16="http://schemas.microsoft.com/office/drawing/2014/chart" uri="{C3380CC4-5D6E-409C-BE32-E72D297353CC}">
              <c16:uniqueId val="{00000000-80A1-4260-BE9C-3F322CC675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80A1-4260-BE9C-3F322CC675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269</c:v>
                </c:pt>
                <c:pt idx="1">
                  <c:v>378</c:v>
                </c:pt>
                <c:pt idx="2">
                  <c:v>538</c:v>
                </c:pt>
              </c:numCache>
            </c:numRef>
          </c:val>
          <c:extLst>
            <c:ext xmlns:c16="http://schemas.microsoft.com/office/drawing/2014/chart" uri="{C3380CC4-5D6E-409C-BE32-E72D297353CC}">
              <c16:uniqueId val="{00000002-80A1-4260-BE9C-3F322CC675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{2F48E2A5-A12E-4B15-824C-36619EA4EFB3}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C2-4FE9-8BE1-577953EA3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{905F0236-1207-427D-8CD8-D58BB8D27900}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C2-4FE9-8BE1-577953EA3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{00E9B2B8-63EB-4CEF-A32E-07411918C121}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C2-4FE9-8BE1-577953EA3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{EAB82CB8-AAE7-484F-93E7-D965BCBF86BD}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C2-4FE9-8BE1-577953EA3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{FA11293D-FAF1-4328-B3AB-4FAA634B37BA}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C2-4FE9-8BE1-577953EA3DF1}"/>
                </c:ext>
              </c:extLst>
            </c:dLbl>
            <c:dLbl>
              <c:idx val="8"/>
              <c:layout>
                <c:manualLayout>
                  <c:x val="0"/>
                  <c:y val="1.50772396149155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{5DD192B6-7503-4AE1-B515-5C4D47051DD8}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C2-4FE9-8BE1-577953EA3DF1}"/>
                </c:ext>
              </c:extLst>
            </c:dLbl>
            <c:dLbl>
              <c:idx val="16"/>
              <c:layout>
                <c:manualLayout>
                  <c:x val="0"/>
                  <c:y val="-1.507723961491549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{E454B0FD-9AC9-498C-ADAB-CC93323CFB04}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C2-4FE9-8BE1-577953EA3DF1}"/>
                </c:ext>
              </c:extLst>
            </c:dLbl>
            <c:dLbl>
              <c:idx val="24"/>
              <c:layout>
                <c:manualLayout>
                  <c:x val="0"/>
                  <c:y val="4.6828303797665375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{68DE4D5F-B031-417C-B1C5-879A524F37A7}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C2-4FE9-8BE1-577953EA3DF1}"/>
                </c:ext>
              </c:extLst>
            </c:dLbl>
            <c:dLbl>
              <c:idx val="32"/>
              <c:layout>
                <c:manualLayout>
                  <c:x val="0"/>
                  <c:y val="-4.6828303797666207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{A6A97B7F-4874-4C06-AD09-45A59C3D59A4}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C2-4FE9-8BE1-577953EA3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74.8</c:v>
                </c:pt>
                <c:pt idx="8">
                  <c:v>76.3</c:v>
                </c:pt>
                <c:pt idx="16">
                  <c:v>76.900000000000006</c:v>
                </c:pt>
                <c:pt idx="24">
                  <c:v>78.2</c:v>
                </c:pt>
                <c:pt idx="32">
                  <c:v>79.2</c:v>
                </c:pt>
              </c:numCache>
            </c:numRef>
          </c:xVal>
          <c:yVal>
            <c:numRef>
              <c:f>公会計指標分析・財政指標組合せ分析表!$BP$51:$DC$51</c:f>
              <c:numCache>
                <c:formatCode>#,##0.0;"▲ "#,##0.0</c:formatCode>
                <c:ptCount val="40"/>
                <c:pt idx="0">
                  <c:v>44</c:v>
                </c:pt>
                <c:pt idx="8">
                  <c:v>41.3</c:v>
                </c:pt>
                <c:pt idx="16">
                  <c:v>40.6</c:v>
                </c:pt>
                <c:pt idx="24">
                  <c:v>30.6</c:v>
                </c:pt>
                <c:pt idx="32">
                  <c:v>28.3</c:v>
                </c:pt>
              </c:numCache>
            </c:numRef>
          </c:yVal>
          <c:smooth val="0"/>
          <c:extLst>
            <c:ext xmlns:c16="http://schemas.microsoft.com/office/drawing/2014/chart" uri="{C3380CC4-5D6E-409C-BE32-E72D297353CC}">
              <c16:uniqueId val="{00000009-17C2-4FE9-8BE1-577953EA3D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5.982264745720445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{D06D6184-5F6B-4D44-A9E9-A681D1BF9305}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C2-4FE9-8BE1-577953EA3D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{925A5F07-4A72-48D8-B6D4-8607ABD09306}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C2-4FE9-8BE1-577953EA3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{67C7F49C-D807-4C66-BA00-3D037A1AC421}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C2-4FE9-8BE1-577953EA3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{0C1723AC-FF0D-467C-A049-348EE4F89717}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C2-4FE9-8BE1-577953EA3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{3AFBF876-BF8E-4709-B9C4-7CA25E99FC95}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C2-4FE9-8BE1-577953EA3DF1}"/>
                </c:ext>
              </c:extLst>
            </c:dLbl>
            <c:dLbl>
              <c:idx val="8"/>
              <c:layout>
                <c:manualLayout>
                  <c:x val="0"/>
                  <c:y val="5.982264745720445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{A1B31353-B1FB-4653-BB0F-4BEED0E71F57}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C2-4FE9-8BE1-577953EA3DF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{DF7D8109-8859-49B2-9059-E86140226FE3}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C2-4FE9-8BE1-577953EA3DF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{1C9DC996-2B26-4474-8CCA-987A466E6720}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C2-4FE9-8BE1-577953EA3DF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{03AF9F18-6ABF-4366-B1AD-B14CE3A3CA78}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C2-4FE9-8BE1-577953EA3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7C2-4FE9-8BE1-577953EA3DF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{A4D30B12-D3D4-4738-8F6F-960BAF2EF3ED}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210-486D-A85B-57220A7944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{6326967F-7BC5-4292-B45C-504DF1C94964}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10-486D-A85B-57220A7944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{C3213726-9671-4620-9579-3E6DA110AFF3}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10-486D-A85B-57220A7944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{C4A62A04-7E5C-467D-9B6E-2BB0389B2E9C}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10-486D-A85B-57220A7944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{6168A68C-6D14-4E46-AB15-DCEBBC23102D}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10-486D-A85B-57220A7944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{7F47DC95-8CD3-4A9A-9ED8-B5DB14815E39}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210-486D-A85B-57220A7944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{0770734D-6AB7-4BCC-B99E-813D5B4945A3}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210-486D-A85B-57220A7944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{DE757E5E-135E-429A-90F0-23A4C5AE2690}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210-486D-A85B-57220A794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{618E8B94-F2E7-4A0A-BCFE-D02B90562281}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210-486D-A85B-57220A7944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6.9</c:v>
                </c:pt>
                <c:pt idx="24">
                  <c:v>6.8</c:v>
                </c:pt>
                <c:pt idx="32">
                  <c:v>6.3</c:v>
                </c:pt>
              </c:numCache>
            </c:numRef>
          </c:xVal>
          <c:yVal>
            <c:numRef>
              <c:f>公会計指標分析・財政指標組合せ分析表!$BP$73:$DC$73</c:f>
              <c:numCache>
                <c:formatCode>#,##0.0;"▲ "#,##0.0</c:formatCode>
                <c:ptCount val="40"/>
                <c:pt idx="0">
                  <c:v>44</c:v>
                </c:pt>
                <c:pt idx="8">
                  <c:v>41.3</c:v>
                </c:pt>
                <c:pt idx="16">
                  <c:v>40.6</c:v>
                </c:pt>
                <c:pt idx="24">
                  <c:v>30.6</c:v>
                </c:pt>
                <c:pt idx="32">
                  <c:v>28.3</c:v>
                </c:pt>
              </c:numCache>
            </c:numRef>
          </c:yVal>
          <c:smooth val="0"/>
          <c:extLst>
            <c:ext xmlns:c16="http://schemas.microsoft.com/office/drawing/2014/chart" uri="{C3380CC4-5D6E-409C-BE32-E72D297353CC}">
              <c16:uniqueId val="{00000009-3210-486D-A85B-57220A7944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{CF341648-FC3D-4560-9026-83C2B980CD2A}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210-486D-A85B-57220A7944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{C0524696-78EF-468A-B519-52218A2BC02E}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10-486D-A85B-57220A7944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{756064F6-888D-461E-AD68-761309A3806F}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10-486D-A85B-57220A7944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{1972C6E7-7401-43F6-8C03-DA1AB87B035C}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10-486D-A85B-57220A7944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{A61ADAEC-ED1E-4DFF-AE02-E086D9310ECE}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10-486D-A85B-57220A7944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{84237CDA-6561-42CF-8B1E-E836593AC862}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210-486D-A85B-57220A7944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{A35A1A97-109E-4754-B562-E4164E43FDF6}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210-486D-A85B-57220A7944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{0E16BD02-DD71-4CAA-8843-D0F058E90D05}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210-486D-A85B-57220A794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{73AF13A9-7823-42F4-B6C9-6591B90B719C}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210-486D-A85B-57220A7944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210-486D-A85B-57220A794479}"/>
            </c:ext>
          </c:extLst>
        </c:ser>
        <c:dLbls>
          <c:showLegendKey val="0"/>
          <c:showVal val="1"/>
          <c:showCatName val="0"/>
          <c:showSerName val="0"/>
          <c:showPercent val="0"/>
          <c:showBubbleSize val="0"/>
        </c:dLbls>
        <c:axId val="84219776"/>
        <c:axId val="84234240"/>
      </c:scatterChart>
      <c:valAx>
        <c:axId val="84219776"/>
        <c:scaling>
          <c:orientation val="maxMin"/>
          <c:max val="7"/>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2B99210-59C0-44D5-BDBA-C2D2746ACA5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C07BE3B-3D3E-4E5A-9CED-956CE28AD5C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4D376D-442F-4B04-8A2C-6BC75A38361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DB2E5C6-1138-42AF-817A-DA827C32A71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0AE1B6C-D188-42B0-BEDE-A98AC860D1B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48DCEE-6DF6-462C-A247-8439DFBD5ED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6A5ECAA-86F8-4979-86ED-016695F12CC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5F7EAA-BD86-489D-A302-49D3F819952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91C4C20-B4B7-4F47-86AB-9066BE6E13B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0482ED4-EDDC-4A32-A364-423D116A5F4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B27E455-0584-490E-B50B-3F0E484ECFB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0731968-13D5-4CF4-8502-4ECA66045C9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B22D917-9DFB-4A5A-B54F-2D0A6BF9972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2606F8-BAE4-49B3-85AD-240A710773A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6FF0C4-793B-469D-B8C9-121C4BE413E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CBF85E9-798C-4270-88DA-81D679D03C1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14118FC-A207-42DA-B5AB-61E88C569DC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8B592D-F832-4BE7-B3F4-003D3C642F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13DADA0-E6DB-4089-BEA1-F91BBC963AA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E41E998-FF70-4D0B-B8AF-93C342E046A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137205E-9945-4AF2-8313-F4A5BB7D7A9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DFC47B6-E30C-4CDD-95C4-453EBF104DE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8D7EA2C-9065-487F-84AF-65930EAA054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7BDA32-93E5-4FE4-A079-91BB5013EDC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7CF3B1-971A-430C-A1D4-A866DFA2884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B41BC4-A689-40D1-B7B6-FB9C106B1D3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FD4C4EA-FC0E-4549-A86E-720D5F9233A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12F845E-591E-4FA7-8D1E-6F1473C8DDC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7767862-1C22-4B57-A68E-0453A5ADDD3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492D0AA-BB7B-47DB-A035-0611709D913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28F990C-0930-4E8D-9C52-7C4D89E9CF1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EE6267D-EA4A-40F9-A648-475EA2DC596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85178CB-BC47-4E7F-A2B1-4CA21D9E928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67C5442-8948-4736-9A97-896D68FE4B1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3B2B19B-CFC9-4713-94AA-C43C212EE7B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6C6AD0F-43D4-4514-9F99-501AC7D99A1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2269940-226B-46DB-8FE6-F8F9D11297E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AE6841E-2868-4F04-89D7-BD488ACE698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712C742-43D9-4695-98E9-1CE16FB9E4E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4CABF64-970F-4F80-986B-BFD389F846F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A90713B-B65F-43EF-AA93-95A54465056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BB5781F-80CC-476C-8591-2B1860C1955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BDA631-672A-4892-BFA0-ACB8F4AECA4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434E19-E39C-4524-949D-DD5AC644218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C4DC522-8F4A-4B78-8BC0-6B06244D07C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6435BC0-0597-4E66-AC4B-14EED58F8AD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0E26C7B-53AD-48A6-A785-2A5FD13B9E2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財政力指数は</a:t>
          </a:r>
          <a:r>
            <a:rPr kumimoji="1" lang="en-US" altLang="ja-JP" sz="800">
              <a:solidFill>
                <a:schemeClr val="dk1"/>
              </a:solidFill>
              <a:effectLst/>
              <a:latin typeface="+mn-lt"/>
              <a:ea typeface="+mn-ea"/>
              <a:cs typeface="+mn-cs"/>
            </a:rPr>
            <a:t>0.61</a:t>
          </a:r>
          <a:r>
            <a:rPr kumimoji="1" lang="ja-JP" altLang="ja-JP" sz="800">
              <a:solidFill>
                <a:schemeClr val="dk1"/>
              </a:solidFill>
              <a:effectLst/>
              <a:latin typeface="+mn-lt"/>
              <a:ea typeface="+mn-ea"/>
              <a:cs typeface="+mn-cs"/>
            </a:rPr>
            <a:t>であり、前年度比</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ポイントの減少となった。類似団体平均と比較し、</a:t>
          </a:r>
          <a:r>
            <a:rPr kumimoji="1" lang="en-US" altLang="ja-JP" sz="800">
              <a:solidFill>
                <a:schemeClr val="dk1"/>
              </a:solidFill>
              <a:effectLst/>
              <a:latin typeface="+mn-lt"/>
              <a:ea typeface="+mn-ea"/>
              <a:cs typeface="+mn-cs"/>
            </a:rPr>
            <a:t>0.05</a:t>
          </a:r>
          <a:r>
            <a:rPr kumimoji="1" lang="ja-JP" altLang="ja-JP" sz="800">
              <a:solidFill>
                <a:schemeClr val="dk1"/>
              </a:solidFill>
              <a:effectLst/>
              <a:latin typeface="+mn-lt"/>
              <a:ea typeface="+mn-ea"/>
              <a:cs typeface="+mn-cs"/>
            </a:rPr>
            <a:t>ポイント下回っている状況である。</a:t>
          </a:r>
          <a:endParaRPr lang="ja-JP" altLang="ja-JP" sz="1000">
            <a:effectLst/>
          </a:endParaRPr>
        </a:p>
        <a:p>
          <a:r>
            <a:rPr kumimoji="1" lang="ja-JP" altLang="ja-JP" sz="800">
              <a:solidFill>
                <a:schemeClr val="dk1"/>
              </a:solidFill>
              <a:effectLst/>
              <a:latin typeface="+mn-lt"/>
              <a:ea typeface="+mn-ea"/>
              <a:cs typeface="+mn-cs"/>
            </a:rPr>
            <a:t>　基準財政収入額は、法人税割や固定資産税が増加したことなどから、前年度比</a:t>
          </a:r>
          <a:r>
            <a:rPr kumimoji="1" lang="en-US" altLang="ja-JP" sz="800">
              <a:solidFill>
                <a:schemeClr val="dk1"/>
              </a:solidFill>
              <a:effectLst/>
              <a:latin typeface="+mn-lt"/>
              <a:ea typeface="+mn-ea"/>
              <a:cs typeface="+mn-cs"/>
            </a:rPr>
            <a:t>124,518</a:t>
          </a:r>
          <a:r>
            <a:rPr kumimoji="1" lang="ja-JP" altLang="ja-JP" sz="800">
              <a:solidFill>
                <a:schemeClr val="dk1"/>
              </a:solidFill>
              <a:effectLst/>
              <a:latin typeface="+mn-lt"/>
              <a:ea typeface="+mn-ea"/>
              <a:cs typeface="+mn-cs"/>
            </a:rPr>
            <a:t>千円の増加。基準財政需要額は、臨時財政対策債振替相当額が大幅に減少した影響を受け、前年度比</a:t>
          </a:r>
          <a:r>
            <a:rPr kumimoji="1" lang="en-US" altLang="ja-JP" sz="800">
              <a:solidFill>
                <a:schemeClr val="dk1"/>
              </a:solidFill>
              <a:effectLst/>
              <a:latin typeface="+mn-lt"/>
              <a:ea typeface="+mn-ea"/>
              <a:cs typeface="+mn-cs"/>
            </a:rPr>
            <a:t>124,023</a:t>
          </a:r>
          <a:r>
            <a:rPr kumimoji="1" lang="ja-JP" altLang="ja-JP" sz="800">
              <a:solidFill>
                <a:schemeClr val="dk1"/>
              </a:solidFill>
              <a:effectLst/>
              <a:latin typeface="+mn-lt"/>
              <a:ea typeface="+mn-ea"/>
              <a:cs typeface="+mn-cs"/>
            </a:rPr>
            <a:t>千円の増となった。単年度の指数としては</a:t>
          </a:r>
          <a:r>
            <a:rPr kumimoji="1" lang="en-US" altLang="ja-JP" sz="800">
              <a:solidFill>
                <a:schemeClr val="dk1"/>
              </a:solidFill>
              <a:effectLst/>
              <a:latin typeface="+mn-lt"/>
              <a:ea typeface="+mn-ea"/>
              <a:cs typeface="+mn-cs"/>
            </a:rPr>
            <a:t>0.602</a:t>
          </a:r>
          <a:r>
            <a:rPr kumimoji="1" lang="ja-JP" altLang="ja-JP" sz="800">
              <a:solidFill>
                <a:schemeClr val="dk1"/>
              </a:solidFill>
              <a:effectLst/>
              <a:latin typeface="+mn-lt"/>
              <a:ea typeface="+mn-ea"/>
              <a:cs typeface="+mn-cs"/>
            </a:rPr>
            <a:t>となり、前年度から</a:t>
          </a:r>
          <a:r>
            <a:rPr kumimoji="1" lang="en-US" altLang="ja-JP" sz="800">
              <a:solidFill>
                <a:schemeClr val="dk1"/>
              </a:solidFill>
              <a:effectLst/>
              <a:latin typeface="+mn-lt"/>
              <a:ea typeface="+mn-ea"/>
              <a:cs typeface="+mn-cs"/>
            </a:rPr>
            <a:t>0.009</a:t>
          </a:r>
          <a:r>
            <a:rPr kumimoji="1" lang="ja-JP" altLang="ja-JP" sz="800">
              <a:solidFill>
                <a:schemeClr val="dk1"/>
              </a:solidFill>
              <a:effectLst/>
              <a:latin typeface="+mn-lt"/>
              <a:ea typeface="+mn-ea"/>
              <a:cs typeface="+mn-cs"/>
            </a:rPr>
            <a:t>ポイントの上昇となった（当該数値（</a:t>
          </a:r>
          <a:r>
            <a:rPr kumimoji="1" lang="en-US" altLang="ja-JP" sz="800">
              <a:solidFill>
                <a:schemeClr val="dk1"/>
              </a:solidFill>
              <a:effectLst/>
              <a:latin typeface="+mn-lt"/>
              <a:ea typeface="+mn-ea"/>
              <a:cs typeface="+mn-cs"/>
            </a:rPr>
            <a:t>R4</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0.61</a:t>
          </a:r>
          <a:r>
            <a:rPr kumimoji="1" lang="ja-JP" altLang="ja-JP" sz="800">
              <a:solidFill>
                <a:schemeClr val="dk1"/>
              </a:solidFill>
              <a:effectLst/>
              <a:latin typeface="+mn-lt"/>
              <a:ea typeface="+mn-ea"/>
              <a:cs typeface="+mn-cs"/>
            </a:rPr>
            <a:t>）は３か年平均の数値）。</a:t>
          </a:r>
          <a:endParaRPr lang="ja-JP" altLang="ja-JP" sz="1000">
            <a:effectLst/>
          </a:endParaRPr>
        </a:p>
        <a:p>
          <a:r>
            <a:rPr lang="ja-JP" altLang="ja-JP" sz="800">
              <a:solidFill>
                <a:schemeClr val="dk1"/>
              </a:solidFill>
              <a:effectLst/>
              <a:latin typeface="+mn-lt"/>
              <a:ea typeface="+mn-ea"/>
              <a:cs typeface="+mn-cs"/>
            </a:rPr>
            <a:t>　歳入面では、</a:t>
          </a:r>
          <a:r>
            <a:rPr lang="en-US" altLang="ja-JP" sz="800">
              <a:solidFill>
                <a:schemeClr val="dk1"/>
              </a:solidFill>
              <a:effectLst/>
              <a:latin typeface="+mn-lt"/>
              <a:ea typeface="+mn-ea"/>
              <a:cs typeface="+mn-cs"/>
            </a:rPr>
            <a:t>R3</a:t>
          </a:r>
          <a:r>
            <a:rPr lang="ja-JP" altLang="ja-JP"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新型コロナの影響を受け町税が大幅な減少となったが、</a:t>
          </a:r>
          <a:r>
            <a:rPr kumimoji="1" lang="en-US" altLang="ja-JP" sz="800">
              <a:solidFill>
                <a:schemeClr val="dk1"/>
              </a:solidFill>
              <a:effectLst/>
              <a:latin typeface="+mn-lt"/>
              <a:ea typeface="+mn-ea"/>
              <a:cs typeface="+mn-cs"/>
            </a:rPr>
            <a:t>R4</a:t>
          </a:r>
          <a:r>
            <a:rPr kumimoji="1" lang="ja-JP" altLang="ja-JP" sz="800">
              <a:solidFill>
                <a:schemeClr val="dk1"/>
              </a:solidFill>
              <a:effectLst/>
              <a:latin typeface="+mn-lt"/>
              <a:ea typeface="+mn-ea"/>
              <a:cs typeface="+mn-cs"/>
            </a:rPr>
            <a:t>は復調した形となった。一方で、生産年齢人口の減に伴う町税の減収傾向は依然としてかわらないことから、引き続き事務事業の見直しを行うなかで経費削減を図るとともに、町税等の収納強化、未利用財産の活用及び売却、企業誘致の推進等により歳入の確保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9859E0E-F7CA-4170-B8E8-F5A9EFD24B0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99E9240-C4A9-4BF1-B294-3C6B6D47FB7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3B8EBEF-8D4B-48AC-9F5E-927226B41DA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B2EAFC3-73B5-4D0A-8BF8-F42FD84D36E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8D704D2-A20E-4044-A1BD-A5DAAB920F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BE110A2-2104-4FE0-AF8C-763B04E118C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F11484-23BA-40C6-AF2E-B276B7D3D1C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E8FE3A0-BE67-45BB-9E67-525A76406ED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E93C225-2546-488B-A768-0D578946424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57DA7AE-814E-46E1-BB40-2A54B7DDF0D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0D99C5D-D71C-41A5-9798-F0EEEAF61DA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F2CF40C-5A22-4EBC-9ED8-24603E4487C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7F4C1E0-C75C-4521-ADF0-5172C4F383C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2B886B5-95E9-4860-8254-4C88DCE3B0F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D08D6B5-F401-40BC-864F-F22C486934E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C7E53995-739E-4F26-A714-8FCC7FCA5C91}"/>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D7BE00C4-6D34-4C94-9289-0D655B7C3EF8}"/>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DC1B11F-BE02-465C-8DAC-BDA8C679A8F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DDC931DB-2AF5-4B89-8EB9-45051FDABA15}"/>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3003E465-E71C-4EA9-8807-B0BD06380658}"/>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6E81FDE7-8E49-4EC5-B727-25F1CDC631F0}"/>
            </a:ext>
          </a:extLst>
        </xdr:cNvPr>
        <xdr:cNvCxnSpPr/>
      </xdr:nvCxnSpPr>
      <xdr:spPr>
        <a:xfrm>
          <a:off x="4114800" y="733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C4C5A8BE-A2FD-4552-A0D3-C6F4246FDF1E}"/>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620D00F7-5CC5-4ED5-AA48-85E61D44D60F}"/>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F1E20482-D410-49D3-9F96-A17E6EE39A62}"/>
            </a:ext>
          </a:extLst>
        </xdr:cNvPr>
        <xdr:cNvCxnSpPr/>
      </xdr:nvCxnSpPr>
      <xdr:spPr>
        <a:xfrm>
          <a:off x="3225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9470C5BA-34CF-4AC6-A81E-638357F4BD96}"/>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9F247158-B8E1-4324-9084-6092D30CA174}"/>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BFD6D5FD-B9FC-46E1-8C88-5F4A299288F1}"/>
            </a:ext>
          </a:extLst>
        </xdr:cNvPr>
        <xdr:cNvCxnSpPr/>
      </xdr:nvCxnSpPr>
      <xdr:spPr>
        <a:xfrm>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3AADB584-40A4-4BDB-8387-4B999F8563F6}"/>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7BC72385-EC6C-4495-B93A-12C053D97E09}"/>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6B4CC239-823C-44EE-A0EC-65CB1B64ED25}"/>
            </a:ext>
          </a:extLst>
        </xdr:cNvPr>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2AA841FE-4563-4819-AC39-4A49756EF06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7333E2D-19A4-48AB-A644-2CACC1044D61}"/>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16C9333B-F9D5-401E-9C4D-F4E4ACC982F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AEB4A10E-860A-46B0-8EB7-A265B4D4CF65}"/>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FB5FD1-5C0D-4968-90A8-E5066856064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23425F6-98A1-478A-B2BC-F151853E814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95DD3A-3567-4EED-A036-0E3D540D76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D155EDE-71C8-4E18-9C5A-2B932C91D84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B8063B7-0B12-4914-AA44-487D079C4C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8B988193-A23E-4412-B465-AF4058360B39}"/>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19F8EFC9-98C0-49D3-BC8C-FAAFBB305DF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9011AEA9-4275-45C7-94BA-F274110AA092}"/>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C6E0AC42-59A5-490C-AFF4-A3E0E656C43D}"/>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284A3F9-BCF8-4B41-8ACA-6B47817D4E0E}"/>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B04AAC2F-0D3F-4163-8DFD-50691BA1DF0B}"/>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3138EF22-0AD5-4DC7-A8D8-B5D60CF21CAB}"/>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id="{C5E9C39A-4809-45A0-AE22-64123A790CC2}"/>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1EFFDC7-06F2-45DB-A155-BB2A8C084296}"/>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A54BB082-C5F4-4051-8626-849ADA74490F}"/>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5351750-7E21-4E21-876D-B12EB7F4196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2291B9A-8D4C-4331-B35B-B37C3EA7D0B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3B3A822-5956-435B-9A4A-62FB124336B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4B975C4-7B62-4F3C-A149-68EA3CAABFA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9A3D329-605A-4213-8096-C35DF5AB620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1928A43-1774-4BFC-87C0-69524D72DF5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880D6FE-1C86-4607-8D44-F5715A9C8C4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B8A73A0-ADAC-4235-B969-C5BE726CF48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98B7F8D-BA35-4925-9B31-163321FFB64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53F2529-AC9A-4671-9A13-0859EA7B5E3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417C93C-9B08-4CDE-BB48-2D1B1280FDE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5F17261-B0CE-4CE3-A89E-B53B9ACBFE2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8A38338-13DB-4974-A8D6-FAA4F98234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a:t>
          </a:r>
          <a:r>
            <a:rPr kumimoji="1" lang="en-US" altLang="ja-JP" sz="900">
              <a:solidFill>
                <a:schemeClr val="dk1"/>
              </a:solidFill>
              <a:effectLst/>
              <a:latin typeface="+mn-lt"/>
              <a:ea typeface="+mn-ea"/>
              <a:cs typeface="+mn-cs"/>
            </a:rPr>
            <a:t>89.6</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4.6</a:t>
          </a:r>
          <a:r>
            <a:rPr kumimoji="1" lang="ja-JP" altLang="ja-JP" sz="900">
              <a:solidFill>
                <a:schemeClr val="dk1"/>
              </a:solidFill>
              <a:effectLst/>
              <a:latin typeface="+mn-lt"/>
              <a:ea typeface="+mn-ea"/>
              <a:cs typeface="+mn-cs"/>
            </a:rPr>
            <a:t>ポイント増加した。類似団体平均と比較し、</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ポイント上回っている状況である。</a:t>
          </a:r>
          <a:endParaRPr lang="ja-JP" altLang="ja-JP" sz="900">
            <a:effectLst/>
          </a:endParaRPr>
        </a:p>
        <a:p>
          <a:r>
            <a:rPr kumimoji="1" lang="ja-JP" altLang="ja-JP" sz="900" b="0">
              <a:solidFill>
                <a:schemeClr val="dk1"/>
              </a:solidFill>
              <a:effectLst/>
              <a:latin typeface="+mn-lt"/>
              <a:ea typeface="+mn-ea"/>
              <a:cs typeface="+mn-cs"/>
            </a:rPr>
            <a:t>　経常収支における収入は町民税が増収となったことで</a:t>
          </a:r>
          <a:r>
            <a:rPr kumimoji="1" lang="en-US" altLang="ja-JP" sz="900" b="0">
              <a:solidFill>
                <a:schemeClr val="dk1"/>
              </a:solidFill>
              <a:effectLst/>
              <a:latin typeface="+mn-lt"/>
              <a:ea typeface="+mn-ea"/>
              <a:cs typeface="+mn-cs"/>
            </a:rPr>
            <a:t>56,501</a:t>
          </a:r>
          <a:r>
            <a:rPr kumimoji="1" lang="ja-JP" altLang="ja-JP" sz="900" b="0">
              <a:solidFill>
                <a:schemeClr val="dk1"/>
              </a:solidFill>
              <a:effectLst/>
              <a:latin typeface="+mn-lt"/>
              <a:ea typeface="+mn-ea"/>
              <a:cs typeface="+mn-cs"/>
            </a:rPr>
            <a:t>千円の増となった。一方支出は、塵芥処理の方法を民間事業者への委託に切り替えたことに伴い、小川地区衛生組合に支出する塵芥処理費負担金が増加したことで</a:t>
          </a:r>
          <a:r>
            <a:rPr kumimoji="1" lang="en-US" altLang="ja-JP" sz="900" b="0">
              <a:solidFill>
                <a:schemeClr val="dk1"/>
              </a:solidFill>
              <a:effectLst/>
              <a:latin typeface="+mn-lt"/>
              <a:ea typeface="+mn-ea"/>
              <a:cs typeface="+mn-cs"/>
            </a:rPr>
            <a:t>147,904</a:t>
          </a:r>
          <a:r>
            <a:rPr kumimoji="1" lang="ja-JP" altLang="ja-JP" sz="900" b="0">
              <a:solidFill>
                <a:schemeClr val="dk1"/>
              </a:solidFill>
              <a:effectLst/>
              <a:latin typeface="+mn-lt"/>
              <a:ea typeface="+mn-ea"/>
              <a:cs typeface="+mn-cs"/>
            </a:rPr>
            <a:t>千円の増となった。</a:t>
          </a:r>
          <a:endParaRPr lang="ja-JP" altLang="ja-JP" sz="900">
            <a:effectLst/>
          </a:endParaRPr>
        </a:p>
        <a:p>
          <a:r>
            <a:rPr kumimoji="1" lang="ja-JP" altLang="ja-JP" sz="900" b="0">
              <a:solidFill>
                <a:schemeClr val="dk1"/>
              </a:solidFill>
              <a:effectLst/>
              <a:latin typeface="+mn-lt"/>
              <a:ea typeface="+mn-ea"/>
              <a:cs typeface="+mn-cs"/>
            </a:rPr>
            <a:t>　歳入の増と比較して、歳出が大きく増加したことから前年度比で</a:t>
          </a:r>
          <a:r>
            <a:rPr kumimoji="1" lang="en-US" altLang="ja-JP" sz="900" b="0">
              <a:solidFill>
                <a:schemeClr val="dk1"/>
              </a:solidFill>
              <a:effectLst/>
              <a:latin typeface="+mn-lt"/>
              <a:ea typeface="+mn-ea"/>
              <a:cs typeface="+mn-cs"/>
            </a:rPr>
            <a:t>4.6</a:t>
          </a:r>
          <a:r>
            <a:rPr kumimoji="1" lang="ja-JP" altLang="ja-JP" sz="900" b="0">
              <a:solidFill>
                <a:schemeClr val="dk1"/>
              </a:solidFill>
              <a:effectLst/>
              <a:latin typeface="+mn-lt"/>
              <a:ea typeface="+mn-ea"/>
              <a:cs typeface="+mn-cs"/>
            </a:rPr>
            <a:t>ポイント増となった。</a:t>
          </a:r>
          <a:endParaRPr lang="ja-JP" altLang="ja-JP" sz="900">
            <a:effectLst/>
          </a:endParaRPr>
        </a:p>
        <a:p>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R4</a:t>
          </a:r>
          <a:r>
            <a:rPr kumimoji="1" lang="ja-JP" altLang="ja-JP" sz="900" b="0">
              <a:solidFill>
                <a:schemeClr val="dk1"/>
              </a:solidFill>
              <a:effectLst/>
              <a:latin typeface="+mn-lt"/>
              <a:ea typeface="+mn-ea"/>
              <a:cs typeface="+mn-cs"/>
            </a:rPr>
            <a:t>のポイント増については、国補正予算による普通交付税等の増額措置が手厚かった</a:t>
          </a:r>
          <a:r>
            <a:rPr kumimoji="1" lang="en-US" altLang="ja-JP" sz="900" b="0">
              <a:solidFill>
                <a:schemeClr val="dk1"/>
              </a:solidFill>
              <a:effectLst/>
              <a:latin typeface="+mn-lt"/>
              <a:ea typeface="+mn-ea"/>
              <a:cs typeface="+mn-cs"/>
            </a:rPr>
            <a:t>R3</a:t>
          </a:r>
          <a:r>
            <a:rPr kumimoji="1" lang="ja-JP" altLang="ja-JP" sz="900" b="0">
              <a:solidFill>
                <a:schemeClr val="dk1"/>
              </a:solidFill>
              <a:effectLst/>
              <a:latin typeface="+mn-lt"/>
              <a:ea typeface="+mn-ea"/>
              <a:cs typeface="+mn-cs"/>
            </a:rPr>
            <a:t>からの反動減の要素も大きいが、塵芥処理負担金などの経常支出が増加傾向にあることから、引き続き行政運営の効率化を図る必要がある。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67E7EE6-6DD7-437D-A329-368F3E7026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5AA4E02-42BE-4B03-8504-4D921000ADB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5DC8609-3AA6-4607-AEBC-ADBA013F3A1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25834240-4E52-46F4-A0E6-BADE378BC83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1342FFE8-01B0-4666-9963-44C3102F7F3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76C725C4-608F-4E7C-80DB-1F9A359E221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D3BCE3A8-EDD6-47A2-BE8F-FF5888F9E4A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7CB7E07E-0BE9-4652-817A-4FAA504266C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3A07D62-AB99-4107-A756-90831A3D17E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FDB7C932-D19E-4F3A-A1B1-7753F051DE6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DD08BC99-9C74-4613-BA55-C90BD9868FE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D4029C5-1D93-4A13-87C8-64A7BFE4B28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17F4D44-7257-46FF-A01D-F82122D9D18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F6EDF6FB-4281-41F5-8E86-553EC92D5FD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FB43FEF-35BD-41F7-AC25-B7B9D99FCF92}"/>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ECF1C348-3F59-47B9-9E1F-E959C3DB4987}"/>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A37CC050-DD5E-4F5B-A799-D78FDBB29431}"/>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B6D6E47-8E69-472B-9AD4-F3CA86255A69}"/>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61AB4AE0-5339-447B-9C5A-958C955A736E}"/>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44196</xdr:rowOff>
    </xdr:to>
    <xdr:cxnSp macro="">
      <xdr:nvCxnSpPr>
        <xdr:cNvPr id="130" name="直線コネクタ 129">
          <a:extLst>
            <a:ext uri="{FF2B5EF4-FFF2-40B4-BE49-F238E27FC236}">
              <a16:creationId xmlns:a16="http://schemas.microsoft.com/office/drawing/2014/main" id="{FD426F94-31FD-4EF9-9136-4E28BBC26608}"/>
            </a:ext>
          </a:extLst>
        </xdr:cNvPr>
        <xdr:cNvCxnSpPr/>
      </xdr:nvCxnSpPr>
      <xdr:spPr>
        <a:xfrm>
          <a:off x="4114800" y="1079500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12A34E0C-D3BB-474D-8496-7B351ACC9535}"/>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252F7AD3-0B3F-485D-BED1-ADC3FECB8F1F}"/>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24892</xdr:rowOff>
    </xdr:to>
    <xdr:cxnSp macro="">
      <xdr:nvCxnSpPr>
        <xdr:cNvPr id="133" name="直線コネクタ 132">
          <a:extLst>
            <a:ext uri="{FF2B5EF4-FFF2-40B4-BE49-F238E27FC236}">
              <a16:creationId xmlns:a16="http://schemas.microsoft.com/office/drawing/2014/main" id="{E2E899CD-1CBF-4C71-AE95-3AE33DEC18A7}"/>
            </a:ext>
          </a:extLst>
        </xdr:cNvPr>
        <xdr:cNvCxnSpPr/>
      </xdr:nvCxnSpPr>
      <xdr:spPr>
        <a:xfrm flipV="1">
          <a:off x="3225800" y="107950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FBAE4165-1E87-4753-A489-212A121421A3}"/>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29F114F1-5BFF-4626-A1B9-265736EB2E9C}"/>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7874</xdr:rowOff>
    </xdr:to>
    <xdr:cxnSp macro="">
      <xdr:nvCxnSpPr>
        <xdr:cNvPr id="136" name="直線コネクタ 135">
          <a:extLst>
            <a:ext uri="{FF2B5EF4-FFF2-40B4-BE49-F238E27FC236}">
              <a16:creationId xmlns:a16="http://schemas.microsoft.com/office/drawing/2014/main" id="{DBD1BB13-E984-4A15-8224-5E99428F1658}"/>
            </a:ext>
          </a:extLst>
        </xdr:cNvPr>
        <xdr:cNvCxnSpPr/>
      </xdr:nvCxnSpPr>
      <xdr:spPr>
        <a:xfrm flipV="1">
          <a:off x="2336800" y="109976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4335B7EF-E319-4BD8-9A64-5361B1031D74}"/>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6D8395B1-FC04-4C0B-9316-ED958433463E}"/>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7874</xdr:rowOff>
    </xdr:to>
    <xdr:cxnSp macro="">
      <xdr:nvCxnSpPr>
        <xdr:cNvPr id="139" name="直線コネクタ 138">
          <a:extLst>
            <a:ext uri="{FF2B5EF4-FFF2-40B4-BE49-F238E27FC236}">
              <a16:creationId xmlns:a16="http://schemas.microsoft.com/office/drawing/2014/main" id="{9695CC03-0C76-42A9-92CE-39C3673C267C}"/>
            </a:ext>
          </a:extLst>
        </xdr:cNvPr>
        <xdr:cNvCxnSpPr/>
      </xdr:nvCxnSpPr>
      <xdr:spPr>
        <a:xfrm>
          <a:off x="1447800" y="1112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C41CE50A-0F1F-4C40-AA4E-D6C061874CDA}"/>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CBE300AE-9242-4F47-8F2C-978C5A86FFAC}"/>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EF00561C-9045-4013-B7EC-E073038D881F}"/>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9D753416-C249-41BE-A0BF-3E5AF2B9A6BF}"/>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7FDD4C2-D224-413D-B170-DB536C2FEAE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46FC982-53F0-4AB7-8A08-E11C461F0A6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9CCC76E-298E-4474-817B-A266F6E9E38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195860-D570-4596-A1CC-6BA6ADCB62E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40C6F42-E142-43F7-BC45-963016588C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5CAECF1D-19FC-4D77-B656-1CCB6C1AA92B}"/>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A5112D0A-14AC-4B87-B903-9C89E08C3F3F}"/>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FC8F4FAA-39B8-46FE-A513-DDAB9E7D4409}"/>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a:extLst>
            <a:ext uri="{FF2B5EF4-FFF2-40B4-BE49-F238E27FC236}">
              <a16:creationId xmlns:a16="http://schemas.microsoft.com/office/drawing/2014/main" id="{2BD41A19-D423-4079-9A83-1CB8BD43BE1B}"/>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a:extLst>
            <a:ext uri="{FF2B5EF4-FFF2-40B4-BE49-F238E27FC236}">
              <a16:creationId xmlns:a16="http://schemas.microsoft.com/office/drawing/2014/main" id="{2CF30090-1284-4F8E-855F-F3BDF24F2502}"/>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55D49063-0C37-4548-88E6-BEAC388BD691}"/>
            </a:ext>
          </a:extLst>
        </xdr:cNvPr>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69AB6CDE-42EF-4FD6-92F0-8D1B89F0BE4F}"/>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a:extLst>
            <a:ext uri="{FF2B5EF4-FFF2-40B4-BE49-F238E27FC236}">
              <a16:creationId xmlns:a16="http://schemas.microsoft.com/office/drawing/2014/main" id="{9D28A401-C8B8-410D-B4F0-642A1EDB7391}"/>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C4E788EF-A863-4968-AFD8-BBB690CD4271}"/>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1104963-1B05-4B90-9BF0-4A1D312A481C}"/>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4C52971-C72C-46F8-B88F-42EB388EB11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BEB9AE9F-0BCA-4C0E-88A8-2E33F370A68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69716B5-C9E7-4146-A34D-6C8EDB4FE28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E846438-8057-4776-AF98-0E3E717AD07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738791A-D4BB-4D64-AC1A-72D951BF997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3244BEC-B62D-4B34-BFF4-D75FBD940AC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AC2C468F-D774-40AC-988D-FF156313D37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400E8AA-E99C-4212-811C-B8995E4C526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B7AE72F-F203-4FE1-8995-4A5219925E0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84D404E-FF7C-4FAC-8BAA-9C1782B56F0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D3A8C4E9-B390-4F3D-A99F-C01E663A450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3AE7FA8-AD9E-435A-AEF4-E2C8B2F1FD5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1517DE02-FBF8-4A83-A644-A434EF63733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人口１人当たり人件費・物件費等決算額は</a:t>
          </a:r>
          <a:r>
            <a:rPr kumimoji="1" lang="en-US" altLang="ja-JP" sz="900">
              <a:solidFill>
                <a:schemeClr val="dk1"/>
              </a:solidFill>
              <a:effectLst/>
              <a:latin typeface="+mn-lt"/>
              <a:ea typeface="+mn-ea"/>
              <a:cs typeface="+mn-cs"/>
            </a:rPr>
            <a:t>116,065</a:t>
          </a:r>
          <a:r>
            <a:rPr kumimoji="1" lang="ja-JP" altLang="ja-JP" sz="900">
              <a:solidFill>
                <a:schemeClr val="dk1"/>
              </a:solidFill>
              <a:effectLst/>
              <a:latin typeface="+mn-lt"/>
              <a:ea typeface="+mn-ea"/>
              <a:cs typeface="+mn-cs"/>
            </a:rPr>
            <a:t>円となり、前年度比</a:t>
          </a:r>
          <a:r>
            <a:rPr kumimoji="1" lang="en-US" altLang="ja-JP" sz="900">
              <a:solidFill>
                <a:schemeClr val="dk1"/>
              </a:solidFill>
              <a:effectLst/>
              <a:latin typeface="+mn-lt"/>
              <a:ea typeface="+mn-ea"/>
              <a:cs typeface="+mn-cs"/>
            </a:rPr>
            <a:t>5,021</a:t>
          </a:r>
          <a:r>
            <a:rPr kumimoji="1" lang="ja-JP" altLang="ja-JP" sz="900">
              <a:solidFill>
                <a:schemeClr val="dk1"/>
              </a:solidFill>
              <a:effectLst/>
              <a:latin typeface="+mn-lt"/>
              <a:ea typeface="+mn-ea"/>
              <a:cs typeface="+mn-cs"/>
            </a:rPr>
            <a:t>円の増加となった。</a:t>
          </a:r>
          <a:endParaRPr lang="ja-JP" altLang="ja-JP" sz="1050">
            <a:effectLst/>
          </a:endParaRPr>
        </a:p>
        <a:p>
          <a:r>
            <a:rPr kumimoji="1" lang="ja-JP" altLang="ja-JP" sz="900">
              <a:solidFill>
                <a:schemeClr val="dk1"/>
              </a:solidFill>
              <a:effectLst/>
              <a:latin typeface="+mn-lt"/>
              <a:ea typeface="+mn-ea"/>
              <a:cs typeface="+mn-cs"/>
            </a:rPr>
            <a:t>類似団体平均と比較し、</a:t>
          </a:r>
          <a:r>
            <a:rPr kumimoji="1" lang="en-US" altLang="ja-JP" sz="900">
              <a:solidFill>
                <a:schemeClr val="dk1"/>
              </a:solidFill>
              <a:effectLst/>
              <a:latin typeface="+mn-lt"/>
              <a:ea typeface="+mn-ea"/>
              <a:cs typeface="+mn-cs"/>
            </a:rPr>
            <a:t>24,432</a:t>
          </a:r>
          <a:r>
            <a:rPr kumimoji="1" lang="ja-JP" altLang="ja-JP" sz="900">
              <a:solidFill>
                <a:schemeClr val="dk1"/>
              </a:solidFill>
              <a:effectLst/>
              <a:latin typeface="+mn-lt"/>
              <a:ea typeface="+mn-ea"/>
              <a:cs typeface="+mn-cs"/>
            </a:rPr>
            <a:t>円下回っている状況である。</a:t>
          </a:r>
          <a:endParaRPr lang="ja-JP" altLang="ja-JP" sz="1050">
            <a:effectLst/>
          </a:endParaRPr>
        </a:p>
        <a:p>
          <a:r>
            <a:rPr kumimoji="1" lang="ja-JP" altLang="ja-JP" sz="900">
              <a:solidFill>
                <a:schemeClr val="dk1"/>
              </a:solidFill>
              <a:effectLst/>
              <a:latin typeface="+mn-lt"/>
              <a:ea typeface="+mn-ea"/>
              <a:cs typeface="+mn-cs"/>
            </a:rPr>
            <a:t>　人件費については、退職手当負担金の減などにより減少。物件費については、各施設の光熱水費の増や一般廃棄物（可燃）収集運搬業務委託料の増などにより増加した。　</a:t>
          </a:r>
          <a:endParaRPr lang="ja-JP" altLang="ja-JP" sz="1050">
            <a:effectLst/>
          </a:endParaRPr>
        </a:p>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一方で、人口が</a:t>
          </a:r>
          <a:r>
            <a:rPr kumimoji="1" lang="en-US" altLang="ja-JP" sz="900">
              <a:solidFill>
                <a:schemeClr val="dk1"/>
              </a:solidFill>
              <a:effectLst/>
              <a:latin typeface="+mn-lt"/>
              <a:ea typeface="+mn-ea"/>
              <a:cs typeface="+mn-cs"/>
            </a:rPr>
            <a:t>28,647</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R4.1.1</a:t>
          </a:r>
          <a:r>
            <a:rPr kumimoji="1" lang="ja-JP" altLang="ja-JP" sz="900">
              <a:solidFill>
                <a:schemeClr val="dk1"/>
              </a:solidFill>
              <a:effectLst/>
              <a:latin typeface="+mn-lt"/>
              <a:ea typeface="+mn-ea"/>
              <a:cs typeface="+mn-cs"/>
            </a:rPr>
            <a:t>時点）から</a:t>
          </a:r>
          <a:r>
            <a:rPr kumimoji="1" lang="en-US" altLang="ja-JP" sz="900">
              <a:solidFill>
                <a:schemeClr val="dk1"/>
              </a:solidFill>
              <a:effectLst/>
              <a:latin typeface="+mn-lt"/>
              <a:ea typeface="+mn-ea"/>
              <a:cs typeface="+mn-cs"/>
            </a:rPr>
            <a:t>28,244</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R5.1.1</a:t>
          </a:r>
          <a:r>
            <a:rPr kumimoji="1" lang="ja-JP" altLang="ja-JP" sz="900">
              <a:solidFill>
                <a:schemeClr val="dk1"/>
              </a:solidFill>
              <a:effectLst/>
              <a:latin typeface="+mn-lt"/>
              <a:ea typeface="+mn-ea"/>
              <a:cs typeface="+mn-cs"/>
            </a:rPr>
            <a:t>時点）と前年比で▲</a:t>
          </a:r>
          <a:r>
            <a:rPr kumimoji="1" lang="en-US" altLang="ja-JP" sz="900">
              <a:solidFill>
                <a:schemeClr val="dk1"/>
              </a:solidFill>
              <a:effectLst/>
              <a:latin typeface="+mn-lt"/>
              <a:ea typeface="+mn-ea"/>
              <a:cs typeface="+mn-cs"/>
            </a:rPr>
            <a:t>403</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％減少していることで、人口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人あたりの金額を示している当該数値が大きく増加することとなった。</a:t>
          </a:r>
          <a:endParaRPr lang="ja-JP" altLang="ja-JP" sz="1050">
            <a:effectLst/>
          </a:endParaRPr>
        </a:p>
        <a:p>
          <a:r>
            <a:rPr kumimoji="1" lang="ja-JP" altLang="ja-JP" sz="900">
              <a:solidFill>
                <a:schemeClr val="dk1"/>
              </a:solidFill>
              <a:effectLst/>
              <a:latin typeface="+mn-lt"/>
              <a:ea typeface="+mn-ea"/>
              <a:cs typeface="+mn-cs"/>
            </a:rPr>
            <a:t>　類似団体平均と比較し、数値は下回っている状況ではあるが、引き続き事務の効率化を推進し、行政コストの低減を図っていく。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2B4959E3-4BDF-4B25-97DE-DF1C37D436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FC01E743-FEC2-4F20-B1C2-CB8CD13F100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31021F0-E86B-4B89-9B8F-74452C409D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74783526-E9A7-4C7F-827A-610FD313E759}"/>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6E68C97-9CA8-4533-BE55-F2C9AF11CEB9}"/>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41C00759-B7CA-435B-9590-EEDD5DA792E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7C09DB2-D003-42B8-BECF-0E22B0F29C3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86F4597-D6DF-4A8D-B7BF-57108D7A3261}"/>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6C26861-139F-4B0C-98BD-EC08BCE01D5C}"/>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DCCAA764-A7FA-4AAA-963F-8B862948DAE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2B7AA8A-3D2D-42E4-A4F6-9095CE8D227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FC25FC7-EABD-4DDE-88F3-FA386A012D4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B73B0B86-017E-416F-AAB6-B2580DB704DD}"/>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D9116916-4D21-4B8A-9EC3-991AEA79E573}"/>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5D259387-595E-4E75-829A-9CEADA2B65EB}"/>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9DA85AAF-C00F-41AD-AD9C-BCE785DB7FBA}"/>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57511128-E94E-4D3A-97C4-E6AE48226CF8}"/>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9472</xdr:rowOff>
    </xdr:from>
    <xdr:to>
      <xdr:col>23</xdr:col>
      <xdr:colOff>133350</xdr:colOff>
      <xdr:row>82</xdr:row>
      <xdr:rowOff>39762</xdr:rowOff>
    </xdr:to>
    <xdr:cxnSp macro="">
      <xdr:nvCxnSpPr>
        <xdr:cNvPr id="189" name="直線コネクタ 188">
          <a:extLst>
            <a:ext uri="{FF2B5EF4-FFF2-40B4-BE49-F238E27FC236}">
              <a16:creationId xmlns:a16="http://schemas.microsoft.com/office/drawing/2014/main" id="{0E064808-5ECE-491B-AE82-F1A324A8B1B7}"/>
            </a:ext>
          </a:extLst>
        </xdr:cNvPr>
        <xdr:cNvCxnSpPr/>
      </xdr:nvCxnSpPr>
      <xdr:spPr>
        <a:xfrm>
          <a:off x="4114800" y="14068372"/>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5EC7A18A-D1C1-4B45-A06A-800D3FB218AA}"/>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AE4C882B-81D8-4B14-A0EE-4AFC3B46602F}"/>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4900</xdr:rowOff>
    </xdr:from>
    <xdr:to>
      <xdr:col>19</xdr:col>
      <xdr:colOff>133350</xdr:colOff>
      <xdr:row>82</xdr:row>
      <xdr:rowOff>9472</xdr:rowOff>
    </xdr:to>
    <xdr:cxnSp macro="">
      <xdr:nvCxnSpPr>
        <xdr:cNvPr id="192" name="直線コネクタ 191">
          <a:extLst>
            <a:ext uri="{FF2B5EF4-FFF2-40B4-BE49-F238E27FC236}">
              <a16:creationId xmlns:a16="http://schemas.microsoft.com/office/drawing/2014/main" id="{A44D2496-B50D-4548-86DA-F2A806FAA722}"/>
            </a:ext>
          </a:extLst>
        </xdr:cNvPr>
        <xdr:cNvCxnSpPr/>
      </xdr:nvCxnSpPr>
      <xdr:spPr>
        <a:xfrm>
          <a:off x="3225800" y="14063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F133E6DE-4A37-42BF-95A1-65F16EDD21A4}"/>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A4890A2-420F-4E26-91DA-3FAE502916F9}"/>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148558</xdr:rowOff>
    </xdr:from>
    <xdr:to>
      <xdr:col>15</xdr:col>
      <xdr:colOff>82550</xdr:colOff>
      <xdr:row>82</xdr:row>
      <xdr:rowOff>4900</xdr:rowOff>
    </xdr:to>
    <xdr:cxnSp macro="">
      <xdr:nvCxnSpPr>
        <xdr:cNvPr id="195" name="直線コネクタ 194">
          <a:extLst>
            <a:ext uri="{FF2B5EF4-FFF2-40B4-BE49-F238E27FC236}">
              <a16:creationId xmlns:a16="http://schemas.microsoft.com/office/drawing/2014/main" id="{5613423C-FA8E-4A5C-B279-0418098C90DA}"/>
            </a:ext>
          </a:extLst>
        </xdr:cNvPr>
        <xdr:cNvCxnSpPr/>
      </xdr:nvCxnSpPr>
      <xdr:spPr>
        <a:xfrm>
          <a:off x="2336800" y="14036008"/>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C81BC744-259B-44BF-A52E-1770B6EE5583}"/>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EAEF12F2-3169-4B15-868A-C1CE410AC6A7}"/>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104756</xdr:rowOff>
    </xdr:from>
    <xdr:to>
      <xdr:col>11</xdr:col>
      <xdr:colOff>31750</xdr:colOff>
      <xdr:row>81</xdr:row>
      <xdr:rowOff>148558</xdr:rowOff>
    </xdr:to>
    <xdr:cxnSp macro="">
      <xdr:nvCxnSpPr>
        <xdr:cNvPr id="198" name="直線コネクタ 197">
          <a:extLst>
            <a:ext uri="{FF2B5EF4-FFF2-40B4-BE49-F238E27FC236}">
              <a16:creationId xmlns:a16="http://schemas.microsoft.com/office/drawing/2014/main" id="{C3FFED4F-EFA1-4D67-81BA-18180080B593}"/>
            </a:ext>
          </a:extLst>
        </xdr:cNvPr>
        <xdr:cNvCxnSpPr/>
      </xdr:nvCxnSpPr>
      <xdr:spPr>
        <a:xfrm>
          <a:off x="1447800" y="13992206"/>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8B9452AF-0888-4F04-A767-3E9E1EC5F46E}"/>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CC01B1CE-8EFA-4010-B1B0-1978B3F1FBF4}"/>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13B8239F-F228-4DEE-9141-712C3B28D197}"/>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BB782997-5A6E-4CBF-8AC2-450BCF13FC4C}"/>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6D91661-B140-4ADD-958A-D7142BE590A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4D458860-58A5-4E9E-BB84-BD0CDD8BC27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02BBE40-7A26-40DA-99EB-714217D0F56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AD57DB8-486F-4CCE-BB56-B2564E59EBA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5B4D64F-FE5A-417B-B335-A7D80C4AE5C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160412</xdr:rowOff>
    </xdr:from>
    <xdr:to>
      <xdr:col>23</xdr:col>
      <xdr:colOff>184150</xdr:colOff>
      <xdr:row>82</xdr:row>
      <xdr:rowOff>90562</xdr:rowOff>
    </xdr:to>
    <xdr:sp macro="" textlink="">
      <xdr:nvSpPr>
        <xdr:cNvPr id="208" name="楕円 207">
          <a:extLst>
            <a:ext uri="{FF2B5EF4-FFF2-40B4-BE49-F238E27FC236}">
              <a16:creationId xmlns:a16="http://schemas.microsoft.com/office/drawing/2014/main" id="{A4C5C83D-5B80-4B12-A9EB-A3C81504CF2A}"/>
            </a:ext>
          </a:extLst>
        </xdr:cNvPr>
        <xdr:cNvSpPr/>
      </xdr:nvSpPr>
      <xdr:spPr>
        <a:xfrm>
          <a:off x="4902200" y="140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5489</xdr:rowOff>
    </xdr:from>
    <xdr:ext cx="762000" cy="259045"/>
    <xdr:sp macro="" textlink="">
      <xdr:nvSpPr>
        <xdr:cNvPr id="209" name="人件費・物件費等の状況該当値テキスト">
          <a:extLst>
            <a:ext uri="{FF2B5EF4-FFF2-40B4-BE49-F238E27FC236}">
              <a16:creationId xmlns:a16="http://schemas.microsoft.com/office/drawing/2014/main" id="{1A9F977F-3690-43AD-84F9-A83A34AC13F6}"/>
            </a:ext>
          </a:extLst>
        </xdr:cNvPr>
        <xdr:cNvSpPr txBox="1"/>
      </xdr:nvSpPr>
      <xdr:spPr>
        <a:xfrm>
          <a:off x="5041900" y="138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130122</xdr:rowOff>
    </xdr:from>
    <xdr:to>
      <xdr:col>19</xdr:col>
      <xdr:colOff>184150</xdr:colOff>
      <xdr:row>82</xdr:row>
      <xdr:rowOff>60272</xdr:rowOff>
    </xdr:to>
    <xdr:sp macro="" textlink="">
      <xdr:nvSpPr>
        <xdr:cNvPr id="210" name="楕円 209">
          <a:extLst>
            <a:ext uri="{FF2B5EF4-FFF2-40B4-BE49-F238E27FC236}">
              <a16:creationId xmlns:a16="http://schemas.microsoft.com/office/drawing/2014/main" id="{84A9C737-CE1C-41AA-B440-C77239F24492}"/>
            </a:ext>
          </a:extLst>
        </xdr:cNvPr>
        <xdr:cNvSpPr/>
      </xdr:nvSpPr>
      <xdr:spPr>
        <a:xfrm>
          <a:off x="4064000" y="140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70449</xdr:rowOff>
    </xdr:from>
    <xdr:ext cx="736600" cy="259045"/>
    <xdr:sp macro="" textlink="">
      <xdr:nvSpPr>
        <xdr:cNvPr id="211" name="テキスト ボックス 210">
          <a:extLst>
            <a:ext uri="{FF2B5EF4-FFF2-40B4-BE49-F238E27FC236}">
              <a16:creationId xmlns:a16="http://schemas.microsoft.com/office/drawing/2014/main" id="{9EBB800B-9AA7-4D6A-9279-5B498011F7C7}"/>
            </a:ext>
          </a:extLst>
        </xdr:cNvPr>
        <xdr:cNvSpPr txBox="1"/>
      </xdr:nvSpPr>
      <xdr:spPr>
        <a:xfrm>
          <a:off x="3733800" y="1378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125550</xdr:rowOff>
    </xdr:from>
    <xdr:to>
      <xdr:col>15</xdr:col>
      <xdr:colOff>133350</xdr:colOff>
      <xdr:row>82</xdr:row>
      <xdr:rowOff>55700</xdr:rowOff>
    </xdr:to>
    <xdr:sp macro="" textlink="">
      <xdr:nvSpPr>
        <xdr:cNvPr id="212" name="楕円 211">
          <a:extLst>
            <a:ext uri="{FF2B5EF4-FFF2-40B4-BE49-F238E27FC236}">
              <a16:creationId xmlns:a16="http://schemas.microsoft.com/office/drawing/2014/main" id="{09A81C1B-C393-4843-8DC5-892B3D1AD83E}"/>
            </a:ext>
          </a:extLst>
        </xdr:cNvPr>
        <xdr:cNvSpPr/>
      </xdr:nvSpPr>
      <xdr:spPr>
        <a:xfrm>
          <a:off x="3175000" y="140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65877</xdr:rowOff>
    </xdr:from>
    <xdr:ext cx="762000" cy="259045"/>
    <xdr:sp macro="" textlink="">
      <xdr:nvSpPr>
        <xdr:cNvPr id="213" name="テキスト ボックス 212">
          <a:extLst>
            <a:ext uri="{FF2B5EF4-FFF2-40B4-BE49-F238E27FC236}">
              <a16:creationId xmlns:a16="http://schemas.microsoft.com/office/drawing/2014/main" id="{0E9D699A-48B3-456C-92F2-E9C97DB4349A}"/>
            </a:ext>
          </a:extLst>
        </xdr:cNvPr>
        <xdr:cNvSpPr txBox="1"/>
      </xdr:nvSpPr>
      <xdr:spPr>
        <a:xfrm>
          <a:off x="2844800" y="137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97758</xdr:rowOff>
    </xdr:from>
    <xdr:to>
      <xdr:col>11</xdr:col>
      <xdr:colOff>82550</xdr:colOff>
      <xdr:row>82</xdr:row>
      <xdr:rowOff>27908</xdr:rowOff>
    </xdr:to>
    <xdr:sp macro="" textlink="">
      <xdr:nvSpPr>
        <xdr:cNvPr id="214" name="楕円 213">
          <a:extLst>
            <a:ext uri="{FF2B5EF4-FFF2-40B4-BE49-F238E27FC236}">
              <a16:creationId xmlns:a16="http://schemas.microsoft.com/office/drawing/2014/main" id="{F936B374-7775-4B9D-AD3C-5288A2D7B98C}"/>
            </a:ext>
          </a:extLst>
        </xdr:cNvPr>
        <xdr:cNvSpPr/>
      </xdr:nvSpPr>
      <xdr:spPr>
        <a:xfrm>
          <a:off x="2286000" y="13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38085</xdr:rowOff>
    </xdr:from>
    <xdr:ext cx="762000" cy="259045"/>
    <xdr:sp macro="" textlink="">
      <xdr:nvSpPr>
        <xdr:cNvPr id="215" name="テキスト ボックス 214">
          <a:extLst>
            <a:ext uri="{FF2B5EF4-FFF2-40B4-BE49-F238E27FC236}">
              <a16:creationId xmlns:a16="http://schemas.microsoft.com/office/drawing/2014/main" id="{C114E08D-BCA1-4A48-A786-7C04BF4BCD47}"/>
            </a:ext>
          </a:extLst>
        </xdr:cNvPr>
        <xdr:cNvSpPr txBox="1"/>
      </xdr:nvSpPr>
      <xdr:spPr>
        <a:xfrm>
          <a:off x="1955800" y="1375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53956</xdr:rowOff>
    </xdr:from>
    <xdr:to>
      <xdr:col>7</xdr:col>
      <xdr:colOff>31750</xdr:colOff>
      <xdr:row>81</xdr:row>
      <xdr:rowOff>155556</xdr:rowOff>
    </xdr:to>
    <xdr:sp macro="" textlink="">
      <xdr:nvSpPr>
        <xdr:cNvPr id="216" name="楕円 215">
          <a:extLst>
            <a:ext uri="{FF2B5EF4-FFF2-40B4-BE49-F238E27FC236}">
              <a16:creationId xmlns:a16="http://schemas.microsoft.com/office/drawing/2014/main" id="{70C65EA6-A2E3-4C18-B15E-D336BA57F951}"/>
            </a:ext>
          </a:extLst>
        </xdr:cNvPr>
        <xdr:cNvSpPr/>
      </xdr:nvSpPr>
      <xdr:spPr>
        <a:xfrm>
          <a:off x="1397000" y="139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165733</xdr:rowOff>
    </xdr:from>
    <xdr:ext cx="762000" cy="259045"/>
    <xdr:sp macro="" textlink="">
      <xdr:nvSpPr>
        <xdr:cNvPr id="217" name="テキスト ボックス 216">
          <a:extLst>
            <a:ext uri="{FF2B5EF4-FFF2-40B4-BE49-F238E27FC236}">
              <a16:creationId xmlns:a16="http://schemas.microsoft.com/office/drawing/2014/main" id="{92DC8DA5-EA62-4C70-97F5-80B21A4F5328}"/>
            </a:ext>
          </a:extLst>
        </xdr:cNvPr>
        <xdr:cNvSpPr txBox="1"/>
      </xdr:nvSpPr>
      <xdr:spPr>
        <a:xfrm>
          <a:off x="1066800" y="137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128DE3B6-D019-44BD-A2DA-9510FEA703F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9E22ACA6-1143-45C5-A578-19866D4366E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CBC80419-C212-45BF-9683-7CF7081CC6A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B16F21B3-338C-4A01-A590-700EC311745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98CF0B00-3918-4833-8CDC-A0898BB9964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D5125D9B-141A-42DB-BDBA-294944B3BE9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B6DBAE56-02E9-4544-ADD8-AB7EC7F6B79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D0E5246F-349F-4963-A43C-1352D9BFAAC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1133573-1D72-4E8C-9003-37EA88FC575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3BD296E1-25E0-419E-A819-5726B5C0C8C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49528AB3-A1D9-40C4-9DCC-8723AC9FDB2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ACDF277D-6E32-440B-A62C-663BD22B59A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46C37623-04B5-42C7-B5AB-8DA2C51D4D5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ラスパイレス指数は、</a:t>
          </a:r>
          <a:r>
            <a:rPr kumimoji="1" lang="en-US" altLang="ja-JP" sz="900">
              <a:solidFill>
                <a:schemeClr val="dk1"/>
              </a:solidFill>
              <a:effectLst/>
              <a:latin typeface="+mn-lt"/>
              <a:ea typeface="+mn-ea"/>
              <a:cs typeface="+mn-cs"/>
            </a:rPr>
            <a:t>100.8</a:t>
          </a:r>
          <a:r>
            <a:rPr kumimoji="1" lang="ja-JP" altLang="ja-JP" sz="900">
              <a:solidFill>
                <a:schemeClr val="dk1"/>
              </a:solidFill>
              <a:effectLst/>
              <a:latin typeface="+mn-lt"/>
              <a:ea typeface="+mn-ea"/>
              <a:cs typeface="+mn-cs"/>
            </a:rPr>
            <a:t>となり、前年度比</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ポイントの増加となっている。</a:t>
          </a:r>
          <a:endParaRPr lang="ja-JP" altLang="ja-JP" sz="1050">
            <a:effectLst/>
          </a:endParaRPr>
        </a:p>
        <a:p>
          <a:r>
            <a:rPr kumimoji="1" lang="ja-JP" altLang="ja-JP" sz="900">
              <a:solidFill>
                <a:schemeClr val="dk1"/>
              </a:solidFill>
              <a:effectLst/>
              <a:latin typeface="+mn-lt"/>
              <a:ea typeface="+mn-ea"/>
              <a:cs typeface="+mn-cs"/>
            </a:rPr>
            <a:t>　類似団体平均との比較では、</a:t>
          </a:r>
          <a:r>
            <a:rPr kumimoji="1" lang="en-US" altLang="ja-JP" sz="900">
              <a:solidFill>
                <a:schemeClr val="dk1"/>
              </a:solidFill>
              <a:effectLst/>
              <a:latin typeface="+mn-lt"/>
              <a:ea typeface="+mn-ea"/>
              <a:cs typeface="+mn-cs"/>
            </a:rPr>
            <a:t>3.8</a:t>
          </a:r>
          <a:r>
            <a:rPr kumimoji="1" lang="ja-JP" altLang="ja-JP" sz="900">
              <a:solidFill>
                <a:schemeClr val="dk1"/>
              </a:solidFill>
              <a:effectLst/>
              <a:latin typeface="+mn-lt"/>
              <a:ea typeface="+mn-ea"/>
              <a:cs typeface="+mn-cs"/>
            </a:rPr>
            <a:t>ポイント上回っている状況であり、全国の町村平均と比較しても、</a:t>
          </a:r>
          <a:r>
            <a:rPr kumimoji="1" lang="en-US" altLang="ja-JP" sz="900">
              <a:solidFill>
                <a:schemeClr val="dk1"/>
              </a:solidFill>
              <a:effectLst/>
              <a:latin typeface="+mn-lt"/>
              <a:ea typeface="+mn-ea"/>
              <a:cs typeface="+mn-cs"/>
            </a:rPr>
            <a:t>4.5</a:t>
          </a:r>
          <a:r>
            <a:rPr kumimoji="1" lang="ja-JP" altLang="ja-JP" sz="900">
              <a:solidFill>
                <a:schemeClr val="dk1"/>
              </a:solidFill>
              <a:effectLst/>
              <a:latin typeface="+mn-lt"/>
              <a:ea typeface="+mn-ea"/>
              <a:cs typeface="+mn-cs"/>
            </a:rPr>
            <a:t>ポイント上回る結果である。</a:t>
          </a:r>
          <a:endParaRPr lang="ja-JP" altLang="ja-JP" sz="1050">
            <a:effectLst/>
          </a:endParaRPr>
        </a:p>
        <a:p>
          <a:r>
            <a:rPr kumimoji="1" lang="ja-JP" altLang="ja-JP" sz="900">
              <a:solidFill>
                <a:schemeClr val="dk1"/>
              </a:solidFill>
              <a:effectLst/>
              <a:latin typeface="+mn-lt"/>
              <a:ea typeface="+mn-ea"/>
              <a:cs typeface="+mn-cs"/>
            </a:rPr>
            <a:t>　近年の給与制度の適正化に向けた取組みにより、ラスパイレス指数の減少傾向にあるが、主として職員構成（経験年数階層）の変動や職員の新陳代謝に起因する指数の増減がみられ、数値に変動が生じ、結果として、増加する形となった。</a:t>
          </a:r>
          <a:endParaRPr lang="ja-JP" altLang="ja-JP" sz="1050">
            <a:effectLst/>
          </a:endParaRPr>
        </a:p>
        <a:p>
          <a:r>
            <a:rPr kumimoji="1" lang="ja-JP" altLang="ja-JP" sz="900">
              <a:solidFill>
                <a:schemeClr val="dk1"/>
              </a:solidFill>
              <a:effectLst/>
              <a:latin typeface="+mn-lt"/>
              <a:ea typeface="+mn-ea"/>
              <a:cs typeface="+mn-cs"/>
            </a:rPr>
            <a:t>　類似団体及び全国の町村平均との差が認められるため、これからも国や県の給与制度の在り方、改正の動向等にも注視しながら、より適切な給与制度の運用に努めていく。</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E52696A-964A-40E3-9F1F-518EFCEEBD5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36E9EC3-3D49-4ED8-8A66-D568685A503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1F0880CA-C951-4AA3-9ED1-7F6CFE2439E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435FCD96-DF84-46B9-80A9-28A987B6A66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30170A70-6A39-4822-B7D0-AD581639511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F70CC327-D33D-41F0-B22E-42362F176AB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3C13B2EC-EC08-4F5A-8B9D-36817BE5542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EA95892A-D644-4187-9283-A3360E71BC5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59721DE5-9DCD-4EDD-AD76-0E0119561E3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FCE042F7-12A3-4902-AC9A-7E44C6175CA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3596F759-D9AE-4236-B936-F237337A570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2847ED13-613C-4556-B5CC-9CA75742304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8B7CBEAF-884C-44DB-B0AB-EB0A461D705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C523FE4A-9519-4AD9-89C1-EE3E98CEE6E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3A727F3-D55D-4A1C-B7C1-5B9799DB9F3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C50BB6C-EE58-4CF2-A6D4-94275C1A588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4F5A571-5691-442C-93BF-A760F41D44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74F5994E-6DF5-4FBE-9985-295D1EAC8A9A}"/>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C0327477-8A4A-4AA1-B8AB-EDEE8A7EAD8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BC8727D6-C1A5-44CB-905D-20770293C8E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83DDD943-B4BC-46C4-908B-8580E3F339A2}"/>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59520892-9FF6-433D-865B-B2B6869671E5}"/>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907</xdr:rowOff>
    </xdr:to>
    <xdr:cxnSp macro="">
      <xdr:nvCxnSpPr>
        <xdr:cNvPr id="253" name="直線コネクタ 252">
          <a:extLst>
            <a:ext uri="{FF2B5EF4-FFF2-40B4-BE49-F238E27FC236}">
              <a16:creationId xmlns:a16="http://schemas.microsoft.com/office/drawing/2014/main" id="{D9ABCCB9-5737-4666-AC83-F471E274475B}"/>
            </a:ext>
          </a:extLst>
        </xdr:cNvPr>
        <xdr:cNvCxnSpPr/>
      </xdr:nvCxnSpPr>
      <xdr:spPr>
        <a:xfrm>
          <a:off x="16179800" y="152427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7DD7A8C2-46E0-4DD6-89E9-0455E2C67112}"/>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F35E97BC-14E8-4CAE-BDF1-D6FE7652E48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69850</xdr:rowOff>
    </xdr:to>
    <xdr:cxnSp macro="">
      <xdr:nvCxnSpPr>
        <xdr:cNvPr id="256" name="直線コネクタ 255">
          <a:extLst>
            <a:ext uri="{FF2B5EF4-FFF2-40B4-BE49-F238E27FC236}">
              <a16:creationId xmlns:a16="http://schemas.microsoft.com/office/drawing/2014/main" id="{7A6D2CB4-AACE-4F93-85FE-C93264479CAD}"/>
            </a:ext>
          </a:extLst>
        </xdr:cNvPr>
        <xdr:cNvCxnSpPr/>
      </xdr:nvCxnSpPr>
      <xdr:spPr>
        <a:xfrm flipV="1">
          <a:off x="15290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C411F826-9E2A-4730-853B-56AD266DC5E1}"/>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342783A8-4BC9-42A6-9EB9-A09E59863979}"/>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69850</xdr:rowOff>
    </xdr:to>
    <xdr:cxnSp macro="">
      <xdr:nvCxnSpPr>
        <xdr:cNvPr id="259" name="直線コネクタ 258">
          <a:extLst>
            <a:ext uri="{FF2B5EF4-FFF2-40B4-BE49-F238E27FC236}">
              <a16:creationId xmlns:a16="http://schemas.microsoft.com/office/drawing/2014/main" id="{47D21301-FE51-4607-8106-59EF4ADA915C}"/>
            </a:ext>
          </a:extLst>
        </xdr:cNvPr>
        <xdr:cNvCxnSpPr/>
      </xdr:nvCxnSpPr>
      <xdr:spPr>
        <a:xfrm>
          <a:off x="14401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6946D2E7-0AA9-4430-8161-8FBD7B7666FC}"/>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3371873A-92A7-4EC9-836A-753D6E5FB744}"/>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69850</xdr:rowOff>
    </xdr:to>
    <xdr:cxnSp macro="">
      <xdr:nvCxnSpPr>
        <xdr:cNvPr id="262" name="直線コネクタ 261">
          <a:extLst>
            <a:ext uri="{FF2B5EF4-FFF2-40B4-BE49-F238E27FC236}">
              <a16:creationId xmlns:a16="http://schemas.microsoft.com/office/drawing/2014/main" id="{252D3585-78FE-4CD9-849B-38C97156131A}"/>
            </a:ext>
          </a:extLst>
        </xdr:cNvPr>
        <xdr:cNvCxnSpPr/>
      </xdr:nvCxnSpPr>
      <xdr:spPr>
        <a:xfrm flipV="1">
          <a:off x="13512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2DAA8032-9502-411E-94F1-06E1B67D4539}"/>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5371F819-40BE-41B2-BCC4-CDAB485D35C1}"/>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AD9E3A54-524D-4F7A-BD3F-2EE1B64BCDD2}"/>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EC22FBDB-18E2-45B7-8ADC-B2773F8A4827}"/>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51ABA5E-553C-41B5-9F67-03CAF38D7E4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F1741E0-B811-47B2-A4D5-A03BBBD9E1A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4ED8BAD-9EE7-42AE-BFF2-1F33B17A1F1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269E734-EB18-435F-8112-EB7EE1B21AC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16186B7-4B84-4872-B7A9-1700847157D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2" name="楕円 271">
          <a:extLst>
            <a:ext uri="{FF2B5EF4-FFF2-40B4-BE49-F238E27FC236}">
              <a16:creationId xmlns:a16="http://schemas.microsoft.com/office/drawing/2014/main" id="{6C6D1B04-18A2-4890-9FC6-D71992315C96}"/>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3" name="給与水準   （国との比較）該当値テキスト">
          <a:extLst>
            <a:ext uri="{FF2B5EF4-FFF2-40B4-BE49-F238E27FC236}">
              <a16:creationId xmlns:a16="http://schemas.microsoft.com/office/drawing/2014/main" id="{52833D6E-7463-4D3E-91EB-884B8D844936}"/>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4" name="楕円 273">
          <a:extLst>
            <a:ext uri="{FF2B5EF4-FFF2-40B4-BE49-F238E27FC236}">
              <a16:creationId xmlns:a16="http://schemas.microsoft.com/office/drawing/2014/main" id="{7942F988-4A37-4EE5-93D1-1AB0122EA3D9}"/>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5" name="テキスト ボックス 274">
          <a:extLst>
            <a:ext uri="{FF2B5EF4-FFF2-40B4-BE49-F238E27FC236}">
              <a16:creationId xmlns:a16="http://schemas.microsoft.com/office/drawing/2014/main" id="{9D6D180A-0C96-4C33-8AB7-D80A88A37CA2}"/>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a:extLst>
            <a:ext uri="{FF2B5EF4-FFF2-40B4-BE49-F238E27FC236}">
              <a16:creationId xmlns:a16="http://schemas.microsoft.com/office/drawing/2014/main" id="{710A761E-4F63-477B-AA1C-5F8699773BCD}"/>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AF21A684-E692-42BD-84F4-C110DDA3333D}"/>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78" name="楕円 277">
          <a:extLst>
            <a:ext uri="{FF2B5EF4-FFF2-40B4-BE49-F238E27FC236}">
              <a16:creationId xmlns:a16="http://schemas.microsoft.com/office/drawing/2014/main" id="{80DB68CC-F1EA-4171-B8F2-4BD3A57CBB5C}"/>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79" name="テキスト ボックス 278">
          <a:extLst>
            <a:ext uri="{FF2B5EF4-FFF2-40B4-BE49-F238E27FC236}">
              <a16:creationId xmlns:a16="http://schemas.microsoft.com/office/drawing/2014/main" id="{82D552A0-C739-4A63-9744-8D58DF769641}"/>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0" name="楕円 279">
          <a:extLst>
            <a:ext uri="{FF2B5EF4-FFF2-40B4-BE49-F238E27FC236}">
              <a16:creationId xmlns:a16="http://schemas.microsoft.com/office/drawing/2014/main" id="{96E9B3C2-F51B-4F36-B562-FB5571AABB45}"/>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DF5063DA-412C-4605-9A50-E2D3FB631CB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C7353D5-9BAD-4E37-B45F-16B86FEA228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B95340D-9764-4EEA-8A9E-D63873A41C5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C7D7A0A-5DB2-4C9B-B6F6-D16A3DB1A44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E0AAFA2-DDFD-49D8-A545-84421C51CA1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A383346-BF62-4EA4-BACA-6270F1CAA64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126D7C7-7EAE-4C20-8FD0-BE2B6326E22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C9590A9-3B6C-49BA-88DA-3D86E734333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5200903-62DF-47B5-86C2-BBAEF066B83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6E3C718-ACA2-42F6-BB51-C94072BF58B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20CE9EE-3CD7-499F-94AE-77285A7B77E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B55C3B1-016D-4FAC-AD82-341E73FBBBE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3408D2B-6A65-480A-9C3C-15B05810BC1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6A6F2A8A-D97F-42C1-934E-AFECA3BDBB7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人当たりの職員数は、前年度から</a:t>
          </a:r>
          <a:r>
            <a:rPr kumimoji="1" lang="en-US" altLang="ja-JP" sz="900">
              <a:solidFill>
                <a:schemeClr val="dk1"/>
              </a:solidFill>
              <a:effectLst/>
              <a:latin typeface="+mn-lt"/>
              <a:ea typeface="+mn-ea"/>
              <a:cs typeface="+mn-cs"/>
            </a:rPr>
            <a:t>0.11</a:t>
          </a:r>
          <a:r>
            <a:rPr kumimoji="1" lang="ja-JP" altLang="ja-JP" sz="900">
              <a:solidFill>
                <a:schemeClr val="dk1"/>
              </a:solidFill>
              <a:effectLst/>
              <a:latin typeface="+mn-lt"/>
              <a:ea typeface="+mn-ea"/>
              <a:cs typeface="+mn-cs"/>
            </a:rPr>
            <a:t>人増加し、類似団体平均を</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人上回る</a:t>
          </a:r>
          <a:r>
            <a:rPr kumimoji="1" lang="en-US" altLang="ja-JP" sz="900">
              <a:solidFill>
                <a:schemeClr val="dk1"/>
              </a:solidFill>
              <a:effectLst/>
              <a:latin typeface="+mn-lt"/>
              <a:ea typeface="+mn-ea"/>
              <a:cs typeface="+mn-cs"/>
            </a:rPr>
            <a:t>7.65</a:t>
          </a:r>
          <a:r>
            <a:rPr kumimoji="1" lang="ja-JP" altLang="ja-JP" sz="900">
              <a:solidFill>
                <a:schemeClr val="dk1"/>
              </a:solidFill>
              <a:effectLst/>
              <a:latin typeface="+mn-lt"/>
              <a:ea typeface="+mn-ea"/>
              <a:cs typeface="+mn-cs"/>
            </a:rPr>
            <a:t>人となっている。</a:t>
          </a:r>
          <a:endParaRPr lang="ja-JP" altLang="ja-JP" sz="1050">
            <a:effectLst/>
          </a:endParaRPr>
        </a:p>
        <a:p>
          <a:r>
            <a:rPr kumimoji="1" lang="ja-JP" altLang="ja-JP" sz="900">
              <a:solidFill>
                <a:schemeClr val="dk1"/>
              </a:solidFill>
              <a:effectLst/>
              <a:latin typeface="+mn-lt"/>
              <a:ea typeface="+mn-ea"/>
              <a:cs typeface="+mn-cs"/>
            </a:rPr>
            <a:t>　職員数については、各年度において増員となる場合もあるが、退職不補充としている職種があることも影響し、減少傾向にある。</a:t>
          </a:r>
          <a:endParaRPr lang="ja-JP" altLang="ja-JP" sz="1050">
            <a:effectLst/>
          </a:endParaRPr>
        </a:p>
        <a:p>
          <a:r>
            <a:rPr kumimoji="1" lang="ja-JP" altLang="ja-JP" sz="900">
              <a:solidFill>
                <a:schemeClr val="dk1"/>
              </a:solidFill>
              <a:effectLst/>
              <a:latin typeface="+mn-lt"/>
              <a:ea typeface="+mn-ea"/>
              <a:cs typeface="+mn-cs"/>
            </a:rPr>
            <a:t>　しかしながら、職員数の減少を上回る人口の急激な減少により、数値としては人口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人当たりの職員数が増加となっている。</a:t>
          </a:r>
          <a:endParaRPr lang="ja-JP" altLang="ja-JP" sz="1050">
            <a:effectLst/>
          </a:endParaRPr>
        </a:p>
        <a:p>
          <a:r>
            <a:rPr kumimoji="1" lang="ja-JP" altLang="ja-JP" sz="900">
              <a:solidFill>
                <a:schemeClr val="dk1"/>
              </a:solidFill>
              <a:effectLst/>
              <a:latin typeface="+mn-lt"/>
              <a:ea typeface="+mn-ea"/>
              <a:cs typeface="+mn-cs"/>
            </a:rPr>
            <a:t>　行政課題や行政ニーズが増大する中ではあるが、今後も民間委託の推進や事務事業の見直しなどにより、さらに簡素で効率的な組織体制の整備を図り、適正な定員管理を進めていく。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DA90890-7BB1-4A29-8270-4A2846B4A46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8EA5E26-BB52-4AED-97F8-7802395968D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9B412C92-2B42-49EC-B5C1-C93A9F42895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79AEC0EA-73AF-4994-A713-44BC331B586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40CC1CB9-DFB7-46A8-87FB-D3448CF27A8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291045E-BD2D-447F-A0EF-498C128CE4E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3F8482B-F9BE-4672-8E1C-607662449FD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9CA7EAE-80D9-4939-B06F-1AFC2DA5887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411E3DD-53B9-430C-9E77-4B813ACB5A2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8E82A04-4CEA-463A-B7B7-A3218DBC01D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DEC8E4DF-A3F0-4036-8260-353EDF2A704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E3725C7A-DEFC-4750-84D4-44E1587BD32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C73049A0-D629-4AA0-BDA2-48FFEDE2DB21}"/>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C0312660-067D-4F5C-90A0-A1443C1AA02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4F4FF8F-8C8F-4899-812E-41AF8454A773}"/>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6C24AAD-9DB0-4D2D-9BAD-644C5E09DEA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3FD8682-3E31-4156-8865-00362648124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48B2000-3A39-4FD5-B6DC-989D5D902C3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4496ABA0-4A52-4497-86BF-9C5CE4F945F3}"/>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C4B40CC3-2B7F-44B4-8B64-B846E933E283}"/>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78FC2DC9-84F8-40C7-BD79-B2660FFC1748}"/>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271ADFD0-0705-4A2C-ACDF-4A66792C6B63}"/>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7FA6E056-CB74-4C0D-9E09-3B501E73755C}"/>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103868</xdr:rowOff>
    </xdr:to>
    <xdr:cxnSp macro="">
      <xdr:nvCxnSpPr>
        <xdr:cNvPr id="318" name="直線コネクタ 317">
          <a:extLst>
            <a:ext uri="{FF2B5EF4-FFF2-40B4-BE49-F238E27FC236}">
              <a16:creationId xmlns:a16="http://schemas.microsoft.com/office/drawing/2014/main" id="{6FBBAA16-4B1C-46EF-BF0E-1A3D6F4FA9F4}"/>
            </a:ext>
          </a:extLst>
        </xdr:cNvPr>
        <xdr:cNvCxnSpPr/>
      </xdr:nvCxnSpPr>
      <xdr:spPr>
        <a:xfrm>
          <a:off x="16179800" y="1054335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4B8E1CF-D799-4686-91E8-81ABA8F6049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92AEBC82-3B08-400A-AE70-69A40F103142}"/>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65949</xdr:rowOff>
    </xdr:from>
    <xdr:to>
      <xdr:col>77</xdr:col>
      <xdr:colOff>44450</xdr:colOff>
      <xdr:row>61</xdr:row>
      <xdr:rowOff>84909</xdr:rowOff>
    </xdr:to>
    <xdr:cxnSp macro="">
      <xdr:nvCxnSpPr>
        <xdr:cNvPr id="321" name="直線コネクタ 320">
          <a:extLst>
            <a:ext uri="{FF2B5EF4-FFF2-40B4-BE49-F238E27FC236}">
              <a16:creationId xmlns:a16="http://schemas.microsoft.com/office/drawing/2014/main" id="{2B8F4F41-F6B9-4AB1-85AA-156CE6D40561}"/>
            </a:ext>
          </a:extLst>
        </xdr:cNvPr>
        <xdr:cNvCxnSpPr/>
      </xdr:nvCxnSpPr>
      <xdr:spPr>
        <a:xfrm>
          <a:off x="15290800" y="105243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241C2D58-EEEE-4401-BE25-201B51DAFDC3}"/>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1995F841-BE2E-4BAE-A5EB-F04771BCC714}"/>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65949</xdr:rowOff>
    </xdr:to>
    <xdr:cxnSp macro="">
      <xdr:nvCxnSpPr>
        <xdr:cNvPr id="324" name="直線コネクタ 323">
          <a:extLst>
            <a:ext uri="{FF2B5EF4-FFF2-40B4-BE49-F238E27FC236}">
              <a16:creationId xmlns:a16="http://schemas.microsoft.com/office/drawing/2014/main" id="{422FD166-9A08-4E35-8A77-949A1F682DAC}"/>
            </a:ext>
          </a:extLst>
        </xdr:cNvPr>
        <xdr:cNvCxnSpPr/>
      </xdr:nvCxnSpPr>
      <xdr:spPr>
        <a:xfrm>
          <a:off x="14401800" y="105175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2822AC59-99F8-406A-9EEB-610EC5B22987}"/>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8CBE8A6A-A263-4C08-B710-0600B2B8ED14}"/>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62502</xdr:rowOff>
    </xdr:to>
    <xdr:cxnSp macro="">
      <xdr:nvCxnSpPr>
        <xdr:cNvPr id="327" name="直線コネクタ 326">
          <a:extLst>
            <a:ext uri="{FF2B5EF4-FFF2-40B4-BE49-F238E27FC236}">
              <a16:creationId xmlns:a16="http://schemas.microsoft.com/office/drawing/2014/main" id="{57EAFCD9-1F15-4C00-AE89-B3A8670BE797}"/>
            </a:ext>
          </a:extLst>
        </xdr:cNvPr>
        <xdr:cNvCxnSpPr/>
      </xdr:nvCxnSpPr>
      <xdr:spPr>
        <a:xfrm flipV="1">
          <a:off x="13512800" y="105175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484C5AAF-EEAE-478A-8284-DEF6BD91A6B6}"/>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F9B1C2B-A5EF-42BE-A813-55D556E2956C}"/>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DEF234FF-A025-4C88-AEBC-E9C8669055AD}"/>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C2BD0DE8-039B-48AC-A743-A24CF85A4974}"/>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026AC60-A5F9-4749-84FA-E3CF03A8DCB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C94ACD4-84BE-4A00-936A-491EC7DDB85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9E1081F-F15D-412A-A775-DFF26E493F3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9665001-17D7-466D-B967-8BDCFE43EC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E108A55-1920-43D4-B739-704D541B036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53068</xdr:rowOff>
    </xdr:from>
    <xdr:to>
      <xdr:col>81</xdr:col>
      <xdr:colOff>95250</xdr:colOff>
      <xdr:row>61</xdr:row>
      <xdr:rowOff>154668</xdr:rowOff>
    </xdr:to>
    <xdr:sp macro="" textlink="">
      <xdr:nvSpPr>
        <xdr:cNvPr id="337" name="楕円 336">
          <a:extLst>
            <a:ext uri="{FF2B5EF4-FFF2-40B4-BE49-F238E27FC236}">
              <a16:creationId xmlns:a16="http://schemas.microsoft.com/office/drawing/2014/main" id="{E6766B88-02AD-46C1-B969-7809E7F153AB}"/>
            </a:ext>
          </a:extLst>
        </xdr:cNvPr>
        <xdr:cNvSpPr/>
      </xdr:nvSpPr>
      <xdr:spPr>
        <a:xfrm>
          <a:off x="169672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25145</xdr:rowOff>
    </xdr:from>
    <xdr:ext cx="762000" cy="259045"/>
    <xdr:sp macro="" textlink="">
      <xdr:nvSpPr>
        <xdr:cNvPr id="338" name="定員管理の状況該当値テキスト">
          <a:extLst>
            <a:ext uri="{FF2B5EF4-FFF2-40B4-BE49-F238E27FC236}">
              <a16:creationId xmlns:a16="http://schemas.microsoft.com/office/drawing/2014/main" id="{38B2ECFC-EE7A-428D-812F-13E7E49EAB95}"/>
            </a:ext>
          </a:extLst>
        </xdr:cNvPr>
        <xdr:cNvSpPr txBox="1"/>
      </xdr:nvSpPr>
      <xdr:spPr>
        <a:xfrm>
          <a:off x="17106900" y="1048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39" name="楕円 338">
          <a:extLst>
            <a:ext uri="{FF2B5EF4-FFF2-40B4-BE49-F238E27FC236}">
              <a16:creationId xmlns:a16="http://schemas.microsoft.com/office/drawing/2014/main" id="{AA5FE834-2B71-4265-B6E6-324E0DF6F6F0}"/>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0" name="テキスト ボックス 339">
          <a:extLst>
            <a:ext uri="{FF2B5EF4-FFF2-40B4-BE49-F238E27FC236}">
              <a16:creationId xmlns:a16="http://schemas.microsoft.com/office/drawing/2014/main" id="{1497FE55-3CD4-4C87-861C-38F140C29D01}"/>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15149</xdr:rowOff>
    </xdr:from>
    <xdr:to>
      <xdr:col>73</xdr:col>
      <xdr:colOff>44450</xdr:colOff>
      <xdr:row>61</xdr:row>
      <xdr:rowOff>116749</xdr:rowOff>
    </xdr:to>
    <xdr:sp macro="" textlink="">
      <xdr:nvSpPr>
        <xdr:cNvPr id="341" name="楕円 340">
          <a:extLst>
            <a:ext uri="{FF2B5EF4-FFF2-40B4-BE49-F238E27FC236}">
              <a16:creationId xmlns:a16="http://schemas.microsoft.com/office/drawing/2014/main" id="{C522806B-862D-4ACC-81C0-733F68729777}"/>
            </a:ext>
          </a:extLst>
        </xdr:cNvPr>
        <xdr:cNvSpPr/>
      </xdr:nvSpPr>
      <xdr:spPr>
        <a:xfrm>
          <a:off x="15240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101526</xdr:rowOff>
    </xdr:from>
    <xdr:ext cx="762000" cy="259045"/>
    <xdr:sp macro="" textlink="">
      <xdr:nvSpPr>
        <xdr:cNvPr id="342" name="テキスト ボックス 341">
          <a:extLst>
            <a:ext uri="{FF2B5EF4-FFF2-40B4-BE49-F238E27FC236}">
              <a16:creationId xmlns:a16="http://schemas.microsoft.com/office/drawing/2014/main" id="{6C6FC951-87EC-47BA-8820-446005EE544B}"/>
            </a:ext>
          </a:extLst>
        </xdr:cNvPr>
        <xdr:cNvSpPr txBox="1"/>
      </xdr:nvSpPr>
      <xdr:spPr>
        <a:xfrm>
          <a:off x="14909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3" name="楕円 342">
          <a:extLst>
            <a:ext uri="{FF2B5EF4-FFF2-40B4-BE49-F238E27FC236}">
              <a16:creationId xmlns:a16="http://schemas.microsoft.com/office/drawing/2014/main" id="{56B2FA2C-DA8C-4083-AB7F-90A67C011457}"/>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44" name="テキスト ボックス 343">
          <a:extLst>
            <a:ext uri="{FF2B5EF4-FFF2-40B4-BE49-F238E27FC236}">
              <a16:creationId xmlns:a16="http://schemas.microsoft.com/office/drawing/2014/main" id="{8D35D32A-C27A-40F0-8E6E-6027D314F683}"/>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11702</xdr:rowOff>
    </xdr:from>
    <xdr:to>
      <xdr:col>64</xdr:col>
      <xdr:colOff>152400</xdr:colOff>
      <xdr:row>61</xdr:row>
      <xdr:rowOff>113302</xdr:rowOff>
    </xdr:to>
    <xdr:sp macro="" textlink="">
      <xdr:nvSpPr>
        <xdr:cNvPr id="345" name="楕円 344">
          <a:extLst>
            <a:ext uri="{FF2B5EF4-FFF2-40B4-BE49-F238E27FC236}">
              <a16:creationId xmlns:a16="http://schemas.microsoft.com/office/drawing/2014/main" id="{2FE30C8B-1F79-4244-8C52-E1ABCAD7DC99}"/>
            </a:ext>
          </a:extLst>
        </xdr:cNvPr>
        <xdr:cNvSpPr/>
      </xdr:nvSpPr>
      <xdr:spPr>
        <a:xfrm>
          <a:off x="13462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98079</xdr:rowOff>
    </xdr:from>
    <xdr:ext cx="762000" cy="259045"/>
    <xdr:sp macro="" textlink="">
      <xdr:nvSpPr>
        <xdr:cNvPr id="346" name="テキスト ボックス 345">
          <a:extLst>
            <a:ext uri="{FF2B5EF4-FFF2-40B4-BE49-F238E27FC236}">
              <a16:creationId xmlns:a16="http://schemas.microsoft.com/office/drawing/2014/main" id="{903B7C2C-B8B7-4882-8886-8AC3E635AE53}"/>
            </a:ext>
          </a:extLst>
        </xdr:cNvPr>
        <xdr:cNvSpPr txBox="1"/>
      </xdr:nvSpPr>
      <xdr:spPr>
        <a:xfrm>
          <a:off x="13131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29C3F5E-1C6D-4D8E-83D6-3C8F8BFE311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A039609-536A-4F6F-8BE8-07192CF3C54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6A21334-177E-41A1-AF48-38BE96BBEF5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E069D3A-5507-476F-B713-BFAC0D41EA6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D63E9FE-6B29-4085-8D78-E81CC9342AD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A74E84D-60A7-4B91-851E-FA2937C2478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27FA630C-E5D4-4C2F-9494-5A624E58572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174B56D-3DB3-4B87-9D85-8E168C18A62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7DF1E2D-4653-4A4C-AF23-93DF073AB89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1E29FD34-1868-4C14-9A54-E7FCB0A8023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8562784-2CB3-4A6B-B19B-648B8A7A3F1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EFF3CBC2-8436-47B9-8348-49CC56355E4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5B562502-644E-46B8-8A98-5A2FC57940A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％の減少（改善）となった。類似団体平均と比較し、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町の一般財源の大きさを示している標準財政規模は減少したが、単年度の元利償還金が大きく減少したことなどにより数値が減少した。単年度の財政運営に公債費が過度に影響を及ぼさないよう負担の平準化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C172D2B-8CBD-44AE-A31B-0422ADA020E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C133B23-8521-4338-B2F6-28503D98C31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A087AC3-E87E-4FC9-B4D8-B152D35B4C3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221E565-A8A6-482E-AC12-22AF78D0033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ADBF0516-D844-4AF1-9164-CD87E0E52A8D}"/>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1FFF7684-173B-4039-A127-372922356631}"/>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B63BA75C-06D4-43C1-8A13-44599220F74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2A192DB-5990-4D9D-8CF1-63D1EB4D57A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EDDFFEB8-DB7E-468A-8786-FA78AFE54229}"/>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D793C937-E980-4FD8-945B-4B3C5E0EACD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AC88645B-95C9-45B9-AEE1-1438E1C39287}"/>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C307D956-2175-4C7A-92C2-2649F664E33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7D4F97E-9972-488A-9C6B-B110CD4B3325}"/>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A87DDC45-7326-4BBB-B428-8409514FEAE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9E15554-8D16-449C-A292-A0462D4C86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578C64A-43DB-494F-A858-E5D79732870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68D1FEAC-6FEF-448B-808E-7064CE352D92}"/>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EC007E07-5DB3-4019-8277-9F3AD4B16E13}"/>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AD211FC3-6660-4454-9DBD-F9C2B6F3A5FF}"/>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1B5CE68D-9B6B-4EAB-9585-0E66D6016D5A}"/>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826B44D8-A1BB-4849-8662-F7F90DF5610A}"/>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F36448F8-B78E-49BC-90B5-55EB009E1CD3}"/>
            </a:ext>
          </a:extLst>
        </xdr:cNvPr>
        <xdr:cNvCxnSpPr/>
      </xdr:nvCxnSpPr>
      <xdr:spPr>
        <a:xfrm flipV="1">
          <a:off x="16179800" y="690226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A199360-370A-4B70-98A0-93F6531A08DB}"/>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A6FB9CE1-696C-42A8-BC53-54A87B29B77F}"/>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85634</xdr:rowOff>
    </xdr:to>
    <xdr:cxnSp macro="">
      <xdr:nvCxnSpPr>
        <xdr:cNvPr id="384" name="直線コネクタ 383">
          <a:extLst>
            <a:ext uri="{FF2B5EF4-FFF2-40B4-BE49-F238E27FC236}">
              <a16:creationId xmlns:a16="http://schemas.microsoft.com/office/drawing/2014/main" id="{C8580E50-F587-4C68-9452-0592BC0FE920}"/>
            </a:ext>
          </a:extLst>
        </xdr:cNvPr>
        <xdr:cNvCxnSpPr/>
      </xdr:nvCxnSpPr>
      <xdr:spPr>
        <a:xfrm flipV="1">
          <a:off x="15290800" y="69367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E58B37F9-3A34-4957-8E09-9CD3E42E99CC}"/>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FB93CC99-E233-4239-9D73-5D295CAF71E6}"/>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85634</xdr:rowOff>
    </xdr:to>
    <xdr:cxnSp macro="">
      <xdr:nvCxnSpPr>
        <xdr:cNvPr id="387" name="直線コネクタ 386">
          <a:extLst>
            <a:ext uri="{FF2B5EF4-FFF2-40B4-BE49-F238E27FC236}">
              <a16:creationId xmlns:a16="http://schemas.microsoft.com/office/drawing/2014/main" id="{4132943A-9770-45F0-82AC-37CAD660072A}"/>
            </a:ext>
          </a:extLst>
        </xdr:cNvPr>
        <xdr:cNvCxnSpPr/>
      </xdr:nvCxnSpPr>
      <xdr:spPr>
        <a:xfrm>
          <a:off x="14401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7B66A39-13D4-483F-931A-B2885A8D9359}"/>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E6B9FCA0-4A1A-414A-A669-6B6274933292}"/>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44269</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B699F46A-EA93-4889-993B-9486A4D55183}"/>
            </a:ext>
          </a:extLst>
        </xdr:cNvPr>
        <xdr:cNvCxnSpPr/>
      </xdr:nvCxnSpPr>
      <xdr:spPr>
        <a:xfrm>
          <a:off x="13512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16A64D1F-46A6-4FA6-9551-6ACA043B943A}"/>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9F443320-6BC7-422A-B121-586DCD8A3663}"/>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2E52EB3D-E5C1-4838-81C7-BE4B81593E98}"/>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1A4AB2AF-CBA8-455F-B722-2F7A697BA4EA}"/>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1E35254-D24E-4DA0-B25E-F4D4B72CB92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3E07D3A-1715-4172-AC67-B130EAA8270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B7474D1-C534-46BE-B19A-08EEEEBF24B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19C8A24-7143-4969-B134-910881CB33E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92249C0-1F92-4869-A922-FC0372EC15D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0" name="楕円 399">
          <a:extLst>
            <a:ext uri="{FF2B5EF4-FFF2-40B4-BE49-F238E27FC236}">
              <a16:creationId xmlns:a16="http://schemas.microsoft.com/office/drawing/2014/main" id="{BD5458A0-C7BE-4253-8ABB-6CCD33CFEA4E}"/>
            </a:ext>
          </a:extLst>
        </xdr:cNvPr>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1" name="公債費負担の状況該当値テキスト">
          <a:extLst>
            <a:ext uri="{FF2B5EF4-FFF2-40B4-BE49-F238E27FC236}">
              <a16:creationId xmlns:a16="http://schemas.microsoft.com/office/drawing/2014/main" id="{BBD6B526-4A16-4510-B561-D278FBF21CAE}"/>
            </a:ext>
          </a:extLst>
        </xdr:cNvPr>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D4EFC443-9B58-41DF-B4B0-B6D5BF383402}"/>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a16="http://schemas.microsoft.com/office/drawing/2014/main" id="{2D354325-82BD-4C0E-A17B-5EF4D9F39694}"/>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a:extLst>
            <a:ext uri="{FF2B5EF4-FFF2-40B4-BE49-F238E27FC236}">
              <a16:creationId xmlns:a16="http://schemas.microsoft.com/office/drawing/2014/main" id="{BBE16419-F0CB-4EDF-BBF0-C5B7E51E8D9E}"/>
            </a:ext>
          </a:extLst>
        </xdr:cNvPr>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121211</xdr:rowOff>
    </xdr:from>
    <xdr:ext cx="762000" cy="259045"/>
    <xdr:sp macro="" textlink="">
      <xdr:nvSpPr>
        <xdr:cNvPr id="405" name="テキスト ボックス 404">
          <a:extLst>
            <a:ext uri="{FF2B5EF4-FFF2-40B4-BE49-F238E27FC236}">
              <a16:creationId xmlns:a16="http://schemas.microsoft.com/office/drawing/2014/main" id="{7B83B9FB-1C34-4F7B-82C3-8AC5E39255B2}"/>
            </a:ext>
          </a:extLst>
        </xdr:cNvPr>
        <xdr:cNvSpPr txBox="1"/>
      </xdr:nvSpPr>
      <xdr:spPr>
        <a:xfrm>
          <a:off x="14909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a:extLst>
            <a:ext uri="{FF2B5EF4-FFF2-40B4-BE49-F238E27FC236}">
              <a16:creationId xmlns:a16="http://schemas.microsoft.com/office/drawing/2014/main" id="{BF72C913-D18A-46C0-8196-6DA0A952A35B}"/>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a:extLst>
            <a:ext uri="{FF2B5EF4-FFF2-40B4-BE49-F238E27FC236}">
              <a16:creationId xmlns:a16="http://schemas.microsoft.com/office/drawing/2014/main" id="{5B7C474D-4A04-4F6B-BBE0-8B0E1DE0698E}"/>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164919</xdr:rowOff>
    </xdr:from>
    <xdr:to>
      <xdr:col>64</xdr:col>
      <xdr:colOff>152400</xdr:colOff>
      <xdr:row>40</xdr:row>
      <xdr:rowOff>95069</xdr:rowOff>
    </xdr:to>
    <xdr:sp macro="" textlink="">
      <xdr:nvSpPr>
        <xdr:cNvPr id="408" name="楕円 407">
          <a:extLst>
            <a:ext uri="{FF2B5EF4-FFF2-40B4-BE49-F238E27FC236}">
              <a16:creationId xmlns:a16="http://schemas.microsoft.com/office/drawing/2014/main" id="{8645E89F-AFAE-4DD3-A756-4AFC158932AE}"/>
            </a:ext>
          </a:extLst>
        </xdr:cNvPr>
        <xdr:cNvSpPr/>
      </xdr:nvSpPr>
      <xdr:spPr>
        <a:xfrm>
          <a:off x="13462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105246</xdr:rowOff>
    </xdr:from>
    <xdr:ext cx="762000" cy="259045"/>
    <xdr:sp macro="" textlink="">
      <xdr:nvSpPr>
        <xdr:cNvPr id="409" name="テキスト ボックス 408">
          <a:extLst>
            <a:ext uri="{FF2B5EF4-FFF2-40B4-BE49-F238E27FC236}">
              <a16:creationId xmlns:a16="http://schemas.microsoft.com/office/drawing/2014/main" id="{E3E93250-DC87-4E54-A1B2-477D4BEEF520}"/>
            </a:ext>
          </a:extLst>
        </xdr:cNvPr>
        <xdr:cNvSpPr txBox="1"/>
      </xdr:nvSpPr>
      <xdr:spPr>
        <a:xfrm>
          <a:off x="13131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57739244-AD8F-4B3B-A6F1-F3265400C5F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9E6D7D7-4816-46F7-A28C-1F7544C9F26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98672AD-4A86-4CFC-B89E-D93C4343981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173B5EE-69FB-4DD3-B31D-529724D8108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0F7EA64-EC59-459F-B94B-EEDA6B62032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4EEE211-16F7-41BE-87F3-11D693A9A52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71C4296-B33F-430A-B4E9-9976C7D3D21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B6E5CF55-8FCC-4AE8-AF69-EC245ABB7E5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CFDE465-18BC-4C69-9B7F-76CFFA82095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AEC0E3C-C52D-43FC-9C8A-94672F5320C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309DE493-FA47-4706-A599-49EE2C700D5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55B21E5B-137F-4439-988D-CBD3F100DC7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90525B8-14F8-420B-815F-FDAFB8789C0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ポイントの減少（改善）となった。類似団体平均と比較し、</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数値が減少した主な要因としては、一般会計における地方債残高の減によるものである。</a:t>
          </a:r>
          <a:endParaRPr lang="ja-JP" altLang="ja-JP" sz="1400">
            <a:effectLst/>
          </a:endParaRPr>
        </a:p>
        <a:p>
          <a:r>
            <a:rPr kumimoji="1" lang="ja-JP" altLang="ja-JP" sz="1100">
              <a:solidFill>
                <a:schemeClr val="dk1"/>
              </a:solidFill>
              <a:effectLst/>
              <a:latin typeface="+mn-lt"/>
              <a:ea typeface="+mn-ea"/>
              <a:cs typeface="+mn-cs"/>
            </a:rPr>
            <a:t>　今後、公共施設の老朽化が顕在化し、対策費用の財源として地方債を活用していくことになるが、後年度に過度な負担を残すことの無いように国、県の補助金を積極的に活用するとともに、交付税上有利な地方債を適切に活用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E88D846-BEA9-49A2-9649-2438B464304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30CCB70-9DD1-4CA6-80CD-1F54CCE65E2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EFB96E54-1DB8-4CE2-980D-265D0C94986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96BDE16-CD66-42DD-818C-4257518EED1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BDB399EE-CB8E-4D6A-BEDE-6F2E6221460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2D6ECAF-6298-49E6-8293-68344F1E51F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8996F08C-ED25-4A06-877B-093114387CD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867F3265-BF1D-4515-A6B8-52D6B6182E4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34138FA-D59C-49A2-AFED-D11D09BCBC0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4DCBE568-24C4-4CE7-A668-C842ACDB0E4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DB18F32E-54F9-4B10-A5D7-8ADEFFD3A2D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15DF6336-656B-426A-9202-4A1618F9516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7FA5F0CD-9CC6-4062-995C-2EDFD4CEA5C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0BABAAD-1C0E-4225-8165-BDB5C3F723B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BE5B6F6-79F5-4D97-B1B5-D44E0F83859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29C6C7F-AF80-47C3-9670-F193DA26D2A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8324211-1DE3-4F93-84DC-B48D9F5078E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BF99E7E0-AD37-4FA7-A3DE-ECBD4F50EFCD}"/>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B63E3A8-1B54-4053-80E5-28FA8B5312AD}"/>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8CCDB984-1225-4421-8E67-E1E741AEEC9F}"/>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44A28795-4AD0-4B31-BE05-A22B7A4EE0E2}"/>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C746CE1-7549-4E55-ACBB-A88BB46B97C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66645</xdr:rowOff>
    </xdr:from>
    <xdr:to>
      <xdr:col>81</xdr:col>
      <xdr:colOff>44450</xdr:colOff>
      <xdr:row>15</xdr:row>
      <xdr:rowOff>93073</xdr:rowOff>
    </xdr:to>
    <xdr:cxnSp macro="">
      <xdr:nvCxnSpPr>
        <xdr:cNvPr id="445" name="直線コネクタ 444">
          <a:extLst>
            <a:ext uri="{FF2B5EF4-FFF2-40B4-BE49-F238E27FC236}">
              <a16:creationId xmlns:a16="http://schemas.microsoft.com/office/drawing/2014/main" id="{BBDD65BA-F2EE-4585-A44F-D72D9D583257}"/>
            </a:ext>
          </a:extLst>
        </xdr:cNvPr>
        <xdr:cNvCxnSpPr/>
      </xdr:nvCxnSpPr>
      <xdr:spPr>
        <a:xfrm flipV="1">
          <a:off x="16179800" y="2638395"/>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B3783584-0F3C-42AA-BF32-DFEE8B0EEBE3}"/>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12063D97-DC82-4702-8BC4-EBF28B47B7FE}"/>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93073</xdr:rowOff>
    </xdr:from>
    <xdr:to>
      <xdr:col>77</xdr:col>
      <xdr:colOff>44450</xdr:colOff>
      <xdr:row>16</xdr:row>
      <xdr:rowOff>36528</xdr:rowOff>
    </xdr:to>
    <xdr:cxnSp macro="">
      <xdr:nvCxnSpPr>
        <xdr:cNvPr id="448" name="直線コネクタ 447">
          <a:extLst>
            <a:ext uri="{FF2B5EF4-FFF2-40B4-BE49-F238E27FC236}">
              <a16:creationId xmlns:a16="http://schemas.microsoft.com/office/drawing/2014/main" id="{CBD77AE9-DC21-40B9-9A5F-C4840B430CC2}"/>
            </a:ext>
          </a:extLst>
        </xdr:cNvPr>
        <xdr:cNvCxnSpPr/>
      </xdr:nvCxnSpPr>
      <xdr:spPr>
        <a:xfrm flipV="1">
          <a:off x="15290800" y="266482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A7575287-7014-4E8E-8DA1-405681508B53}"/>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102716BD-8358-4C2C-9D26-CE4ACC2C4742}"/>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36528</xdr:rowOff>
    </xdr:from>
    <xdr:to>
      <xdr:col>72</xdr:col>
      <xdr:colOff>203200</xdr:colOff>
      <xdr:row>16</xdr:row>
      <xdr:rowOff>44571</xdr:rowOff>
    </xdr:to>
    <xdr:cxnSp macro="">
      <xdr:nvCxnSpPr>
        <xdr:cNvPr id="451" name="直線コネクタ 450">
          <a:extLst>
            <a:ext uri="{FF2B5EF4-FFF2-40B4-BE49-F238E27FC236}">
              <a16:creationId xmlns:a16="http://schemas.microsoft.com/office/drawing/2014/main" id="{FDF31423-6C17-4C1B-AB6C-4ABB6C02057C}"/>
            </a:ext>
          </a:extLst>
        </xdr:cNvPr>
        <xdr:cNvCxnSpPr/>
      </xdr:nvCxnSpPr>
      <xdr:spPr>
        <a:xfrm flipV="1">
          <a:off x="14401800" y="27797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C82407DD-66F8-42DB-87A8-5C65B77CFF37}"/>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456F7BEA-1070-4A0C-AF4F-CCAAF0C3158B}"/>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44571</xdr:rowOff>
    </xdr:from>
    <xdr:to>
      <xdr:col>68</xdr:col>
      <xdr:colOff>152400</xdr:colOff>
      <xdr:row>16</xdr:row>
      <xdr:rowOff>75595</xdr:rowOff>
    </xdr:to>
    <xdr:cxnSp macro="">
      <xdr:nvCxnSpPr>
        <xdr:cNvPr id="454" name="直線コネクタ 453">
          <a:extLst>
            <a:ext uri="{FF2B5EF4-FFF2-40B4-BE49-F238E27FC236}">
              <a16:creationId xmlns:a16="http://schemas.microsoft.com/office/drawing/2014/main" id="{15CA9848-06F6-432D-AF5D-EF32FD94DD81}"/>
            </a:ext>
          </a:extLst>
        </xdr:cNvPr>
        <xdr:cNvCxnSpPr/>
      </xdr:nvCxnSpPr>
      <xdr:spPr>
        <a:xfrm flipV="1">
          <a:off x="13512800" y="27877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780A50D1-D764-4F02-8029-FD6A4CCC82E5}"/>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91DCDCFA-D42A-4E17-BDCF-FE85BFFA00AD}"/>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C79C7EE8-66C3-4E2F-8A21-082FD9EFB01D}"/>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970C1E64-9BFA-4707-9F94-643ECF38923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F368B9F-C632-401F-97FA-3734D04A69E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6084602-3EED-461A-A82F-B59D832072E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31DCAB6-0748-437B-A2D4-16A9420E693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9D5B13F-0CEE-484F-99BA-C09DF9FC680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B9FB2B0-E205-413B-A387-54CD0A04572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15845</xdr:rowOff>
    </xdr:from>
    <xdr:to>
      <xdr:col>81</xdr:col>
      <xdr:colOff>95250</xdr:colOff>
      <xdr:row>15</xdr:row>
      <xdr:rowOff>117445</xdr:rowOff>
    </xdr:to>
    <xdr:sp macro="" textlink="">
      <xdr:nvSpPr>
        <xdr:cNvPr id="464" name="楕円 463">
          <a:extLst>
            <a:ext uri="{FF2B5EF4-FFF2-40B4-BE49-F238E27FC236}">
              <a16:creationId xmlns:a16="http://schemas.microsoft.com/office/drawing/2014/main" id="{C53EC232-1D33-4AD5-AB01-E575B726849C}"/>
            </a:ext>
          </a:extLst>
        </xdr:cNvPr>
        <xdr:cNvSpPr/>
      </xdr:nvSpPr>
      <xdr:spPr>
        <a:xfrm>
          <a:off x="169672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159372</xdr:rowOff>
    </xdr:from>
    <xdr:ext cx="762000" cy="259045"/>
    <xdr:sp macro="" textlink="">
      <xdr:nvSpPr>
        <xdr:cNvPr id="465" name="将来負担の状況該当値テキスト">
          <a:extLst>
            <a:ext uri="{FF2B5EF4-FFF2-40B4-BE49-F238E27FC236}">
              <a16:creationId xmlns:a16="http://schemas.microsoft.com/office/drawing/2014/main" id="{4F7572CE-6E88-4764-A56B-E960EDDD5EE5}"/>
            </a:ext>
          </a:extLst>
        </xdr:cNvPr>
        <xdr:cNvSpPr txBox="1"/>
      </xdr:nvSpPr>
      <xdr:spPr>
        <a:xfrm>
          <a:off x="17106900" y="255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42273</xdr:rowOff>
    </xdr:from>
    <xdr:to>
      <xdr:col>77</xdr:col>
      <xdr:colOff>95250</xdr:colOff>
      <xdr:row>15</xdr:row>
      <xdr:rowOff>143873</xdr:rowOff>
    </xdr:to>
    <xdr:sp macro="" textlink="">
      <xdr:nvSpPr>
        <xdr:cNvPr id="466" name="楕円 465">
          <a:extLst>
            <a:ext uri="{FF2B5EF4-FFF2-40B4-BE49-F238E27FC236}">
              <a16:creationId xmlns:a16="http://schemas.microsoft.com/office/drawing/2014/main" id="{0FCD15CF-54F6-45B7-BC24-AA1B0852B585}"/>
            </a:ext>
          </a:extLst>
        </xdr:cNvPr>
        <xdr:cNvSpPr/>
      </xdr:nvSpPr>
      <xdr:spPr>
        <a:xfrm>
          <a:off x="16129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128650</xdr:rowOff>
    </xdr:from>
    <xdr:ext cx="736600" cy="259045"/>
    <xdr:sp macro="" textlink="">
      <xdr:nvSpPr>
        <xdr:cNvPr id="467" name="テキスト ボックス 466">
          <a:extLst>
            <a:ext uri="{FF2B5EF4-FFF2-40B4-BE49-F238E27FC236}">
              <a16:creationId xmlns:a16="http://schemas.microsoft.com/office/drawing/2014/main" id="{044C3809-92B0-4A14-B25F-F6DD363F1D50}"/>
            </a:ext>
          </a:extLst>
        </xdr:cNvPr>
        <xdr:cNvSpPr txBox="1"/>
      </xdr:nvSpPr>
      <xdr:spPr>
        <a:xfrm>
          <a:off x="15798800" y="270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157178</xdr:rowOff>
    </xdr:from>
    <xdr:to>
      <xdr:col>73</xdr:col>
      <xdr:colOff>44450</xdr:colOff>
      <xdr:row>16</xdr:row>
      <xdr:rowOff>87328</xdr:rowOff>
    </xdr:to>
    <xdr:sp macro="" textlink="">
      <xdr:nvSpPr>
        <xdr:cNvPr id="468" name="楕円 467">
          <a:extLst>
            <a:ext uri="{FF2B5EF4-FFF2-40B4-BE49-F238E27FC236}">
              <a16:creationId xmlns:a16="http://schemas.microsoft.com/office/drawing/2014/main" id="{5E17D753-79B9-4E9D-A78F-C4E25DABC07A}"/>
            </a:ext>
          </a:extLst>
        </xdr:cNvPr>
        <xdr:cNvSpPr/>
      </xdr:nvSpPr>
      <xdr:spPr>
        <a:xfrm>
          <a:off x="15240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72105</xdr:rowOff>
    </xdr:from>
    <xdr:ext cx="762000" cy="259045"/>
    <xdr:sp macro="" textlink="">
      <xdr:nvSpPr>
        <xdr:cNvPr id="469" name="テキスト ボックス 468">
          <a:extLst>
            <a:ext uri="{FF2B5EF4-FFF2-40B4-BE49-F238E27FC236}">
              <a16:creationId xmlns:a16="http://schemas.microsoft.com/office/drawing/2014/main" id="{B98EBA99-7EB5-48AD-9B1F-17671D6B0696}"/>
            </a:ext>
          </a:extLst>
        </xdr:cNvPr>
        <xdr:cNvSpPr txBox="1"/>
      </xdr:nvSpPr>
      <xdr:spPr>
        <a:xfrm>
          <a:off x="14909800" y="281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70" name="楕円 469">
          <a:extLst>
            <a:ext uri="{FF2B5EF4-FFF2-40B4-BE49-F238E27FC236}">
              <a16:creationId xmlns:a16="http://schemas.microsoft.com/office/drawing/2014/main" id="{33231BC3-456D-4C62-A09A-35BD6CB96B3A}"/>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80148</xdr:rowOff>
    </xdr:from>
    <xdr:ext cx="762000" cy="259045"/>
    <xdr:sp macro="" textlink="">
      <xdr:nvSpPr>
        <xdr:cNvPr id="471" name="テキスト ボックス 470">
          <a:extLst>
            <a:ext uri="{FF2B5EF4-FFF2-40B4-BE49-F238E27FC236}">
              <a16:creationId xmlns:a16="http://schemas.microsoft.com/office/drawing/2014/main" id="{1FC43058-AB88-404C-A580-5A829B8112DB}"/>
            </a:ext>
          </a:extLst>
        </xdr:cNvPr>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24795</xdr:rowOff>
    </xdr:from>
    <xdr:to>
      <xdr:col>64</xdr:col>
      <xdr:colOff>152400</xdr:colOff>
      <xdr:row>16</xdr:row>
      <xdr:rowOff>126395</xdr:rowOff>
    </xdr:to>
    <xdr:sp macro="" textlink="">
      <xdr:nvSpPr>
        <xdr:cNvPr id="472" name="楕円 471">
          <a:extLst>
            <a:ext uri="{FF2B5EF4-FFF2-40B4-BE49-F238E27FC236}">
              <a16:creationId xmlns:a16="http://schemas.microsoft.com/office/drawing/2014/main" id="{6841C59D-C028-4EF1-BF84-3B699B3D8F59}"/>
            </a:ext>
          </a:extLst>
        </xdr:cNvPr>
        <xdr:cNvSpPr/>
      </xdr:nvSpPr>
      <xdr:spPr>
        <a:xfrm>
          <a:off x="13462000" y="2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111172</xdr:rowOff>
    </xdr:from>
    <xdr:ext cx="762000" cy="259045"/>
    <xdr:sp macro="" textlink="">
      <xdr:nvSpPr>
        <xdr:cNvPr id="473" name="テキスト ボックス 472">
          <a:extLst>
            <a:ext uri="{FF2B5EF4-FFF2-40B4-BE49-F238E27FC236}">
              <a16:creationId xmlns:a16="http://schemas.microsoft.com/office/drawing/2014/main" id="{CA66F446-B306-4B29-A84F-96F2217F8AA3}"/>
            </a:ext>
          </a:extLst>
        </xdr:cNvPr>
        <xdr:cNvSpPr txBox="1"/>
      </xdr:nvSpPr>
      <xdr:spPr>
        <a:xfrm>
          <a:off x="13131800" y="285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人件費は</a:t>
          </a:r>
          <a:r>
            <a:rPr kumimoji="1" lang="en-US" altLang="ja-JP" sz="1000">
              <a:solidFill>
                <a:schemeClr val="dk1"/>
              </a:solidFill>
              <a:effectLst/>
              <a:latin typeface="+mn-lt"/>
              <a:ea typeface="+mn-ea"/>
              <a:cs typeface="+mn-cs"/>
            </a:rPr>
            <a:t>23.8</a:t>
          </a:r>
          <a:r>
            <a:rPr kumimoji="1" lang="ja-JP" altLang="en-US" sz="1000">
              <a:solidFill>
                <a:schemeClr val="dk1"/>
              </a:solidFill>
              <a:effectLst/>
              <a:latin typeface="+mn-lt"/>
              <a:ea typeface="+mn-ea"/>
              <a:cs typeface="+mn-cs"/>
            </a:rPr>
            <a:t>ポイントとなり、</a:t>
          </a:r>
          <a:r>
            <a:rPr kumimoji="1" lang="ja-JP" altLang="ja-JP" sz="1000">
              <a:solidFill>
                <a:schemeClr val="dk1"/>
              </a:solidFill>
              <a:effectLst/>
              <a:latin typeface="+mn-lt"/>
              <a:ea typeface="+mn-ea"/>
              <a:cs typeface="+mn-cs"/>
            </a:rPr>
            <a:t>前年度</a:t>
          </a:r>
          <a:r>
            <a:rPr kumimoji="1" lang="ja-JP" altLang="en-US" sz="1000">
              <a:solidFill>
                <a:schemeClr val="dk1"/>
              </a:solidFill>
              <a:effectLst/>
              <a:latin typeface="+mn-lt"/>
              <a:ea typeface="+mn-ea"/>
              <a:cs typeface="+mn-cs"/>
            </a:rPr>
            <a:t>より</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人事院勧告及び埼玉県人事委員会勧告に準じた給与改定に伴う職員の給料や手当の増などにより、ポイント増となった。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当町は、保育園２園と学校給食センターを町直営で運営していることなどが人件費の数値を高める要因となっている。</a:t>
          </a:r>
          <a:r>
            <a:rPr kumimoji="1" lang="ja-JP" altLang="en-US" sz="1000">
              <a:solidFill>
                <a:schemeClr val="dk1"/>
              </a:solidFill>
              <a:effectLst/>
              <a:latin typeface="+mn-lt"/>
              <a:ea typeface="+mn-ea"/>
              <a:cs typeface="+mn-cs"/>
            </a:rPr>
            <a:t>近年は類似団体とのポイント差は僅差とはなってきたが、</a:t>
          </a:r>
          <a:r>
            <a:rPr kumimoji="1" lang="ja-JP" altLang="ja-JP" sz="1000">
              <a:solidFill>
                <a:schemeClr val="dk1"/>
              </a:solidFill>
              <a:effectLst/>
              <a:latin typeface="+mn-lt"/>
              <a:ea typeface="+mn-ea"/>
              <a:cs typeface="+mn-cs"/>
            </a:rPr>
            <a:t>引き続き適切な定員管理を行い、人件費の抑制を行う。</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ポイントとなり、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可燃ごみの収集委託料や施設の光熱水費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となったことによるものである。今後も施設管理に係る委託の見直しや事務の効率化を推進し、物件費をはじめとした行政コストの低減を図る。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99568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901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62992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90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6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扶助費は</a:t>
          </a:r>
          <a:r>
            <a:rPr kumimoji="1" lang="en-US" altLang="ja-JP" sz="900">
              <a:solidFill>
                <a:sysClr val="windowText" lastClr="000000"/>
              </a:solidFill>
              <a:effectLst/>
              <a:latin typeface="+mn-lt"/>
              <a:ea typeface="+mn-ea"/>
              <a:cs typeface="+mn-cs"/>
            </a:rPr>
            <a:t>6.8</a:t>
          </a:r>
          <a:r>
            <a:rPr kumimoji="1" lang="ja-JP" altLang="en-US" sz="900">
              <a:solidFill>
                <a:sysClr val="windowText" lastClr="000000"/>
              </a:solidFill>
              <a:effectLst/>
              <a:latin typeface="+mn-lt"/>
              <a:ea typeface="+mn-ea"/>
              <a:cs typeface="+mn-cs"/>
            </a:rPr>
            <a:t>ポイントとなり、</a:t>
          </a:r>
          <a:r>
            <a:rPr kumimoji="1" lang="ja-JP" altLang="ja-JP" sz="900">
              <a:solidFill>
                <a:sysClr val="windowText" lastClr="000000"/>
              </a:solidFill>
              <a:effectLst/>
              <a:latin typeface="+mn-lt"/>
              <a:ea typeface="+mn-ea"/>
              <a:cs typeface="+mn-cs"/>
            </a:rPr>
            <a:t>前年度より</a:t>
          </a:r>
          <a:r>
            <a:rPr kumimoji="1" lang="en-US" altLang="ja-JP" sz="900">
              <a:solidFill>
                <a:sysClr val="windowText" lastClr="000000"/>
              </a:solidFill>
              <a:effectLst/>
              <a:latin typeface="+mn-lt"/>
              <a:ea typeface="+mn-ea"/>
              <a:cs typeface="+mn-cs"/>
            </a:rPr>
            <a:t>0.2</a:t>
          </a:r>
          <a:r>
            <a:rPr kumimoji="1" lang="ja-JP" altLang="ja-JP" sz="900">
              <a:solidFill>
                <a:sysClr val="windowText" lastClr="000000"/>
              </a:solidFill>
              <a:effectLst/>
              <a:latin typeface="+mn-lt"/>
              <a:ea typeface="+mn-ea"/>
              <a:cs typeface="+mn-cs"/>
            </a:rPr>
            <a:t>ポイント増加、類似団体平均を</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ポイント下回っている状況である。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主な増加要因としては、こども医療費においてコロナ禍で受診控え</a:t>
          </a:r>
          <a:r>
            <a:rPr kumimoji="1" lang="ja-JP" altLang="en-US" sz="900">
              <a:solidFill>
                <a:sysClr val="windowText" lastClr="000000"/>
              </a:solidFill>
              <a:effectLst/>
              <a:latin typeface="+mn-lt"/>
              <a:ea typeface="+mn-ea"/>
              <a:cs typeface="+mn-cs"/>
            </a:rPr>
            <a:t>の影響</a:t>
          </a:r>
          <a:r>
            <a:rPr kumimoji="1" lang="ja-JP" altLang="ja-JP" sz="900">
              <a:solidFill>
                <a:sysClr val="windowText" lastClr="000000"/>
              </a:solidFill>
              <a:effectLst/>
              <a:latin typeface="+mn-lt"/>
              <a:ea typeface="+mn-ea"/>
              <a:cs typeface="+mn-cs"/>
            </a:rPr>
            <a:t>があった令和</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年度と比較して令和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年度は受診件数が復調し、事業費が増加したことによるものである。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当町の過去からの人口推移を鑑みると、年少人口の減の影響で子どもに係る経費は減少するも、高齢者人口の増による介護や医療給付関係の経費の増加が見込まれる。</a:t>
          </a:r>
          <a:r>
            <a:rPr kumimoji="1" lang="ja-JP" altLang="en-US" sz="900">
              <a:solidFill>
                <a:sysClr val="windowText" lastClr="000000"/>
              </a:solidFill>
              <a:effectLst/>
              <a:latin typeface="+mn-lt"/>
              <a:ea typeface="+mn-ea"/>
              <a:cs typeface="+mn-cs"/>
            </a:rPr>
            <a:t>引き続き</a:t>
          </a:r>
          <a:r>
            <a:rPr kumimoji="1" lang="ja-JP" altLang="ja-JP" sz="900">
              <a:solidFill>
                <a:sysClr val="windowText" lastClr="000000"/>
              </a:solidFill>
              <a:effectLst/>
              <a:latin typeface="+mn-lt"/>
              <a:ea typeface="+mn-ea"/>
              <a:cs typeface="+mn-cs"/>
            </a:rPr>
            <a:t>予防対策の事業を拡充していく必要がある。</a:t>
          </a:r>
          <a:endParaRPr lang="ja-JP" altLang="ja-JP" sz="9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その他は</a:t>
          </a:r>
          <a:r>
            <a:rPr kumimoji="1" lang="en-US" altLang="ja-JP" sz="1050">
              <a:solidFill>
                <a:schemeClr val="dk1"/>
              </a:solidFill>
              <a:effectLst/>
              <a:latin typeface="+mn-lt"/>
              <a:ea typeface="+mn-ea"/>
              <a:cs typeface="+mn-cs"/>
            </a:rPr>
            <a:t>14.5</a:t>
          </a:r>
          <a:r>
            <a:rPr kumimoji="1" lang="ja-JP" altLang="en-US" sz="1050">
              <a:solidFill>
                <a:schemeClr val="dk1"/>
              </a:solidFill>
              <a:effectLst/>
              <a:latin typeface="+mn-lt"/>
              <a:ea typeface="+mn-ea"/>
              <a:cs typeface="+mn-cs"/>
            </a:rPr>
            <a:t>ポイントとなり、</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、類似団体平均を</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ポイント上回っている状況である。</a:t>
          </a:r>
          <a:endParaRPr lang="ja-JP" altLang="ja-JP" sz="1200">
            <a:effectLst/>
          </a:endParaRPr>
        </a:p>
        <a:p>
          <a:r>
            <a:rPr kumimoji="1" lang="ja-JP" altLang="ja-JP" sz="1050">
              <a:solidFill>
                <a:schemeClr val="dk1"/>
              </a:solidFill>
              <a:effectLst/>
              <a:latin typeface="+mn-lt"/>
              <a:ea typeface="+mn-ea"/>
              <a:cs typeface="+mn-cs"/>
            </a:rPr>
            <a:t>　その他に含まれている特別会計に対する繰出金としては、被保険者数・要支援者数の増加等により</a:t>
          </a:r>
          <a:r>
            <a:rPr lang="ja-JP" altLang="ja-JP" sz="1050" b="0" i="0" baseline="0">
              <a:solidFill>
                <a:schemeClr val="dk1"/>
              </a:solidFill>
              <a:effectLst/>
              <a:latin typeface="+mn-lt"/>
              <a:ea typeface="+mn-ea"/>
              <a:cs typeface="+mn-cs"/>
            </a:rPr>
            <a:t>後期高齢者医療特別会計及び介護保険特別会計への繰出金が増加している状況である。</a:t>
          </a:r>
          <a:endParaRPr lang="ja-JP" altLang="ja-JP" sz="1200">
            <a:effectLst/>
          </a:endParaRPr>
        </a:p>
        <a:p>
          <a:r>
            <a:rPr kumimoji="1" lang="ja-JP" altLang="ja-JP" sz="1050">
              <a:solidFill>
                <a:schemeClr val="dk1"/>
              </a:solidFill>
              <a:effectLst/>
              <a:latin typeface="+mn-lt"/>
              <a:ea typeface="+mn-ea"/>
              <a:cs typeface="+mn-cs"/>
            </a:rPr>
            <a:t>　今後も各特別会計の経費節減や介護・医療の予防対策を拡充し、</a:t>
          </a:r>
          <a:r>
            <a:rPr kumimoji="1" lang="ja-JP" altLang="en-US" sz="1050">
              <a:solidFill>
                <a:schemeClr val="dk1"/>
              </a:solidFill>
              <a:effectLst/>
              <a:latin typeface="+mn-lt"/>
              <a:ea typeface="+mn-ea"/>
              <a:cs typeface="+mn-cs"/>
            </a:rPr>
            <a:t>公費</a:t>
          </a:r>
          <a:r>
            <a:rPr kumimoji="1" lang="ja-JP" altLang="ja-JP" sz="1050">
              <a:solidFill>
                <a:schemeClr val="dk1"/>
              </a:solidFill>
              <a:effectLst/>
              <a:latin typeface="+mn-lt"/>
              <a:ea typeface="+mn-ea"/>
              <a:cs typeface="+mn-cs"/>
            </a:rPr>
            <a:t>負担を減らしていくよう努める。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7257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5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18143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60</xdr:row>
      <xdr:rowOff>1815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622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1815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23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補助費等は</a:t>
          </a:r>
          <a:r>
            <a:rPr kumimoji="1" lang="en-US" altLang="ja-JP" sz="1050">
              <a:solidFill>
                <a:schemeClr val="dk1"/>
              </a:solidFill>
              <a:effectLst/>
              <a:latin typeface="+mn-lt"/>
              <a:ea typeface="+mn-ea"/>
              <a:cs typeface="+mn-cs"/>
            </a:rPr>
            <a:t>19.3</a:t>
          </a:r>
          <a:r>
            <a:rPr kumimoji="1" lang="ja-JP" altLang="en-US" sz="1050">
              <a:solidFill>
                <a:schemeClr val="dk1"/>
              </a:solidFill>
              <a:effectLst/>
              <a:latin typeface="+mn-lt"/>
              <a:ea typeface="+mn-ea"/>
              <a:cs typeface="+mn-cs"/>
            </a:rPr>
            <a:t>ポイントとなり、</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、類似団体平均を</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ポイント上回っている状況である。</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増加した主な要因としては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塵芥処理の方法を民間事業者への委託に切り替えたことに伴い、小川地区衛生組合に支出する塵芥処理費負担金が増となったことによるものである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継続的に補助金</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の効果を検証し、廃止を含めた見直しを行うことで経費抑制に努める。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775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公債費は</a:t>
          </a:r>
          <a:r>
            <a:rPr kumimoji="1" lang="en-US" altLang="ja-JP" sz="1050">
              <a:solidFill>
                <a:schemeClr val="dk1"/>
              </a:solidFill>
              <a:effectLst/>
              <a:latin typeface="+mn-lt"/>
              <a:ea typeface="+mn-ea"/>
              <a:cs typeface="+mn-cs"/>
            </a:rPr>
            <a:t>13.0</a:t>
          </a:r>
          <a:r>
            <a:rPr kumimoji="1" lang="ja-JP" altLang="en-US" sz="1050">
              <a:solidFill>
                <a:schemeClr val="dk1"/>
              </a:solidFill>
              <a:effectLst/>
              <a:latin typeface="+mn-lt"/>
              <a:ea typeface="+mn-ea"/>
              <a:cs typeface="+mn-cs"/>
            </a:rPr>
            <a:t>ポイントとなり、</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ポイント減少、類似団体平均を</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回っている状況である。</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大きくポイントが減少したのは、既発債が順次償還終了となり、地方債現在高が減少傾向になっていることが主な要因である。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引き続き</a:t>
          </a:r>
          <a:r>
            <a:rPr kumimoji="1" lang="ja-JP" altLang="ja-JP" sz="1050">
              <a:solidFill>
                <a:schemeClr val="dk1"/>
              </a:solidFill>
              <a:effectLst/>
              <a:latin typeface="+mn-lt"/>
              <a:ea typeface="+mn-ea"/>
              <a:cs typeface="+mn-cs"/>
            </a:rPr>
            <a:t>単年度の財政運営に公債費が過度に影響を及ぼさないよう負担の平準化を図っていくとともに、地方債を起こす際には交付税上有利な地方債を適切に活用し</a:t>
          </a:r>
          <a:r>
            <a:rPr kumimoji="1" lang="ja-JP" altLang="en-US" sz="1050">
              <a:solidFill>
                <a:schemeClr val="dk1"/>
              </a:solidFill>
              <a:effectLst/>
              <a:latin typeface="+mn-lt"/>
              <a:ea typeface="+mn-ea"/>
              <a:cs typeface="+mn-cs"/>
            </a:rPr>
            <a:t>、実質的な公債費の負担を抑え</a:t>
          </a:r>
          <a:r>
            <a:rPr kumimoji="1" lang="ja-JP" altLang="ja-JP" sz="1050">
              <a:solidFill>
                <a:schemeClr val="dk1"/>
              </a:solidFill>
              <a:effectLst/>
              <a:latin typeface="+mn-lt"/>
              <a:ea typeface="+mn-ea"/>
              <a:cs typeface="+mn-cs"/>
            </a:rPr>
            <a:t>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74422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76.6</a:t>
          </a:r>
          <a:r>
            <a:rPr kumimoji="1" lang="ja-JP" altLang="en-US" sz="1100">
              <a:solidFill>
                <a:schemeClr val="dk1"/>
              </a:solidFill>
              <a:effectLst/>
              <a:latin typeface="+mn-lt"/>
              <a:ea typeface="+mn-ea"/>
              <a:cs typeface="+mn-cs"/>
            </a:rPr>
            <a:t>ポイントとなり、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人件費や補助費等が類似団体平均を上回っていることから、事務の効率化を図るとともに、</a:t>
          </a:r>
          <a:r>
            <a:rPr kumimoji="1" lang="ja-JP" altLang="en-US" sz="1100">
              <a:solidFill>
                <a:schemeClr val="dk1"/>
              </a:solidFill>
              <a:effectLst/>
              <a:latin typeface="+mn-lt"/>
              <a:ea typeface="+mn-ea"/>
              <a:cs typeface="+mn-cs"/>
            </a:rPr>
            <a:t>特別会計や</a:t>
          </a:r>
          <a:r>
            <a:rPr kumimoji="1" lang="ja-JP" altLang="ja-JP" sz="1100">
              <a:solidFill>
                <a:schemeClr val="dk1"/>
              </a:solidFill>
              <a:effectLst/>
              <a:latin typeface="+mn-lt"/>
              <a:ea typeface="+mn-ea"/>
              <a:cs typeface="+mn-cs"/>
            </a:rPr>
            <a:t>企業会計へ支出する</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補助金</a:t>
          </a:r>
          <a:r>
            <a:rPr kumimoji="1" lang="ja-JP" altLang="en-US" sz="1100">
              <a:solidFill>
                <a:schemeClr val="dk1"/>
              </a:solidFill>
              <a:effectLst/>
              <a:latin typeface="+mn-lt"/>
              <a:ea typeface="+mn-ea"/>
              <a:cs typeface="+mn-cs"/>
            </a:rPr>
            <a:t>（基準外）</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するための取組を推進する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3411"/>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134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53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79</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66057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43197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121116</xdr:rowOff>
    </xdr:from>
    <xdr:to>
      <xdr:col>29</xdr:col>
      <xdr:colOff>127000</xdr:colOff>
      <xdr:row>16</xdr:row>
      <xdr:rowOff>158052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1941"/>
          <a:ext cx="647700" cy="3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158052</xdr:rowOff>
    </xdr:from>
    <xdr:to>
      <xdr:col>26</xdr:col>
      <xdr:colOff>50800</xdr:colOff>
      <xdr:row>17</xdr:row>
      <xdr:rowOff>23177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8877"/>
          <a:ext cx="698500" cy="3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10898</xdr:rowOff>
    </xdr:from>
    <xdr:to>
      <xdr:col>22</xdr:col>
      <xdr:colOff>114300</xdr:colOff>
      <xdr:row>17</xdr:row>
      <xdr:rowOff>23177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7317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10898</xdr:rowOff>
    </xdr:from>
    <xdr:to>
      <xdr:col>18</xdr:col>
      <xdr:colOff>177800</xdr:colOff>
      <xdr:row>17</xdr:row>
      <xdr:rowOff>21643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317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70316</xdr:rowOff>
    </xdr:from>
    <xdr:to>
      <xdr:col>29</xdr:col>
      <xdr:colOff>177800</xdr:colOff>
      <xdr:row>17</xdr:row>
      <xdr:rowOff>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86843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107252</xdr:rowOff>
    </xdr:from>
    <xdr:to>
      <xdr:col>26</xdr:col>
      <xdr:colOff>101600</xdr:colOff>
      <xdr:row>17</xdr:row>
      <xdr:rowOff>37402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47579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6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143827</xdr:rowOff>
    </xdr:from>
    <xdr:to>
      <xdr:col>22</xdr:col>
      <xdr:colOff>165100</xdr:colOff>
      <xdr:row>17</xdr:row>
      <xdr:rowOff>73977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131548</xdr:rowOff>
    </xdr:from>
    <xdr:to>
      <xdr:col>19</xdr:col>
      <xdr:colOff>38100</xdr:colOff>
      <xdr:row>17</xdr:row>
      <xdr:rowOff>61698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71875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142293</xdr:rowOff>
    </xdr:from>
    <xdr:to>
      <xdr:col>15</xdr:col>
      <xdr:colOff>101600</xdr:colOff>
      <xdr:row>17</xdr:row>
      <xdr:rowOff>72443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82620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303041</xdr:rowOff>
    </xdr:from>
    <xdr:to>
      <xdr:col>29</xdr:col>
      <xdr:colOff>127000</xdr:colOff>
      <xdr:row>36</xdr:row>
      <xdr:rowOff>7957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3391"/>
          <a:ext cx="647700" cy="47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277667</xdr:rowOff>
    </xdr:from>
    <xdr:to>
      <xdr:col>26</xdr:col>
      <xdr:colOff>50800</xdr:colOff>
      <xdr:row>35</xdr:row>
      <xdr:rowOff>303041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8017"/>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277667</xdr:rowOff>
    </xdr:from>
    <xdr:to>
      <xdr:col>22</xdr:col>
      <xdr:colOff>114300</xdr:colOff>
      <xdr:row>35</xdr:row>
      <xdr:rowOff>323024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8017"/>
          <a:ext cx="698500" cy="4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323024</xdr:rowOff>
    </xdr:from>
    <xdr:to>
      <xdr:col>18</xdr:col>
      <xdr:colOff>177800</xdr:colOff>
      <xdr:row>35</xdr:row>
      <xdr:rowOff>324777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3374"/>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300057</xdr:rowOff>
    </xdr:from>
    <xdr:to>
      <xdr:col>29</xdr:col>
      <xdr:colOff>177800</xdr:colOff>
      <xdr:row>36</xdr:row>
      <xdr:rowOff>58757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272134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252241</xdr:rowOff>
    </xdr:from>
    <xdr:to>
      <xdr:col>26</xdr:col>
      <xdr:colOff>101600</xdr:colOff>
      <xdr:row>36</xdr:row>
      <xdr:rowOff>10941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3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226867</xdr:rowOff>
    </xdr:from>
    <xdr:to>
      <xdr:col>22</xdr:col>
      <xdr:colOff>165100</xdr:colOff>
      <xdr:row>35</xdr:row>
      <xdr:rowOff>328467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338644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272224</xdr:rowOff>
    </xdr:from>
    <xdr:to>
      <xdr:col>19</xdr:col>
      <xdr:colOff>38100</xdr:colOff>
      <xdr:row>36</xdr:row>
      <xdr:rowOff>30924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273977</xdr:rowOff>
    </xdr:from>
    <xdr:to>
      <xdr:col>15</xdr:col>
      <xdr:colOff>101600</xdr:colOff>
      <xdr:row>36</xdr:row>
      <xdr:rowOff>32677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17454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16694</xdr:rowOff>
    </xdr:from>
    <xdr:to>
      <xdr:col>24</xdr:col>
      <xdr:colOff>63500</xdr:colOff>
      <xdr:row>36</xdr:row>
      <xdr:rowOff>19647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8894"/>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19647</xdr:rowOff>
    </xdr:from>
    <xdr:to>
      <xdr:col>19</xdr:col>
      <xdr:colOff>177800</xdr:colOff>
      <xdr:row>36</xdr:row>
      <xdr:rowOff>58947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1847"/>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58947</xdr:rowOff>
    </xdr:from>
    <xdr:to>
      <xdr:col>15</xdr:col>
      <xdr:colOff>50800</xdr:colOff>
      <xdr:row>36</xdr:row>
      <xdr:rowOff>113944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1147"/>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113944</xdr:rowOff>
    </xdr:from>
    <xdr:to>
      <xdr:col>10</xdr:col>
      <xdr:colOff>114300</xdr:colOff>
      <xdr:row>36</xdr:row>
      <xdr:rowOff>125375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61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137344</xdr:rowOff>
    </xdr:from>
    <xdr:to>
      <xdr:col>24</xdr:col>
      <xdr:colOff>114300</xdr:colOff>
      <xdr:row>36</xdr:row>
      <xdr:rowOff>67494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160221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140297</xdr:rowOff>
    </xdr:from>
    <xdr:to>
      <xdr:col>20</xdr:col>
      <xdr:colOff>38100</xdr:colOff>
      <xdr:row>36</xdr:row>
      <xdr:rowOff>70447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86974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8147</xdr:rowOff>
    </xdr:from>
    <xdr:to>
      <xdr:col>15</xdr:col>
      <xdr:colOff>101600</xdr:colOff>
      <xdr:row>36</xdr:row>
      <xdr:rowOff>109747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63144</xdr:rowOff>
    </xdr:from>
    <xdr:to>
      <xdr:col>10</xdr:col>
      <xdr:colOff>165100</xdr:colOff>
      <xdr:row>36</xdr:row>
      <xdr:rowOff>164744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74575</xdr:rowOff>
    </xdr:from>
    <xdr:to>
      <xdr:col>6</xdr:col>
      <xdr:colOff>38100</xdr:colOff>
      <xdr:row>37</xdr:row>
      <xdr:rowOff>4725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46568</xdr:rowOff>
    </xdr:from>
    <xdr:to>
      <xdr:col>24</xdr:col>
      <xdr:colOff>63500</xdr:colOff>
      <xdr:row>59</xdr:row>
      <xdr:rowOff>73482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62118"/>
          <a:ext cx="8382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73482</xdr:rowOff>
    </xdr:from>
    <xdr:to>
      <xdr:col>19</xdr:col>
      <xdr:colOff>177800</xdr:colOff>
      <xdr:row>59</xdr:row>
      <xdr:rowOff>78253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89032"/>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78253</xdr:rowOff>
    </xdr:from>
    <xdr:to>
      <xdr:col>15</xdr:col>
      <xdr:colOff>50800</xdr:colOff>
      <xdr:row>59</xdr:row>
      <xdr:rowOff>86795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93803"/>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86795</xdr:rowOff>
    </xdr:from>
    <xdr:to>
      <xdr:col>10</xdr:col>
      <xdr:colOff>114300</xdr:colOff>
      <xdr:row>59</xdr:row>
      <xdr:rowOff>125679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02345"/>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167218</xdr:rowOff>
    </xdr:from>
    <xdr:to>
      <xdr:col>24</xdr:col>
      <xdr:colOff>114300</xdr:colOff>
      <xdr:row>59</xdr:row>
      <xdr:rowOff>97368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82145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22682</xdr:rowOff>
    </xdr:from>
    <xdr:to>
      <xdr:col>20</xdr:col>
      <xdr:colOff>38100</xdr:colOff>
      <xdr:row>59</xdr:row>
      <xdr:rowOff>124282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115409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27453</xdr:rowOff>
    </xdr:from>
    <xdr:to>
      <xdr:col>15</xdr:col>
      <xdr:colOff>101600</xdr:colOff>
      <xdr:row>59</xdr:row>
      <xdr:rowOff>129053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120180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35995</xdr:rowOff>
    </xdr:from>
    <xdr:to>
      <xdr:col>10</xdr:col>
      <xdr:colOff>165100</xdr:colOff>
      <xdr:row>59</xdr:row>
      <xdr:rowOff>137595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128722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74879</xdr:rowOff>
    </xdr:from>
    <xdr:to>
      <xdr:col>6</xdr:col>
      <xdr:colOff>38100</xdr:colOff>
      <xdr:row>60</xdr:row>
      <xdr:rowOff>5029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167606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50409</xdr:rowOff>
    </xdr:from>
    <xdr:to>
      <xdr:col>24</xdr:col>
      <xdr:colOff>63500</xdr:colOff>
      <xdr:row>78</xdr:row>
      <xdr:rowOff>56215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3509"/>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56215</xdr:rowOff>
    </xdr:from>
    <xdr:to>
      <xdr:col>19</xdr:col>
      <xdr:colOff>177800</xdr:colOff>
      <xdr:row>78</xdr:row>
      <xdr:rowOff>58136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931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58136</xdr:rowOff>
    </xdr:from>
    <xdr:to>
      <xdr:col>15</xdr:col>
      <xdr:colOff>50800</xdr:colOff>
      <xdr:row>78</xdr:row>
      <xdr:rowOff>62342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123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61199</xdr:rowOff>
    </xdr:from>
    <xdr:to>
      <xdr:col>10</xdr:col>
      <xdr:colOff>114300</xdr:colOff>
      <xdr:row>78</xdr:row>
      <xdr:rowOff>62342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42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171059</xdr:rowOff>
    </xdr:from>
    <xdr:to>
      <xdr:col>24</xdr:col>
      <xdr:colOff>114300</xdr:colOff>
      <xdr:row>78</xdr:row>
      <xdr:rowOff>101209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5415</xdr:rowOff>
    </xdr:from>
    <xdr:to>
      <xdr:col>20</xdr:col>
      <xdr:colOff>38100</xdr:colOff>
      <xdr:row>78</xdr:row>
      <xdr:rowOff>107015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98142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7336</xdr:rowOff>
    </xdr:from>
    <xdr:to>
      <xdr:col>15</xdr:col>
      <xdr:colOff>101600</xdr:colOff>
      <xdr:row>78</xdr:row>
      <xdr:rowOff>108936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100063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11542</xdr:rowOff>
    </xdr:from>
    <xdr:to>
      <xdr:col>10</xdr:col>
      <xdr:colOff>165100</xdr:colOff>
      <xdr:row>78</xdr:row>
      <xdr:rowOff>113142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104269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10399</xdr:rowOff>
    </xdr:from>
    <xdr:to>
      <xdr:col>6</xdr:col>
      <xdr:colOff>38100</xdr:colOff>
      <xdr:row>78</xdr:row>
      <xdr:rowOff>111999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103126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135629</xdr:rowOff>
    </xdr:from>
    <xdr:to>
      <xdr:col>24</xdr:col>
      <xdr:colOff>63500</xdr:colOff>
      <xdr:row>97</xdr:row>
      <xdr:rowOff>78282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94829"/>
          <a:ext cx="838200" cy="1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135629</xdr:rowOff>
    </xdr:from>
    <xdr:to>
      <xdr:col>19</xdr:col>
      <xdr:colOff>177800</xdr:colOff>
      <xdr:row>98</xdr:row>
      <xdr:rowOff>14656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4829"/>
          <a:ext cx="889000" cy="2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14656</xdr:rowOff>
    </xdr:from>
    <xdr:to>
      <xdr:col>15</xdr:col>
      <xdr:colOff>50800</xdr:colOff>
      <xdr:row>98</xdr:row>
      <xdr:rowOff>36776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675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36776</xdr:rowOff>
    </xdr:from>
    <xdr:to>
      <xdr:col>10</xdr:col>
      <xdr:colOff>114300</xdr:colOff>
      <xdr:row>98</xdr:row>
      <xdr:rowOff>41740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887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27482</xdr:rowOff>
    </xdr:from>
    <xdr:to>
      <xdr:col>24</xdr:col>
      <xdr:colOff>114300</xdr:colOff>
      <xdr:row>97</xdr:row>
      <xdr:rowOff>129082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84829</xdr:rowOff>
    </xdr:from>
    <xdr:to>
      <xdr:col>20</xdr:col>
      <xdr:colOff>38100</xdr:colOff>
      <xdr:row>97</xdr:row>
      <xdr:rowOff>14979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135306</xdr:rowOff>
    </xdr:from>
    <xdr:to>
      <xdr:col>15</xdr:col>
      <xdr:colOff>101600</xdr:colOff>
      <xdr:row>98</xdr:row>
      <xdr:rowOff>65456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157426</xdr:rowOff>
    </xdr:from>
    <xdr:to>
      <xdr:col>10</xdr:col>
      <xdr:colOff>165100</xdr:colOff>
      <xdr:row>98</xdr:row>
      <xdr:rowOff>87576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78703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162390</xdr:rowOff>
    </xdr:from>
    <xdr:to>
      <xdr:col>6</xdr:col>
      <xdr:colOff>38100</xdr:colOff>
      <xdr:row>98</xdr:row>
      <xdr:rowOff>92540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50393</xdr:rowOff>
    </xdr:from>
    <xdr:to>
      <xdr:col>55</xdr:col>
      <xdr:colOff>0</xdr:colOff>
      <xdr:row>37</xdr:row>
      <xdr:rowOff>134431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94043"/>
          <a:ext cx="838200" cy="8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36014</xdr:rowOff>
    </xdr:from>
    <xdr:to>
      <xdr:col>50</xdr:col>
      <xdr:colOff>114300</xdr:colOff>
      <xdr:row>37</xdr:row>
      <xdr:rowOff>134431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50964"/>
          <a:ext cx="889000" cy="11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36014</xdr:rowOff>
    </xdr:from>
    <xdr:to>
      <xdr:col>45</xdr:col>
      <xdr:colOff>177800</xdr:colOff>
      <xdr:row>38</xdr:row>
      <xdr:rowOff>129489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50964"/>
          <a:ext cx="889000" cy="12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129489</xdr:rowOff>
    </xdr:from>
    <xdr:to>
      <xdr:col>41</xdr:col>
      <xdr:colOff>50800</xdr:colOff>
      <xdr:row>38</xdr:row>
      <xdr:rowOff>139776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445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171043</xdr:rowOff>
    </xdr:from>
    <xdr:to>
      <xdr:col>55</xdr:col>
      <xdr:colOff>50800</xdr:colOff>
      <xdr:row>37</xdr:row>
      <xdr:rowOff>101193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22470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83631</xdr:rowOff>
    </xdr:from>
    <xdr:to>
      <xdr:col>50</xdr:col>
      <xdr:colOff>165100</xdr:colOff>
      <xdr:row>38</xdr:row>
      <xdr:rowOff>13781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30308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0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156664</xdr:rowOff>
    </xdr:from>
    <xdr:to>
      <xdr:col>46</xdr:col>
      <xdr:colOff>38100</xdr:colOff>
      <xdr:row>31</xdr:row>
      <xdr:rowOff>86814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103341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78689</xdr:rowOff>
    </xdr:from>
    <xdr:to>
      <xdr:col>41</xdr:col>
      <xdr:colOff>101600</xdr:colOff>
      <xdr:row>39</xdr:row>
      <xdr:rowOff>8839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171416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88976</xdr:rowOff>
    </xdr:from>
    <xdr:to>
      <xdr:col>36</xdr:col>
      <xdr:colOff>165100</xdr:colOff>
      <xdr:row>39</xdr:row>
      <xdr:rowOff>19126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3401</xdr:rowOff>
    </xdr:from>
    <xdr:to>
      <xdr:col>55</xdr:col>
      <xdr:colOff>0</xdr:colOff>
      <xdr:row>58</xdr:row>
      <xdr:rowOff>130411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47501"/>
          <a:ext cx="8382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138153</xdr:rowOff>
    </xdr:from>
    <xdr:to>
      <xdr:col>50</xdr:col>
      <xdr:colOff>114300</xdr:colOff>
      <xdr:row>58</xdr:row>
      <xdr:rowOff>130411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10803"/>
          <a:ext cx="889000" cy="1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138153</xdr:rowOff>
    </xdr:from>
    <xdr:to>
      <xdr:col>45</xdr:col>
      <xdr:colOff>177800</xdr:colOff>
      <xdr:row>58</xdr:row>
      <xdr:rowOff>130640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0803"/>
          <a:ext cx="889000" cy="16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86475</xdr:rowOff>
    </xdr:from>
    <xdr:to>
      <xdr:col>41</xdr:col>
      <xdr:colOff>50800</xdr:colOff>
      <xdr:row>58</xdr:row>
      <xdr:rowOff>130640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30575"/>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124051</xdr:rowOff>
    </xdr:from>
    <xdr:to>
      <xdr:col>55</xdr:col>
      <xdr:colOff>50800</xdr:colOff>
      <xdr:row>58</xdr:row>
      <xdr:rowOff>54201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102478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79611</xdr:rowOff>
    </xdr:from>
    <xdr:to>
      <xdr:col>50</xdr:col>
      <xdr:colOff>165100</xdr:colOff>
      <xdr:row>59</xdr:row>
      <xdr:rowOff>9761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87353</xdr:rowOff>
    </xdr:from>
    <xdr:to>
      <xdr:col>46</xdr:col>
      <xdr:colOff>38100</xdr:colOff>
      <xdr:row>58</xdr:row>
      <xdr:rowOff>17503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79840</xdr:rowOff>
    </xdr:from>
    <xdr:to>
      <xdr:col>41</xdr:col>
      <xdr:colOff>101600</xdr:colOff>
      <xdr:row>59</xdr:row>
      <xdr:rowOff>9990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35675</xdr:rowOff>
    </xdr:from>
    <xdr:to>
      <xdr:col>36</xdr:col>
      <xdr:colOff>165100</xdr:colOff>
      <xdr:row>58</xdr:row>
      <xdr:rowOff>137275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27991</xdr:rowOff>
    </xdr:from>
    <xdr:to>
      <xdr:col>55</xdr:col>
      <xdr:colOff>0</xdr:colOff>
      <xdr:row>79</xdr:row>
      <xdr:rowOff>31038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254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149797</xdr:rowOff>
    </xdr:from>
    <xdr:to>
      <xdr:col>50</xdr:col>
      <xdr:colOff>114300</xdr:colOff>
      <xdr:row>79</xdr:row>
      <xdr:rowOff>31038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2897"/>
          <a:ext cx="8890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149797</xdr:rowOff>
    </xdr:from>
    <xdr:to>
      <xdr:col>45</xdr:col>
      <xdr:colOff>177800</xdr:colOff>
      <xdr:row>79</xdr:row>
      <xdr:rowOff>26829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22897"/>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26829</xdr:rowOff>
    </xdr:from>
    <xdr:to>
      <xdr:col>41</xdr:col>
      <xdr:colOff>50800</xdr:colOff>
      <xdr:row>79</xdr:row>
      <xdr:rowOff>41841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71379"/>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148641</xdr:rowOff>
    </xdr:from>
    <xdr:to>
      <xdr:col>55</xdr:col>
      <xdr:colOff>50800</xdr:colOff>
      <xdr:row>79</xdr:row>
      <xdr:rowOff>78791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63568</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151688</xdr:rowOff>
    </xdr:from>
    <xdr:to>
      <xdr:col>50</xdr:col>
      <xdr:colOff>165100</xdr:colOff>
      <xdr:row>79</xdr:row>
      <xdr:rowOff>81838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72965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98997</xdr:rowOff>
    </xdr:from>
    <xdr:to>
      <xdr:col>46</xdr:col>
      <xdr:colOff>38100</xdr:colOff>
      <xdr:row>79</xdr:row>
      <xdr:rowOff>29147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20274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147479</xdr:rowOff>
    </xdr:from>
    <xdr:to>
      <xdr:col>41</xdr:col>
      <xdr:colOff>101600</xdr:colOff>
      <xdr:row>79</xdr:row>
      <xdr:rowOff>77629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68756</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1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162491</xdr:rowOff>
    </xdr:from>
    <xdr:to>
      <xdr:col>36</xdr:col>
      <xdr:colOff>165100</xdr:colOff>
      <xdr:row>79</xdr:row>
      <xdr:rowOff>92641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83768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20876</xdr:rowOff>
    </xdr:from>
    <xdr:to>
      <xdr:col>55</xdr:col>
      <xdr:colOff>0</xdr:colOff>
      <xdr:row>98</xdr:row>
      <xdr:rowOff>120906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51526"/>
          <a:ext cx="838200" cy="27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71740</xdr:rowOff>
    </xdr:from>
    <xdr:to>
      <xdr:col>50</xdr:col>
      <xdr:colOff>114300</xdr:colOff>
      <xdr:row>98</xdr:row>
      <xdr:rowOff>120906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02390"/>
          <a:ext cx="889000" cy="2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71740</xdr:rowOff>
    </xdr:from>
    <xdr:to>
      <xdr:col>45</xdr:col>
      <xdr:colOff>177800</xdr:colOff>
      <xdr:row>98</xdr:row>
      <xdr:rowOff>117918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02390"/>
          <a:ext cx="889000" cy="2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11260</xdr:rowOff>
    </xdr:from>
    <xdr:to>
      <xdr:col>41</xdr:col>
      <xdr:colOff>50800</xdr:colOff>
      <xdr:row>98</xdr:row>
      <xdr:rowOff>117918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13360"/>
          <a:ext cx="889000" cy="10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141526</xdr:rowOff>
    </xdr:from>
    <xdr:to>
      <xdr:col>55</xdr:col>
      <xdr:colOff>50800</xdr:colOff>
      <xdr:row>97</xdr:row>
      <xdr:rowOff>71676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70106</xdr:rowOff>
    </xdr:from>
    <xdr:to>
      <xdr:col>50</xdr:col>
      <xdr:colOff>165100</xdr:colOff>
      <xdr:row>99</xdr:row>
      <xdr:rowOff>256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162833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20940</xdr:rowOff>
    </xdr:from>
    <xdr:to>
      <xdr:col>46</xdr:col>
      <xdr:colOff>38100</xdr:colOff>
      <xdr:row>97</xdr:row>
      <xdr:rowOff>122540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113667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67118</xdr:rowOff>
    </xdr:from>
    <xdr:to>
      <xdr:col>41</xdr:col>
      <xdr:colOff>101600</xdr:colOff>
      <xdr:row>98</xdr:row>
      <xdr:rowOff>168718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159845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131910</xdr:rowOff>
    </xdr:from>
    <xdr:to>
      <xdr:col>36</xdr:col>
      <xdr:colOff>165100</xdr:colOff>
      <xdr:row>98</xdr:row>
      <xdr:rowOff>62060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92167</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78717"/>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31539</xdr:rowOff>
    </xdr:from>
    <xdr:to>
      <xdr:col>81</xdr:col>
      <xdr:colOff>50800</xdr:colOff>
      <xdr:row>39</xdr:row>
      <xdr:rowOff>92167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18089"/>
          <a:ext cx="889000"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31539</xdr:rowOff>
    </xdr:from>
    <xdr:to>
      <xdr:col>76</xdr:col>
      <xdr:colOff>114300</xdr:colOff>
      <xdr:row>39</xdr:row>
      <xdr:rowOff>67659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18089"/>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67659</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54209"/>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41367</xdr:rowOff>
    </xdr:from>
    <xdr:to>
      <xdr:col>81</xdr:col>
      <xdr:colOff>101600</xdr:colOff>
      <xdr:row>39</xdr:row>
      <xdr:rowOff>142967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134094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82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152189</xdr:rowOff>
    </xdr:from>
    <xdr:to>
      <xdr:col>76</xdr:col>
      <xdr:colOff>165100</xdr:colOff>
      <xdr:row>39</xdr:row>
      <xdr:rowOff>82339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98867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4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16859</xdr:rowOff>
    </xdr:from>
    <xdr:to>
      <xdr:col>72</xdr:col>
      <xdr:colOff>38100</xdr:colOff>
      <xdr:row>39</xdr:row>
      <xdr:rowOff>118459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109586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7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54922</xdr:rowOff>
    </xdr:from>
    <xdr:to>
      <xdr:col>85</xdr:col>
      <xdr:colOff>127000</xdr:colOff>
      <xdr:row>76</xdr:row>
      <xdr:rowOff>101262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85122"/>
          <a:ext cx="8382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54922</xdr:rowOff>
    </xdr:from>
    <xdr:to>
      <xdr:col>81</xdr:col>
      <xdr:colOff>50800</xdr:colOff>
      <xdr:row>76</xdr:row>
      <xdr:rowOff>58041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85122"/>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58041</xdr:rowOff>
    </xdr:from>
    <xdr:to>
      <xdr:col>76</xdr:col>
      <xdr:colOff>114300</xdr:colOff>
      <xdr:row>76</xdr:row>
      <xdr:rowOff>81243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8824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81243</xdr:rowOff>
    </xdr:from>
    <xdr:to>
      <xdr:col>71</xdr:col>
      <xdr:colOff>177800</xdr:colOff>
      <xdr:row>76</xdr:row>
      <xdr:rowOff>84412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11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50462</xdr:rowOff>
    </xdr:from>
    <xdr:to>
      <xdr:col>85</xdr:col>
      <xdr:colOff>177800</xdr:colOff>
      <xdr:row>76</xdr:row>
      <xdr:rowOff>152062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28889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4122</xdr:rowOff>
    </xdr:from>
    <xdr:to>
      <xdr:col>81</xdr:col>
      <xdr:colOff>101600</xdr:colOff>
      <xdr:row>76</xdr:row>
      <xdr:rowOff>105722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122249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7241</xdr:rowOff>
    </xdr:from>
    <xdr:to>
      <xdr:col>76</xdr:col>
      <xdr:colOff>165100</xdr:colOff>
      <xdr:row>76</xdr:row>
      <xdr:rowOff>108841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125368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8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30443</xdr:rowOff>
    </xdr:from>
    <xdr:to>
      <xdr:col>72</xdr:col>
      <xdr:colOff>38100</xdr:colOff>
      <xdr:row>76</xdr:row>
      <xdr:rowOff>132043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148571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8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33612</xdr:rowOff>
    </xdr:from>
    <xdr:to>
      <xdr:col>67</xdr:col>
      <xdr:colOff>101600</xdr:colOff>
      <xdr:row>76</xdr:row>
      <xdr:rowOff>135212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151738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97917</xdr:rowOff>
    </xdr:from>
    <xdr:to>
      <xdr:col>85</xdr:col>
      <xdr:colOff>127000</xdr:colOff>
      <xdr:row>98</xdr:row>
      <xdr:rowOff>111843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00017"/>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97917</xdr:rowOff>
    </xdr:from>
    <xdr:to>
      <xdr:col>81</xdr:col>
      <xdr:colOff>50800</xdr:colOff>
      <xdr:row>98</xdr:row>
      <xdr:rowOff>120151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00017"/>
          <a:ext cx="8890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120151</xdr:rowOff>
    </xdr:from>
    <xdr:to>
      <xdr:col>76</xdr:col>
      <xdr:colOff>114300</xdr:colOff>
      <xdr:row>98</xdr:row>
      <xdr:rowOff>138206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22251"/>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138206</xdr:rowOff>
    </xdr:from>
    <xdr:to>
      <xdr:col>71</xdr:col>
      <xdr:colOff>177800</xdr:colOff>
      <xdr:row>98</xdr:row>
      <xdr:rowOff>138936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4030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61043</xdr:rowOff>
    </xdr:from>
    <xdr:to>
      <xdr:col>85</xdr:col>
      <xdr:colOff>177800</xdr:colOff>
      <xdr:row>98</xdr:row>
      <xdr:rowOff>162643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147420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47117</xdr:rowOff>
    </xdr:from>
    <xdr:to>
      <xdr:col>81</xdr:col>
      <xdr:colOff>101600</xdr:colOff>
      <xdr:row>98</xdr:row>
      <xdr:rowOff>148717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139844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69351</xdr:rowOff>
    </xdr:from>
    <xdr:to>
      <xdr:col>76</xdr:col>
      <xdr:colOff>165100</xdr:colOff>
      <xdr:row>98</xdr:row>
      <xdr:rowOff>170951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162078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87406</xdr:rowOff>
    </xdr:from>
    <xdr:to>
      <xdr:col>72</xdr:col>
      <xdr:colOff>38100</xdr:colOff>
      <xdr:row>99</xdr:row>
      <xdr:rowOff>17556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8683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82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88136</xdr:rowOff>
    </xdr:from>
    <xdr:to>
      <xdr:col>67</xdr:col>
      <xdr:colOff>101600</xdr:colOff>
      <xdr:row>99</xdr:row>
      <xdr:rowOff>18286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9413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147662</xdr:rowOff>
    </xdr:from>
    <xdr:to>
      <xdr:col>116</xdr:col>
      <xdr:colOff>63500</xdr:colOff>
      <xdr:row>77</xdr:row>
      <xdr:rowOff>9303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77862"/>
          <a:ext cx="8382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9303</xdr:rowOff>
    </xdr:from>
    <xdr:to>
      <xdr:col>111</xdr:col>
      <xdr:colOff>177800</xdr:colOff>
      <xdr:row>77</xdr:row>
      <xdr:rowOff>34677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10953"/>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71958</xdr:rowOff>
    </xdr:from>
    <xdr:to>
      <xdr:col>107</xdr:col>
      <xdr:colOff>50800</xdr:colOff>
      <xdr:row>77</xdr:row>
      <xdr:rowOff>34677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02158"/>
          <a:ext cx="889000" cy="13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71958</xdr:rowOff>
    </xdr:from>
    <xdr:to>
      <xdr:col>102</xdr:col>
      <xdr:colOff>114300</xdr:colOff>
      <xdr:row>76</xdr:row>
      <xdr:rowOff>130308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02158"/>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96862</xdr:rowOff>
    </xdr:from>
    <xdr:to>
      <xdr:col>116</xdr:col>
      <xdr:colOff>114300</xdr:colOff>
      <xdr:row>77</xdr:row>
      <xdr:rowOff>27012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119739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129953</xdr:rowOff>
    </xdr:from>
    <xdr:to>
      <xdr:col>112</xdr:col>
      <xdr:colOff>38100</xdr:colOff>
      <xdr:row>77</xdr:row>
      <xdr:rowOff>60103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76630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155327</xdr:rowOff>
    </xdr:from>
    <xdr:to>
      <xdr:col>107</xdr:col>
      <xdr:colOff>101600</xdr:colOff>
      <xdr:row>77</xdr:row>
      <xdr:rowOff>85477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102005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21158</xdr:rowOff>
    </xdr:from>
    <xdr:to>
      <xdr:col>102</xdr:col>
      <xdr:colOff>165100</xdr:colOff>
      <xdr:row>76</xdr:row>
      <xdr:rowOff>122758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139285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79508</xdr:rowOff>
    </xdr:from>
    <xdr:to>
      <xdr:col>98</xdr:col>
      <xdr:colOff>38100</xdr:colOff>
      <xdr:row>77</xdr:row>
      <xdr:rowOff>9658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26185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年度歳出決算総額は、住民一人当たり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6,394</a:t>
          </a:r>
          <a:r>
            <a:rPr kumimoji="1" lang="ja-JP" altLang="ja-JP" sz="1100">
              <a:solidFill>
                <a:schemeClr val="dk1"/>
              </a:solidFill>
              <a:effectLst/>
              <a:latin typeface="+mn-lt"/>
              <a:ea typeface="+mn-ea"/>
              <a:cs typeface="+mn-cs"/>
            </a:rPr>
            <a:t>円（令和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3,232</a:t>
          </a:r>
          <a:r>
            <a:rPr kumimoji="1" lang="ja-JP" altLang="ja-JP" sz="1100">
              <a:solidFill>
                <a:schemeClr val="dk1"/>
              </a:solidFill>
              <a:effectLst/>
              <a:latin typeface="+mn-lt"/>
              <a:ea typeface="+mn-ea"/>
              <a:cs typeface="+mn-cs"/>
            </a:rPr>
            <a:t>円）となり、前年度と比べて住民一人当たり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3,162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廃校利活用改修工事や小川小学校改修工事などの投資的経費が増額となったことによるものである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に計上）。</a:t>
          </a:r>
          <a:endParaRPr lang="ja-JP" altLang="ja-JP" sz="1400">
            <a:effectLst/>
          </a:endParaRPr>
        </a:p>
        <a:p>
          <a:r>
            <a:rPr kumimoji="1" lang="ja-JP" altLang="ja-JP" sz="1100">
              <a:solidFill>
                <a:schemeClr val="dk1"/>
              </a:solidFill>
              <a:effectLst/>
              <a:latin typeface="+mn-lt"/>
              <a:ea typeface="+mn-ea"/>
              <a:cs typeface="+mn-cs"/>
            </a:rPr>
            <a:t>類似団体平均を大きく上回っている項目は人件費、補助費等、繰出金であり、いずれも上昇傾向であることから事務の効率化や特別会計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企業会計へ支出する繰出金、補助金（基準外）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するための取組</a:t>
          </a:r>
          <a:r>
            <a:rPr kumimoji="1" lang="ja-JP" altLang="ja-JP" sz="1100">
              <a:solidFill>
                <a:schemeClr val="dk1"/>
              </a:solidFill>
              <a:effectLst/>
              <a:latin typeface="+mn-lt"/>
              <a:ea typeface="+mn-ea"/>
              <a:cs typeface="+mn-cs"/>
            </a:rPr>
            <a:t>を行う必要がある。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一方で、普通建設事業費は引き続き類似団体平均を下回っている状況であり、ハード面における支出を抑制していることを意味している。</a:t>
          </a:r>
          <a:endParaRPr lang="ja-JP" altLang="ja-JP" sz="1400">
            <a:effectLst/>
          </a:endParaRPr>
        </a:p>
        <a:p>
          <a:r>
            <a:rPr kumimoji="1" lang="ja-JP" altLang="ja-JP" sz="1100">
              <a:solidFill>
                <a:schemeClr val="dk1"/>
              </a:solidFill>
              <a:effectLst/>
              <a:latin typeface="+mn-lt"/>
              <a:ea typeface="+mn-ea"/>
              <a:cs typeface="+mn-cs"/>
            </a:rPr>
            <a:t>今後、施設の老朽化対策等を行う際はイニシャルコストだけでなく、ランニングコストの低減にも着目</a:t>
          </a:r>
          <a:r>
            <a:rPr kumimoji="1" lang="ja-JP" altLang="en-US" sz="1100">
              <a:solidFill>
                <a:schemeClr val="dk1"/>
              </a:solidFill>
              <a:effectLst/>
              <a:latin typeface="+mn-lt"/>
              <a:ea typeface="+mn-ea"/>
              <a:cs typeface="+mn-cs"/>
            </a:rPr>
            <a:t>して実施していく</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施設整備に備えて基金への積立を積極的に検討していく。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106172</xdr:rowOff>
    </xdr:from>
    <xdr:to>
      <xdr:col>24</xdr:col>
      <xdr:colOff>63500</xdr:colOff>
      <xdr:row>34</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547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91694</xdr:rowOff>
    </xdr:from>
    <xdr:to>
      <xdr:col>19</xdr:col>
      <xdr:colOff>177800</xdr:colOff>
      <xdr:row>34</xdr:row>
      <xdr:rowOff>106172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09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91694</xdr:rowOff>
    </xdr:from>
    <xdr:to>
      <xdr:col>15</xdr:col>
      <xdr:colOff>50800</xdr:colOff>
      <xdr:row>35</xdr:row>
      <xdr:rowOff>9398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099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168656</xdr:rowOff>
    </xdr:from>
    <xdr:to>
      <xdr:col>10</xdr:col>
      <xdr:colOff>114300</xdr:colOff>
      <xdr:row>35</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79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73279</xdr:rowOff>
    </xdr:from>
    <xdr:to>
      <xdr:col>24</xdr:col>
      <xdr:colOff>114300</xdr:colOff>
      <xdr:row>35</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96156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55372</xdr:rowOff>
    </xdr:from>
    <xdr:to>
      <xdr:col>20</xdr:col>
      <xdr:colOff>38100</xdr:colOff>
      <xdr:row>34</xdr:row>
      <xdr:rowOff>156972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40894</xdr:rowOff>
    </xdr:from>
    <xdr:to>
      <xdr:col>15</xdr:col>
      <xdr:colOff>101600</xdr:colOff>
      <xdr:row>34</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159021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130048</xdr:rowOff>
    </xdr:from>
    <xdr:to>
      <xdr:col>10</xdr:col>
      <xdr:colOff>165100</xdr:colOff>
      <xdr:row>35</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76725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117856</xdr:rowOff>
    </xdr:from>
    <xdr:to>
      <xdr:col>6</xdr:col>
      <xdr:colOff>38100</xdr:colOff>
      <xdr:row>35</xdr:row>
      <xdr:rowOff>48006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64533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14279</xdr:rowOff>
    </xdr:from>
    <xdr:to>
      <xdr:col>24</xdr:col>
      <xdr:colOff>63500</xdr:colOff>
      <xdr:row>58</xdr:row>
      <xdr:rowOff>34079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8379"/>
          <a:ext cx="8382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4735</xdr:rowOff>
    </xdr:from>
    <xdr:to>
      <xdr:col>19</xdr:col>
      <xdr:colOff>177800</xdr:colOff>
      <xdr:row>58</xdr:row>
      <xdr:rowOff>34079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5935"/>
          <a:ext cx="889000" cy="3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4735</xdr:rowOff>
    </xdr:from>
    <xdr:to>
      <xdr:col>15</xdr:col>
      <xdr:colOff>50800</xdr:colOff>
      <xdr:row>58</xdr:row>
      <xdr:rowOff>79506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5935"/>
          <a:ext cx="889000" cy="4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77986</xdr:rowOff>
    </xdr:from>
    <xdr:to>
      <xdr:col>10</xdr:col>
      <xdr:colOff>114300</xdr:colOff>
      <xdr:row>58</xdr:row>
      <xdr:rowOff>79506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2086"/>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134929</xdr:rowOff>
    </xdr:from>
    <xdr:to>
      <xdr:col>24</xdr:col>
      <xdr:colOff>114300</xdr:colOff>
      <xdr:row>58</xdr:row>
      <xdr:rowOff>65079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154729</xdr:rowOff>
    </xdr:from>
    <xdr:to>
      <xdr:col>20</xdr:col>
      <xdr:colOff>38100</xdr:colOff>
      <xdr:row>58</xdr:row>
      <xdr:rowOff>84879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76006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125385</xdr:rowOff>
    </xdr:from>
    <xdr:to>
      <xdr:col>15</xdr:col>
      <xdr:colOff>101600</xdr:colOff>
      <xdr:row>56</xdr:row>
      <xdr:rowOff>55535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46662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28706</xdr:rowOff>
    </xdr:from>
    <xdr:to>
      <xdr:col>10</xdr:col>
      <xdr:colOff>165100</xdr:colOff>
      <xdr:row>58</xdr:row>
      <xdr:rowOff>130306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27186</xdr:rowOff>
    </xdr:from>
    <xdr:to>
      <xdr:col>6</xdr:col>
      <xdr:colOff>38100</xdr:colOff>
      <xdr:row>58</xdr:row>
      <xdr:rowOff>128786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119913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118180</xdr:rowOff>
    </xdr:from>
    <xdr:to>
      <xdr:col>24</xdr:col>
      <xdr:colOff>63500</xdr:colOff>
      <xdr:row>77</xdr:row>
      <xdr:rowOff>170005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9830"/>
          <a:ext cx="838200" cy="5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118180</xdr:rowOff>
    </xdr:from>
    <xdr:to>
      <xdr:col>19</xdr:col>
      <xdr:colOff>177800</xdr:colOff>
      <xdr:row>78</xdr:row>
      <xdr:rowOff>74389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9830"/>
          <a:ext cx="889000" cy="1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74389</xdr:rowOff>
    </xdr:from>
    <xdr:to>
      <xdr:col>15</xdr:col>
      <xdr:colOff>50800</xdr:colOff>
      <xdr:row>78</xdr:row>
      <xdr:rowOff>127470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7489"/>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127470</xdr:rowOff>
    </xdr:from>
    <xdr:to>
      <xdr:col>10</xdr:col>
      <xdr:colOff>114300</xdr:colOff>
      <xdr:row>78</xdr:row>
      <xdr:rowOff>150582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0570"/>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119205</xdr:rowOff>
    </xdr:from>
    <xdr:to>
      <xdr:col>24</xdr:col>
      <xdr:colOff>114300</xdr:colOff>
      <xdr:row>78</xdr:row>
      <xdr:rowOff>49355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34132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67380</xdr:rowOff>
    </xdr:from>
    <xdr:to>
      <xdr:col>20</xdr:col>
      <xdr:colOff>38100</xdr:colOff>
      <xdr:row>77</xdr:row>
      <xdr:rowOff>168980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160107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23589</xdr:rowOff>
    </xdr:from>
    <xdr:to>
      <xdr:col>15</xdr:col>
      <xdr:colOff>101600</xdr:colOff>
      <xdr:row>78</xdr:row>
      <xdr:rowOff>125189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116316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76670</xdr:rowOff>
    </xdr:from>
    <xdr:to>
      <xdr:col>10</xdr:col>
      <xdr:colOff>165100</xdr:colOff>
      <xdr:row>79</xdr:row>
      <xdr:rowOff>6820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99782</xdr:rowOff>
    </xdr:from>
    <xdr:to>
      <xdr:col>6</xdr:col>
      <xdr:colOff>38100</xdr:colOff>
      <xdr:row>79</xdr:row>
      <xdr:rowOff>29932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21059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105541</xdr:rowOff>
    </xdr:from>
    <xdr:to>
      <xdr:col>24</xdr:col>
      <xdr:colOff>63500</xdr:colOff>
      <xdr:row>98</xdr:row>
      <xdr:rowOff>103631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6191"/>
          <a:ext cx="838200" cy="1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103631</xdr:rowOff>
    </xdr:from>
    <xdr:to>
      <xdr:col>19</xdr:col>
      <xdr:colOff>177800</xdr:colOff>
      <xdr:row>98</xdr:row>
      <xdr:rowOff>130181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5731"/>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130181</xdr:rowOff>
    </xdr:from>
    <xdr:to>
      <xdr:col>15</xdr:col>
      <xdr:colOff>50800</xdr:colOff>
      <xdr:row>99</xdr:row>
      <xdr:rowOff>33286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32281"/>
          <a:ext cx="889000" cy="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8206</xdr:rowOff>
    </xdr:from>
    <xdr:to>
      <xdr:col>10</xdr:col>
      <xdr:colOff>114300</xdr:colOff>
      <xdr:row>99</xdr:row>
      <xdr:rowOff>33286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8175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54741</xdr:rowOff>
    </xdr:from>
    <xdr:to>
      <xdr:col>24</xdr:col>
      <xdr:colOff>114300</xdr:colOff>
      <xdr:row>97</xdr:row>
      <xdr:rowOff>156341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33168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52831</xdr:rowOff>
    </xdr:from>
    <xdr:to>
      <xdr:col>20</xdr:col>
      <xdr:colOff>38100</xdr:colOff>
      <xdr:row>98</xdr:row>
      <xdr:rowOff>154431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145558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79381</xdr:rowOff>
    </xdr:from>
    <xdr:to>
      <xdr:col>15</xdr:col>
      <xdr:colOff>101600</xdr:colOff>
      <xdr:row>99</xdr:row>
      <xdr:rowOff>9531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153936</xdr:rowOff>
    </xdr:from>
    <xdr:to>
      <xdr:col>10</xdr:col>
      <xdr:colOff>165100</xdr:colOff>
      <xdr:row>99</xdr:row>
      <xdr:rowOff>84086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75213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128856</xdr:rowOff>
    </xdr:from>
    <xdr:to>
      <xdr:col>6</xdr:col>
      <xdr:colOff>38100</xdr:colOff>
      <xdr:row>99</xdr:row>
      <xdr:rowOff>59006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50133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94307</xdr:rowOff>
    </xdr:from>
    <xdr:to>
      <xdr:col>55</xdr:col>
      <xdr:colOff>0</xdr:colOff>
      <xdr:row>39</xdr:row>
      <xdr:rowOff>95613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085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93327</xdr:rowOff>
    </xdr:from>
    <xdr:to>
      <xdr:col>50</xdr:col>
      <xdr:colOff>114300</xdr:colOff>
      <xdr:row>39</xdr:row>
      <xdr:rowOff>94307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98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93327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9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81570</xdr:rowOff>
    </xdr:from>
    <xdr:to>
      <xdr:col>41</xdr:col>
      <xdr:colOff>50800</xdr:colOff>
      <xdr:row>39</xdr:row>
      <xdr:rowOff>92673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812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44813</xdr:rowOff>
    </xdr:from>
    <xdr:to>
      <xdr:col>55</xdr:col>
      <xdr:colOff>50800</xdr:colOff>
      <xdr:row>39</xdr:row>
      <xdr:rowOff>146413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131190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43507</xdr:rowOff>
    </xdr:from>
    <xdr:to>
      <xdr:col>50</xdr:col>
      <xdr:colOff>165100</xdr:colOff>
      <xdr:row>39</xdr:row>
      <xdr:rowOff>145107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136234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42527</xdr:rowOff>
    </xdr:from>
    <xdr:to>
      <xdr:col>46</xdr:col>
      <xdr:colOff>38100</xdr:colOff>
      <xdr:row>39</xdr:row>
      <xdr:rowOff>144127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135254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30770</xdr:rowOff>
    </xdr:from>
    <xdr:to>
      <xdr:col>36</xdr:col>
      <xdr:colOff>165100</xdr:colOff>
      <xdr:row>39</xdr:row>
      <xdr:rowOff>132370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123497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124319</xdr:rowOff>
    </xdr:from>
    <xdr:to>
      <xdr:col>55</xdr:col>
      <xdr:colOff>0</xdr:colOff>
      <xdr:row>58</xdr:row>
      <xdr:rowOff>127617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68419"/>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124319</xdr:rowOff>
    </xdr:from>
    <xdr:to>
      <xdr:col>50</xdr:col>
      <xdr:colOff>114300</xdr:colOff>
      <xdr:row>58</xdr:row>
      <xdr:rowOff>127584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684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127584</xdr:rowOff>
    </xdr:from>
    <xdr:to>
      <xdr:col>45</xdr:col>
      <xdr:colOff>177800</xdr:colOff>
      <xdr:row>58</xdr:row>
      <xdr:rowOff>151587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716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151587</xdr:rowOff>
    </xdr:from>
    <xdr:to>
      <xdr:col>41</xdr:col>
      <xdr:colOff>50800</xdr:colOff>
      <xdr:row>58</xdr:row>
      <xdr:rowOff>165352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95687"/>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76817</xdr:rowOff>
    </xdr:from>
    <xdr:to>
      <xdr:col>55</xdr:col>
      <xdr:colOff>50800</xdr:colOff>
      <xdr:row>59</xdr:row>
      <xdr:rowOff>6967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55244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73519</xdr:rowOff>
    </xdr:from>
    <xdr:to>
      <xdr:col>50</xdr:col>
      <xdr:colOff>165100</xdr:colOff>
      <xdr:row>59</xdr:row>
      <xdr:rowOff>3669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166246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76784</xdr:rowOff>
    </xdr:from>
    <xdr:to>
      <xdr:col>46</xdr:col>
      <xdr:colOff>38100</xdr:colOff>
      <xdr:row>59</xdr:row>
      <xdr:rowOff>6934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169511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100787</xdr:rowOff>
    </xdr:from>
    <xdr:to>
      <xdr:col>41</xdr:col>
      <xdr:colOff>101600</xdr:colOff>
      <xdr:row>59</xdr:row>
      <xdr:rowOff>30937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22064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114552</xdr:rowOff>
    </xdr:from>
    <xdr:to>
      <xdr:col>36</xdr:col>
      <xdr:colOff>165100</xdr:colOff>
      <xdr:row>59</xdr:row>
      <xdr:rowOff>44702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35829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168656</xdr:rowOff>
    </xdr:from>
    <xdr:to>
      <xdr:col>55</xdr:col>
      <xdr:colOff>0</xdr:colOff>
      <xdr:row>77</xdr:row>
      <xdr:rowOff>54623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198856"/>
          <a:ext cx="8382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168656</xdr:rowOff>
    </xdr:from>
    <xdr:to>
      <xdr:col>50</xdr:col>
      <xdr:colOff>114300</xdr:colOff>
      <xdr:row>77</xdr:row>
      <xdr:rowOff>7683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9885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7683</xdr:rowOff>
    </xdr:from>
    <xdr:to>
      <xdr:col>45</xdr:col>
      <xdr:colOff>177800</xdr:colOff>
      <xdr:row>77</xdr:row>
      <xdr:rowOff>46926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0933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46926</xdr:rowOff>
    </xdr:from>
    <xdr:to>
      <xdr:col>41</xdr:col>
      <xdr:colOff>50800</xdr:colOff>
      <xdr:row>77</xdr:row>
      <xdr:rowOff>161341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48576"/>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3823</xdr:rowOff>
    </xdr:from>
    <xdr:to>
      <xdr:col>55</xdr:col>
      <xdr:colOff>50800</xdr:colOff>
      <xdr:row>77</xdr:row>
      <xdr:rowOff>105423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153700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117856</xdr:rowOff>
    </xdr:from>
    <xdr:to>
      <xdr:col>50</xdr:col>
      <xdr:colOff>165100</xdr:colOff>
      <xdr:row>77</xdr:row>
      <xdr:rowOff>48006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64533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9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128333</xdr:rowOff>
    </xdr:from>
    <xdr:to>
      <xdr:col>46</xdr:col>
      <xdr:colOff>38100</xdr:colOff>
      <xdr:row>77</xdr:row>
      <xdr:rowOff>58483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49610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167576</xdr:rowOff>
    </xdr:from>
    <xdr:to>
      <xdr:col>41</xdr:col>
      <xdr:colOff>101600</xdr:colOff>
      <xdr:row>77</xdr:row>
      <xdr:rowOff>97726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114253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29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110541</xdr:rowOff>
    </xdr:from>
    <xdr:to>
      <xdr:col>36</xdr:col>
      <xdr:colOff>165100</xdr:colOff>
      <xdr:row>78</xdr:row>
      <xdr:rowOff>40691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31818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147560</xdr:rowOff>
    </xdr:from>
    <xdr:to>
      <xdr:col>55</xdr:col>
      <xdr:colOff>0</xdr:colOff>
      <xdr:row>98</xdr:row>
      <xdr:rowOff>12196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78210"/>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118539</xdr:rowOff>
    </xdr:from>
    <xdr:to>
      <xdr:col>50</xdr:col>
      <xdr:colOff>114300</xdr:colOff>
      <xdr:row>98</xdr:row>
      <xdr:rowOff>12196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49189"/>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118539</xdr:rowOff>
    </xdr:from>
    <xdr:to>
      <xdr:col>45</xdr:col>
      <xdr:colOff>177800</xdr:colOff>
      <xdr:row>98</xdr:row>
      <xdr:rowOff>26739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49189"/>
          <a:ext cx="889000" cy="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169168</xdr:rowOff>
    </xdr:from>
    <xdr:to>
      <xdr:col>41</xdr:col>
      <xdr:colOff>50800</xdr:colOff>
      <xdr:row>98</xdr:row>
      <xdr:rowOff>26739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9981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96760</xdr:rowOff>
    </xdr:from>
    <xdr:to>
      <xdr:col>55</xdr:col>
      <xdr:colOff>50800</xdr:colOff>
      <xdr:row>98</xdr:row>
      <xdr:rowOff>26910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11687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132846</xdr:rowOff>
    </xdr:from>
    <xdr:to>
      <xdr:col>50</xdr:col>
      <xdr:colOff>165100</xdr:colOff>
      <xdr:row>98</xdr:row>
      <xdr:rowOff>62996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67739</xdr:rowOff>
    </xdr:from>
    <xdr:to>
      <xdr:col>46</xdr:col>
      <xdr:colOff>38100</xdr:colOff>
      <xdr:row>97</xdr:row>
      <xdr:rowOff>169339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160466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147389</xdr:rowOff>
    </xdr:from>
    <xdr:to>
      <xdr:col>41</xdr:col>
      <xdr:colOff>101600</xdr:colOff>
      <xdr:row>98</xdr:row>
      <xdr:rowOff>77539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68666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118368</xdr:rowOff>
    </xdr:from>
    <xdr:to>
      <xdr:col>36</xdr:col>
      <xdr:colOff>165100</xdr:colOff>
      <xdr:row>98</xdr:row>
      <xdr:rowOff>48518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39645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36259</xdr:rowOff>
    </xdr:from>
    <xdr:to>
      <xdr:col>85</xdr:col>
      <xdr:colOff>127000</xdr:colOff>
      <xdr:row>37</xdr:row>
      <xdr:rowOff>51651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379909"/>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102895</xdr:rowOff>
    </xdr:from>
    <xdr:to>
      <xdr:col>81</xdr:col>
      <xdr:colOff>50800</xdr:colOff>
      <xdr:row>37</xdr:row>
      <xdr:rowOff>36259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75095"/>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102895</xdr:rowOff>
    </xdr:from>
    <xdr:to>
      <xdr:col>76</xdr:col>
      <xdr:colOff>114300</xdr:colOff>
      <xdr:row>37</xdr:row>
      <xdr:rowOff>43650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75095"/>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43650</xdr:rowOff>
    </xdr:from>
    <xdr:to>
      <xdr:col>71</xdr:col>
      <xdr:colOff>177800</xdr:colOff>
      <xdr:row>37</xdr:row>
      <xdr:rowOff>87770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8730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851</xdr:rowOff>
    </xdr:from>
    <xdr:to>
      <xdr:col>85</xdr:col>
      <xdr:colOff>177800</xdr:colOff>
      <xdr:row>37</xdr:row>
      <xdr:rowOff>102451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23728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156909</xdr:rowOff>
    </xdr:from>
    <xdr:to>
      <xdr:col>81</xdr:col>
      <xdr:colOff>101600</xdr:colOff>
      <xdr:row>37</xdr:row>
      <xdr:rowOff>87059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103586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52095</xdr:rowOff>
    </xdr:from>
    <xdr:to>
      <xdr:col>76</xdr:col>
      <xdr:colOff>165100</xdr:colOff>
      <xdr:row>36</xdr:row>
      <xdr:rowOff>153695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170222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164300</xdr:rowOff>
    </xdr:from>
    <xdr:to>
      <xdr:col>72</xdr:col>
      <xdr:colOff>38100</xdr:colOff>
      <xdr:row>37</xdr:row>
      <xdr:rowOff>94450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110977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36970</xdr:rowOff>
    </xdr:from>
    <xdr:to>
      <xdr:col>67</xdr:col>
      <xdr:colOff>101600</xdr:colOff>
      <xdr:row>37</xdr:row>
      <xdr:rowOff>138570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155097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14917</xdr:rowOff>
    </xdr:from>
    <xdr:to>
      <xdr:col>85</xdr:col>
      <xdr:colOff>127000</xdr:colOff>
      <xdr:row>58</xdr:row>
      <xdr:rowOff>120726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59017"/>
          <a:ext cx="8382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160094</xdr:rowOff>
    </xdr:from>
    <xdr:to>
      <xdr:col>81</xdr:col>
      <xdr:colOff>50800</xdr:colOff>
      <xdr:row>58</xdr:row>
      <xdr:rowOff>120726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932744"/>
          <a:ext cx="889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160094</xdr:rowOff>
    </xdr:from>
    <xdr:to>
      <xdr:col>76</xdr:col>
      <xdr:colOff>114300</xdr:colOff>
      <xdr:row>58</xdr:row>
      <xdr:rowOff>139439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32744"/>
          <a:ext cx="889000" cy="1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139439</xdr:rowOff>
    </xdr:from>
    <xdr:to>
      <xdr:col>71</xdr:col>
      <xdr:colOff>177800</xdr:colOff>
      <xdr:row>58</xdr:row>
      <xdr:rowOff>158021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83539"/>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135567</xdr:rowOff>
    </xdr:from>
    <xdr:to>
      <xdr:col>85</xdr:col>
      <xdr:colOff>177800</xdr:colOff>
      <xdr:row>58</xdr:row>
      <xdr:rowOff>65717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113994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69926</xdr:rowOff>
    </xdr:from>
    <xdr:to>
      <xdr:col>81</xdr:col>
      <xdr:colOff>101600</xdr:colOff>
      <xdr:row>59</xdr:row>
      <xdr:rowOff>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162653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1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109294</xdr:rowOff>
    </xdr:from>
    <xdr:to>
      <xdr:col>76</xdr:col>
      <xdr:colOff>165100</xdr:colOff>
      <xdr:row>58</xdr:row>
      <xdr:rowOff>39444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30571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88639</xdr:rowOff>
    </xdr:from>
    <xdr:to>
      <xdr:col>72</xdr:col>
      <xdr:colOff>38100</xdr:colOff>
      <xdr:row>59</xdr:row>
      <xdr:rowOff>18789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107221</xdr:rowOff>
    </xdr:from>
    <xdr:to>
      <xdr:col>67</xdr:col>
      <xdr:colOff>101600</xdr:colOff>
      <xdr:row>59</xdr:row>
      <xdr:rowOff>37371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28498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92168</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6718"/>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31539</xdr:rowOff>
    </xdr:from>
    <xdr:to>
      <xdr:col>81</xdr:col>
      <xdr:colOff>50800</xdr:colOff>
      <xdr:row>79</xdr:row>
      <xdr:rowOff>92168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76089"/>
          <a:ext cx="8890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31539</xdr:rowOff>
    </xdr:from>
    <xdr:to>
      <xdr:col>76</xdr:col>
      <xdr:colOff>114300</xdr:colOff>
      <xdr:row>79</xdr:row>
      <xdr:rowOff>67658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57608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67658</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1220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41368</xdr:rowOff>
    </xdr:from>
    <xdr:to>
      <xdr:col>81</xdr:col>
      <xdr:colOff>101600</xdr:colOff>
      <xdr:row>79</xdr:row>
      <xdr:rowOff>142968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134095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152189</xdr:rowOff>
    </xdr:from>
    <xdr:to>
      <xdr:col>76</xdr:col>
      <xdr:colOff>165100</xdr:colOff>
      <xdr:row>79</xdr:row>
      <xdr:rowOff>82339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98866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16858</xdr:rowOff>
    </xdr:from>
    <xdr:to>
      <xdr:col>72</xdr:col>
      <xdr:colOff>38100</xdr:colOff>
      <xdr:row>79</xdr:row>
      <xdr:rowOff>118458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109585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6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54905</xdr:rowOff>
    </xdr:from>
    <xdr:to>
      <xdr:col>85</xdr:col>
      <xdr:colOff>127000</xdr:colOff>
      <xdr:row>96</xdr:row>
      <xdr:rowOff>101262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514105"/>
          <a:ext cx="8382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54905</xdr:rowOff>
    </xdr:from>
    <xdr:to>
      <xdr:col>81</xdr:col>
      <xdr:colOff>50800</xdr:colOff>
      <xdr:row>96</xdr:row>
      <xdr:rowOff>58041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14105"/>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58041</xdr:rowOff>
    </xdr:from>
    <xdr:to>
      <xdr:col>76</xdr:col>
      <xdr:colOff>114300</xdr:colOff>
      <xdr:row>96</xdr:row>
      <xdr:rowOff>81243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1724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81243</xdr:rowOff>
    </xdr:from>
    <xdr:to>
      <xdr:col>71</xdr:col>
      <xdr:colOff>177800</xdr:colOff>
      <xdr:row>96</xdr:row>
      <xdr:rowOff>84412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540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50462</xdr:rowOff>
    </xdr:from>
    <xdr:to>
      <xdr:col>85</xdr:col>
      <xdr:colOff>177800</xdr:colOff>
      <xdr:row>96</xdr:row>
      <xdr:rowOff>152062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28889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4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4105</xdr:rowOff>
    </xdr:from>
    <xdr:to>
      <xdr:col>81</xdr:col>
      <xdr:colOff>101600</xdr:colOff>
      <xdr:row>96</xdr:row>
      <xdr:rowOff>105705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122232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2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7241</xdr:rowOff>
    </xdr:from>
    <xdr:to>
      <xdr:col>76</xdr:col>
      <xdr:colOff>165100</xdr:colOff>
      <xdr:row>96</xdr:row>
      <xdr:rowOff>108841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4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125368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2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30443</xdr:rowOff>
    </xdr:from>
    <xdr:to>
      <xdr:col>72</xdr:col>
      <xdr:colOff>38100</xdr:colOff>
      <xdr:row>96</xdr:row>
      <xdr:rowOff>132043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148570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33612</xdr:rowOff>
    </xdr:from>
    <xdr:to>
      <xdr:col>67</xdr:col>
      <xdr:colOff>101600</xdr:colOff>
      <xdr:row>96</xdr:row>
      <xdr:rowOff>135212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151739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2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で、前年度と比べて住民一人当たり</a:t>
          </a:r>
          <a:r>
            <a:rPr kumimoji="1" lang="en-US" altLang="ja-JP" sz="1100">
              <a:solidFill>
                <a:schemeClr val="dk1"/>
              </a:solidFill>
              <a:effectLst/>
              <a:latin typeface="+mn-lt"/>
              <a:ea typeface="+mn-ea"/>
              <a:cs typeface="+mn-cs"/>
            </a:rPr>
            <a:t>10,383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％）増加している。これは、</a:t>
          </a:r>
          <a:r>
            <a:rPr kumimoji="1" lang="ja-JP" altLang="ja-JP" sz="1100" b="0">
              <a:solidFill>
                <a:schemeClr val="dk1"/>
              </a:solidFill>
              <a:effectLst/>
              <a:latin typeface="+mn-lt"/>
              <a:ea typeface="+mn-ea"/>
              <a:cs typeface="+mn-cs"/>
            </a:rPr>
            <a:t>塵芥処理の方法を民間事業者への委託に切り替えたことに伴い、小川地区衛生組合に支出する塵芥処理費負担金が増加</a:t>
          </a:r>
          <a:r>
            <a:rPr kumimoji="1" lang="ja-JP" altLang="en-US" sz="1100" b="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土木費や教育費などは類似団体内順位では下位に位置しているが、今後、学校再編</a:t>
          </a:r>
          <a:r>
            <a:rPr kumimoji="1" lang="ja-JP" altLang="en-US" sz="1100">
              <a:solidFill>
                <a:schemeClr val="dk1"/>
              </a:solidFill>
              <a:effectLst/>
              <a:latin typeface="+mn-lt"/>
              <a:ea typeface="+mn-ea"/>
              <a:cs typeface="+mn-cs"/>
            </a:rPr>
            <a:t>や橋りょう補修工事、耐震改修工事等</a:t>
          </a:r>
          <a:r>
            <a:rPr kumimoji="1" lang="ja-JP" altLang="ja-JP" sz="1100">
              <a:solidFill>
                <a:schemeClr val="dk1"/>
              </a:solidFill>
              <a:effectLst/>
              <a:latin typeface="+mn-lt"/>
              <a:ea typeface="+mn-ea"/>
              <a:cs typeface="+mn-cs"/>
            </a:rPr>
            <a:t>に伴う施設</a:t>
          </a:r>
          <a:r>
            <a:rPr kumimoji="1" lang="ja-JP" altLang="en-US" sz="1100">
              <a:solidFill>
                <a:schemeClr val="dk1"/>
              </a:solidFill>
              <a:effectLst/>
              <a:latin typeface="+mn-lt"/>
              <a:ea typeface="+mn-ea"/>
              <a:cs typeface="+mn-cs"/>
            </a:rPr>
            <a:t>・インフラ</a:t>
          </a:r>
          <a:r>
            <a:rPr kumimoji="1" lang="ja-JP" altLang="ja-JP" sz="1100">
              <a:solidFill>
                <a:schemeClr val="dk1"/>
              </a:solidFill>
              <a:effectLst/>
              <a:latin typeface="+mn-lt"/>
              <a:ea typeface="+mn-ea"/>
              <a:cs typeface="+mn-cs"/>
            </a:rPr>
            <a:t>の改修費用等が嵩むことで増加が見込まれ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当町は、決算剰余金を財政調整基金に「直積み」しているため、実質単年度収支が計算上プラス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を示しにくく、マイナス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幅が大きくなる傾向がある。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年度に大きく減収となった町税が復調したことで、昨年度に引き続いて</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を積み増すことができた。</a:t>
          </a:r>
          <a:r>
            <a:rPr kumimoji="1" lang="ja-JP" altLang="ja-JP" sz="1100">
              <a:solidFill>
                <a:schemeClr val="dk1"/>
              </a:solidFill>
              <a:effectLst/>
              <a:latin typeface="+mn-lt"/>
              <a:ea typeface="+mn-ea"/>
              <a:cs typeface="+mn-cs"/>
            </a:rPr>
            <a:t>引き続き財政調整基金への直積み額加算後の額が連続してマイナス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額とならないよう、持続可能な財政運営に努める必要がある。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年度とも全ての会計において実質収支額がプラスとなっているが、全ての特別会計において一般会計から繰出金（負担金、補助金を含む）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また、令和２年度から下水道事業会計及び農業集落排水事業会計を統合し、新たに企業会計として下水道事業会計を開始したことを踏まえ、</a:t>
          </a:r>
          <a:r>
            <a:rPr kumimoji="1" lang="ja-JP" altLang="en-US" sz="1100">
              <a:solidFill>
                <a:schemeClr val="dk1"/>
              </a:solidFill>
              <a:effectLst/>
              <a:latin typeface="+mn-lt"/>
              <a:ea typeface="+mn-ea"/>
              <a:cs typeface="+mn-cs"/>
            </a:rPr>
            <a:t>基準外繰り出しを極力抑えるための取組を実施していく必要がある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実質公債費比率の分子は、実質的に一般財源をもって償還すべき公債費等を示している。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一般会計分の元利償還金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減少したため、実質公債費比率の分子は減少となった。</a:t>
          </a:r>
          <a:endParaRPr lang="ja-JP" altLang="ja-JP" sz="1400">
            <a:effectLst/>
          </a:endParaRPr>
        </a:p>
        <a:p>
          <a:r>
            <a:rPr kumimoji="1" lang="ja-JP" altLang="ja-JP" sz="1100">
              <a:solidFill>
                <a:schemeClr val="dk1"/>
              </a:solidFill>
              <a:effectLst/>
              <a:latin typeface="+mn-lt"/>
              <a:ea typeface="+mn-ea"/>
              <a:cs typeface="+mn-cs"/>
            </a:rPr>
            <a:t>　今後も、地方債を起債する際は交付税算入率の高い地方債を活用</a:t>
          </a:r>
          <a:r>
            <a:rPr kumimoji="1" lang="ja-JP" altLang="en-US" sz="1100">
              <a:solidFill>
                <a:schemeClr val="dk1"/>
              </a:solidFill>
              <a:effectLst/>
              <a:latin typeface="+mn-lt"/>
              <a:ea typeface="+mn-ea"/>
              <a:cs typeface="+mn-cs"/>
            </a:rPr>
            <a:t>することで、町の実質的な負担を抑制し、単年度に過度な公債費の負担が生じないよう起債管理を行う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満期一括償還地方債を発行していないことから、</a:t>
          </a:r>
          <a:r>
            <a:rPr kumimoji="1" lang="ja-JP" altLang="ja-JP" sz="1100">
              <a:solidFill>
                <a:schemeClr val="dk1"/>
              </a:solidFill>
              <a:effectLst/>
              <a:latin typeface="+mn-lt"/>
              <a:ea typeface="+mn-ea"/>
              <a:cs typeface="+mn-cs"/>
            </a:rPr>
            <a:t>満期一括償還に係る積立</a:t>
          </a:r>
          <a:r>
            <a:rPr kumimoji="1" lang="ja-JP" altLang="en-US" sz="1100">
              <a:solidFill>
                <a:schemeClr val="dk1"/>
              </a:solidFill>
              <a:effectLst/>
              <a:latin typeface="+mn-lt"/>
              <a:ea typeface="+mn-ea"/>
              <a:cs typeface="+mn-cs"/>
            </a:rPr>
            <a:t>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将来負担額は前年度と比べ</a:t>
          </a:r>
          <a:r>
            <a:rPr kumimoji="1" lang="en-US" altLang="ja-JP" sz="1100">
              <a:solidFill>
                <a:schemeClr val="dk1"/>
              </a:solidFill>
              <a:effectLst/>
              <a:latin typeface="+mn-lt"/>
              <a:ea typeface="+mn-ea"/>
              <a:cs typeface="+mn-cs"/>
            </a:rPr>
            <a:t>476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将来負担額が減少した主な要因としては、新規起債額の減少に伴う一般会計の地方債残高の減少によるものである。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、充当可能財源等は前年度と比べ</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となった。これは主に一般会計</a:t>
          </a:r>
          <a:r>
            <a:rPr kumimoji="1" lang="ja-JP" altLang="en-US" sz="1100">
              <a:solidFill>
                <a:schemeClr val="dk1"/>
              </a:solidFill>
              <a:effectLst/>
              <a:latin typeface="+mn-lt"/>
              <a:ea typeface="+mn-ea"/>
              <a:cs typeface="+mn-cs"/>
            </a:rPr>
            <a:t>で起債している臨時財政対策債の償還が進み、基準財政需要額への算入見込額が減少したことによるものである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結果として、将来負担比率の分子は</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引き続き、充当可能財源の確保を図り、持続可能な財政運営に努めていく。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町税が復調したことから</a:t>
          </a:r>
          <a:r>
            <a:rPr kumimoji="1" lang="ja-JP" altLang="ja-JP" sz="1400">
              <a:solidFill>
                <a:schemeClr val="dk1"/>
              </a:solidFill>
              <a:effectLst/>
              <a:latin typeface="+mn-lt"/>
              <a:ea typeface="+mn-ea"/>
              <a:cs typeface="+mn-cs"/>
            </a:rPr>
            <a:t>、財政調整基金を</a:t>
          </a:r>
          <a:r>
            <a:rPr kumimoji="1" lang="en-US" altLang="ja-JP" sz="1400">
              <a:solidFill>
                <a:schemeClr val="dk1"/>
              </a:solidFill>
              <a:effectLst/>
              <a:latin typeface="+mn-lt"/>
              <a:ea typeface="+mn-ea"/>
              <a:cs typeface="+mn-cs"/>
            </a:rPr>
            <a:t>99</a:t>
          </a:r>
          <a:r>
            <a:rPr kumimoji="1" lang="ja-JP" altLang="ja-JP" sz="1400">
              <a:solidFill>
                <a:schemeClr val="dk1"/>
              </a:solidFill>
              <a:effectLst/>
              <a:latin typeface="+mn-lt"/>
              <a:ea typeface="+mn-ea"/>
              <a:cs typeface="+mn-cs"/>
            </a:rPr>
            <a:t>百万円積増しすることができた。</a:t>
          </a:r>
          <a:endParaRPr lang="ja-JP" altLang="ja-JP" sz="1800">
            <a:effectLst/>
          </a:endParaRPr>
        </a:p>
        <a:p>
          <a:r>
            <a:rPr kumimoji="1" lang="ja-JP" altLang="ja-JP" sz="1400">
              <a:solidFill>
                <a:schemeClr val="dk1"/>
              </a:solidFill>
              <a:effectLst/>
              <a:latin typeface="+mn-lt"/>
              <a:ea typeface="+mn-ea"/>
              <a:cs typeface="+mn-cs"/>
            </a:rPr>
            <a:t>　その他の基金の主なものとして、公共施設整備基金は今後の施設の老朽化対策等に備えるため</a:t>
          </a:r>
          <a:r>
            <a:rPr kumimoji="1" lang="en-US" altLang="ja-JP" sz="1400">
              <a:solidFill>
                <a:schemeClr val="dk1"/>
              </a:solidFill>
              <a:effectLst/>
              <a:latin typeface="+mn-lt"/>
              <a:ea typeface="+mn-ea"/>
              <a:cs typeface="+mn-cs"/>
            </a:rPr>
            <a:t>150</a:t>
          </a:r>
          <a:r>
            <a:rPr kumimoji="1" lang="ja-JP" altLang="ja-JP" sz="1400">
              <a:solidFill>
                <a:schemeClr val="dk1"/>
              </a:solidFill>
              <a:effectLst/>
              <a:latin typeface="+mn-lt"/>
              <a:ea typeface="+mn-ea"/>
              <a:cs typeface="+mn-cs"/>
            </a:rPr>
            <a:t>百万円積立て、</a:t>
          </a:r>
          <a:endParaRPr lang="ja-JP" altLang="ja-JP" sz="1800">
            <a:effectLst/>
          </a:endParaRPr>
        </a:p>
        <a:p>
          <a:r>
            <a:rPr kumimoji="1" lang="ja-JP" altLang="ja-JP" sz="1400">
              <a:solidFill>
                <a:schemeClr val="dk1"/>
              </a:solidFill>
              <a:effectLst/>
              <a:latin typeface="+mn-lt"/>
              <a:ea typeface="+mn-ea"/>
              <a:cs typeface="+mn-cs"/>
            </a:rPr>
            <a:t>　寄附によるまちづくり基金は寄附金増により</a:t>
          </a:r>
          <a:r>
            <a:rPr kumimoji="1" lang="en-US" altLang="ja-JP" sz="1400">
              <a:solidFill>
                <a:schemeClr val="dk1"/>
              </a:solidFill>
              <a:effectLst/>
              <a:latin typeface="+mn-lt"/>
              <a:ea typeface="+mn-ea"/>
              <a:cs typeface="+mn-cs"/>
            </a:rPr>
            <a:t>9</a:t>
          </a:r>
          <a:r>
            <a:rPr kumimoji="1" lang="ja-JP" altLang="en-US" sz="1400">
              <a:solidFill>
                <a:schemeClr val="dk1"/>
              </a:solidFill>
              <a:effectLst/>
              <a:latin typeface="+mn-lt"/>
              <a:ea typeface="+mn-ea"/>
              <a:cs typeface="+mn-cs"/>
            </a:rPr>
            <a:t>百万円の</a:t>
          </a:r>
          <a:r>
            <a:rPr kumimoji="1" lang="ja-JP" altLang="ja-JP" sz="1400">
              <a:solidFill>
                <a:schemeClr val="dk1"/>
              </a:solidFill>
              <a:effectLst/>
              <a:latin typeface="+mn-lt"/>
              <a:ea typeface="+mn-ea"/>
              <a:cs typeface="+mn-cs"/>
            </a:rPr>
            <a:t>増加となった。</a:t>
          </a:r>
          <a:endParaRPr lang="ja-JP" altLang="ja-JP" sz="1800">
            <a:effectLst/>
          </a:endParaRPr>
        </a:p>
        <a:p>
          <a:r>
            <a:rPr kumimoji="1" lang="ja-JP" altLang="ja-JP" sz="1400">
              <a:solidFill>
                <a:schemeClr val="dk1"/>
              </a:solidFill>
              <a:effectLst/>
              <a:latin typeface="+mn-lt"/>
              <a:ea typeface="+mn-ea"/>
              <a:cs typeface="+mn-cs"/>
            </a:rPr>
            <a:t>　基金全体としては</a:t>
          </a:r>
          <a:r>
            <a:rPr kumimoji="1" lang="en-US" altLang="ja-JP" sz="1400">
              <a:solidFill>
                <a:schemeClr val="dk1"/>
              </a:solidFill>
              <a:effectLst/>
              <a:latin typeface="+mn-lt"/>
              <a:ea typeface="+mn-ea"/>
              <a:cs typeface="+mn-cs"/>
            </a:rPr>
            <a:t>259</a:t>
          </a:r>
          <a:r>
            <a:rPr kumimoji="1" lang="ja-JP" altLang="ja-JP" sz="1400">
              <a:solidFill>
                <a:schemeClr val="dk1"/>
              </a:solidFill>
              <a:effectLst/>
              <a:latin typeface="+mn-lt"/>
              <a:ea typeface="+mn-ea"/>
              <a:cs typeface="+mn-cs"/>
            </a:rPr>
            <a:t>百万円の増となった。</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財政調整基金は災害対応等、緊急的な対応に備えるとともに、町税等の歳入減少による年度間の恒常的な財源不足に備えるため</a:t>
          </a:r>
          <a:endParaRPr lang="ja-JP" altLang="ja-JP" sz="1800">
            <a:effectLst/>
          </a:endParaRPr>
        </a:p>
        <a:p>
          <a:r>
            <a:rPr kumimoji="1" lang="ja-JP" altLang="ja-JP" sz="1400">
              <a:solidFill>
                <a:schemeClr val="dk1"/>
              </a:solidFill>
              <a:effectLst/>
              <a:latin typeface="+mn-lt"/>
              <a:ea typeface="+mn-ea"/>
              <a:cs typeface="+mn-cs"/>
            </a:rPr>
            <a:t>　現状の残高水準を下回らないように努める。</a:t>
          </a:r>
          <a:endParaRPr lang="ja-JP" altLang="ja-JP" sz="1800">
            <a:effectLst/>
          </a:endParaRPr>
        </a:p>
        <a:p>
          <a:r>
            <a:rPr kumimoji="1" lang="ja-JP" altLang="ja-JP" sz="1400">
              <a:solidFill>
                <a:schemeClr val="dk1"/>
              </a:solidFill>
              <a:effectLst/>
              <a:latin typeface="+mn-lt"/>
              <a:ea typeface="+mn-ea"/>
              <a:cs typeface="+mn-cs"/>
            </a:rPr>
            <a:t>　なお、資金使途明確化の観点から、施設の老朽化対策に備えて公共施設整備基金への積立てを積極的に検討していく。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・公共施設整備基金：公共施設の整備費用に充当する。</a:t>
          </a:r>
          <a:endParaRPr lang="ja-JP" altLang="ja-JP" sz="1600">
            <a:effectLst/>
          </a:endParaRPr>
        </a:p>
        <a:p>
          <a:r>
            <a:rPr kumimoji="1" lang="ja-JP" altLang="ja-JP" sz="1200">
              <a:solidFill>
                <a:schemeClr val="dk1"/>
              </a:solidFill>
              <a:effectLst/>
              <a:latin typeface="+mn-lt"/>
              <a:ea typeface="+mn-ea"/>
              <a:cs typeface="+mn-cs"/>
            </a:rPr>
            <a:t>・地域福祉基金：在宅福祉の推進など、地域における保健福祉活動の振興を図る。</a:t>
          </a:r>
          <a:endParaRPr lang="ja-JP" altLang="ja-JP" sz="1600">
            <a:effectLst/>
          </a:endParaRPr>
        </a:p>
        <a:p>
          <a:r>
            <a:rPr kumimoji="1" lang="ja-JP" altLang="ja-JP" sz="1200">
              <a:solidFill>
                <a:schemeClr val="dk1"/>
              </a:solidFill>
              <a:effectLst/>
              <a:latin typeface="+mn-lt"/>
              <a:ea typeface="+mn-ea"/>
              <a:cs typeface="+mn-cs"/>
            </a:rPr>
            <a:t>・寄附によるまちづくり基金：寄附者から指定のあった使途に応じ、個性豊かな活気あるまちづくりに資する事業に対し充当する。</a:t>
          </a:r>
          <a:endParaRPr lang="ja-JP" altLang="ja-JP" sz="1600">
            <a:effectLst/>
          </a:endParaRPr>
        </a:p>
        <a:p>
          <a:r>
            <a:rPr kumimoji="1" lang="ja-JP" altLang="ja-JP" sz="1200">
              <a:solidFill>
                <a:schemeClr val="dk1"/>
              </a:solidFill>
              <a:effectLst/>
              <a:latin typeface="+mn-lt"/>
              <a:ea typeface="+mn-ea"/>
              <a:cs typeface="+mn-cs"/>
            </a:rPr>
            <a:t>・森林環境基金：森林の有する公益的機能の維持増進の重要性に鑑み、森林の整備及びその促進に要する事業に充当する。</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・公共施設整備基金：後年度の施設の老朽化対策等に備えて、</a:t>
          </a:r>
          <a:r>
            <a:rPr kumimoji="1" lang="en-US" altLang="ja-JP" sz="1200">
              <a:solidFill>
                <a:schemeClr val="dk1"/>
              </a:solidFill>
              <a:effectLst/>
              <a:latin typeface="+mn-lt"/>
              <a:ea typeface="+mn-ea"/>
              <a:cs typeface="+mn-cs"/>
            </a:rPr>
            <a:t>150,000</a:t>
          </a:r>
          <a:r>
            <a:rPr kumimoji="1" lang="ja-JP" altLang="ja-JP" sz="1200">
              <a:solidFill>
                <a:schemeClr val="dk1"/>
              </a:solidFill>
              <a:effectLst/>
              <a:latin typeface="+mn-lt"/>
              <a:ea typeface="+mn-ea"/>
              <a:cs typeface="+mn-cs"/>
            </a:rPr>
            <a:t>千円を積立てた。</a:t>
          </a:r>
          <a:endParaRPr lang="ja-JP" altLang="ja-JP" sz="1600">
            <a:effectLst/>
          </a:endParaRPr>
        </a:p>
        <a:p>
          <a:r>
            <a:rPr kumimoji="1" lang="ja-JP" altLang="ja-JP" sz="1200">
              <a:solidFill>
                <a:schemeClr val="dk1"/>
              </a:solidFill>
              <a:effectLst/>
              <a:latin typeface="+mn-lt"/>
              <a:ea typeface="+mn-ea"/>
              <a:cs typeface="+mn-cs"/>
            </a:rPr>
            <a:t>・地域福祉基金：小川町社会福祉協議会が行う敬愛事業等の事業費に対し、</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千円を取崩し、補助金として支出した。</a:t>
          </a:r>
          <a:endParaRPr lang="ja-JP" altLang="ja-JP" sz="1600">
            <a:effectLst/>
          </a:endParaRPr>
        </a:p>
        <a:p>
          <a:r>
            <a:rPr kumimoji="1" lang="ja-JP" altLang="ja-JP" sz="1200">
              <a:solidFill>
                <a:schemeClr val="dk1"/>
              </a:solidFill>
              <a:effectLst/>
              <a:latin typeface="+mn-lt"/>
              <a:ea typeface="+mn-ea"/>
              <a:cs typeface="+mn-cs"/>
            </a:rPr>
            <a:t>・寄附によるまちづくり基金：公園遊具の整備や図書購入など、基金取崩しを</a:t>
          </a:r>
          <a:r>
            <a:rPr kumimoji="1" lang="en-US" altLang="ja-JP" sz="1200">
              <a:solidFill>
                <a:schemeClr val="dk1"/>
              </a:solidFill>
              <a:effectLst/>
              <a:latin typeface="+mn-lt"/>
              <a:ea typeface="+mn-ea"/>
              <a:cs typeface="+mn-cs"/>
            </a:rPr>
            <a:t>11,100</a:t>
          </a:r>
          <a:r>
            <a:rPr kumimoji="1" lang="ja-JP" altLang="ja-JP" sz="1200">
              <a:solidFill>
                <a:schemeClr val="dk1"/>
              </a:solidFill>
              <a:effectLst/>
              <a:latin typeface="+mn-lt"/>
              <a:ea typeface="+mn-ea"/>
              <a:cs typeface="+mn-cs"/>
            </a:rPr>
            <a:t>千円行うも、</a:t>
          </a:r>
          <a:endParaRPr lang="ja-JP" altLang="ja-JP" sz="1600">
            <a:effectLst/>
          </a:endParaRPr>
        </a:p>
        <a:p>
          <a:r>
            <a:rPr kumimoji="1" lang="ja-JP" altLang="ja-JP" sz="1200">
              <a:solidFill>
                <a:schemeClr val="dk1"/>
              </a:solidFill>
              <a:effectLst/>
              <a:latin typeface="+mn-lt"/>
              <a:ea typeface="+mn-ea"/>
              <a:cs typeface="+mn-cs"/>
            </a:rPr>
            <a:t>　　　　　　　　　　　　　　寄附金増加等により</a:t>
          </a:r>
          <a:r>
            <a:rPr kumimoji="1" lang="en-US" altLang="ja-JP" sz="1200">
              <a:solidFill>
                <a:schemeClr val="dk1"/>
              </a:solidFill>
              <a:effectLst/>
              <a:latin typeface="+mn-lt"/>
              <a:ea typeface="+mn-ea"/>
              <a:cs typeface="+mn-cs"/>
            </a:rPr>
            <a:t>20,766</a:t>
          </a:r>
          <a:r>
            <a:rPr kumimoji="1" lang="ja-JP" altLang="ja-JP" sz="1200">
              <a:solidFill>
                <a:schemeClr val="dk1"/>
              </a:solidFill>
              <a:effectLst/>
              <a:latin typeface="+mn-lt"/>
              <a:ea typeface="+mn-ea"/>
              <a:cs typeface="+mn-cs"/>
            </a:rPr>
            <a:t>千円積立てしたことから</a:t>
          </a:r>
          <a:r>
            <a:rPr kumimoji="1" lang="en-US" altLang="ja-JP" sz="1200">
              <a:solidFill>
                <a:schemeClr val="dk1"/>
              </a:solidFill>
              <a:effectLst/>
              <a:latin typeface="+mn-lt"/>
              <a:ea typeface="+mn-ea"/>
              <a:cs typeface="+mn-cs"/>
            </a:rPr>
            <a:t>9,667</a:t>
          </a:r>
          <a:r>
            <a:rPr kumimoji="1" lang="ja-JP" altLang="ja-JP" sz="1200">
              <a:solidFill>
                <a:schemeClr val="dk1"/>
              </a:solidFill>
              <a:effectLst/>
              <a:latin typeface="+mn-lt"/>
              <a:ea typeface="+mn-ea"/>
              <a:cs typeface="+mn-cs"/>
            </a:rPr>
            <a:t>千円の増加となった。</a:t>
          </a:r>
          <a:endParaRPr lang="ja-JP" altLang="ja-JP" sz="1600">
            <a:effectLst/>
          </a:endParaRPr>
        </a:p>
        <a:p>
          <a:r>
            <a:rPr kumimoji="1" lang="ja-JP" altLang="ja-JP" sz="1200">
              <a:solidFill>
                <a:schemeClr val="dk1"/>
              </a:solidFill>
              <a:effectLst/>
              <a:latin typeface="+mn-lt"/>
              <a:ea typeface="+mn-ea"/>
              <a:cs typeface="+mn-cs"/>
            </a:rPr>
            <a:t>・森林環境基金：森林環境譲与税のうち、当該年度の事業費を除いた</a:t>
          </a:r>
          <a:r>
            <a:rPr kumimoji="1" lang="en-US" altLang="ja-JP" sz="1200">
              <a:solidFill>
                <a:schemeClr val="dk1"/>
              </a:solidFill>
              <a:effectLst/>
              <a:latin typeface="+mn-lt"/>
              <a:ea typeface="+mn-ea"/>
              <a:cs typeface="+mn-cs"/>
            </a:rPr>
            <a:t>1,236</a:t>
          </a:r>
          <a:r>
            <a:rPr kumimoji="1" lang="ja-JP" altLang="ja-JP" sz="1200">
              <a:solidFill>
                <a:schemeClr val="dk1"/>
              </a:solidFill>
              <a:effectLst/>
              <a:latin typeface="+mn-lt"/>
              <a:ea typeface="+mn-ea"/>
              <a:cs typeface="+mn-cs"/>
            </a:rPr>
            <a:t>千円を積立てた。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・公共施設整備基金：公共施設の老朽化対策に備えて積極的に積立てを検討していく。</a:t>
          </a:r>
          <a:endParaRPr lang="ja-JP" altLang="ja-JP" sz="1600">
            <a:effectLst/>
          </a:endParaRPr>
        </a:p>
        <a:p>
          <a:r>
            <a:rPr kumimoji="1" lang="ja-JP" altLang="ja-JP" sz="1200">
              <a:solidFill>
                <a:schemeClr val="dk1"/>
              </a:solidFill>
              <a:effectLst/>
              <a:latin typeface="+mn-lt"/>
              <a:ea typeface="+mn-ea"/>
              <a:cs typeface="+mn-cs"/>
            </a:rPr>
            <a:t>・地域福祉基金：毎年度</a:t>
          </a:r>
          <a:r>
            <a:rPr kumimoji="1" lang="en-US" altLang="ja-JP" sz="1200">
              <a:solidFill>
                <a:schemeClr val="dk1"/>
              </a:solidFill>
              <a:effectLst/>
              <a:latin typeface="+mn-lt"/>
              <a:ea typeface="+mn-ea"/>
              <a:cs typeface="+mn-cs"/>
            </a:rPr>
            <a:t>4,000</a:t>
          </a:r>
          <a:r>
            <a:rPr kumimoji="1" lang="ja-JP" altLang="ja-JP" sz="1200">
              <a:solidFill>
                <a:schemeClr val="dk1"/>
              </a:solidFill>
              <a:effectLst/>
              <a:latin typeface="+mn-lt"/>
              <a:ea typeface="+mn-ea"/>
              <a:cs typeface="+mn-cs"/>
            </a:rPr>
            <a:t>千円を支出する予定。</a:t>
          </a:r>
          <a:endParaRPr lang="ja-JP" altLang="ja-JP" sz="1600">
            <a:effectLst/>
          </a:endParaRPr>
        </a:p>
        <a:p>
          <a:r>
            <a:rPr kumimoji="1" lang="ja-JP" altLang="ja-JP" sz="1200">
              <a:solidFill>
                <a:schemeClr val="dk1"/>
              </a:solidFill>
              <a:effectLst/>
              <a:latin typeface="+mn-lt"/>
              <a:ea typeface="+mn-ea"/>
              <a:cs typeface="+mn-cs"/>
            </a:rPr>
            <a:t>・寄附によるまちづくり基金：寄附金の増加を図り、充当事業の拡充をしていく。</a:t>
          </a:r>
          <a:endParaRPr lang="ja-JP" altLang="ja-JP" sz="1600">
            <a:effectLst/>
          </a:endParaRPr>
        </a:p>
        <a:p>
          <a:r>
            <a:rPr kumimoji="1" lang="ja-JP" altLang="ja-JP" sz="1200">
              <a:solidFill>
                <a:schemeClr val="dk1"/>
              </a:solidFill>
              <a:effectLst/>
              <a:latin typeface="+mn-lt"/>
              <a:ea typeface="+mn-ea"/>
              <a:cs typeface="+mn-cs"/>
            </a:rPr>
            <a:t>・森林環境基金：当該年度に行う事業経費を差し引いた金額を積み立て、後年度の事業実施時に活用。</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令和</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年</a:t>
          </a:r>
          <a:r>
            <a:rPr kumimoji="1" lang="ja-JP" altLang="ja-JP" sz="1400">
              <a:solidFill>
                <a:schemeClr val="dk1"/>
              </a:solidFill>
              <a:effectLst/>
              <a:latin typeface="+mn-lt"/>
              <a:ea typeface="+mn-ea"/>
              <a:cs typeface="+mn-cs"/>
            </a:rPr>
            <a:t>度は</a:t>
          </a:r>
          <a:r>
            <a:rPr kumimoji="1" lang="ja-JP" altLang="en-US" sz="1400">
              <a:solidFill>
                <a:schemeClr val="dk1"/>
              </a:solidFill>
              <a:effectLst/>
              <a:latin typeface="+mn-lt"/>
              <a:ea typeface="+mn-ea"/>
              <a:cs typeface="+mn-cs"/>
            </a:rPr>
            <a:t>固定資産税、法人税割をはじめとした町税が令和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年度比で復調したことから</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を</a:t>
          </a:r>
          <a:r>
            <a:rPr kumimoji="1" lang="en-US" altLang="ja-JP" sz="1400">
              <a:solidFill>
                <a:schemeClr val="dk1"/>
              </a:solidFill>
              <a:effectLst/>
              <a:latin typeface="+mn-lt"/>
              <a:ea typeface="+mn-ea"/>
              <a:cs typeface="+mn-cs"/>
            </a:rPr>
            <a:t>99</a:t>
          </a:r>
          <a:r>
            <a:rPr kumimoji="1" lang="ja-JP" altLang="ja-JP" sz="1400">
              <a:solidFill>
                <a:schemeClr val="dk1"/>
              </a:solidFill>
              <a:effectLst/>
              <a:latin typeface="+mn-lt"/>
              <a:ea typeface="+mn-ea"/>
              <a:cs typeface="+mn-cs"/>
            </a:rPr>
            <a:t>百万円積増しすることができた。</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災害対応等、緊急的な対応に備えるとともに、町税等の歳入減少による年度間の恒常的な財源不足に備えるため</a:t>
          </a:r>
          <a:endParaRPr lang="ja-JP" altLang="ja-JP" sz="1400">
            <a:effectLst/>
          </a:endParaRPr>
        </a:p>
        <a:p>
          <a:r>
            <a:rPr kumimoji="1" lang="ja-JP" altLang="ja-JP" sz="1400">
              <a:solidFill>
                <a:schemeClr val="dk1"/>
              </a:solidFill>
              <a:effectLst/>
              <a:latin typeface="+mn-lt"/>
              <a:ea typeface="+mn-ea"/>
              <a:cs typeface="+mn-cs"/>
            </a:rPr>
            <a:t>　現状の残高水準を下回らないように努める。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増減なし。</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満期一括償還の地方債の発行を行っていないことから、新たな積み増しは行っていない。</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今後、資金調達において満期一括償還の地方債を活用する際には積立を検討する。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0AA99B-06CC-4100-A6CA-D1B3746DE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1593DA-B4B7-4D8F-80B6-D698A9879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516FEF-DAC5-485D-B5E6-4FB3EF481D9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337131-9AB7-4FB5-9928-AA539CB84E77}"/>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2FF418-53C6-45FA-B4B8-AF0597D60F2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7F1942-09D9-4660-92A6-3C0A3776211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A6A50C1-1F1A-459A-8A5C-B3304B4FA9E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75F5B4-0725-41BF-965E-D21D3187EA02}"/>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CAC709-A2FF-4322-A2A2-A710187443A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20659DB-0B53-4BF9-A3EB-3F94E325559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44FED6-862B-4F06-8EAF-FBCFBFDA3FC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08DABA-2A83-41B1-BB9E-BBAD82432E9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9485792-ACA7-4818-92EC-D1D3835C7C0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1A3296-963C-4BD7-9CC3-0CA90F2CEC8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3D4D8B9-09D7-4C66-9384-E97844116A9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C68D75E-780D-408A-AF0F-89DB3237D8C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05B56D-595E-47DA-9DA3-B566A59CAEC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6F5045-0F86-4F7F-9C78-ED88BC74AF7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CF6348D-1C6B-46DF-BDE0-42EE3CA8D4D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ABDD17-54C4-4826-9FBE-1BD1A1770F4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DA8B46-668B-484A-9523-261CF1BB562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C22EB17-A442-4C06-A5D1-566ED5B2460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EFAAA3D-CFA7-4929-9F30-CFCF92D5F09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D50980-0BE4-416B-A627-C50955316EF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A757CD-7653-4EB9-BB91-4092C1974B6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571FB9-C265-4AAC-BEA1-34AA5145F1DC}"/>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C07628B-ED27-4678-BDB0-D93EDBCEFDC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E1AF0F-D2CD-4481-BDF7-A65C69AC43B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717B89-DC2B-4F11-8465-322A13D9C3A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510B735-8079-4101-8D93-E22548BCAEB0}"/>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8FEE14A-CF44-49A1-89B0-395A7268529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7BAD5B-2D82-4A51-8C3B-50E856BDCFDC}"/>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A921961-0C08-485B-A67F-4457C4204A28}"/>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6B2E1B1-381C-4E91-8A03-0E440FFC5B8A}"/>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D1F742-86F2-4DE6-AE94-0A380D87B7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8AE2CE-6B13-4392-9630-467385D880B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770CB0-6711-41DD-89C8-D908DB87ADA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AD57E56-0363-4843-B957-1D359A9F70A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C9A1144-0841-4C14-A152-DEABD2178F1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221B08-99BB-4017-B9A9-9B1B12EC021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5991DD9-802D-486D-B6D0-291C16515E83}"/>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A77CF8D-AD8B-4052-AA65-7D6A74D95557}"/>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677BE4-5123-46E9-8AA5-BAB0F6AB6DC2}"/>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891352F-CFF7-4679-8947-2F07CEDD001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82DB3FC-1696-45F1-A5B1-8D0F339EB52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22D4DAF-B0D2-4B64-BD93-4272625F3AD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408D4B-C188-4BF4-B45A-DB3FBDFD56D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有形固定資産減価償却率は、昭和５０年代に整備された資産が多く、整備から３０～４０年経過して大規模改修・更新時期を迎えていることなどから、類似団体平均値より高い水準にある。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公共施設等総合管理計画や各施設の個別施設計画に基づき、老朽化した施設について、点検・診断に基づいた計画的な修繕を進めていくなど、公共施設等の適正管理に努める。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34F3CAD-E96C-4431-8A84-803D6C9818C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1929D5-ADD8-4399-A3E3-0488B3FDFFA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CF1FD7E-8E27-48AC-B85B-8B57612DE4E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A5B052C-2C23-4750-B9FF-71D80CFD9136}"/>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A8C8311-4575-42E1-AA9E-9846B09024F5}"/>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C7CB445-6381-49FA-BC1C-E4101EA3558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2ECA786-19E8-485D-8E46-5A10AD5F3C6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29B0169-286B-4AC7-AD43-9EBDA5F5DEB7}"/>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4343635-1776-438B-B5F9-02DBFFACF6A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87E1FD7-48AC-4A62-A083-9BD92E2802EA}"/>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EFA7D9E-F2C9-4822-90E9-FA8D073ECDFA}"/>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6E24451-6855-4C1F-A283-8AC1BA272B3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1F92678-FA0B-402B-B16B-86900727EE12}"/>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55A8374-2E4A-40C1-BF58-203D56DE83A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FFF465C-54A3-4238-86BC-B89D704A025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258B145-11DB-4C4B-8226-1061FDE572C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F00795D3-DB8A-4A3D-96E6-C779DCE7814F}"/>
            </a:ext>
          </a:extLst>
        </xdr:cNvPr>
        <xdr:cNvCxnSpPr/>
      </xdr:nvCxnSpPr>
      <xdr:spPr>
        <a:xfrm flipV="1">
          <a:off x="4306570" y="4236508"/>
          <a:ext cx="1270" cy="14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B0B827E9-ABB9-4C3E-8303-84709F482572}"/>
            </a:ext>
          </a:extLst>
        </xdr:cNvPr>
        <xdr:cNvSpPr txBox="1"/>
      </xdr:nvSpPr>
      <xdr:spPr>
        <a:xfrm>
          <a:off x="4359275" y="57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45C4D2F5-10EA-459C-993B-EFE18F32E681}"/>
            </a:ext>
          </a:extLst>
        </xdr:cNvPr>
        <xdr:cNvCxnSpPr/>
      </xdr:nvCxnSpPr>
      <xdr:spPr>
        <a:xfrm>
          <a:off x="4216400" y="573320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E6209DCE-FD6E-448B-A3B3-552DE270B78A}"/>
            </a:ext>
          </a:extLst>
        </xdr:cNvPr>
        <xdr:cNvSpPr txBox="1"/>
      </xdr:nvSpPr>
      <xdr:spPr>
        <a:xfrm>
          <a:off x="4359275" y="403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E3371BF-4962-4534-AD6C-3FFE6FB8FE4C}"/>
            </a:ext>
          </a:extLst>
        </xdr:cNvPr>
        <xdr:cNvCxnSpPr/>
      </xdr:nvCxnSpPr>
      <xdr:spPr>
        <a:xfrm>
          <a:off x="4216400" y="4236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6AC6A24B-140A-46E2-9F2E-64856364061C}"/>
            </a:ext>
          </a:extLst>
        </xdr:cNvPr>
        <xdr:cNvSpPr txBox="1"/>
      </xdr:nvSpPr>
      <xdr:spPr>
        <a:xfrm>
          <a:off x="4359275" y="4858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093687E1-E517-4A1A-A3D0-19424A4AFF90}"/>
            </a:ext>
          </a:extLst>
        </xdr:cNvPr>
        <xdr:cNvSpPr/>
      </xdr:nvSpPr>
      <xdr:spPr>
        <a:xfrm>
          <a:off x="4254500" y="50071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AA929176-7AA6-4788-9E75-9DF9FE16B7CC}"/>
            </a:ext>
          </a:extLst>
        </xdr:cNvPr>
        <xdr:cNvSpPr/>
      </xdr:nvSpPr>
      <xdr:spPr>
        <a:xfrm>
          <a:off x="3616325" y="4963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8B688E95-8E2C-4327-8442-AC7C6EB31461}"/>
            </a:ext>
          </a:extLst>
        </xdr:cNvPr>
        <xdr:cNvSpPr/>
      </xdr:nvSpPr>
      <xdr:spPr>
        <a:xfrm>
          <a:off x="2930525" y="4981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E952EB9B-3A4E-49C0-8371-EF663DFD517B}"/>
            </a:ext>
          </a:extLst>
        </xdr:cNvPr>
        <xdr:cNvSpPr/>
      </xdr:nvSpPr>
      <xdr:spPr>
        <a:xfrm>
          <a:off x="2244725" y="4935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1193456-C1C0-429D-BC63-588FA40DBF06}"/>
            </a:ext>
          </a:extLst>
        </xdr:cNvPr>
        <xdr:cNvSpPr/>
      </xdr:nvSpPr>
      <xdr:spPr>
        <a:xfrm>
          <a:off x="1558925" y="49024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7C2943-1F82-45B7-A6DA-071066837D8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7495BA-3AC2-485A-9FEF-0D86F2FBE8F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9061EB-35AA-46F2-8878-7E2F0B355B8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9BB1BA-A183-4B8F-A014-32563285CB5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44A77D2-3F34-4381-B246-B1324915724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71755</xdr:rowOff>
    </xdr:from>
    <xdr:to>
      <xdr:col>23</xdr:col>
      <xdr:colOff>136525</xdr:colOff>
      <xdr:row>35</xdr:row>
      <xdr:rowOff>1905</xdr:rowOff>
    </xdr:to>
    <xdr:sp macro="" textlink="">
      <xdr:nvSpPr>
        <xdr:cNvPr id="81" name="楕円 80">
          <a:extLst>
            <a:ext uri="{FF2B5EF4-FFF2-40B4-BE49-F238E27FC236}">
              <a16:creationId xmlns:a16="http://schemas.microsoft.com/office/drawing/2014/main" id="{86BA0350-B6A1-40E3-9E97-63359CB47BDD}"/>
            </a:ext>
          </a:extLst>
        </xdr:cNvPr>
        <xdr:cNvSpPr/>
      </xdr:nvSpPr>
      <xdr:spPr>
        <a:xfrm>
          <a:off x="4254500" y="5574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158132</xdr:rowOff>
    </xdr:from>
    <xdr:ext cx="405111" cy="259045"/>
    <xdr:sp macro="" textlink="">
      <xdr:nvSpPr>
        <xdr:cNvPr id="82" name="有形固定資産減価償却率該当値テキスト">
          <a:extLst>
            <a:ext uri="{FF2B5EF4-FFF2-40B4-BE49-F238E27FC236}">
              <a16:creationId xmlns:a16="http://schemas.microsoft.com/office/drawing/2014/main" id="{6DA26AA0-3145-4597-A7BC-C4AB550C6CA0}"/>
            </a:ext>
          </a:extLst>
        </xdr:cNvPr>
        <xdr:cNvSpPr txBox="1"/>
      </xdr:nvSpPr>
      <xdr:spPr>
        <a:xfrm>
          <a:off x="4359275"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35771</xdr:rowOff>
    </xdr:from>
    <xdr:to>
      <xdr:col>19</xdr:col>
      <xdr:colOff>187325</xdr:colOff>
      <xdr:row>34</xdr:row>
      <xdr:rowOff>137371</xdr:rowOff>
    </xdr:to>
    <xdr:sp macro="" textlink="">
      <xdr:nvSpPr>
        <xdr:cNvPr id="83" name="楕円 82">
          <a:extLst>
            <a:ext uri="{FF2B5EF4-FFF2-40B4-BE49-F238E27FC236}">
              <a16:creationId xmlns:a16="http://schemas.microsoft.com/office/drawing/2014/main" id="{BBC19B7B-160D-4E89-B506-5BE66B336CF3}"/>
            </a:ext>
          </a:extLst>
        </xdr:cNvPr>
        <xdr:cNvSpPr/>
      </xdr:nvSpPr>
      <xdr:spPr>
        <a:xfrm>
          <a:off x="3616325" y="55412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86571</xdr:rowOff>
    </xdr:from>
    <xdr:to>
      <xdr:col>23</xdr:col>
      <xdr:colOff>85725</xdr:colOff>
      <xdr:row>34</xdr:row>
      <xdr:rowOff>122555</xdr:rowOff>
    </xdr:to>
    <xdr:cxnSp macro="">
      <xdr:nvCxnSpPr>
        <xdr:cNvPr id="84" name="直線コネクタ 83">
          <a:extLst>
            <a:ext uri="{FF2B5EF4-FFF2-40B4-BE49-F238E27FC236}">
              <a16:creationId xmlns:a16="http://schemas.microsoft.com/office/drawing/2014/main" id="{5F65807F-206E-45ED-8DA9-E5FE4BD9AC97}"/>
            </a:ext>
          </a:extLst>
        </xdr:cNvPr>
        <xdr:cNvCxnSpPr/>
      </xdr:nvCxnSpPr>
      <xdr:spPr>
        <a:xfrm>
          <a:off x="3673475" y="5588846"/>
          <a:ext cx="62865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160444</xdr:rowOff>
    </xdr:from>
    <xdr:to>
      <xdr:col>15</xdr:col>
      <xdr:colOff>187325</xdr:colOff>
      <xdr:row>34</xdr:row>
      <xdr:rowOff>90594</xdr:rowOff>
    </xdr:to>
    <xdr:sp macro="" textlink="">
      <xdr:nvSpPr>
        <xdr:cNvPr id="85" name="楕円 84">
          <a:extLst>
            <a:ext uri="{FF2B5EF4-FFF2-40B4-BE49-F238E27FC236}">
              <a16:creationId xmlns:a16="http://schemas.microsoft.com/office/drawing/2014/main" id="{17D7941D-9CF9-4516-854D-561DC9029E25}"/>
            </a:ext>
          </a:extLst>
        </xdr:cNvPr>
        <xdr:cNvSpPr/>
      </xdr:nvSpPr>
      <xdr:spPr>
        <a:xfrm>
          <a:off x="2930525" y="55071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39794</xdr:rowOff>
    </xdr:from>
    <xdr:to>
      <xdr:col>19</xdr:col>
      <xdr:colOff>136525</xdr:colOff>
      <xdr:row>34</xdr:row>
      <xdr:rowOff>86571</xdr:rowOff>
    </xdr:to>
    <xdr:cxnSp macro="">
      <xdr:nvCxnSpPr>
        <xdr:cNvPr id="86" name="直線コネクタ 85">
          <a:extLst>
            <a:ext uri="{FF2B5EF4-FFF2-40B4-BE49-F238E27FC236}">
              <a16:creationId xmlns:a16="http://schemas.microsoft.com/office/drawing/2014/main" id="{9A6D9BB8-857A-47F6-89AB-1A34386831FB}"/>
            </a:ext>
          </a:extLst>
        </xdr:cNvPr>
        <xdr:cNvCxnSpPr/>
      </xdr:nvCxnSpPr>
      <xdr:spPr>
        <a:xfrm>
          <a:off x="2987675" y="5545244"/>
          <a:ext cx="685800" cy="4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138854</xdr:rowOff>
    </xdr:from>
    <xdr:to>
      <xdr:col>11</xdr:col>
      <xdr:colOff>187325</xdr:colOff>
      <xdr:row>34</xdr:row>
      <xdr:rowOff>69004</xdr:rowOff>
    </xdr:to>
    <xdr:sp macro="" textlink="">
      <xdr:nvSpPr>
        <xdr:cNvPr id="87" name="楕円 86">
          <a:extLst>
            <a:ext uri="{FF2B5EF4-FFF2-40B4-BE49-F238E27FC236}">
              <a16:creationId xmlns:a16="http://schemas.microsoft.com/office/drawing/2014/main" id="{E5F75995-A944-47D1-BE75-365A8D416B26}"/>
            </a:ext>
          </a:extLst>
        </xdr:cNvPr>
        <xdr:cNvSpPr/>
      </xdr:nvSpPr>
      <xdr:spPr>
        <a:xfrm>
          <a:off x="2244725" y="54855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18204</xdr:rowOff>
    </xdr:from>
    <xdr:to>
      <xdr:col>15</xdr:col>
      <xdr:colOff>136525</xdr:colOff>
      <xdr:row>34</xdr:row>
      <xdr:rowOff>39794</xdr:rowOff>
    </xdr:to>
    <xdr:cxnSp macro="">
      <xdr:nvCxnSpPr>
        <xdr:cNvPr id="88" name="直線コネクタ 87">
          <a:extLst>
            <a:ext uri="{FF2B5EF4-FFF2-40B4-BE49-F238E27FC236}">
              <a16:creationId xmlns:a16="http://schemas.microsoft.com/office/drawing/2014/main" id="{975EFF3C-A8AD-4AFD-96C4-924CB9A29E5A}"/>
            </a:ext>
          </a:extLst>
        </xdr:cNvPr>
        <xdr:cNvCxnSpPr/>
      </xdr:nvCxnSpPr>
      <xdr:spPr>
        <a:xfrm>
          <a:off x="2301875" y="5523654"/>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84879</xdr:rowOff>
    </xdr:from>
    <xdr:to>
      <xdr:col>7</xdr:col>
      <xdr:colOff>187325</xdr:colOff>
      <xdr:row>34</xdr:row>
      <xdr:rowOff>15029</xdr:rowOff>
    </xdr:to>
    <xdr:sp macro="" textlink="">
      <xdr:nvSpPr>
        <xdr:cNvPr id="89" name="楕円 88">
          <a:extLst>
            <a:ext uri="{FF2B5EF4-FFF2-40B4-BE49-F238E27FC236}">
              <a16:creationId xmlns:a16="http://schemas.microsoft.com/office/drawing/2014/main" id="{25539D3F-4AFB-462D-9413-3FC5F9198901}"/>
            </a:ext>
          </a:extLst>
        </xdr:cNvPr>
        <xdr:cNvSpPr/>
      </xdr:nvSpPr>
      <xdr:spPr>
        <a:xfrm>
          <a:off x="1558925" y="54315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135679</xdr:rowOff>
    </xdr:from>
    <xdr:to>
      <xdr:col>11</xdr:col>
      <xdr:colOff>136525</xdr:colOff>
      <xdr:row>34</xdr:row>
      <xdr:rowOff>18204</xdr:rowOff>
    </xdr:to>
    <xdr:cxnSp macro="">
      <xdr:nvCxnSpPr>
        <xdr:cNvPr id="90" name="直線コネクタ 89">
          <a:extLst>
            <a:ext uri="{FF2B5EF4-FFF2-40B4-BE49-F238E27FC236}">
              <a16:creationId xmlns:a16="http://schemas.microsoft.com/office/drawing/2014/main" id="{F6ED826F-3A9E-4B37-9529-94757E6C7623}"/>
            </a:ext>
          </a:extLst>
        </xdr:cNvPr>
        <xdr:cNvCxnSpPr/>
      </xdr:nvCxnSpPr>
      <xdr:spPr>
        <a:xfrm>
          <a:off x="1616075" y="5479204"/>
          <a:ext cx="685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A5C587FB-403E-4E47-954E-099AFEC1E488}"/>
            </a:ext>
          </a:extLst>
        </xdr:cNvPr>
        <xdr:cNvSpPr txBox="1"/>
      </xdr:nvSpPr>
      <xdr:spPr>
        <a:xfrm>
          <a:off x="3474094" y="474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764F3AD8-4B69-4800-A4A8-8403CC591492}"/>
            </a:ext>
          </a:extLst>
        </xdr:cNvPr>
        <xdr:cNvSpPr txBox="1"/>
      </xdr:nvSpPr>
      <xdr:spPr>
        <a:xfrm>
          <a:off x="2797819" y="47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BA04569-37AF-4DDC-8EF6-4E5FA79E8851}"/>
            </a:ext>
          </a:extLst>
        </xdr:cNvPr>
        <xdr:cNvSpPr txBox="1"/>
      </xdr:nvSpPr>
      <xdr:spPr>
        <a:xfrm>
          <a:off x="2112019" y="47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6FAF6C52-5BA1-4254-881C-88132AD54975}"/>
            </a:ext>
          </a:extLst>
        </xdr:cNvPr>
        <xdr:cNvSpPr txBox="1"/>
      </xdr:nvSpPr>
      <xdr:spPr>
        <a:xfrm>
          <a:off x="1426219" y="469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128498</xdr:rowOff>
    </xdr:from>
    <xdr:ext cx="405111" cy="259045"/>
    <xdr:sp macro="" textlink="">
      <xdr:nvSpPr>
        <xdr:cNvPr id="95" name="n_1mainValue有形固定資産減価償却率">
          <a:extLst>
            <a:ext uri="{FF2B5EF4-FFF2-40B4-BE49-F238E27FC236}">
              <a16:creationId xmlns:a16="http://schemas.microsoft.com/office/drawing/2014/main" id="{D2E06FC0-5B01-4A0B-AD99-80939C6B2BEF}"/>
            </a:ext>
          </a:extLst>
        </xdr:cNvPr>
        <xdr:cNvSpPr txBox="1"/>
      </xdr:nvSpPr>
      <xdr:spPr>
        <a:xfrm>
          <a:off x="3474094" y="563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81721</xdr:rowOff>
    </xdr:from>
    <xdr:ext cx="405111" cy="259045"/>
    <xdr:sp macro="" textlink="">
      <xdr:nvSpPr>
        <xdr:cNvPr id="96" name="n_2mainValue有形固定資産減価償却率">
          <a:extLst>
            <a:ext uri="{FF2B5EF4-FFF2-40B4-BE49-F238E27FC236}">
              <a16:creationId xmlns:a16="http://schemas.microsoft.com/office/drawing/2014/main" id="{B0A1BF13-D10A-4B3C-90CD-6E327B46E6BA}"/>
            </a:ext>
          </a:extLst>
        </xdr:cNvPr>
        <xdr:cNvSpPr txBox="1"/>
      </xdr:nvSpPr>
      <xdr:spPr>
        <a:xfrm>
          <a:off x="2797819" y="559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60131</xdr:rowOff>
    </xdr:from>
    <xdr:ext cx="405111" cy="259045"/>
    <xdr:sp macro="" textlink="">
      <xdr:nvSpPr>
        <xdr:cNvPr id="97" name="n_3mainValue有形固定資産減価償却率">
          <a:extLst>
            <a:ext uri="{FF2B5EF4-FFF2-40B4-BE49-F238E27FC236}">
              <a16:creationId xmlns:a16="http://schemas.microsoft.com/office/drawing/2014/main" id="{62FB1630-7A48-463C-9F1D-DD97F89041E5}"/>
            </a:ext>
          </a:extLst>
        </xdr:cNvPr>
        <xdr:cNvSpPr txBox="1"/>
      </xdr:nvSpPr>
      <xdr:spPr>
        <a:xfrm>
          <a:off x="2112019" y="55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6156</xdr:rowOff>
    </xdr:from>
    <xdr:ext cx="405111" cy="259045"/>
    <xdr:sp macro="" textlink="">
      <xdr:nvSpPr>
        <xdr:cNvPr id="98" name="n_4mainValue有形固定資産減価償却率">
          <a:extLst>
            <a:ext uri="{FF2B5EF4-FFF2-40B4-BE49-F238E27FC236}">
              <a16:creationId xmlns:a16="http://schemas.microsoft.com/office/drawing/2014/main" id="{2BE04074-FF0C-41D5-ADD2-7A162B560658}"/>
            </a:ext>
          </a:extLst>
        </xdr:cNvPr>
        <xdr:cNvSpPr txBox="1"/>
      </xdr:nvSpPr>
      <xdr:spPr>
        <a:xfrm>
          <a:off x="1426219" y="55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6C32324-476F-467A-A77B-0D0FE82D592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18BF230-F2C0-4AE2-B829-BD32C18962F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FF470E4-02D9-4216-BC4B-B9A5036126D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77F765B-4176-4B5D-811F-A67EA6A3387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D9FB5B3-31AE-4693-B252-031FE4D4856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2BC40B6-9056-40FA-98BB-5124ADDC69B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72F64F3-E27C-41CE-B9CD-EB9B33E2767B}"/>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82463F7-944C-4FE7-BAD9-9465309A81F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19327B2-E151-49BD-818A-1BAF044E256B}"/>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711EAED-2A8B-4F39-A86F-1DF36A95690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225F906-909A-4D04-8C9F-83E3C50CA71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1DAB96D-3355-462C-8FCF-C8A5A0AFA8C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1E80363-EB10-4029-9A27-6367102C6E1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平成８年度に借入した欅台中学校校舎建設事業（３</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３３億円）に係る既発債の発行が終了し、将来負担額は減少傾向にあるものの、類似団体と比較して職員数が多く、人件費が高い水準にあるため、債務償還比率も類似団体と比べると高くなっている。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34EF871-B414-4C24-8A6A-18B4DFE8F28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7BA2439-DE5A-4E3A-B9F7-BAD32045946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B5C8378-F410-4548-B703-2687E57F8FE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40024E8-9722-430E-9BEC-CFA2950EECA8}"/>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EDA49A6-798A-4E1B-A6CB-6CCAD677BFC2}"/>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FB94524-B0C0-4A07-8BB8-1DC6F7DD80E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DC00FAD-BC4D-4528-9A50-C7077360506F}"/>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75F1D94-48E8-41C5-8FAA-12DD1882B36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6F7A9E4-A1D4-4D37-8156-9F6364E48891}"/>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18DF9DC-EB65-4E48-8699-4CE25E42A03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4A540ED-E68E-4696-A996-D945C18FF7B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0CFA8E0-EE9D-4B9D-845F-197BF451B53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C46EC59-2841-4FB9-B039-D249D7780ED0}"/>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1434A9E-3AAA-4959-9FA5-79C41C0FEE7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33DF95B-D2DE-46D5-B564-80C661CDD23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342F8A8C-CCB9-45EF-A25F-AFF317DDD723}"/>
            </a:ext>
          </a:extLst>
        </xdr:cNvPr>
        <xdr:cNvCxnSpPr/>
      </xdr:nvCxnSpPr>
      <xdr:spPr>
        <a:xfrm flipV="1">
          <a:off x="13326745" y="4296833"/>
          <a:ext cx="1269" cy="125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DFDCDF4-352B-4339-A277-9F5D34012264}"/>
            </a:ext>
          </a:extLst>
        </xdr:cNvPr>
        <xdr:cNvSpPr txBox="1"/>
      </xdr:nvSpPr>
      <xdr:spPr>
        <a:xfrm>
          <a:off x="13379450" y="55538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F53BCA6B-CCCD-4C88-AE31-A2A2F8834FA6}"/>
            </a:ext>
          </a:extLst>
        </xdr:cNvPr>
        <xdr:cNvCxnSpPr/>
      </xdr:nvCxnSpPr>
      <xdr:spPr>
        <a:xfrm>
          <a:off x="13255625" y="55499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D92E818-07B3-47CB-9BD7-903FE361467F}"/>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E59A710-C049-4137-9357-8D12FFF375F2}"/>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2226EAEC-F63B-44B7-8C82-093B1386679D}"/>
            </a:ext>
          </a:extLst>
        </xdr:cNvPr>
        <xdr:cNvSpPr txBox="1"/>
      </xdr:nvSpPr>
      <xdr:spPr>
        <a:xfrm>
          <a:off x="13379450" y="4621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A1331C00-FAB6-411B-B2CB-E60F1B61035F}"/>
            </a:ext>
          </a:extLst>
        </xdr:cNvPr>
        <xdr:cNvSpPr/>
      </xdr:nvSpPr>
      <xdr:spPr>
        <a:xfrm>
          <a:off x="13293725" y="47602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CA3BF1D9-47FD-4130-BE97-6BB21164F9EA}"/>
            </a:ext>
          </a:extLst>
        </xdr:cNvPr>
        <xdr:cNvSpPr/>
      </xdr:nvSpPr>
      <xdr:spPr>
        <a:xfrm>
          <a:off x="12646025" y="4706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495780B4-B236-4E7D-9727-F0D82405FBAD}"/>
            </a:ext>
          </a:extLst>
        </xdr:cNvPr>
        <xdr:cNvSpPr/>
      </xdr:nvSpPr>
      <xdr:spPr>
        <a:xfrm>
          <a:off x="11960225" y="48681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8913278D-453D-46B7-BFBC-82716425B183}"/>
            </a:ext>
          </a:extLst>
        </xdr:cNvPr>
        <xdr:cNvSpPr/>
      </xdr:nvSpPr>
      <xdr:spPr>
        <a:xfrm>
          <a:off x="11274425" y="4931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B829650D-C684-4DD1-A458-796511394D31}"/>
            </a:ext>
          </a:extLst>
        </xdr:cNvPr>
        <xdr:cNvSpPr/>
      </xdr:nvSpPr>
      <xdr:spPr>
        <a:xfrm>
          <a:off x="10588625" y="4914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5A4E77C-FD9C-4892-A48C-C92FF87DD9A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B94294-742D-4BFB-AE7A-8F6D7150ADA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B56E7E-D174-472C-84BF-2CD9C1631B4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7278AE-7B9D-4810-A8EF-B2F5EDC972D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83A84D5-9581-42B3-9272-DA937FA0885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30452</xdr:rowOff>
    </xdr:from>
    <xdr:to>
      <xdr:col>76</xdr:col>
      <xdr:colOff>73025</xdr:colOff>
      <xdr:row>30</xdr:row>
      <xdr:rowOff>132052</xdr:rowOff>
    </xdr:to>
    <xdr:sp macro="" textlink="">
      <xdr:nvSpPr>
        <xdr:cNvPr id="143" name="楕円 142">
          <a:extLst>
            <a:ext uri="{FF2B5EF4-FFF2-40B4-BE49-F238E27FC236}">
              <a16:creationId xmlns:a16="http://schemas.microsoft.com/office/drawing/2014/main" id="{62E990F0-2DD6-4C00-9929-B8CDD007972E}"/>
            </a:ext>
          </a:extLst>
        </xdr:cNvPr>
        <xdr:cNvSpPr/>
      </xdr:nvSpPr>
      <xdr:spPr>
        <a:xfrm>
          <a:off x="13293725" y="48850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8879</xdr:rowOff>
    </xdr:from>
    <xdr:ext cx="469744" cy="259045"/>
    <xdr:sp macro="" textlink="">
      <xdr:nvSpPr>
        <xdr:cNvPr id="144" name="債務償還比率該当値テキスト">
          <a:extLst>
            <a:ext uri="{FF2B5EF4-FFF2-40B4-BE49-F238E27FC236}">
              <a16:creationId xmlns:a16="http://schemas.microsoft.com/office/drawing/2014/main" id="{843C3006-182D-4445-8A13-0B5B8F3E65C3}"/>
            </a:ext>
          </a:extLst>
        </xdr:cNvPr>
        <xdr:cNvSpPr txBox="1"/>
      </xdr:nvSpPr>
      <xdr:spPr>
        <a:xfrm>
          <a:off x="13379450" y="48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67804</xdr:rowOff>
    </xdr:from>
    <xdr:to>
      <xdr:col>72</xdr:col>
      <xdr:colOff>123825</xdr:colOff>
      <xdr:row>29</xdr:row>
      <xdr:rowOff>169404</xdr:rowOff>
    </xdr:to>
    <xdr:sp macro="" textlink="">
      <xdr:nvSpPr>
        <xdr:cNvPr id="145" name="楕円 144">
          <a:extLst>
            <a:ext uri="{FF2B5EF4-FFF2-40B4-BE49-F238E27FC236}">
              <a16:creationId xmlns:a16="http://schemas.microsoft.com/office/drawing/2014/main" id="{452638A5-C78D-46D3-B5A2-FF6F22E4A4BA}"/>
            </a:ext>
          </a:extLst>
        </xdr:cNvPr>
        <xdr:cNvSpPr/>
      </xdr:nvSpPr>
      <xdr:spPr>
        <a:xfrm>
          <a:off x="12646025" y="4760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118604</xdr:rowOff>
    </xdr:from>
    <xdr:to>
      <xdr:col>76</xdr:col>
      <xdr:colOff>22225</xdr:colOff>
      <xdr:row>30</xdr:row>
      <xdr:rowOff>81252</xdr:rowOff>
    </xdr:to>
    <xdr:cxnSp macro="">
      <xdr:nvCxnSpPr>
        <xdr:cNvPr id="146" name="直線コネクタ 145">
          <a:extLst>
            <a:ext uri="{FF2B5EF4-FFF2-40B4-BE49-F238E27FC236}">
              <a16:creationId xmlns:a16="http://schemas.microsoft.com/office/drawing/2014/main" id="{5FF518DD-5A61-4CFE-8695-62F6857D83CC}"/>
            </a:ext>
          </a:extLst>
        </xdr:cNvPr>
        <xdr:cNvCxnSpPr/>
      </xdr:nvCxnSpPr>
      <xdr:spPr>
        <a:xfrm>
          <a:off x="12693650" y="4817604"/>
          <a:ext cx="638175" cy="1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67994</xdr:rowOff>
    </xdr:from>
    <xdr:to>
      <xdr:col>68</xdr:col>
      <xdr:colOff>123825</xdr:colOff>
      <xdr:row>30</xdr:row>
      <xdr:rowOff>169594</xdr:rowOff>
    </xdr:to>
    <xdr:sp macro="" textlink="">
      <xdr:nvSpPr>
        <xdr:cNvPr id="147" name="楕円 146">
          <a:extLst>
            <a:ext uri="{FF2B5EF4-FFF2-40B4-BE49-F238E27FC236}">
              <a16:creationId xmlns:a16="http://schemas.microsoft.com/office/drawing/2014/main" id="{2EFC4637-8002-4FAE-A9E3-D4A9FC0F26FF}"/>
            </a:ext>
          </a:extLst>
        </xdr:cNvPr>
        <xdr:cNvSpPr/>
      </xdr:nvSpPr>
      <xdr:spPr>
        <a:xfrm>
          <a:off x="11960225" y="4922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118604</xdr:rowOff>
    </xdr:from>
    <xdr:to>
      <xdr:col>72</xdr:col>
      <xdr:colOff>73025</xdr:colOff>
      <xdr:row>30</xdr:row>
      <xdr:rowOff>118794</xdr:rowOff>
    </xdr:to>
    <xdr:cxnSp macro="">
      <xdr:nvCxnSpPr>
        <xdr:cNvPr id="148" name="直線コネクタ 147">
          <a:extLst>
            <a:ext uri="{FF2B5EF4-FFF2-40B4-BE49-F238E27FC236}">
              <a16:creationId xmlns:a16="http://schemas.microsoft.com/office/drawing/2014/main" id="{23D69A27-EBDA-4E35-A6A4-A90B82791CBF}"/>
            </a:ext>
          </a:extLst>
        </xdr:cNvPr>
        <xdr:cNvCxnSpPr/>
      </xdr:nvCxnSpPr>
      <xdr:spPr>
        <a:xfrm flipV="1">
          <a:off x="12007850" y="4817604"/>
          <a:ext cx="6858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17808</xdr:rowOff>
    </xdr:from>
    <xdr:to>
      <xdr:col>64</xdr:col>
      <xdr:colOff>123825</xdr:colOff>
      <xdr:row>31</xdr:row>
      <xdr:rowOff>119408</xdr:rowOff>
    </xdr:to>
    <xdr:sp macro="" textlink="">
      <xdr:nvSpPr>
        <xdr:cNvPr id="149" name="楕円 148">
          <a:extLst>
            <a:ext uri="{FF2B5EF4-FFF2-40B4-BE49-F238E27FC236}">
              <a16:creationId xmlns:a16="http://schemas.microsoft.com/office/drawing/2014/main" id="{88C6147D-2775-41F4-B433-41B3C6A94D81}"/>
            </a:ext>
          </a:extLst>
        </xdr:cNvPr>
        <xdr:cNvSpPr/>
      </xdr:nvSpPr>
      <xdr:spPr>
        <a:xfrm>
          <a:off x="11274425" y="50374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118794</xdr:rowOff>
    </xdr:from>
    <xdr:to>
      <xdr:col>68</xdr:col>
      <xdr:colOff>73025</xdr:colOff>
      <xdr:row>31</xdr:row>
      <xdr:rowOff>68608</xdr:rowOff>
    </xdr:to>
    <xdr:cxnSp macro="">
      <xdr:nvCxnSpPr>
        <xdr:cNvPr id="150" name="直線コネクタ 149">
          <a:extLst>
            <a:ext uri="{FF2B5EF4-FFF2-40B4-BE49-F238E27FC236}">
              <a16:creationId xmlns:a16="http://schemas.microsoft.com/office/drawing/2014/main" id="{2BE5D281-734C-4521-B558-A106A318A9BC}"/>
            </a:ext>
          </a:extLst>
        </xdr:cNvPr>
        <xdr:cNvCxnSpPr/>
      </xdr:nvCxnSpPr>
      <xdr:spPr>
        <a:xfrm flipV="1">
          <a:off x="11322050" y="4979719"/>
          <a:ext cx="685800" cy="10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15289</xdr:rowOff>
    </xdr:from>
    <xdr:to>
      <xdr:col>60</xdr:col>
      <xdr:colOff>123825</xdr:colOff>
      <xdr:row>31</xdr:row>
      <xdr:rowOff>116889</xdr:rowOff>
    </xdr:to>
    <xdr:sp macro="" textlink="">
      <xdr:nvSpPr>
        <xdr:cNvPr id="151" name="楕円 150">
          <a:extLst>
            <a:ext uri="{FF2B5EF4-FFF2-40B4-BE49-F238E27FC236}">
              <a16:creationId xmlns:a16="http://schemas.microsoft.com/office/drawing/2014/main" id="{41231837-3685-4A6F-8D44-F6D56440E704}"/>
            </a:ext>
          </a:extLst>
        </xdr:cNvPr>
        <xdr:cNvSpPr/>
      </xdr:nvSpPr>
      <xdr:spPr>
        <a:xfrm>
          <a:off x="10588625" y="50317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66089</xdr:rowOff>
    </xdr:from>
    <xdr:to>
      <xdr:col>64</xdr:col>
      <xdr:colOff>73025</xdr:colOff>
      <xdr:row>31</xdr:row>
      <xdr:rowOff>68608</xdr:rowOff>
    </xdr:to>
    <xdr:cxnSp macro="">
      <xdr:nvCxnSpPr>
        <xdr:cNvPr id="152" name="直線コネクタ 151">
          <a:extLst>
            <a:ext uri="{FF2B5EF4-FFF2-40B4-BE49-F238E27FC236}">
              <a16:creationId xmlns:a16="http://schemas.microsoft.com/office/drawing/2014/main" id="{D7BA9966-79CD-490F-8F65-0A6C1B5B9F46}"/>
            </a:ext>
          </a:extLst>
        </xdr:cNvPr>
        <xdr:cNvCxnSpPr/>
      </xdr:nvCxnSpPr>
      <xdr:spPr>
        <a:xfrm>
          <a:off x="10636250" y="5088939"/>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5B1718E4-FAA0-44A6-AD64-6BAA53488334}"/>
            </a:ext>
          </a:extLst>
        </xdr:cNvPr>
        <xdr:cNvSpPr txBox="1"/>
      </xdr:nvSpPr>
      <xdr:spPr>
        <a:xfrm>
          <a:off x="12465127" y="4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A49D8534-6203-451B-8232-E369E0EFCA93}"/>
            </a:ext>
          </a:extLst>
        </xdr:cNvPr>
        <xdr:cNvSpPr txBox="1"/>
      </xdr:nvSpPr>
      <xdr:spPr>
        <a:xfrm>
          <a:off x="11788852" y="46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033197DC-055F-4432-8F33-8E1E7EFE8CC2}"/>
            </a:ext>
          </a:extLst>
        </xdr:cNvPr>
        <xdr:cNvSpPr txBox="1"/>
      </xdr:nvSpPr>
      <xdr:spPr>
        <a:xfrm>
          <a:off x="11103052" y="471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9D3943A9-DD8D-4AB0-A6F5-996AAEE42B25}"/>
            </a:ext>
          </a:extLst>
        </xdr:cNvPr>
        <xdr:cNvSpPr txBox="1"/>
      </xdr:nvSpPr>
      <xdr:spPr>
        <a:xfrm>
          <a:off x="10417252" y="469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160531</xdr:rowOff>
    </xdr:from>
    <xdr:ext cx="469744" cy="259045"/>
    <xdr:sp macro="" textlink="">
      <xdr:nvSpPr>
        <xdr:cNvPr id="157" name="n_1mainValue債務償還比率">
          <a:extLst>
            <a:ext uri="{FF2B5EF4-FFF2-40B4-BE49-F238E27FC236}">
              <a16:creationId xmlns:a16="http://schemas.microsoft.com/office/drawing/2014/main" id="{ED33B188-5999-462E-957C-7FD1619956E0}"/>
            </a:ext>
          </a:extLst>
        </xdr:cNvPr>
        <xdr:cNvSpPr txBox="1"/>
      </xdr:nvSpPr>
      <xdr:spPr>
        <a:xfrm>
          <a:off x="12465127" y="485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160721</xdr:rowOff>
    </xdr:from>
    <xdr:ext cx="469744" cy="259045"/>
    <xdr:sp macro="" textlink="">
      <xdr:nvSpPr>
        <xdr:cNvPr id="158" name="n_2mainValue債務償還比率">
          <a:extLst>
            <a:ext uri="{FF2B5EF4-FFF2-40B4-BE49-F238E27FC236}">
              <a16:creationId xmlns:a16="http://schemas.microsoft.com/office/drawing/2014/main" id="{0AE55138-332A-4E1C-B504-D3441015CB3B}"/>
            </a:ext>
          </a:extLst>
        </xdr:cNvPr>
        <xdr:cNvSpPr txBox="1"/>
      </xdr:nvSpPr>
      <xdr:spPr>
        <a:xfrm>
          <a:off x="11788852" y="50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110535</xdr:rowOff>
    </xdr:from>
    <xdr:ext cx="469744" cy="259045"/>
    <xdr:sp macro="" textlink="">
      <xdr:nvSpPr>
        <xdr:cNvPr id="159" name="n_3mainValue債務償還比率">
          <a:extLst>
            <a:ext uri="{FF2B5EF4-FFF2-40B4-BE49-F238E27FC236}">
              <a16:creationId xmlns:a16="http://schemas.microsoft.com/office/drawing/2014/main" id="{590777A5-E439-4415-BB1E-4C120FCA9E86}"/>
            </a:ext>
          </a:extLst>
        </xdr:cNvPr>
        <xdr:cNvSpPr txBox="1"/>
      </xdr:nvSpPr>
      <xdr:spPr>
        <a:xfrm>
          <a:off x="11103052" y="51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108016</xdr:rowOff>
    </xdr:from>
    <xdr:ext cx="469744" cy="259045"/>
    <xdr:sp macro="" textlink="">
      <xdr:nvSpPr>
        <xdr:cNvPr id="160" name="n_4mainValue債務償還比率">
          <a:extLst>
            <a:ext uri="{FF2B5EF4-FFF2-40B4-BE49-F238E27FC236}">
              <a16:creationId xmlns:a16="http://schemas.microsoft.com/office/drawing/2014/main" id="{F9D246E4-4909-4243-8792-9F4ECEA61EA9}"/>
            </a:ext>
          </a:extLst>
        </xdr:cNvPr>
        <xdr:cNvSpPr txBox="1"/>
      </xdr:nvSpPr>
      <xdr:spPr>
        <a:xfrm>
          <a:off x="10417252" y="51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A735DFB-D5A8-48EC-9CBA-99D1ACFEC0F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291EFD8-9FF0-45D6-A55E-87063BE6E87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249189E-7578-4A11-81E7-9E2B5A84400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053D3FF-7236-4F62-AE53-B7CF7ACCE10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4501271-8B16-485B-9A56-EB3EE2D35B3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F137CFE-1C68-4F8A-B793-25641C829BF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E8A4AD-8119-4AD1-9A1A-D0450EF9D23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149675-AC7B-4285-AFF3-5D5679F4820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92B200-59EC-46C8-A44E-22ADD27C402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6ED6F2-AC60-41FD-B9DF-69CD1EF0F1D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DB28F1-023C-40E1-8C2A-AF90D147362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5C68BB-1105-40DA-A4FF-0CBAEE1B899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969B2F-F2F0-4740-B710-C0F484A3B31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71EEAF-C6F2-4DC7-8B4A-EC8119C3C3C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0D125C-81D3-484B-8818-1281A30576A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0CD76E-ACE6-40A1-983D-D115851E977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FEFC73-7471-418F-95A1-8E07F44E653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566F55-C942-4028-A7D0-6218AE53ACA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F952BC-EC66-4579-A466-91B65E590D0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ECB76A-F01F-4925-A772-3F52620BF97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1AAC9B-6A2A-4F08-9ECB-C4D449DD1D0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F80528-7D9E-4967-B262-7566B3750FC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CFE87-0A29-43CC-989A-BF59FE28043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8B92F0-DEE0-4EDA-8AD5-C230B3EBDF9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58EAC0-A8A5-40E7-80D4-4B8F1EB32C3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C0C34C-9CDD-4EDC-9D16-5F7D392FE3C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0EACB5-D5FB-487D-BA1B-2DEA04B7797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5C9D45-49FD-4048-A435-C8C459129A5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BB6E10-D2A7-433E-93A0-3932271E02D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4639DB-1CE6-43A8-A26A-9D5AEBD0072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D5FC17-45B4-4354-8C74-E4B9A16C5D3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8506FD-8526-44FE-9608-9AB2BFA7166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F25835-75B5-4EDC-9000-080F6D4D4A2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39C1CE-CF58-43B1-B39A-8311DDDBDB1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6A5EEE-EA59-4735-94C1-1C048D7A702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F338D0-C150-4EF1-A95D-7842BE60E37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74545B-E2AA-4A4A-B807-918AFCF4196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17F83F-32BB-4829-90F5-607133000DF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E85E44-758D-4B84-A29F-219D8E4C548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020455-9CD0-420E-964B-AF2B5C5A9A9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5FCAE0-E115-4186-8EFC-7AF63B190F4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E7B729-E9F8-4293-A082-6D1F3DDFDA1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D4FB26-08AA-4DF4-AAC0-EFC71E84D6D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155CD0-0A22-4307-9FC2-12364EFAF1F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14924B-DA1A-43FF-B844-973926C60A4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23CF51-AAE2-4FB3-B7E9-B6F7A83A118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DCD9D5-42C0-4E61-B454-5B203B28B8D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503197-561A-417D-9D7C-A4FA89F1097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4565E5-B61C-4C2D-9C66-D14CB4A39D9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CDAFC5-C149-460B-B915-11B55341F55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ADDEF1-332A-433A-9F68-894FD6ED515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E828D8-71E3-4E1C-B8CF-1A3AB0D8DF7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D9731B-3366-4B1A-A4AB-A79BCE1011A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AAEA88-58D5-48C5-80ED-AEEE9988149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362023-3D03-4185-BF43-445F4860CDD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EECA6E-AA8C-4098-99B9-4ABBBF35F98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EEEA18-193B-4C6D-9E48-50253C6E738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6E5608F-F46D-4F13-8BDC-086F8158C64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AFC3621-5D66-49BB-A004-FC6F8B79874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7C2DE0-CF75-4340-99F9-8E775D72A8C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6F91F6-CF5C-4703-8119-C91AA529D7A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B109985C-98C2-4FB9-A23E-BC8C3FEB2664}"/>
            </a:ext>
          </a:extLst>
        </xdr:cNvPr>
        <xdr:cNvCxnSpPr/>
      </xdr:nvCxnSpPr>
      <xdr:spPr>
        <a:xfrm flipV="1">
          <a:off x="4180840" y="5647055"/>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521AA57B-6099-4BC5-8683-A4F27A0B7984}"/>
            </a:ext>
          </a:extLst>
        </xdr:cNvPr>
        <xdr:cNvSpPr txBox="1"/>
      </xdr:nvSpPr>
      <xdr:spPr>
        <a:xfrm>
          <a:off x="421957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96BBBD47-8C75-4095-9F92-6790C1A9DD21}"/>
            </a:ext>
          </a:extLst>
        </xdr:cNvPr>
        <xdr:cNvCxnSpPr/>
      </xdr:nvCxnSpPr>
      <xdr:spPr>
        <a:xfrm>
          <a:off x="4105275" y="6837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F59A549A-B034-451B-88AD-05FBE615505F}"/>
            </a:ext>
          </a:extLst>
        </xdr:cNvPr>
        <xdr:cNvSpPr txBox="1"/>
      </xdr:nvSpPr>
      <xdr:spPr>
        <a:xfrm>
          <a:off x="4219575"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B4B757EB-8DB2-4665-BE6F-D4B2DD5371CD}"/>
            </a:ext>
          </a:extLst>
        </xdr:cNvPr>
        <xdr:cNvCxnSpPr/>
      </xdr:nvCxnSpPr>
      <xdr:spPr>
        <a:xfrm>
          <a:off x="4105275" y="5647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06391A73-EA9C-4A23-897B-6C26554964E3}"/>
            </a:ext>
          </a:extLst>
        </xdr:cNvPr>
        <xdr:cNvSpPr txBox="1"/>
      </xdr:nvSpPr>
      <xdr:spPr>
        <a:xfrm>
          <a:off x="4219575"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420EC77D-AD01-4009-8B2C-24B94B218F65}"/>
            </a:ext>
          </a:extLst>
        </xdr:cNvPr>
        <xdr:cNvSpPr/>
      </xdr:nvSpPr>
      <xdr:spPr>
        <a:xfrm>
          <a:off x="4124325"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B5112F7B-EF24-49C8-BEC8-3BD4EBA01301}"/>
            </a:ext>
          </a:extLst>
        </xdr:cNvPr>
        <xdr:cNvSpPr/>
      </xdr:nvSpPr>
      <xdr:spPr>
        <a:xfrm>
          <a:off x="3381375" y="6151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CCDB27A7-B3C0-4DB1-A8D7-A528D7A4AA57}"/>
            </a:ext>
          </a:extLst>
        </xdr:cNvPr>
        <xdr:cNvSpPr/>
      </xdr:nvSpPr>
      <xdr:spPr>
        <a:xfrm>
          <a:off x="2571750"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E39404F6-D7D0-4201-A32A-19E0F2BA7415}"/>
            </a:ext>
          </a:extLst>
        </xdr:cNvPr>
        <xdr:cNvSpPr/>
      </xdr:nvSpPr>
      <xdr:spPr>
        <a:xfrm>
          <a:off x="1781175" y="613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37678058-896E-44F0-8BC0-B1EBC18DA2A7}"/>
            </a:ext>
          </a:extLst>
        </xdr:cNvPr>
        <xdr:cNvSpPr/>
      </xdr:nvSpPr>
      <xdr:spPr>
        <a:xfrm>
          <a:off x="981075" y="6104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6DF1DB-403D-46FB-B3C5-2841881A9F0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C1E5DE-E415-4D47-9631-BBA2AB1DB81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237840-FE4B-4F73-9289-C7F8B3FF1A9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700877-90AE-4605-83D7-7D7D74725CD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784F21-E5EA-44B1-A425-F0B1272572B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67310</xdr:rowOff>
    </xdr:from>
    <xdr:to>
      <xdr:col>24</xdr:col>
      <xdr:colOff>114300</xdr:colOff>
      <xdr:row>39</xdr:row>
      <xdr:rowOff>168910</xdr:rowOff>
    </xdr:to>
    <xdr:sp macro="" textlink="">
      <xdr:nvSpPr>
        <xdr:cNvPr id="73" name="楕円 72">
          <a:extLst>
            <a:ext uri="{FF2B5EF4-FFF2-40B4-BE49-F238E27FC236}">
              <a16:creationId xmlns:a16="http://schemas.microsoft.com/office/drawing/2014/main" id="{9948058A-150F-4BED-938A-C934F1A4DC58}"/>
            </a:ext>
          </a:extLst>
        </xdr:cNvPr>
        <xdr:cNvSpPr/>
      </xdr:nvSpPr>
      <xdr:spPr>
        <a:xfrm>
          <a:off x="4124325" y="6379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6B937666-6DF1-48D4-B88C-6E0ED9A142EB}"/>
            </a:ext>
          </a:extLst>
        </xdr:cNvPr>
        <xdr:cNvSpPr txBox="1"/>
      </xdr:nvSpPr>
      <xdr:spPr>
        <a:xfrm>
          <a:off x="4219575"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5" name="楕円 74">
          <a:extLst>
            <a:ext uri="{FF2B5EF4-FFF2-40B4-BE49-F238E27FC236}">
              <a16:creationId xmlns:a16="http://schemas.microsoft.com/office/drawing/2014/main" id="{1B0922B7-D29D-4115-8D04-F7A8C5D1625C}"/>
            </a:ext>
          </a:extLst>
        </xdr:cNvPr>
        <xdr:cNvSpPr/>
      </xdr:nvSpPr>
      <xdr:spPr>
        <a:xfrm>
          <a:off x="3381375" y="6360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118110</xdr:rowOff>
    </xdr:to>
    <xdr:cxnSp macro="">
      <xdr:nvCxnSpPr>
        <xdr:cNvPr id="76" name="直線コネクタ 75">
          <a:extLst>
            <a:ext uri="{FF2B5EF4-FFF2-40B4-BE49-F238E27FC236}">
              <a16:creationId xmlns:a16="http://schemas.microsoft.com/office/drawing/2014/main" id="{3AC5F56A-1266-4B94-BC6A-227E866058A0}"/>
            </a:ext>
          </a:extLst>
        </xdr:cNvPr>
        <xdr:cNvCxnSpPr/>
      </xdr:nvCxnSpPr>
      <xdr:spPr>
        <a:xfrm>
          <a:off x="3429000" y="641731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7" name="楕円 76">
          <a:extLst>
            <a:ext uri="{FF2B5EF4-FFF2-40B4-BE49-F238E27FC236}">
              <a16:creationId xmlns:a16="http://schemas.microsoft.com/office/drawing/2014/main" id="{DF7DB505-CA68-4E7E-B64C-41DD7683AD00}"/>
            </a:ext>
          </a:extLst>
        </xdr:cNvPr>
        <xdr:cNvSpPr/>
      </xdr:nvSpPr>
      <xdr:spPr>
        <a:xfrm>
          <a:off x="2571750"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99060</xdr:rowOff>
    </xdr:to>
    <xdr:cxnSp macro="">
      <xdr:nvCxnSpPr>
        <xdr:cNvPr id="78" name="直線コネクタ 77">
          <a:extLst>
            <a:ext uri="{FF2B5EF4-FFF2-40B4-BE49-F238E27FC236}">
              <a16:creationId xmlns:a16="http://schemas.microsoft.com/office/drawing/2014/main" id="{C4CE7DF0-ED3F-4EF5-9AFE-607E87F3C62F}"/>
            </a:ext>
          </a:extLst>
        </xdr:cNvPr>
        <xdr:cNvCxnSpPr/>
      </xdr:nvCxnSpPr>
      <xdr:spPr>
        <a:xfrm>
          <a:off x="2619375" y="639127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BFC06589-B8F4-40BC-9BE4-CD990953E215}"/>
            </a:ext>
          </a:extLst>
        </xdr:cNvPr>
        <xdr:cNvSpPr/>
      </xdr:nvSpPr>
      <xdr:spPr>
        <a:xfrm>
          <a:off x="17811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76200</xdr:rowOff>
    </xdr:to>
    <xdr:cxnSp macro="">
      <xdr:nvCxnSpPr>
        <xdr:cNvPr id="80" name="直線コネクタ 79">
          <a:extLst>
            <a:ext uri="{FF2B5EF4-FFF2-40B4-BE49-F238E27FC236}">
              <a16:creationId xmlns:a16="http://schemas.microsoft.com/office/drawing/2014/main" id="{E5CE3A0A-1881-4BC1-9309-379C685DDD1F}"/>
            </a:ext>
          </a:extLst>
        </xdr:cNvPr>
        <xdr:cNvCxnSpPr/>
      </xdr:nvCxnSpPr>
      <xdr:spPr>
        <a:xfrm>
          <a:off x="1828800" y="63722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a:extLst>
            <a:ext uri="{FF2B5EF4-FFF2-40B4-BE49-F238E27FC236}">
              <a16:creationId xmlns:a16="http://schemas.microsoft.com/office/drawing/2014/main" id="{321659A2-2231-487A-8E7B-7DE1B375D4FF}"/>
            </a:ext>
          </a:extLst>
        </xdr:cNvPr>
        <xdr:cNvSpPr/>
      </xdr:nvSpPr>
      <xdr:spPr>
        <a:xfrm>
          <a:off x="981075" y="6302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24B75984-78AE-4546-9B41-47EC510F9AFD}"/>
            </a:ext>
          </a:extLst>
        </xdr:cNvPr>
        <xdr:cNvCxnSpPr/>
      </xdr:nvCxnSpPr>
      <xdr:spPr>
        <a:xfrm>
          <a:off x="1028700" y="634047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BA9B3C97-ADCF-4E3A-8DEE-57093C39BE53}"/>
            </a:ext>
          </a:extLst>
        </xdr:cNvPr>
        <xdr:cNvSpPr txBox="1"/>
      </xdr:nvSpPr>
      <xdr:spPr>
        <a:xfrm>
          <a:off x="32391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905380C1-68AA-4F7E-9312-EA1FF8B8A97F}"/>
            </a:ext>
          </a:extLst>
        </xdr:cNvPr>
        <xdr:cNvSpPr txBox="1"/>
      </xdr:nvSpPr>
      <xdr:spPr>
        <a:xfrm>
          <a:off x="2439044"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328ACE8C-A85E-4B19-A73B-BC5098223395}"/>
            </a:ext>
          </a:extLst>
        </xdr:cNvPr>
        <xdr:cNvSpPr txBox="1"/>
      </xdr:nvSpPr>
      <xdr:spPr>
        <a:xfrm>
          <a:off x="1648469"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AEF39ED1-CC9E-4257-8B64-61940662D567}"/>
            </a:ext>
          </a:extLst>
        </xdr:cNvPr>
        <xdr:cNvSpPr txBox="1"/>
      </xdr:nvSpPr>
      <xdr:spPr>
        <a:xfrm>
          <a:off x="8483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id="{7CA89787-FE2D-4A23-988C-F54EE62640CF}"/>
            </a:ext>
          </a:extLst>
        </xdr:cNvPr>
        <xdr:cNvSpPr txBox="1"/>
      </xdr:nvSpPr>
      <xdr:spPr>
        <a:xfrm>
          <a:off x="3239144" y="645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8B40FD52-5ED1-4E8A-B73B-3106328A1150}"/>
            </a:ext>
          </a:extLst>
        </xdr:cNvPr>
        <xdr:cNvSpPr txBox="1"/>
      </xdr:nvSpPr>
      <xdr:spPr>
        <a:xfrm>
          <a:off x="2439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8CE8355A-662C-4B7A-B4DF-100C33F328D2}"/>
            </a:ext>
          </a:extLst>
        </xdr:cNvPr>
        <xdr:cNvSpPr txBox="1"/>
      </xdr:nvSpPr>
      <xdr:spPr>
        <a:xfrm>
          <a:off x="164846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85A747B7-F79F-4FCF-9367-7944028599D4}"/>
            </a:ext>
          </a:extLst>
        </xdr:cNvPr>
        <xdr:cNvSpPr txBox="1"/>
      </xdr:nvSpPr>
      <xdr:spPr>
        <a:xfrm>
          <a:off x="848369"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09714A7-F280-4AD6-BC48-5321E884CC9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BE862C5-C52E-4701-B5DE-49260522FB7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2F2314-4EC8-4A87-AE6E-0CA1F3D74E5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6B7682D-C622-4428-8A06-740C5FBF236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1949C5-7664-4DD1-B680-C27BA813EE3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AD756A1-0145-49A7-B7B3-9116F86F679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A733CF5-15CF-491F-B08F-21B915F84DA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4C7845A-ADA3-4075-AAEB-46A9ABBC088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A93FC98-BDF5-4CE5-94A3-AB3977DB2BE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2242F1C-F3B7-4456-8DE0-92550DFD567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4AC71A6-646F-44A9-800F-8B7E5432508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93733BC-E344-4971-91E5-AFF37DE36ED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BE1887-0421-4D99-947F-8D5B6FB57A2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5546EDE-D75B-49F2-9AC8-8945E339502A}"/>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ECA822E-7AE0-4ADA-AA6B-80E49B0AA80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9E1B485-D0A7-4A65-80ED-4415AB106F84}"/>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15C2C9E-3DB3-44BE-B27D-4F3F62CC8DC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08F666F-3E9A-4A32-9687-3E19F3718C20}"/>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4110019-6723-4523-8FE4-8451BC0C1A1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48945DD-2978-416F-8224-72D27F6CECE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82ED7E0-AA00-4D28-ACC2-B3A4E6D7CD2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1BC4E49-1140-4E68-B53D-3BB14EFE65D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2BD0758-F366-4D20-9EA9-A68A4E23A22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910E34F2-DCB7-4853-A860-FBDC462CCD6B}"/>
            </a:ext>
          </a:extLst>
        </xdr:cNvPr>
        <xdr:cNvCxnSpPr/>
      </xdr:nvCxnSpPr>
      <xdr:spPr>
        <a:xfrm flipV="1">
          <a:off x="9429115" y="5617007"/>
          <a:ext cx="0" cy="114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4012E23-40F0-436E-B876-CA1E530A1523}"/>
            </a:ext>
          </a:extLst>
        </xdr:cNvPr>
        <xdr:cNvSpPr txBox="1"/>
      </xdr:nvSpPr>
      <xdr:spPr>
        <a:xfrm>
          <a:off x="9467850" y="67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32C9C31E-7740-4C60-A82A-10BEBD58E2CE}"/>
            </a:ext>
          </a:extLst>
        </xdr:cNvPr>
        <xdr:cNvCxnSpPr/>
      </xdr:nvCxnSpPr>
      <xdr:spPr>
        <a:xfrm>
          <a:off x="9363075" y="67644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9F660C39-692D-4716-811E-34D6758D901E}"/>
            </a:ext>
          </a:extLst>
        </xdr:cNvPr>
        <xdr:cNvSpPr txBox="1"/>
      </xdr:nvSpPr>
      <xdr:spPr>
        <a:xfrm>
          <a:off x="9467850" y="54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F59DE5F-CB22-43F0-8777-1C315A46D36A}"/>
            </a:ext>
          </a:extLst>
        </xdr:cNvPr>
        <xdr:cNvCxnSpPr/>
      </xdr:nvCxnSpPr>
      <xdr:spPr>
        <a:xfrm>
          <a:off x="9363075" y="56170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23E18CA7-5EB6-4D4E-87B5-45051A6913FE}"/>
            </a:ext>
          </a:extLst>
        </xdr:cNvPr>
        <xdr:cNvSpPr txBox="1"/>
      </xdr:nvSpPr>
      <xdr:spPr>
        <a:xfrm>
          <a:off x="9467850" y="642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2404709F-098C-4BF6-9F5D-244C5B6883C9}"/>
            </a:ext>
          </a:extLst>
        </xdr:cNvPr>
        <xdr:cNvSpPr/>
      </xdr:nvSpPr>
      <xdr:spPr>
        <a:xfrm>
          <a:off x="9401175" y="644198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56B918C6-2FCD-40D9-BFCB-0974E938D90B}"/>
            </a:ext>
          </a:extLst>
        </xdr:cNvPr>
        <xdr:cNvSpPr/>
      </xdr:nvSpPr>
      <xdr:spPr>
        <a:xfrm>
          <a:off x="8639175" y="645482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36B3417C-DB93-4363-B440-5D2E7B4989AE}"/>
            </a:ext>
          </a:extLst>
        </xdr:cNvPr>
        <xdr:cNvSpPr/>
      </xdr:nvSpPr>
      <xdr:spPr>
        <a:xfrm>
          <a:off x="7839075" y="6468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5A7B273D-A435-4CE9-A99A-D3CDFFCAE8E0}"/>
            </a:ext>
          </a:extLst>
        </xdr:cNvPr>
        <xdr:cNvSpPr/>
      </xdr:nvSpPr>
      <xdr:spPr>
        <a:xfrm>
          <a:off x="7029450" y="64558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964ABDCA-B2F1-497D-ABF3-3DBEA40BC49F}"/>
            </a:ext>
          </a:extLst>
        </xdr:cNvPr>
        <xdr:cNvSpPr/>
      </xdr:nvSpPr>
      <xdr:spPr>
        <a:xfrm>
          <a:off x="6238875" y="6450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5A5499-29A7-44BA-AD30-7DAF99469C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7705C7-9E2F-4C07-A183-EFAF8D8D6D5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67CC5D-8C77-415C-9CC0-A686FE26E6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BD8E50-A20C-465C-8ED2-8828D4F4205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0F275C-7BCF-48C1-952D-4CBB56CB3C3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109106</xdr:rowOff>
    </xdr:from>
    <xdr:to>
      <xdr:col>55</xdr:col>
      <xdr:colOff>50800</xdr:colOff>
      <xdr:row>40</xdr:row>
      <xdr:rowOff>39256</xdr:rowOff>
    </xdr:to>
    <xdr:sp macro="" textlink="">
      <xdr:nvSpPr>
        <xdr:cNvPr id="130" name="楕円 129">
          <a:extLst>
            <a:ext uri="{FF2B5EF4-FFF2-40B4-BE49-F238E27FC236}">
              <a16:creationId xmlns:a16="http://schemas.microsoft.com/office/drawing/2014/main" id="{9890FE46-9152-4B79-9AC7-AF65F3E28A94}"/>
            </a:ext>
          </a:extLst>
        </xdr:cNvPr>
        <xdr:cNvSpPr/>
      </xdr:nvSpPr>
      <xdr:spPr>
        <a:xfrm>
          <a:off x="9401175" y="642100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131983</xdr:rowOff>
    </xdr:from>
    <xdr:ext cx="534377" cy="259045"/>
    <xdr:sp macro="" textlink="">
      <xdr:nvSpPr>
        <xdr:cNvPr id="131" name="【道路】&#10;一人当たり延長該当値テキスト">
          <a:extLst>
            <a:ext uri="{FF2B5EF4-FFF2-40B4-BE49-F238E27FC236}">
              <a16:creationId xmlns:a16="http://schemas.microsoft.com/office/drawing/2014/main" id="{9F06B902-E9C8-4F2F-8E2E-149DA06FAC93}"/>
            </a:ext>
          </a:extLst>
        </xdr:cNvPr>
        <xdr:cNvSpPr txBox="1"/>
      </xdr:nvSpPr>
      <xdr:spPr>
        <a:xfrm>
          <a:off x="9467850" y="62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114630</xdr:rowOff>
    </xdr:from>
    <xdr:to>
      <xdr:col>50</xdr:col>
      <xdr:colOff>165100</xdr:colOff>
      <xdr:row>40</xdr:row>
      <xdr:rowOff>44780</xdr:rowOff>
    </xdr:to>
    <xdr:sp macro="" textlink="">
      <xdr:nvSpPr>
        <xdr:cNvPr id="132" name="楕円 131">
          <a:extLst>
            <a:ext uri="{FF2B5EF4-FFF2-40B4-BE49-F238E27FC236}">
              <a16:creationId xmlns:a16="http://schemas.microsoft.com/office/drawing/2014/main" id="{FE118ECE-5C21-4C18-BA32-E0F14329FA98}"/>
            </a:ext>
          </a:extLst>
        </xdr:cNvPr>
        <xdr:cNvSpPr/>
      </xdr:nvSpPr>
      <xdr:spPr>
        <a:xfrm>
          <a:off x="8639175" y="6429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159906</xdr:rowOff>
    </xdr:from>
    <xdr:to>
      <xdr:col>55</xdr:col>
      <xdr:colOff>0</xdr:colOff>
      <xdr:row>39</xdr:row>
      <xdr:rowOff>165430</xdr:rowOff>
    </xdr:to>
    <xdr:cxnSp macro="">
      <xdr:nvCxnSpPr>
        <xdr:cNvPr id="133" name="直線コネクタ 132">
          <a:extLst>
            <a:ext uri="{FF2B5EF4-FFF2-40B4-BE49-F238E27FC236}">
              <a16:creationId xmlns:a16="http://schemas.microsoft.com/office/drawing/2014/main" id="{1613EE29-E60F-4CC5-B368-04EBED6E1B4B}"/>
            </a:ext>
          </a:extLst>
        </xdr:cNvPr>
        <xdr:cNvCxnSpPr/>
      </xdr:nvCxnSpPr>
      <xdr:spPr>
        <a:xfrm flipV="1">
          <a:off x="8686800" y="647815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120345</xdr:rowOff>
    </xdr:from>
    <xdr:to>
      <xdr:col>46</xdr:col>
      <xdr:colOff>38100</xdr:colOff>
      <xdr:row>40</xdr:row>
      <xdr:rowOff>50495</xdr:rowOff>
    </xdr:to>
    <xdr:sp macro="" textlink="">
      <xdr:nvSpPr>
        <xdr:cNvPr id="134" name="楕円 133">
          <a:extLst>
            <a:ext uri="{FF2B5EF4-FFF2-40B4-BE49-F238E27FC236}">
              <a16:creationId xmlns:a16="http://schemas.microsoft.com/office/drawing/2014/main" id="{FB0207AC-1C47-492A-B8CD-4D717B6D27BA}"/>
            </a:ext>
          </a:extLst>
        </xdr:cNvPr>
        <xdr:cNvSpPr/>
      </xdr:nvSpPr>
      <xdr:spPr>
        <a:xfrm>
          <a:off x="7839075" y="64385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165430</xdr:rowOff>
    </xdr:from>
    <xdr:to>
      <xdr:col>50</xdr:col>
      <xdr:colOff>114300</xdr:colOff>
      <xdr:row>39</xdr:row>
      <xdr:rowOff>171145</xdr:rowOff>
    </xdr:to>
    <xdr:cxnSp macro="">
      <xdr:nvCxnSpPr>
        <xdr:cNvPr id="135" name="直線コネクタ 134">
          <a:extLst>
            <a:ext uri="{FF2B5EF4-FFF2-40B4-BE49-F238E27FC236}">
              <a16:creationId xmlns:a16="http://schemas.microsoft.com/office/drawing/2014/main" id="{0B06F079-5CD7-43ED-B998-B0FA5E9F12B5}"/>
            </a:ext>
          </a:extLst>
        </xdr:cNvPr>
        <xdr:cNvCxnSpPr/>
      </xdr:nvCxnSpPr>
      <xdr:spPr>
        <a:xfrm flipV="1">
          <a:off x="7886700" y="64773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127432</xdr:rowOff>
    </xdr:from>
    <xdr:to>
      <xdr:col>41</xdr:col>
      <xdr:colOff>101600</xdr:colOff>
      <xdr:row>40</xdr:row>
      <xdr:rowOff>57582</xdr:rowOff>
    </xdr:to>
    <xdr:sp macro="" textlink="">
      <xdr:nvSpPr>
        <xdr:cNvPr id="136" name="楕円 135">
          <a:extLst>
            <a:ext uri="{FF2B5EF4-FFF2-40B4-BE49-F238E27FC236}">
              <a16:creationId xmlns:a16="http://schemas.microsoft.com/office/drawing/2014/main" id="{40F17F22-2BFC-4FE1-9F70-262329B73E10}"/>
            </a:ext>
          </a:extLst>
        </xdr:cNvPr>
        <xdr:cNvSpPr/>
      </xdr:nvSpPr>
      <xdr:spPr>
        <a:xfrm>
          <a:off x="7029450" y="6439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171145</xdr:rowOff>
    </xdr:from>
    <xdr:to>
      <xdr:col>45</xdr:col>
      <xdr:colOff>177800</xdr:colOff>
      <xdr:row>40</xdr:row>
      <xdr:rowOff>6782</xdr:rowOff>
    </xdr:to>
    <xdr:cxnSp macro="">
      <xdr:nvCxnSpPr>
        <xdr:cNvPr id="137" name="直線コネクタ 136">
          <a:extLst>
            <a:ext uri="{FF2B5EF4-FFF2-40B4-BE49-F238E27FC236}">
              <a16:creationId xmlns:a16="http://schemas.microsoft.com/office/drawing/2014/main" id="{21BD5753-DF3B-48E6-9B3E-DB89D72FB63C}"/>
            </a:ext>
          </a:extLst>
        </xdr:cNvPr>
        <xdr:cNvCxnSpPr/>
      </xdr:nvCxnSpPr>
      <xdr:spPr>
        <a:xfrm flipV="1">
          <a:off x="7077075" y="6476695"/>
          <a:ext cx="809625"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133299</xdr:rowOff>
    </xdr:from>
    <xdr:to>
      <xdr:col>36</xdr:col>
      <xdr:colOff>165100</xdr:colOff>
      <xdr:row>40</xdr:row>
      <xdr:rowOff>63449</xdr:rowOff>
    </xdr:to>
    <xdr:sp macro="" textlink="">
      <xdr:nvSpPr>
        <xdr:cNvPr id="138" name="楕円 137">
          <a:extLst>
            <a:ext uri="{FF2B5EF4-FFF2-40B4-BE49-F238E27FC236}">
              <a16:creationId xmlns:a16="http://schemas.microsoft.com/office/drawing/2014/main" id="{D45970BC-2937-4243-9C24-5BF724583646}"/>
            </a:ext>
          </a:extLst>
        </xdr:cNvPr>
        <xdr:cNvSpPr/>
      </xdr:nvSpPr>
      <xdr:spPr>
        <a:xfrm>
          <a:off x="6238875" y="64483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6782</xdr:rowOff>
    </xdr:from>
    <xdr:to>
      <xdr:col>41</xdr:col>
      <xdr:colOff>50800</xdr:colOff>
      <xdr:row>40</xdr:row>
      <xdr:rowOff>12649</xdr:rowOff>
    </xdr:to>
    <xdr:cxnSp macro="">
      <xdr:nvCxnSpPr>
        <xdr:cNvPr id="139" name="直線コネクタ 138">
          <a:extLst>
            <a:ext uri="{FF2B5EF4-FFF2-40B4-BE49-F238E27FC236}">
              <a16:creationId xmlns:a16="http://schemas.microsoft.com/office/drawing/2014/main" id="{E6312E7B-48F7-41E3-9435-D3DBA3CBE916}"/>
            </a:ext>
          </a:extLst>
        </xdr:cNvPr>
        <xdr:cNvCxnSpPr/>
      </xdr:nvCxnSpPr>
      <xdr:spPr>
        <a:xfrm flipV="1">
          <a:off x="6286500" y="64869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288512E4-9F28-4ABD-94E1-79DE48767B59}"/>
            </a:ext>
          </a:extLst>
        </xdr:cNvPr>
        <xdr:cNvSpPr txBox="1"/>
      </xdr:nvSpPr>
      <xdr:spPr>
        <a:xfrm>
          <a:off x="8458277" y="653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FBF803AA-F264-423A-88ED-27FCE847810E}"/>
            </a:ext>
          </a:extLst>
        </xdr:cNvPr>
        <xdr:cNvSpPr txBox="1"/>
      </xdr:nvSpPr>
      <xdr:spPr>
        <a:xfrm>
          <a:off x="7677227" y="65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ECC142AC-6E5F-4E64-934F-04BE477C545D}"/>
            </a:ext>
          </a:extLst>
        </xdr:cNvPr>
        <xdr:cNvSpPr txBox="1"/>
      </xdr:nvSpPr>
      <xdr:spPr>
        <a:xfrm>
          <a:off x="6867602" y="65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E694A87B-2184-4355-BFE9-330FBB299752}"/>
            </a:ext>
          </a:extLst>
        </xdr:cNvPr>
        <xdr:cNvSpPr txBox="1"/>
      </xdr:nvSpPr>
      <xdr:spPr>
        <a:xfrm>
          <a:off x="6067502" y="65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61307</xdr:rowOff>
    </xdr:from>
    <xdr:ext cx="534377" cy="259045"/>
    <xdr:sp macro="" textlink="">
      <xdr:nvSpPr>
        <xdr:cNvPr id="144" name="n_1mainValue【道路】&#10;一人当たり延長">
          <a:extLst>
            <a:ext uri="{FF2B5EF4-FFF2-40B4-BE49-F238E27FC236}">
              <a16:creationId xmlns:a16="http://schemas.microsoft.com/office/drawing/2014/main" id="{0425427B-7648-455B-AC1D-6EE9FEF5C662}"/>
            </a:ext>
          </a:extLst>
        </xdr:cNvPr>
        <xdr:cNvSpPr txBox="1"/>
      </xdr:nvSpPr>
      <xdr:spPr>
        <a:xfrm>
          <a:off x="8429136" y="62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67022</xdr:rowOff>
    </xdr:from>
    <xdr:ext cx="534377" cy="259045"/>
    <xdr:sp macro="" textlink="">
      <xdr:nvSpPr>
        <xdr:cNvPr id="145" name="n_2mainValue【道路】&#10;一人当たり延長">
          <a:extLst>
            <a:ext uri="{FF2B5EF4-FFF2-40B4-BE49-F238E27FC236}">
              <a16:creationId xmlns:a16="http://schemas.microsoft.com/office/drawing/2014/main" id="{0F4E3DB7-060E-4C68-BF9D-96EA5E23EA23}"/>
            </a:ext>
          </a:extLst>
        </xdr:cNvPr>
        <xdr:cNvSpPr txBox="1"/>
      </xdr:nvSpPr>
      <xdr:spPr>
        <a:xfrm>
          <a:off x="7648086" y="62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74109</xdr:rowOff>
    </xdr:from>
    <xdr:ext cx="469744" cy="259045"/>
    <xdr:sp macro="" textlink="">
      <xdr:nvSpPr>
        <xdr:cNvPr id="146" name="n_3mainValue【道路】&#10;一人当たり延長">
          <a:extLst>
            <a:ext uri="{FF2B5EF4-FFF2-40B4-BE49-F238E27FC236}">
              <a16:creationId xmlns:a16="http://schemas.microsoft.com/office/drawing/2014/main" id="{00B13C55-06C4-4A7E-AE52-185393F778DC}"/>
            </a:ext>
          </a:extLst>
        </xdr:cNvPr>
        <xdr:cNvSpPr txBox="1"/>
      </xdr:nvSpPr>
      <xdr:spPr>
        <a:xfrm>
          <a:off x="6867602" y="62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79976</xdr:rowOff>
    </xdr:from>
    <xdr:ext cx="469744" cy="259045"/>
    <xdr:sp macro="" textlink="">
      <xdr:nvSpPr>
        <xdr:cNvPr id="147" name="n_4mainValue【道路】&#10;一人当たり延長">
          <a:extLst>
            <a:ext uri="{FF2B5EF4-FFF2-40B4-BE49-F238E27FC236}">
              <a16:creationId xmlns:a16="http://schemas.microsoft.com/office/drawing/2014/main" id="{D1170219-6EAE-4899-9ED7-211E55740394}"/>
            </a:ext>
          </a:extLst>
        </xdr:cNvPr>
        <xdr:cNvSpPr txBox="1"/>
      </xdr:nvSpPr>
      <xdr:spPr>
        <a:xfrm>
          <a:off x="6067502" y="62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439416D-18DC-444F-AFA3-FA8CD6A81A3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4FFA2A-0D0B-43AC-9955-622FA2FB46B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02DEFB8-A50E-49E8-BF9F-0E042CC4695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A26D2E5-D3BA-4A45-A73B-EC46FA227F6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E14E03F-BC52-4819-A453-DF28734E7A3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44BBFED-1084-40EE-A636-83C86B42BFD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1D95A03-F217-4A10-8A78-E53F4608BF2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23CA11-F4BC-4F56-AB8E-AAF36E8977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AFC8500-636D-4AA6-894B-FBB9D6F5314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A1A7E6E-AB8D-491B-9252-88207136AAD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EED721-C5A1-4BA0-9763-657AA45B830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F392F40-E4DE-494B-8614-0515FC037840}"/>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ED81A10-3048-484A-A0C6-3334D78124DF}"/>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F415E8B-F637-43CE-8565-690FE0A45FA5}"/>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9F80DFB-E11D-4960-B169-BD2C00CB36A2}"/>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CFB6DB1-A544-426C-ACE7-DD1092CA30FF}"/>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243D883-1A18-446F-82D9-1CC8FF0689B5}"/>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F656472-1155-4A6A-BAAB-F166F0432643}"/>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4E6EE05-F076-48FE-94C2-96CE7EA46F0F}"/>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542067A-ED8F-40FB-BBAB-D2DC042E9D04}"/>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EDAD820-0E4E-4DC5-A33B-FB1021186407}"/>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915537E-A3F9-4886-9900-6F8686BB5B4C}"/>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81C0F29-A7E7-4B1C-B823-D9A3ECB1A4BE}"/>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8FB4F87-26CB-4491-9731-C14E6B2E159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DDBDABB-DBF4-4A56-8594-0262CF2B40A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916E9BE-9A7C-4A26-B19A-BC10C1B46153}"/>
            </a:ext>
          </a:extLst>
        </xdr:cNvPr>
        <xdr:cNvCxnSpPr/>
      </xdr:nvCxnSpPr>
      <xdr:spPr>
        <a:xfrm flipV="1">
          <a:off x="4180840" y="9056098"/>
          <a:ext cx="0" cy="143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A772CE7-44A6-4592-B950-99380302A991}"/>
            </a:ext>
          </a:extLst>
        </xdr:cNvPr>
        <xdr:cNvSpPr txBox="1"/>
      </xdr:nvSpPr>
      <xdr:spPr>
        <a:xfrm>
          <a:off x="4219575" y="1049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FFFD1D7-77FB-41E5-87DD-F650D31210DE}"/>
            </a:ext>
          </a:extLst>
        </xdr:cNvPr>
        <xdr:cNvCxnSpPr/>
      </xdr:nvCxnSpPr>
      <xdr:spPr>
        <a:xfrm>
          <a:off x="4105275" y="10489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2C57350-F33B-47A8-AF01-62E38F8014E2}"/>
            </a:ext>
          </a:extLst>
        </xdr:cNvPr>
        <xdr:cNvSpPr txBox="1"/>
      </xdr:nvSpPr>
      <xdr:spPr>
        <a:xfrm>
          <a:off x="4219575" y="8840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DE66F110-DABB-4A74-8225-ED6E07F2690A}"/>
            </a:ext>
          </a:extLst>
        </xdr:cNvPr>
        <xdr:cNvCxnSpPr/>
      </xdr:nvCxnSpPr>
      <xdr:spPr>
        <a:xfrm>
          <a:off x="4105275" y="9056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B407C03-5C72-4FA6-8191-BBC70C528E6A}"/>
            </a:ext>
          </a:extLst>
        </xdr:cNvPr>
        <xdr:cNvSpPr txBox="1"/>
      </xdr:nvSpPr>
      <xdr:spPr>
        <a:xfrm>
          <a:off x="4219575" y="9840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6F8966D4-F56D-44CF-9E95-39B85ECB6D5E}"/>
            </a:ext>
          </a:extLst>
        </xdr:cNvPr>
        <xdr:cNvSpPr/>
      </xdr:nvSpPr>
      <xdr:spPr>
        <a:xfrm>
          <a:off x="4124325" y="9855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B99D0197-5EB1-498E-B506-929581F16964}"/>
            </a:ext>
          </a:extLst>
        </xdr:cNvPr>
        <xdr:cNvSpPr/>
      </xdr:nvSpPr>
      <xdr:spPr>
        <a:xfrm>
          <a:off x="3381375" y="9857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5E2ADBC-4654-49E8-8C80-87D1354D8DE5}"/>
            </a:ext>
          </a:extLst>
        </xdr:cNvPr>
        <xdr:cNvSpPr/>
      </xdr:nvSpPr>
      <xdr:spPr>
        <a:xfrm>
          <a:off x="2571750" y="98492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4970B6A2-C0F8-4AA1-AEC1-D6E3D14F3B69}"/>
            </a:ext>
          </a:extLst>
        </xdr:cNvPr>
        <xdr:cNvSpPr/>
      </xdr:nvSpPr>
      <xdr:spPr>
        <a:xfrm>
          <a:off x="1781175" y="9808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6B355CB8-9307-4E5D-A5D2-1E4E87CD1618}"/>
            </a:ext>
          </a:extLst>
        </xdr:cNvPr>
        <xdr:cNvSpPr/>
      </xdr:nvSpPr>
      <xdr:spPr>
        <a:xfrm>
          <a:off x="981075" y="97823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4F4AED-0242-4561-A844-E1ED531ADC2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8B3E15-5807-4BB2-B00A-255C94A5968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2963BB-9FD9-49E2-8EF7-BE386C7F973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E349FF-17B7-429E-A151-6EEBE8AC17C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19544A2-7C44-44AB-8E98-9BFD7B8045D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9" name="楕円 188">
          <a:extLst>
            <a:ext uri="{FF2B5EF4-FFF2-40B4-BE49-F238E27FC236}">
              <a16:creationId xmlns:a16="http://schemas.microsoft.com/office/drawing/2014/main" id="{048BF6CA-5819-4F8B-8F56-175FCBD22CCA}"/>
            </a:ext>
          </a:extLst>
        </xdr:cNvPr>
        <xdr:cNvSpPr/>
      </xdr:nvSpPr>
      <xdr:spPr>
        <a:xfrm>
          <a:off x="4124325" y="97936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A228189-F1DA-4681-857B-AA9EFF2F3F96}"/>
            </a:ext>
          </a:extLst>
        </xdr:cNvPr>
        <xdr:cNvSpPr txBox="1"/>
      </xdr:nvSpPr>
      <xdr:spPr>
        <a:xfrm>
          <a:off x="4219575" y="965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1" name="楕円 190">
          <a:extLst>
            <a:ext uri="{FF2B5EF4-FFF2-40B4-BE49-F238E27FC236}">
              <a16:creationId xmlns:a16="http://schemas.microsoft.com/office/drawing/2014/main" id="{3D73ACC7-0696-4C70-AB40-7E1EAC3D5646}"/>
            </a:ext>
          </a:extLst>
        </xdr:cNvPr>
        <xdr:cNvSpPr/>
      </xdr:nvSpPr>
      <xdr:spPr>
        <a:xfrm>
          <a:off x="3381375" y="97805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128996</xdr:rowOff>
    </xdr:to>
    <xdr:cxnSp macro="">
      <xdr:nvCxnSpPr>
        <xdr:cNvPr id="192" name="直線コネクタ 191">
          <a:extLst>
            <a:ext uri="{FF2B5EF4-FFF2-40B4-BE49-F238E27FC236}">
              <a16:creationId xmlns:a16="http://schemas.microsoft.com/office/drawing/2014/main" id="{B38BCB8E-4170-47E7-AB8B-CAB0F8E237C7}"/>
            </a:ext>
          </a:extLst>
        </xdr:cNvPr>
        <xdr:cNvCxnSpPr/>
      </xdr:nvCxnSpPr>
      <xdr:spPr>
        <a:xfrm>
          <a:off x="3429000" y="9828167"/>
          <a:ext cx="75247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a:extLst>
            <a:ext uri="{FF2B5EF4-FFF2-40B4-BE49-F238E27FC236}">
              <a16:creationId xmlns:a16="http://schemas.microsoft.com/office/drawing/2014/main" id="{51CF3396-0E4A-4D39-85D0-B89B6A6470C9}"/>
            </a:ext>
          </a:extLst>
        </xdr:cNvPr>
        <xdr:cNvSpPr/>
      </xdr:nvSpPr>
      <xdr:spPr>
        <a:xfrm>
          <a:off x="2571750" y="9770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112667</xdr:rowOff>
    </xdr:to>
    <xdr:cxnSp macro="">
      <xdr:nvCxnSpPr>
        <xdr:cNvPr id="194" name="直線コネクタ 193">
          <a:extLst>
            <a:ext uri="{FF2B5EF4-FFF2-40B4-BE49-F238E27FC236}">
              <a16:creationId xmlns:a16="http://schemas.microsoft.com/office/drawing/2014/main" id="{564740F3-E4D9-4E50-B26F-64A987E8E344}"/>
            </a:ext>
          </a:extLst>
        </xdr:cNvPr>
        <xdr:cNvCxnSpPr/>
      </xdr:nvCxnSpPr>
      <xdr:spPr>
        <a:xfrm>
          <a:off x="2619375" y="9818460"/>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a:extLst>
            <a:ext uri="{FF2B5EF4-FFF2-40B4-BE49-F238E27FC236}">
              <a16:creationId xmlns:a16="http://schemas.microsoft.com/office/drawing/2014/main" id="{3AF5E639-578C-4AE0-B6F2-146ABBB15386}"/>
            </a:ext>
          </a:extLst>
        </xdr:cNvPr>
        <xdr:cNvSpPr/>
      </xdr:nvSpPr>
      <xdr:spPr>
        <a:xfrm>
          <a:off x="1781175" y="97643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106135</xdr:rowOff>
    </xdr:to>
    <xdr:cxnSp macro="">
      <xdr:nvCxnSpPr>
        <xdr:cNvPr id="196" name="直線コネクタ 195">
          <a:extLst>
            <a:ext uri="{FF2B5EF4-FFF2-40B4-BE49-F238E27FC236}">
              <a16:creationId xmlns:a16="http://schemas.microsoft.com/office/drawing/2014/main" id="{C530C992-276D-4101-9526-83A6E3351B43}"/>
            </a:ext>
          </a:extLst>
        </xdr:cNvPr>
        <xdr:cNvCxnSpPr/>
      </xdr:nvCxnSpPr>
      <xdr:spPr>
        <a:xfrm>
          <a:off x="1828800" y="98215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a:extLst>
            <a:ext uri="{FF2B5EF4-FFF2-40B4-BE49-F238E27FC236}">
              <a16:creationId xmlns:a16="http://schemas.microsoft.com/office/drawing/2014/main" id="{F9316FB7-3981-4762-82A0-5F1D2053213C}"/>
            </a:ext>
          </a:extLst>
        </xdr:cNvPr>
        <xdr:cNvSpPr/>
      </xdr:nvSpPr>
      <xdr:spPr>
        <a:xfrm>
          <a:off x="981075" y="97625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102870</xdr:rowOff>
    </xdr:to>
    <xdr:cxnSp macro="">
      <xdr:nvCxnSpPr>
        <xdr:cNvPr id="198" name="直線コネクタ 197">
          <a:extLst>
            <a:ext uri="{FF2B5EF4-FFF2-40B4-BE49-F238E27FC236}">
              <a16:creationId xmlns:a16="http://schemas.microsoft.com/office/drawing/2014/main" id="{C9172771-B69A-41F0-926E-043E813656D9}"/>
            </a:ext>
          </a:extLst>
        </xdr:cNvPr>
        <xdr:cNvCxnSpPr/>
      </xdr:nvCxnSpPr>
      <xdr:spPr>
        <a:xfrm>
          <a:off x="1028700" y="9810206"/>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5DCA06-4D49-4270-B3A7-A76C3F230AEE}"/>
            </a:ext>
          </a:extLst>
        </xdr:cNvPr>
        <xdr:cNvSpPr txBox="1"/>
      </xdr:nvSpPr>
      <xdr:spPr>
        <a:xfrm>
          <a:off x="3239144" y="99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BB205AE-BBFD-4A60-8586-5B5C45340D45}"/>
            </a:ext>
          </a:extLst>
        </xdr:cNvPr>
        <xdr:cNvSpPr txBox="1"/>
      </xdr:nvSpPr>
      <xdr:spPr>
        <a:xfrm>
          <a:off x="2439044" y="99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FF95E44-F328-4ED5-9B02-41296609BC50}"/>
            </a:ext>
          </a:extLst>
        </xdr:cNvPr>
        <xdr:cNvSpPr txBox="1"/>
      </xdr:nvSpPr>
      <xdr:spPr>
        <a:xfrm>
          <a:off x="1648469"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E898CC4-D115-4858-960E-B326D4AC3BCF}"/>
            </a:ext>
          </a:extLst>
        </xdr:cNvPr>
        <xdr:cNvSpPr txBox="1"/>
      </xdr:nvSpPr>
      <xdr:spPr>
        <a:xfrm>
          <a:off x="848369" y="987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AF9520D-8182-4290-B8B7-99FB48081DBB}"/>
            </a:ext>
          </a:extLst>
        </xdr:cNvPr>
        <xdr:cNvSpPr txBox="1"/>
      </xdr:nvSpPr>
      <xdr:spPr>
        <a:xfrm>
          <a:off x="3239144"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6579D78-03F9-484D-8F5F-3E302D77D4DB}"/>
            </a:ext>
          </a:extLst>
        </xdr:cNvPr>
        <xdr:cNvSpPr txBox="1"/>
      </xdr:nvSpPr>
      <xdr:spPr>
        <a:xfrm>
          <a:off x="2439044" y="955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891365A-3159-4D1D-9C70-75393E128C6F}"/>
            </a:ext>
          </a:extLst>
        </xdr:cNvPr>
        <xdr:cNvSpPr txBox="1"/>
      </xdr:nvSpPr>
      <xdr:spPr>
        <a:xfrm>
          <a:off x="1648469"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DC7856A-8FA4-4875-965A-E91F0E8E2F88}"/>
            </a:ext>
          </a:extLst>
        </xdr:cNvPr>
        <xdr:cNvSpPr txBox="1"/>
      </xdr:nvSpPr>
      <xdr:spPr>
        <a:xfrm>
          <a:off x="848369" y="955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757CF76-5F9C-4148-9B3E-A157D7A548F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D63E3E6-111E-49DC-B3D7-5A22A14E99E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78F8CF0-1D65-4ED3-A17C-4F7613012A2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30201D0-EEC3-4F6D-8A41-5B2F9818422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0F21844-2D0A-4ADF-8D3B-9A58763C796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11BD19-6C35-474A-B53D-3E0877AC501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AC3F617-F351-403C-BAD3-C30674C2BC5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2F67B78-40A9-41EE-81F3-1706CB8BE26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BE731D-C920-49B8-983D-00855F33135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59DDCA0-91C3-4661-975D-423840A093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FB574AD-0743-4FA2-99E9-8714524FDD3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03252A0-8CE2-4E82-8019-0E16B8BA068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9648D58-7C6D-47EB-B243-BD9A5913473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4F003E9-2628-4746-B9F8-B8A272F5D9B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EADD2CA-6A73-4F09-82CD-7EFD60C7641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C08A3F4-33C9-4787-8DCD-F8A72A984C9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B8DE7D5-FC30-4BA9-8200-096DC04C879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DD2EF67-0893-4F1F-B32A-48D09CD63B9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C31A942-E7D1-43C1-A77F-33FEB049261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9D31B1E-BFDE-4E50-89C4-8D9D86265FFA}"/>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1C3B000-3C27-4F07-B741-9341A55E3D8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7727164-C396-40C7-BF5C-0AE539E24788}"/>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D5DF85D-49F7-4D01-BACB-6D1631D35D5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E61DE3E-BFA7-43A3-9276-9D898943B25F}"/>
            </a:ext>
          </a:extLst>
        </xdr:cNvPr>
        <xdr:cNvCxnSpPr/>
      </xdr:nvCxnSpPr>
      <xdr:spPr>
        <a:xfrm flipV="1">
          <a:off x="9429115" y="9078144"/>
          <a:ext cx="0" cy="13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3AE847A-1200-4912-A5E1-8460D93ABDF8}"/>
            </a:ext>
          </a:extLst>
        </xdr:cNvPr>
        <xdr:cNvSpPr txBox="1"/>
      </xdr:nvSpPr>
      <xdr:spPr>
        <a:xfrm>
          <a:off x="9467850" y="1044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E9063CB-4C7B-4E3B-98E9-236C2F523844}"/>
            </a:ext>
          </a:extLst>
        </xdr:cNvPr>
        <xdr:cNvCxnSpPr/>
      </xdr:nvCxnSpPr>
      <xdr:spPr>
        <a:xfrm>
          <a:off x="9363075" y="104379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AF4D9CD-E7F2-497D-8FB2-D4E4AC14C32E}"/>
            </a:ext>
          </a:extLst>
        </xdr:cNvPr>
        <xdr:cNvSpPr txBox="1"/>
      </xdr:nvSpPr>
      <xdr:spPr>
        <a:xfrm>
          <a:off x="9467850" y="8875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416573FA-266B-4EB9-B568-2C686DC0F8FB}"/>
            </a:ext>
          </a:extLst>
        </xdr:cNvPr>
        <xdr:cNvCxnSpPr/>
      </xdr:nvCxnSpPr>
      <xdr:spPr>
        <a:xfrm>
          <a:off x="9363075" y="9078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014DA1A-F453-4B42-BFE0-2FAF2987ADDC}"/>
            </a:ext>
          </a:extLst>
        </xdr:cNvPr>
        <xdr:cNvSpPr txBox="1"/>
      </xdr:nvSpPr>
      <xdr:spPr>
        <a:xfrm>
          <a:off x="9467850" y="10048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77DD9707-F1EA-423C-BA41-B9ECE08CF77B}"/>
            </a:ext>
          </a:extLst>
        </xdr:cNvPr>
        <xdr:cNvSpPr/>
      </xdr:nvSpPr>
      <xdr:spPr>
        <a:xfrm>
          <a:off x="9401175" y="102035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81D4F9D5-6762-4363-ABE7-B456B77C5AB1}"/>
            </a:ext>
          </a:extLst>
        </xdr:cNvPr>
        <xdr:cNvSpPr/>
      </xdr:nvSpPr>
      <xdr:spPr>
        <a:xfrm>
          <a:off x="8639175" y="10201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4D724D57-CCD6-4F11-A32D-E2ECC6047404}"/>
            </a:ext>
          </a:extLst>
        </xdr:cNvPr>
        <xdr:cNvSpPr/>
      </xdr:nvSpPr>
      <xdr:spPr>
        <a:xfrm>
          <a:off x="7839075" y="1020286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F5907D-1E54-4F99-8117-905CF76F74DB}"/>
            </a:ext>
          </a:extLst>
        </xdr:cNvPr>
        <xdr:cNvSpPr/>
      </xdr:nvSpPr>
      <xdr:spPr>
        <a:xfrm>
          <a:off x="7029450" y="101461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69F93262-2C72-4B51-B582-B93C83F602A0}"/>
            </a:ext>
          </a:extLst>
        </xdr:cNvPr>
        <xdr:cNvSpPr/>
      </xdr:nvSpPr>
      <xdr:spPr>
        <a:xfrm>
          <a:off x="6238875" y="101606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5C9675-944E-4646-8765-96FFA45AE3F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503F4A-D646-4BE4-9AA7-B57DE2A41F9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B11E82-1CC8-4311-832F-6166B06937A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850F41-2D3B-4134-9DFC-BF1F7E460E4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7BE2C8-8008-4A38-A9B4-89EF2090A8F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167588</xdr:rowOff>
    </xdr:from>
    <xdr:to>
      <xdr:col>55</xdr:col>
      <xdr:colOff>50800</xdr:colOff>
      <xdr:row>63</xdr:row>
      <xdr:rowOff>97738</xdr:rowOff>
    </xdr:to>
    <xdr:sp macro="" textlink="">
      <xdr:nvSpPr>
        <xdr:cNvPr id="246" name="楕円 245">
          <a:extLst>
            <a:ext uri="{FF2B5EF4-FFF2-40B4-BE49-F238E27FC236}">
              <a16:creationId xmlns:a16="http://schemas.microsoft.com/office/drawing/2014/main" id="{71B358C0-8B56-429E-98D2-41A5B9ACE244}"/>
            </a:ext>
          </a:extLst>
        </xdr:cNvPr>
        <xdr:cNvSpPr/>
      </xdr:nvSpPr>
      <xdr:spPr>
        <a:xfrm>
          <a:off x="9401175" y="102037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146015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598C81A-BCA0-413E-9628-804BE3274094}"/>
            </a:ext>
          </a:extLst>
        </xdr:cNvPr>
        <xdr:cNvSpPr txBox="1"/>
      </xdr:nvSpPr>
      <xdr:spPr>
        <a:xfrm>
          <a:off x="9467850" y="101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1007</xdr:rowOff>
    </xdr:from>
    <xdr:to>
      <xdr:col>50</xdr:col>
      <xdr:colOff>165100</xdr:colOff>
      <xdr:row>63</xdr:row>
      <xdr:rowOff>102607</xdr:rowOff>
    </xdr:to>
    <xdr:sp macro="" textlink="">
      <xdr:nvSpPr>
        <xdr:cNvPr id="248" name="楕円 247">
          <a:extLst>
            <a:ext uri="{FF2B5EF4-FFF2-40B4-BE49-F238E27FC236}">
              <a16:creationId xmlns:a16="http://schemas.microsoft.com/office/drawing/2014/main" id="{C7A7A3E4-1DD9-4413-9045-A06D4496E3D6}"/>
            </a:ext>
          </a:extLst>
        </xdr:cNvPr>
        <xdr:cNvSpPr/>
      </xdr:nvSpPr>
      <xdr:spPr>
        <a:xfrm>
          <a:off x="8639175" y="102022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46938</xdr:rowOff>
    </xdr:from>
    <xdr:to>
      <xdr:col>55</xdr:col>
      <xdr:colOff>0</xdr:colOff>
      <xdr:row>63</xdr:row>
      <xdr:rowOff>51807</xdr:rowOff>
    </xdr:to>
    <xdr:cxnSp macro="">
      <xdr:nvCxnSpPr>
        <xdr:cNvPr id="249" name="直線コネクタ 248">
          <a:extLst>
            <a:ext uri="{FF2B5EF4-FFF2-40B4-BE49-F238E27FC236}">
              <a16:creationId xmlns:a16="http://schemas.microsoft.com/office/drawing/2014/main" id="{2B0AA76A-34DF-4D95-BD1F-C0201518BF60}"/>
            </a:ext>
          </a:extLst>
        </xdr:cNvPr>
        <xdr:cNvCxnSpPr/>
      </xdr:nvCxnSpPr>
      <xdr:spPr>
        <a:xfrm flipV="1">
          <a:off x="8686800" y="102513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7802</xdr:rowOff>
    </xdr:from>
    <xdr:to>
      <xdr:col>46</xdr:col>
      <xdr:colOff>38100</xdr:colOff>
      <xdr:row>63</xdr:row>
      <xdr:rowOff>109402</xdr:rowOff>
    </xdr:to>
    <xdr:sp macro="" textlink="">
      <xdr:nvSpPr>
        <xdr:cNvPr id="250" name="楕円 249">
          <a:extLst>
            <a:ext uri="{FF2B5EF4-FFF2-40B4-BE49-F238E27FC236}">
              <a16:creationId xmlns:a16="http://schemas.microsoft.com/office/drawing/2014/main" id="{CCC9F197-5353-4DEC-ABF7-E0B66F4C6F60}"/>
            </a:ext>
          </a:extLst>
        </xdr:cNvPr>
        <xdr:cNvSpPr/>
      </xdr:nvSpPr>
      <xdr:spPr>
        <a:xfrm>
          <a:off x="7839075" y="10212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51807</xdr:rowOff>
    </xdr:from>
    <xdr:to>
      <xdr:col>50</xdr:col>
      <xdr:colOff>114300</xdr:colOff>
      <xdr:row>63</xdr:row>
      <xdr:rowOff>58602</xdr:rowOff>
    </xdr:to>
    <xdr:cxnSp macro="">
      <xdr:nvCxnSpPr>
        <xdr:cNvPr id="251" name="直線コネクタ 250">
          <a:extLst>
            <a:ext uri="{FF2B5EF4-FFF2-40B4-BE49-F238E27FC236}">
              <a16:creationId xmlns:a16="http://schemas.microsoft.com/office/drawing/2014/main" id="{BB8D5B52-1A5A-4232-BE04-A0E5E9B525FB}"/>
            </a:ext>
          </a:extLst>
        </xdr:cNvPr>
        <xdr:cNvCxnSpPr/>
      </xdr:nvCxnSpPr>
      <xdr:spPr>
        <a:xfrm flipV="1">
          <a:off x="7886700" y="10249907"/>
          <a:ext cx="8001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15968</xdr:rowOff>
    </xdr:from>
    <xdr:to>
      <xdr:col>41</xdr:col>
      <xdr:colOff>101600</xdr:colOff>
      <xdr:row>63</xdr:row>
      <xdr:rowOff>117568</xdr:rowOff>
    </xdr:to>
    <xdr:sp macro="" textlink="">
      <xdr:nvSpPr>
        <xdr:cNvPr id="252" name="楕円 251">
          <a:extLst>
            <a:ext uri="{FF2B5EF4-FFF2-40B4-BE49-F238E27FC236}">
              <a16:creationId xmlns:a16="http://schemas.microsoft.com/office/drawing/2014/main" id="{D53FD681-4327-474B-8EE2-21CB0E4F719D}"/>
            </a:ext>
          </a:extLst>
        </xdr:cNvPr>
        <xdr:cNvSpPr/>
      </xdr:nvSpPr>
      <xdr:spPr>
        <a:xfrm>
          <a:off x="7029450" y="10217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58602</xdr:rowOff>
    </xdr:from>
    <xdr:to>
      <xdr:col>45</xdr:col>
      <xdr:colOff>177800</xdr:colOff>
      <xdr:row>63</xdr:row>
      <xdr:rowOff>66768</xdr:rowOff>
    </xdr:to>
    <xdr:cxnSp macro="">
      <xdr:nvCxnSpPr>
        <xdr:cNvPr id="253" name="直線コネクタ 252">
          <a:extLst>
            <a:ext uri="{FF2B5EF4-FFF2-40B4-BE49-F238E27FC236}">
              <a16:creationId xmlns:a16="http://schemas.microsoft.com/office/drawing/2014/main" id="{7350ADCB-D290-45C5-8566-58071098F8E3}"/>
            </a:ext>
          </a:extLst>
        </xdr:cNvPr>
        <xdr:cNvCxnSpPr/>
      </xdr:nvCxnSpPr>
      <xdr:spPr>
        <a:xfrm flipV="1">
          <a:off x="7077075" y="10259877"/>
          <a:ext cx="809625"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22118</xdr:rowOff>
    </xdr:from>
    <xdr:to>
      <xdr:col>36</xdr:col>
      <xdr:colOff>165100</xdr:colOff>
      <xdr:row>63</xdr:row>
      <xdr:rowOff>123718</xdr:rowOff>
    </xdr:to>
    <xdr:sp macro="" textlink="">
      <xdr:nvSpPr>
        <xdr:cNvPr id="254" name="楕円 253">
          <a:extLst>
            <a:ext uri="{FF2B5EF4-FFF2-40B4-BE49-F238E27FC236}">
              <a16:creationId xmlns:a16="http://schemas.microsoft.com/office/drawing/2014/main" id="{55B3DCF8-2897-447E-A9E6-72CC72B222AB}"/>
            </a:ext>
          </a:extLst>
        </xdr:cNvPr>
        <xdr:cNvSpPr/>
      </xdr:nvSpPr>
      <xdr:spPr>
        <a:xfrm>
          <a:off x="6238875" y="102233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66768</xdr:rowOff>
    </xdr:from>
    <xdr:to>
      <xdr:col>41</xdr:col>
      <xdr:colOff>50800</xdr:colOff>
      <xdr:row>63</xdr:row>
      <xdr:rowOff>72918</xdr:rowOff>
    </xdr:to>
    <xdr:cxnSp macro="">
      <xdr:nvCxnSpPr>
        <xdr:cNvPr id="255" name="直線コネクタ 254">
          <a:extLst>
            <a:ext uri="{FF2B5EF4-FFF2-40B4-BE49-F238E27FC236}">
              <a16:creationId xmlns:a16="http://schemas.microsoft.com/office/drawing/2014/main" id="{0A036CCB-5ED6-4927-8DE0-B377D4D5C4CD}"/>
            </a:ext>
          </a:extLst>
        </xdr:cNvPr>
        <xdr:cNvCxnSpPr/>
      </xdr:nvCxnSpPr>
      <xdr:spPr>
        <a:xfrm flipV="1">
          <a:off x="6286500" y="10264868"/>
          <a:ext cx="790575"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68BD48D-BFDD-4EE5-93C9-CE8831D59DD6}"/>
            </a:ext>
          </a:extLst>
        </xdr:cNvPr>
        <xdr:cNvSpPr txBox="1"/>
      </xdr:nvSpPr>
      <xdr:spPr>
        <a:xfrm>
          <a:off x="8399995" y="998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9EF546E-28F7-4F2E-B80C-1EBA7A15FDA7}"/>
            </a:ext>
          </a:extLst>
        </xdr:cNvPr>
        <xdr:cNvSpPr txBox="1"/>
      </xdr:nvSpPr>
      <xdr:spPr>
        <a:xfrm>
          <a:off x="7609420" y="998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E3CFC30-BED8-49A6-B432-3E39DC045D0B}"/>
            </a:ext>
          </a:extLst>
        </xdr:cNvPr>
        <xdr:cNvSpPr txBox="1"/>
      </xdr:nvSpPr>
      <xdr:spPr>
        <a:xfrm>
          <a:off x="6818845" y="993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4CDFF49-8D29-4CF3-9C26-48C62BCE46AB}"/>
            </a:ext>
          </a:extLst>
        </xdr:cNvPr>
        <xdr:cNvSpPr txBox="1"/>
      </xdr:nvSpPr>
      <xdr:spPr>
        <a:xfrm>
          <a:off x="6009220" y="99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93734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4DB7D38-DB38-4575-A017-AAC186EF0BB3}"/>
            </a:ext>
          </a:extLst>
        </xdr:cNvPr>
        <xdr:cNvSpPr txBox="1"/>
      </xdr:nvSpPr>
      <xdr:spPr>
        <a:xfrm>
          <a:off x="8399995" y="102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100529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F281ABB-444D-4CE7-B024-BA0A0E2FCBD8}"/>
            </a:ext>
          </a:extLst>
        </xdr:cNvPr>
        <xdr:cNvSpPr txBox="1"/>
      </xdr:nvSpPr>
      <xdr:spPr>
        <a:xfrm>
          <a:off x="7609420" y="103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108695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B13807E-C4F3-4B9D-998F-1A1FB7B82CF3}"/>
            </a:ext>
          </a:extLst>
        </xdr:cNvPr>
        <xdr:cNvSpPr txBox="1"/>
      </xdr:nvSpPr>
      <xdr:spPr>
        <a:xfrm>
          <a:off x="6818845" y="1030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114845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078DC9B-F570-4C9E-AEE3-54C473328A52}"/>
            </a:ext>
          </a:extLst>
        </xdr:cNvPr>
        <xdr:cNvSpPr txBox="1"/>
      </xdr:nvSpPr>
      <xdr:spPr>
        <a:xfrm>
          <a:off x="6009220" y="103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1569BD7-9348-4514-9CED-5BA385FD8EE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D315267-6116-4E3D-B8F0-BACFBEF0964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0D3392B-FFDE-49B5-A62A-9F7AD9CC977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F40CF31-FB53-4F76-A686-0A2289AC63F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3C11D8F-A843-43A0-A323-A6C46581DCC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F9A5E7C-9B7D-4208-9744-FBD5C19444C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76C3DF-D7E5-4F8A-ADB7-D56FE992AE0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C2801C9-9512-4D8B-9831-2012F3A8290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3BE6E62-4E28-4C60-95E3-A0C61202750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F43E955-3F6A-49D3-B4D8-3D37B6F3192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22D20C6-A0C1-4FFA-B37A-8D82BD9BBE9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4A070F8-3343-473B-B7D6-B7506689C3FF}"/>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062C75A-7E76-491F-A7DB-B63C393B66DD}"/>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E812833-D0B3-46CB-A5C3-DDF9F72F725B}"/>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AA9536F-35CD-4117-9518-F692E0A1A6E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F9E78EB-62EE-45A2-B62E-52A3835EFC8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D6832CC-D537-412F-A320-29442DE69BD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8413C40-87DC-4BDF-9514-DCDBEBBD592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B4378E7-FC3F-47B7-A74B-DD5D9C1707B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50D2E7E-162F-4FE7-A063-48B19C671FB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8DDC18E-407C-48FE-BC69-71D227F614F1}"/>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487CD46D-0C02-4648-A355-7344C758B347}"/>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054DE9D-97E1-4560-9E98-17C544A539D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43937D8-A79A-4D5D-B2E0-48C743B88EB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3D035DA-9B6F-4A5E-A85E-A3C556F7839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C6A5342-6154-4ECD-ACEC-7211A0FC1215}"/>
            </a:ext>
          </a:extLst>
        </xdr:cNvPr>
        <xdr:cNvCxnSpPr/>
      </xdr:nvCxnSpPr>
      <xdr:spPr>
        <a:xfrm flipV="1">
          <a:off x="4180840" y="1262742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9CF1BCA-FB21-427D-8BBF-949D5EC5648C}"/>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AB26456-F922-4163-AF7C-0730256447DF}"/>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B6F027A-126E-41FE-915C-E40FDEC9C8C1}"/>
            </a:ext>
          </a:extLst>
        </xdr:cNvPr>
        <xdr:cNvSpPr txBox="1"/>
      </xdr:nvSpPr>
      <xdr:spPr>
        <a:xfrm>
          <a:off x="4219575" y="12421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753601B8-2BAE-4F11-B4BA-4EC7500E93C9}"/>
            </a:ext>
          </a:extLst>
        </xdr:cNvPr>
        <xdr:cNvCxnSpPr/>
      </xdr:nvCxnSpPr>
      <xdr:spPr>
        <a:xfrm>
          <a:off x="4105275" y="126274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9082678-472D-4578-A8E1-D8B55D37C365}"/>
            </a:ext>
          </a:extLst>
        </xdr:cNvPr>
        <xdr:cNvSpPr txBox="1"/>
      </xdr:nvSpPr>
      <xdr:spPr>
        <a:xfrm>
          <a:off x="4219575" y="13287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B45C9DEE-E113-49C4-9B38-21F15170B538}"/>
            </a:ext>
          </a:extLst>
        </xdr:cNvPr>
        <xdr:cNvSpPr/>
      </xdr:nvSpPr>
      <xdr:spPr>
        <a:xfrm>
          <a:off x="4124325"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31055573-6DD5-4DC8-A781-B47462BAD30A}"/>
            </a:ext>
          </a:extLst>
        </xdr:cNvPr>
        <xdr:cNvSpPr/>
      </xdr:nvSpPr>
      <xdr:spPr>
        <a:xfrm>
          <a:off x="33813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AE9E6E60-21A0-47DC-A072-AC88A594C245}"/>
            </a:ext>
          </a:extLst>
        </xdr:cNvPr>
        <xdr:cNvSpPr/>
      </xdr:nvSpPr>
      <xdr:spPr>
        <a:xfrm>
          <a:off x="2571750" y="134809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7703171-1743-4D0B-A8FE-5DD4AE5F53CB}"/>
            </a:ext>
          </a:extLst>
        </xdr:cNvPr>
        <xdr:cNvSpPr/>
      </xdr:nvSpPr>
      <xdr:spPr>
        <a:xfrm>
          <a:off x="17811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2B258932-B95B-4D1A-9299-A7929FE89825}"/>
            </a:ext>
          </a:extLst>
        </xdr:cNvPr>
        <xdr:cNvSpPr/>
      </xdr:nvSpPr>
      <xdr:spPr>
        <a:xfrm>
          <a:off x="981075" y="134760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931D82-6C11-4DB3-BC70-F40F3D2A32B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A12110-E14C-4162-80C9-61ABDDF52B9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A18167-DC88-4193-9D45-52B03D5B85B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BF59745-8B29-4E01-89E1-13B9CBB3609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82F094-9573-4A0C-A056-2928E3058A3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5" name="楕円 304">
          <a:extLst>
            <a:ext uri="{FF2B5EF4-FFF2-40B4-BE49-F238E27FC236}">
              <a16:creationId xmlns:a16="http://schemas.microsoft.com/office/drawing/2014/main" id="{8CDCF0CD-5918-48B9-AB74-E1DDD07B0102}"/>
            </a:ext>
          </a:extLst>
        </xdr:cNvPr>
        <xdr:cNvSpPr/>
      </xdr:nvSpPr>
      <xdr:spPr>
        <a:xfrm>
          <a:off x="4124325" y="13572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9FEF1B8-D2FC-4DC9-8D10-71D824BC6043}"/>
            </a:ext>
          </a:extLst>
        </xdr:cNvPr>
        <xdr:cNvSpPr txBox="1"/>
      </xdr:nvSpPr>
      <xdr:spPr>
        <a:xfrm>
          <a:off x="4219575" y="1354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108131</xdr:rowOff>
    </xdr:from>
    <xdr:to>
      <xdr:col>20</xdr:col>
      <xdr:colOff>38100</xdr:colOff>
      <xdr:row>84</xdr:row>
      <xdr:rowOff>38281</xdr:rowOff>
    </xdr:to>
    <xdr:sp macro="" textlink="">
      <xdr:nvSpPr>
        <xdr:cNvPr id="307" name="楕円 306">
          <a:extLst>
            <a:ext uri="{FF2B5EF4-FFF2-40B4-BE49-F238E27FC236}">
              <a16:creationId xmlns:a16="http://schemas.microsoft.com/office/drawing/2014/main" id="{04A9E6C0-80EA-477E-99BB-775A7925AD29}"/>
            </a:ext>
          </a:extLst>
        </xdr:cNvPr>
        <xdr:cNvSpPr/>
      </xdr:nvSpPr>
      <xdr:spPr>
        <a:xfrm>
          <a:off x="3381375" y="13544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158931</xdr:rowOff>
    </xdr:from>
    <xdr:to>
      <xdr:col>24</xdr:col>
      <xdr:colOff>63500</xdr:colOff>
      <xdr:row>84</xdr:row>
      <xdr:rowOff>11974</xdr:rowOff>
    </xdr:to>
    <xdr:cxnSp macro="">
      <xdr:nvCxnSpPr>
        <xdr:cNvPr id="308" name="直線コネクタ 307">
          <a:extLst>
            <a:ext uri="{FF2B5EF4-FFF2-40B4-BE49-F238E27FC236}">
              <a16:creationId xmlns:a16="http://schemas.microsoft.com/office/drawing/2014/main" id="{128FD1D7-9B2B-4363-8570-82BD4AB53AB5}"/>
            </a:ext>
          </a:extLst>
        </xdr:cNvPr>
        <xdr:cNvCxnSpPr/>
      </xdr:nvCxnSpPr>
      <xdr:spPr>
        <a:xfrm>
          <a:off x="3429000" y="13601881"/>
          <a:ext cx="752475"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80373</xdr:rowOff>
    </xdr:from>
    <xdr:to>
      <xdr:col>15</xdr:col>
      <xdr:colOff>101600</xdr:colOff>
      <xdr:row>84</xdr:row>
      <xdr:rowOff>10523</xdr:rowOff>
    </xdr:to>
    <xdr:sp macro="" textlink="">
      <xdr:nvSpPr>
        <xdr:cNvPr id="309" name="楕円 308">
          <a:extLst>
            <a:ext uri="{FF2B5EF4-FFF2-40B4-BE49-F238E27FC236}">
              <a16:creationId xmlns:a16="http://schemas.microsoft.com/office/drawing/2014/main" id="{00736DE0-02BE-44A5-B6C4-AE0857FB5EB8}"/>
            </a:ext>
          </a:extLst>
        </xdr:cNvPr>
        <xdr:cNvSpPr/>
      </xdr:nvSpPr>
      <xdr:spPr>
        <a:xfrm>
          <a:off x="2571750" y="135233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131173</xdr:rowOff>
    </xdr:from>
    <xdr:to>
      <xdr:col>19</xdr:col>
      <xdr:colOff>177800</xdr:colOff>
      <xdr:row>83</xdr:row>
      <xdr:rowOff>158931</xdr:rowOff>
    </xdr:to>
    <xdr:cxnSp macro="">
      <xdr:nvCxnSpPr>
        <xdr:cNvPr id="310" name="直線コネクタ 309">
          <a:extLst>
            <a:ext uri="{FF2B5EF4-FFF2-40B4-BE49-F238E27FC236}">
              <a16:creationId xmlns:a16="http://schemas.microsoft.com/office/drawing/2014/main" id="{31AA4C22-AFB2-4078-8492-E3191809ABAB}"/>
            </a:ext>
          </a:extLst>
        </xdr:cNvPr>
        <xdr:cNvCxnSpPr/>
      </xdr:nvCxnSpPr>
      <xdr:spPr>
        <a:xfrm>
          <a:off x="2619375" y="13570948"/>
          <a:ext cx="80962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50981</xdr:rowOff>
    </xdr:from>
    <xdr:to>
      <xdr:col>10</xdr:col>
      <xdr:colOff>165100</xdr:colOff>
      <xdr:row>83</xdr:row>
      <xdr:rowOff>152581</xdr:rowOff>
    </xdr:to>
    <xdr:sp macro="" textlink="">
      <xdr:nvSpPr>
        <xdr:cNvPr id="311" name="楕円 310">
          <a:extLst>
            <a:ext uri="{FF2B5EF4-FFF2-40B4-BE49-F238E27FC236}">
              <a16:creationId xmlns:a16="http://schemas.microsoft.com/office/drawing/2014/main" id="{D1509D01-0AB4-45AB-961B-06F745D86DFE}"/>
            </a:ext>
          </a:extLst>
        </xdr:cNvPr>
        <xdr:cNvSpPr/>
      </xdr:nvSpPr>
      <xdr:spPr>
        <a:xfrm>
          <a:off x="1781175" y="134875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101781</xdr:rowOff>
    </xdr:from>
    <xdr:to>
      <xdr:col>15</xdr:col>
      <xdr:colOff>50800</xdr:colOff>
      <xdr:row>83</xdr:row>
      <xdr:rowOff>131173</xdr:rowOff>
    </xdr:to>
    <xdr:cxnSp macro="">
      <xdr:nvCxnSpPr>
        <xdr:cNvPr id="312" name="直線コネクタ 311">
          <a:extLst>
            <a:ext uri="{FF2B5EF4-FFF2-40B4-BE49-F238E27FC236}">
              <a16:creationId xmlns:a16="http://schemas.microsoft.com/office/drawing/2014/main" id="{6C2810D5-F835-4536-82A5-E765411E142B}"/>
            </a:ext>
          </a:extLst>
        </xdr:cNvPr>
        <xdr:cNvCxnSpPr/>
      </xdr:nvCxnSpPr>
      <xdr:spPr>
        <a:xfrm>
          <a:off x="1828800" y="13544731"/>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3" name="楕円 312">
          <a:extLst>
            <a:ext uri="{FF2B5EF4-FFF2-40B4-BE49-F238E27FC236}">
              <a16:creationId xmlns:a16="http://schemas.microsoft.com/office/drawing/2014/main" id="{E9B14318-05CA-4BC9-8DC8-DFE708D2D859}"/>
            </a:ext>
          </a:extLst>
        </xdr:cNvPr>
        <xdr:cNvSpPr/>
      </xdr:nvSpPr>
      <xdr:spPr>
        <a:xfrm>
          <a:off x="981075" y="134564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67492</xdr:rowOff>
    </xdr:from>
    <xdr:to>
      <xdr:col>10</xdr:col>
      <xdr:colOff>114300</xdr:colOff>
      <xdr:row>83</xdr:row>
      <xdr:rowOff>101781</xdr:rowOff>
    </xdr:to>
    <xdr:cxnSp macro="">
      <xdr:nvCxnSpPr>
        <xdr:cNvPr id="314" name="直線コネクタ 313">
          <a:extLst>
            <a:ext uri="{FF2B5EF4-FFF2-40B4-BE49-F238E27FC236}">
              <a16:creationId xmlns:a16="http://schemas.microsoft.com/office/drawing/2014/main" id="{06384AB2-4C25-4806-8BD0-86368EB2A261}"/>
            </a:ext>
          </a:extLst>
        </xdr:cNvPr>
        <xdr:cNvCxnSpPr/>
      </xdr:nvCxnSpPr>
      <xdr:spPr>
        <a:xfrm>
          <a:off x="1028700" y="13504092"/>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20CA27FC-305D-4016-BEFC-6CF714C81870}"/>
            </a:ext>
          </a:extLst>
        </xdr:cNvPr>
        <xdr:cNvSpPr txBox="1"/>
      </xdr:nvSpPr>
      <xdr:spPr>
        <a:xfrm>
          <a:off x="3239144" y="1320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89B8D318-A62D-42C7-B2D4-28809C37A736}"/>
            </a:ext>
          </a:extLst>
        </xdr:cNvPr>
        <xdr:cNvSpPr txBox="1"/>
      </xdr:nvSpPr>
      <xdr:spPr>
        <a:xfrm>
          <a:off x="2439044" y="1327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B9CF59BE-1567-454B-B7C2-DC0702306EF9}"/>
            </a:ext>
          </a:extLst>
        </xdr:cNvPr>
        <xdr:cNvSpPr txBox="1"/>
      </xdr:nvSpPr>
      <xdr:spPr>
        <a:xfrm>
          <a:off x="1648469"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F7B72EEA-AEDD-4506-B537-E5A3CAD22418}"/>
            </a:ext>
          </a:extLst>
        </xdr:cNvPr>
        <xdr:cNvSpPr txBox="1"/>
      </xdr:nvSpPr>
      <xdr:spPr>
        <a:xfrm>
          <a:off x="848369" y="135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29408</xdr:rowOff>
    </xdr:from>
    <xdr:ext cx="405111" cy="259045"/>
    <xdr:sp macro="" textlink="">
      <xdr:nvSpPr>
        <xdr:cNvPr id="319" name="n_1mainValue【公営住宅】&#10;有形固定資産減価償却率">
          <a:extLst>
            <a:ext uri="{FF2B5EF4-FFF2-40B4-BE49-F238E27FC236}">
              <a16:creationId xmlns:a16="http://schemas.microsoft.com/office/drawing/2014/main" id="{DDFEA7F6-7FDA-499F-BDC7-3CC7174DF861}"/>
            </a:ext>
          </a:extLst>
        </xdr:cNvPr>
        <xdr:cNvSpPr txBox="1"/>
      </xdr:nvSpPr>
      <xdr:spPr>
        <a:xfrm>
          <a:off x="3239144" y="136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20" name="n_2mainValue【公営住宅】&#10;有形固定資産減価償却率">
          <a:extLst>
            <a:ext uri="{FF2B5EF4-FFF2-40B4-BE49-F238E27FC236}">
              <a16:creationId xmlns:a16="http://schemas.microsoft.com/office/drawing/2014/main" id="{426B1D9C-5C7D-4FFE-9B62-4D3918BCEF86}"/>
            </a:ext>
          </a:extLst>
        </xdr:cNvPr>
        <xdr:cNvSpPr txBox="1"/>
      </xdr:nvSpPr>
      <xdr:spPr>
        <a:xfrm>
          <a:off x="2439044" y="1360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143708</xdr:rowOff>
    </xdr:from>
    <xdr:ext cx="405111" cy="259045"/>
    <xdr:sp macro="" textlink="">
      <xdr:nvSpPr>
        <xdr:cNvPr id="321" name="n_3mainValue【公営住宅】&#10;有形固定資産減価償却率">
          <a:extLst>
            <a:ext uri="{FF2B5EF4-FFF2-40B4-BE49-F238E27FC236}">
              <a16:creationId xmlns:a16="http://schemas.microsoft.com/office/drawing/2014/main" id="{15D76A76-83D7-4D4A-9B0D-8BF0B596D203}"/>
            </a:ext>
          </a:extLst>
        </xdr:cNvPr>
        <xdr:cNvSpPr txBox="1"/>
      </xdr:nvSpPr>
      <xdr:spPr>
        <a:xfrm>
          <a:off x="1648469"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134819</xdr:rowOff>
    </xdr:from>
    <xdr:ext cx="405111" cy="259045"/>
    <xdr:sp macro="" textlink="">
      <xdr:nvSpPr>
        <xdr:cNvPr id="322" name="n_4mainValue【公営住宅】&#10;有形固定資産減価償却率">
          <a:extLst>
            <a:ext uri="{FF2B5EF4-FFF2-40B4-BE49-F238E27FC236}">
              <a16:creationId xmlns:a16="http://schemas.microsoft.com/office/drawing/2014/main" id="{8EDFC052-5C10-4190-8AFE-12ECD66DB66D}"/>
            </a:ext>
          </a:extLst>
        </xdr:cNvPr>
        <xdr:cNvSpPr txBox="1"/>
      </xdr:nvSpPr>
      <xdr:spPr>
        <a:xfrm>
          <a:off x="848369" y="1325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0E089AF-43DA-474A-A3FF-C07302ACCBB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0ACD0A3-18E3-4D18-9528-3357991B58C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69C68A9-9993-4FB1-B420-A041EFE1411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FF379BC-661A-488E-B811-63B263E221E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0255AEF-DF77-41EF-B238-B457A36D257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1A2A3A5-976E-4A08-B771-E78BB90D6A9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B55DD48-A6A1-44C1-A6F6-E81A230D992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75F54F5-853F-4544-BD40-65693B94F27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6BCBDC8-707B-4858-AABD-178EE9DEB4E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DFA77D-FD65-46B2-98A9-958A3AD2DA0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C6B38E7-DAB9-41A6-86BD-CCB85DF9CDD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2227698-E2AC-4D94-B158-460F5CB2040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71B69E8-35EC-49F6-998A-18B9EE2FF9B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CF6EFFE-7304-48F7-84C4-0F76EC1D6F5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4BCAE1E-3C6D-41C4-905E-2A71C328861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5C0DF9F-B65F-402C-8205-44ABF56A2892}"/>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1D8047E-5FC9-441B-964A-424AFD46F04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DD4B261-6F05-4D5C-A79A-2DF232DB3796}"/>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9CBADB6-CE99-4683-8C5A-C5933C7E823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2E1731B-B3A3-40FC-8B90-43936238CE6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E7047F1-7D5A-4FC2-97DE-14CEA026340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646450E4-52F6-4910-92D1-3AA5DE8533C2}"/>
            </a:ext>
          </a:extLst>
        </xdr:cNvPr>
        <xdr:cNvCxnSpPr/>
      </xdr:nvCxnSpPr>
      <xdr:spPr>
        <a:xfrm flipV="1">
          <a:off x="9429115" y="12732055"/>
          <a:ext cx="0" cy="122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B3C58029-5355-4FE2-BBB8-3247CC077B2C}"/>
            </a:ext>
          </a:extLst>
        </xdr:cNvPr>
        <xdr:cNvSpPr txBox="1"/>
      </xdr:nvSpPr>
      <xdr:spPr>
        <a:xfrm>
          <a:off x="9467850" y="139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3F1A9EC-17B4-4102-95A3-AA9B89B982A9}"/>
            </a:ext>
          </a:extLst>
        </xdr:cNvPr>
        <xdr:cNvCxnSpPr/>
      </xdr:nvCxnSpPr>
      <xdr:spPr>
        <a:xfrm>
          <a:off x="9363075" y="139606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21CE2E6D-58A1-4624-A721-185486A431CF}"/>
            </a:ext>
          </a:extLst>
        </xdr:cNvPr>
        <xdr:cNvSpPr txBox="1"/>
      </xdr:nvSpPr>
      <xdr:spPr>
        <a:xfrm>
          <a:off x="9467850" y="1251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5640B063-9210-4B79-A40B-650E9A7427ED}"/>
            </a:ext>
          </a:extLst>
        </xdr:cNvPr>
        <xdr:cNvCxnSpPr/>
      </xdr:nvCxnSpPr>
      <xdr:spPr>
        <a:xfrm>
          <a:off x="9363075" y="12732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2CFC7508-3D51-456C-817C-88375EDF72F2}"/>
            </a:ext>
          </a:extLst>
        </xdr:cNvPr>
        <xdr:cNvSpPr txBox="1"/>
      </xdr:nvSpPr>
      <xdr:spPr>
        <a:xfrm>
          <a:off x="9467850" y="1365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4F45A60C-FCD4-458A-B0BA-EFFB80F1542E}"/>
            </a:ext>
          </a:extLst>
        </xdr:cNvPr>
        <xdr:cNvSpPr/>
      </xdr:nvSpPr>
      <xdr:spPr>
        <a:xfrm>
          <a:off x="9401175" y="1378999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49DB36DA-FBEC-4E75-B2A7-968839401572}"/>
            </a:ext>
          </a:extLst>
        </xdr:cNvPr>
        <xdr:cNvSpPr/>
      </xdr:nvSpPr>
      <xdr:spPr>
        <a:xfrm>
          <a:off x="8639175" y="137947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ED965D8-11AD-4507-8AEB-37ECE8043629}"/>
            </a:ext>
          </a:extLst>
        </xdr:cNvPr>
        <xdr:cNvSpPr/>
      </xdr:nvSpPr>
      <xdr:spPr>
        <a:xfrm>
          <a:off x="7839075" y="137946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1131E144-44E8-462D-9DDE-F0DB931359F3}"/>
            </a:ext>
          </a:extLst>
        </xdr:cNvPr>
        <xdr:cNvSpPr/>
      </xdr:nvSpPr>
      <xdr:spPr>
        <a:xfrm>
          <a:off x="7029450" y="137840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C366B48F-2348-40C5-BE56-4A91353BE4FF}"/>
            </a:ext>
          </a:extLst>
        </xdr:cNvPr>
        <xdr:cNvSpPr/>
      </xdr:nvSpPr>
      <xdr:spPr>
        <a:xfrm>
          <a:off x="6238875" y="137843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FF8033F-4BFC-4D24-A19D-1626542EEB6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0F5679-CD79-4750-8D96-610EABE2F66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DFDEC6-E603-487C-9344-65009DA59AD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3E518A9-266D-4374-A20B-27D1193C449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F6BE08-E8FF-4F3C-9B48-98EB4DE636C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99085</xdr:rowOff>
    </xdr:from>
    <xdr:to>
      <xdr:col>55</xdr:col>
      <xdr:colOff>50800</xdr:colOff>
      <xdr:row>86</xdr:row>
      <xdr:rowOff>29235</xdr:rowOff>
    </xdr:to>
    <xdr:sp macro="" textlink="">
      <xdr:nvSpPr>
        <xdr:cNvPr id="360" name="楕円 359">
          <a:extLst>
            <a:ext uri="{FF2B5EF4-FFF2-40B4-BE49-F238E27FC236}">
              <a16:creationId xmlns:a16="http://schemas.microsoft.com/office/drawing/2014/main" id="{1A043BFC-0E1E-46BB-8585-C0B3917A7ED8}"/>
            </a:ext>
          </a:extLst>
        </xdr:cNvPr>
        <xdr:cNvSpPr/>
      </xdr:nvSpPr>
      <xdr:spPr>
        <a:xfrm>
          <a:off x="9401175" y="138658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14012</xdr:rowOff>
    </xdr:from>
    <xdr:ext cx="469744" cy="259045"/>
    <xdr:sp macro="" textlink="">
      <xdr:nvSpPr>
        <xdr:cNvPr id="361" name="【公営住宅】&#10;一人当たり面積該当値テキスト">
          <a:extLst>
            <a:ext uri="{FF2B5EF4-FFF2-40B4-BE49-F238E27FC236}">
              <a16:creationId xmlns:a16="http://schemas.microsoft.com/office/drawing/2014/main" id="{357F36C7-49E6-464D-8826-BAFB71A8C26B}"/>
            </a:ext>
          </a:extLst>
        </xdr:cNvPr>
        <xdr:cNvSpPr txBox="1"/>
      </xdr:nvSpPr>
      <xdr:spPr>
        <a:xfrm>
          <a:off x="9467850" y="137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2" name="楕円 361">
          <a:extLst>
            <a:ext uri="{FF2B5EF4-FFF2-40B4-BE49-F238E27FC236}">
              <a16:creationId xmlns:a16="http://schemas.microsoft.com/office/drawing/2014/main" id="{EB287DE4-37C3-4AD1-89AD-85183275EAF3}"/>
            </a:ext>
          </a:extLst>
        </xdr:cNvPr>
        <xdr:cNvSpPr/>
      </xdr:nvSpPr>
      <xdr:spPr>
        <a:xfrm>
          <a:off x="8639175" y="138661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149885</xdr:rowOff>
    </xdr:from>
    <xdr:to>
      <xdr:col>55</xdr:col>
      <xdr:colOff>0</xdr:colOff>
      <xdr:row>85</xdr:row>
      <xdr:rowOff>150113</xdr:rowOff>
    </xdr:to>
    <xdr:cxnSp macro="">
      <xdr:nvCxnSpPr>
        <xdr:cNvPr id="363" name="直線コネクタ 362">
          <a:extLst>
            <a:ext uri="{FF2B5EF4-FFF2-40B4-BE49-F238E27FC236}">
              <a16:creationId xmlns:a16="http://schemas.microsoft.com/office/drawing/2014/main" id="{15655883-AC61-4B62-B663-BBA4D0B5CDB8}"/>
            </a:ext>
          </a:extLst>
        </xdr:cNvPr>
        <xdr:cNvCxnSpPr/>
      </xdr:nvCxnSpPr>
      <xdr:spPr>
        <a:xfrm flipV="1">
          <a:off x="8686800" y="13913510"/>
          <a:ext cx="7429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99085</xdr:rowOff>
    </xdr:from>
    <xdr:to>
      <xdr:col>46</xdr:col>
      <xdr:colOff>38100</xdr:colOff>
      <xdr:row>86</xdr:row>
      <xdr:rowOff>29235</xdr:rowOff>
    </xdr:to>
    <xdr:sp macro="" textlink="">
      <xdr:nvSpPr>
        <xdr:cNvPr id="364" name="楕円 363">
          <a:extLst>
            <a:ext uri="{FF2B5EF4-FFF2-40B4-BE49-F238E27FC236}">
              <a16:creationId xmlns:a16="http://schemas.microsoft.com/office/drawing/2014/main" id="{27DB03BC-D8A0-499E-92EE-8B41AB5D767D}"/>
            </a:ext>
          </a:extLst>
        </xdr:cNvPr>
        <xdr:cNvSpPr/>
      </xdr:nvSpPr>
      <xdr:spPr>
        <a:xfrm>
          <a:off x="7839075" y="138658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149885</xdr:rowOff>
    </xdr:from>
    <xdr:to>
      <xdr:col>50</xdr:col>
      <xdr:colOff>114300</xdr:colOff>
      <xdr:row>85</xdr:row>
      <xdr:rowOff>150113</xdr:rowOff>
    </xdr:to>
    <xdr:cxnSp macro="">
      <xdr:nvCxnSpPr>
        <xdr:cNvPr id="365" name="直線コネクタ 364">
          <a:extLst>
            <a:ext uri="{FF2B5EF4-FFF2-40B4-BE49-F238E27FC236}">
              <a16:creationId xmlns:a16="http://schemas.microsoft.com/office/drawing/2014/main" id="{FBB7B798-887E-4342-A29B-A647B6DFFF04}"/>
            </a:ext>
          </a:extLst>
        </xdr:cNvPr>
        <xdr:cNvCxnSpPr/>
      </xdr:nvCxnSpPr>
      <xdr:spPr>
        <a:xfrm>
          <a:off x="7886700" y="13913510"/>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100000</xdr:rowOff>
    </xdr:from>
    <xdr:to>
      <xdr:col>41</xdr:col>
      <xdr:colOff>101600</xdr:colOff>
      <xdr:row>86</xdr:row>
      <xdr:rowOff>30150</xdr:rowOff>
    </xdr:to>
    <xdr:sp macro="" textlink="">
      <xdr:nvSpPr>
        <xdr:cNvPr id="366" name="楕円 365">
          <a:extLst>
            <a:ext uri="{FF2B5EF4-FFF2-40B4-BE49-F238E27FC236}">
              <a16:creationId xmlns:a16="http://schemas.microsoft.com/office/drawing/2014/main" id="{230C7CA4-7259-43DA-95F2-A78A8A1469AF}"/>
            </a:ext>
          </a:extLst>
        </xdr:cNvPr>
        <xdr:cNvSpPr/>
      </xdr:nvSpPr>
      <xdr:spPr>
        <a:xfrm>
          <a:off x="7029450" y="13866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149885</xdr:rowOff>
    </xdr:from>
    <xdr:to>
      <xdr:col>45</xdr:col>
      <xdr:colOff>177800</xdr:colOff>
      <xdr:row>85</xdr:row>
      <xdr:rowOff>150800</xdr:rowOff>
    </xdr:to>
    <xdr:cxnSp macro="">
      <xdr:nvCxnSpPr>
        <xdr:cNvPr id="367" name="直線コネクタ 366">
          <a:extLst>
            <a:ext uri="{FF2B5EF4-FFF2-40B4-BE49-F238E27FC236}">
              <a16:creationId xmlns:a16="http://schemas.microsoft.com/office/drawing/2014/main" id="{BD2A62C6-213F-4B29-B7A5-84CF3ED97D21}"/>
            </a:ext>
          </a:extLst>
        </xdr:cNvPr>
        <xdr:cNvCxnSpPr/>
      </xdr:nvCxnSpPr>
      <xdr:spPr>
        <a:xfrm flipV="1">
          <a:off x="7077075" y="13913510"/>
          <a:ext cx="8096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100915</xdr:rowOff>
    </xdr:from>
    <xdr:to>
      <xdr:col>36</xdr:col>
      <xdr:colOff>165100</xdr:colOff>
      <xdr:row>86</xdr:row>
      <xdr:rowOff>31065</xdr:rowOff>
    </xdr:to>
    <xdr:sp macro="" textlink="">
      <xdr:nvSpPr>
        <xdr:cNvPr id="368" name="楕円 367">
          <a:extLst>
            <a:ext uri="{FF2B5EF4-FFF2-40B4-BE49-F238E27FC236}">
              <a16:creationId xmlns:a16="http://schemas.microsoft.com/office/drawing/2014/main" id="{DB982AE2-9D56-42A1-8EA3-F33C6A13CBDE}"/>
            </a:ext>
          </a:extLst>
        </xdr:cNvPr>
        <xdr:cNvSpPr/>
      </xdr:nvSpPr>
      <xdr:spPr>
        <a:xfrm>
          <a:off x="6238875" y="138677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150800</xdr:rowOff>
    </xdr:from>
    <xdr:to>
      <xdr:col>41</xdr:col>
      <xdr:colOff>50800</xdr:colOff>
      <xdr:row>85</xdr:row>
      <xdr:rowOff>151715</xdr:rowOff>
    </xdr:to>
    <xdr:cxnSp macro="">
      <xdr:nvCxnSpPr>
        <xdr:cNvPr id="369" name="直線コネクタ 368">
          <a:extLst>
            <a:ext uri="{FF2B5EF4-FFF2-40B4-BE49-F238E27FC236}">
              <a16:creationId xmlns:a16="http://schemas.microsoft.com/office/drawing/2014/main" id="{4B010A26-756D-4F76-82E8-CCB503162D7A}"/>
            </a:ext>
          </a:extLst>
        </xdr:cNvPr>
        <xdr:cNvCxnSpPr/>
      </xdr:nvCxnSpPr>
      <xdr:spPr>
        <a:xfrm flipV="1">
          <a:off x="6286500" y="13914425"/>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99FD126-830E-47BF-8BD1-F2DB3C9003C1}"/>
            </a:ext>
          </a:extLst>
        </xdr:cNvPr>
        <xdr:cNvSpPr txBox="1"/>
      </xdr:nvSpPr>
      <xdr:spPr>
        <a:xfrm>
          <a:off x="8458277" y="135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A303C80A-3C29-462A-9B63-8BAB915A9EB1}"/>
            </a:ext>
          </a:extLst>
        </xdr:cNvPr>
        <xdr:cNvSpPr txBox="1"/>
      </xdr:nvSpPr>
      <xdr:spPr>
        <a:xfrm>
          <a:off x="7677227"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3C5FFC3-484E-49C7-926A-54FEF7A130E3}"/>
            </a:ext>
          </a:extLst>
        </xdr:cNvPr>
        <xdr:cNvSpPr txBox="1"/>
      </xdr:nvSpPr>
      <xdr:spPr>
        <a:xfrm>
          <a:off x="6867602" y="1358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CE541217-9DDE-4F2D-835A-978C14DC9659}"/>
            </a:ext>
          </a:extLst>
        </xdr:cNvPr>
        <xdr:cNvSpPr txBox="1"/>
      </xdr:nvSpPr>
      <xdr:spPr>
        <a:xfrm>
          <a:off x="6067502" y="135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4" name="n_1mainValue【公営住宅】&#10;一人当たり面積">
          <a:extLst>
            <a:ext uri="{FF2B5EF4-FFF2-40B4-BE49-F238E27FC236}">
              <a16:creationId xmlns:a16="http://schemas.microsoft.com/office/drawing/2014/main" id="{10727049-89E8-434D-9AA5-5B89207102D7}"/>
            </a:ext>
          </a:extLst>
        </xdr:cNvPr>
        <xdr:cNvSpPr txBox="1"/>
      </xdr:nvSpPr>
      <xdr:spPr>
        <a:xfrm>
          <a:off x="8458277" y="1394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20362</xdr:rowOff>
    </xdr:from>
    <xdr:ext cx="469744" cy="259045"/>
    <xdr:sp macro="" textlink="">
      <xdr:nvSpPr>
        <xdr:cNvPr id="375" name="n_2mainValue【公営住宅】&#10;一人当たり面積">
          <a:extLst>
            <a:ext uri="{FF2B5EF4-FFF2-40B4-BE49-F238E27FC236}">
              <a16:creationId xmlns:a16="http://schemas.microsoft.com/office/drawing/2014/main" id="{C422A33B-1014-414E-926B-63924CE3BFBD}"/>
            </a:ext>
          </a:extLst>
        </xdr:cNvPr>
        <xdr:cNvSpPr txBox="1"/>
      </xdr:nvSpPr>
      <xdr:spPr>
        <a:xfrm>
          <a:off x="7677227" y="139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21277</xdr:rowOff>
    </xdr:from>
    <xdr:ext cx="469744" cy="259045"/>
    <xdr:sp macro="" textlink="">
      <xdr:nvSpPr>
        <xdr:cNvPr id="376" name="n_3mainValue【公営住宅】&#10;一人当たり面積">
          <a:extLst>
            <a:ext uri="{FF2B5EF4-FFF2-40B4-BE49-F238E27FC236}">
              <a16:creationId xmlns:a16="http://schemas.microsoft.com/office/drawing/2014/main" id="{FD627577-112E-46F6-8535-F76D142AFC59}"/>
            </a:ext>
          </a:extLst>
        </xdr:cNvPr>
        <xdr:cNvSpPr txBox="1"/>
      </xdr:nvSpPr>
      <xdr:spPr>
        <a:xfrm>
          <a:off x="6867602" y="13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22192</xdr:rowOff>
    </xdr:from>
    <xdr:ext cx="469744" cy="259045"/>
    <xdr:sp macro="" textlink="">
      <xdr:nvSpPr>
        <xdr:cNvPr id="377" name="n_4mainValue【公営住宅】&#10;一人当たり面積">
          <a:extLst>
            <a:ext uri="{FF2B5EF4-FFF2-40B4-BE49-F238E27FC236}">
              <a16:creationId xmlns:a16="http://schemas.microsoft.com/office/drawing/2014/main" id="{28DCD81C-E1CA-4D63-BB5D-955D147B02A2}"/>
            </a:ext>
          </a:extLst>
        </xdr:cNvPr>
        <xdr:cNvSpPr txBox="1"/>
      </xdr:nvSpPr>
      <xdr:spPr>
        <a:xfrm>
          <a:off x="6067502" y="139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F52D72-6FAD-481E-BA2D-891D786284E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9ABF6CB-A748-426F-AC58-51BBDA62F68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B99B543-8734-4CA1-BD40-B3846757FC3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2B62C1C-EC65-4381-8418-E6C66B0E3141}"/>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963FD2F-73E7-4950-8FB8-C5FA5F6136A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357369C-C6F0-4519-9855-750961B6B9C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F65ECD9-6019-498D-89BC-B11E832C05E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E67D503-4A5E-4382-9446-60A5393969F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3620432-7E92-491E-93C8-F79EF6664DA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F23BAA6-6F03-428F-ACD9-AF574EFE357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69F6093-76E1-4259-B387-3D610B51000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A4E9106-73DB-4C80-BDAA-1D275BAF9BF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4E67282-5EC5-4628-8DA8-71F922EBAEE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CA8D6C0-B6A2-48C1-AD05-2AE12BC16AD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8BACF472-6790-41E1-9E92-97C05216F4C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99E6209-27D0-4564-BB35-16ECF66D921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73316B1-D470-4EC1-A609-2FB35060228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988B7CC-4E08-44D3-AC26-A09A74C7C758}"/>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D0A539D-9964-4E86-9BC9-351D7A5CCBA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98699E0-3B36-438E-AEFF-81955A91E94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7EA70E2-E449-4953-A6BB-B3924188DF2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26C80A8-0CC1-4742-A36F-14DD67428E1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C7A0D98-7B13-496D-911E-D16233F9148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8790E91-B59B-44B9-B459-E3D9837A428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9BE7ED8-0527-4E86-A294-0998D7C831E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06523C3-E0C8-46AC-B06B-AF754075FB1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FE24E67-7AA7-43FA-97E4-9DE7CFB1A0B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995E89A-1E9A-4280-A651-C7A1E5D9A114}"/>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8D857FE-1F2E-4D6D-8612-8075D995776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770AEB8-D28F-4E13-83DE-770F31AC169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D5826A9-284A-41E5-B823-584F2150899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BC0CFCD-9D94-48FE-9B64-7C066E61D1DF}"/>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5A390FB6-DB4B-44C9-8212-81BB31154E3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FAD33CC2-6C25-4BAF-AB1D-8E4A88138A75}"/>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4E9F5594-9128-449C-8F95-F79A1A53FA1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8F69F5D-0F0E-4716-A470-3B8BBA68F67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9B5DCA57-A246-4E0F-AFD6-9D1CAB11B71C}"/>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90BB60E-4E57-484D-8150-E0B459FB708E}"/>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5897DB9C-CF03-430A-B074-0FBAF0DEA0E0}"/>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27208FF-9340-446D-BE4C-6ECC998C1F3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B027CC7F-5219-4CA7-8FFE-3A1A2C720CF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E22C5CE-EA00-48F5-81A9-4A801241F337}"/>
            </a:ext>
          </a:extLst>
        </xdr:cNvPr>
        <xdr:cNvCxnSpPr/>
      </xdr:nvCxnSpPr>
      <xdr:spPr>
        <a:xfrm flipV="1">
          <a:off x="14696439" y="5496469"/>
          <a:ext cx="0" cy="139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39EADD9D-8CEF-44DD-942C-69374C0247F8}"/>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450AB91F-4099-45AF-B319-0ECFB3E298F7}"/>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467BBCAF-7967-4DB8-A454-B371514E2842}"/>
            </a:ext>
          </a:extLst>
        </xdr:cNvPr>
        <xdr:cNvSpPr txBox="1"/>
      </xdr:nvSpPr>
      <xdr:spPr>
        <a:xfrm>
          <a:off x="14735175" y="5284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AC2755A9-E39F-4A2F-B259-CA228A283191}"/>
            </a:ext>
          </a:extLst>
        </xdr:cNvPr>
        <xdr:cNvCxnSpPr/>
      </xdr:nvCxnSpPr>
      <xdr:spPr>
        <a:xfrm>
          <a:off x="14611350" y="5496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1D363B2-9BCA-4F53-A0F2-DD05CC8FCB51}"/>
            </a:ext>
          </a:extLst>
        </xdr:cNvPr>
        <xdr:cNvSpPr txBox="1"/>
      </xdr:nvSpPr>
      <xdr:spPr>
        <a:xfrm>
          <a:off x="14735175" y="6021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8313DCB-46B4-4C3A-8462-D8AD257A39D9}"/>
            </a:ext>
          </a:extLst>
        </xdr:cNvPr>
        <xdr:cNvSpPr/>
      </xdr:nvSpPr>
      <xdr:spPr>
        <a:xfrm>
          <a:off x="14649450" y="61606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F0BD8A5C-C8C8-4385-A8D9-5CC484F131DF}"/>
            </a:ext>
          </a:extLst>
        </xdr:cNvPr>
        <xdr:cNvSpPr/>
      </xdr:nvSpPr>
      <xdr:spPr>
        <a:xfrm>
          <a:off x="13887450" y="614562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A351185-E695-47C2-8950-F281E8D37090}"/>
            </a:ext>
          </a:extLst>
        </xdr:cNvPr>
        <xdr:cNvSpPr/>
      </xdr:nvSpPr>
      <xdr:spPr>
        <a:xfrm>
          <a:off x="13096875" y="6127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8716ABE6-E4B4-4764-9704-6A1CA17DF0F7}"/>
            </a:ext>
          </a:extLst>
        </xdr:cNvPr>
        <xdr:cNvSpPr/>
      </xdr:nvSpPr>
      <xdr:spPr>
        <a:xfrm>
          <a:off x="12296775" y="61243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8276EE3F-E84A-4CD1-9D68-D754FE40E9C5}"/>
            </a:ext>
          </a:extLst>
        </xdr:cNvPr>
        <xdr:cNvSpPr/>
      </xdr:nvSpPr>
      <xdr:spPr>
        <a:xfrm>
          <a:off x="11487150" y="61504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D1BEC8-C528-4C61-8EB1-B98288C3BCD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806F6BD-E80A-4091-A031-3FF32719AB2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75DB1F9-0E50-460A-B14F-5064985CE45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33ED8AC-BEB8-4940-9F95-A7860DD1E49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3CD4CF8-BE61-43D5-9054-795BFDED97C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4173</xdr:rowOff>
    </xdr:from>
    <xdr:to>
      <xdr:col>85</xdr:col>
      <xdr:colOff>177800</xdr:colOff>
      <xdr:row>42</xdr:row>
      <xdr:rowOff>105773</xdr:rowOff>
    </xdr:to>
    <xdr:sp macro="" textlink="">
      <xdr:nvSpPr>
        <xdr:cNvPr id="435" name="楕円 434">
          <a:extLst>
            <a:ext uri="{FF2B5EF4-FFF2-40B4-BE49-F238E27FC236}">
              <a16:creationId xmlns:a16="http://schemas.microsoft.com/office/drawing/2014/main" id="{D75F5CDA-6A9C-4501-B85D-E9C347458B17}"/>
            </a:ext>
          </a:extLst>
        </xdr:cNvPr>
        <xdr:cNvSpPr/>
      </xdr:nvSpPr>
      <xdr:spPr>
        <a:xfrm>
          <a:off x="14649450" y="68081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90550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ADFDDF9-4F12-4739-85AC-F074551347B4}"/>
            </a:ext>
          </a:extLst>
        </xdr:cNvPr>
        <xdr:cNvSpPr txBox="1"/>
      </xdr:nvSpPr>
      <xdr:spPr>
        <a:xfrm>
          <a:off x="14735175"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7438</xdr:rowOff>
    </xdr:from>
    <xdr:to>
      <xdr:col>81</xdr:col>
      <xdr:colOff>101600</xdr:colOff>
      <xdr:row>42</xdr:row>
      <xdr:rowOff>109038</xdr:rowOff>
    </xdr:to>
    <xdr:sp macro="" textlink="">
      <xdr:nvSpPr>
        <xdr:cNvPr id="437" name="楕円 436">
          <a:extLst>
            <a:ext uri="{FF2B5EF4-FFF2-40B4-BE49-F238E27FC236}">
              <a16:creationId xmlns:a16="http://schemas.microsoft.com/office/drawing/2014/main" id="{13208EE0-2B2C-4802-8147-FAF94D2EE481}"/>
            </a:ext>
          </a:extLst>
        </xdr:cNvPr>
        <xdr:cNvSpPr/>
      </xdr:nvSpPr>
      <xdr:spPr>
        <a:xfrm>
          <a:off x="13887450" y="68114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54973</xdr:rowOff>
    </xdr:from>
    <xdr:to>
      <xdr:col>85</xdr:col>
      <xdr:colOff>127000</xdr:colOff>
      <xdr:row>42</xdr:row>
      <xdr:rowOff>58238</xdr:rowOff>
    </xdr:to>
    <xdr:cxnSp macro="">
      <xdr:nvCxnSpPr>
        <xdr:cNvPr id="438" name="直線コネクタ 437">
          <a:extLst>
            <a:ext uri="{FF2B5EF4-FFF2-40B4-BE49-F238E27FC236}">
              <a16:creationId xmlns:a16="http://schemas.microsoft.com/office/drawing/2014/main" id="{DC2B5BCD-CE41-4BC0-8F8D-0CF32AB7EDC6}"/>
            </a:ext>
          </a:extLst>
        </xdr:cNvPr>
        <xdr:cNvCxnSpPr/>
      </xdr:nvCxnSpPr>
      <xdr:spPr>
        <a:xfrm flipV="1">
          <a:off x="13935075" y="6855823"/>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141333</xdr:rowOff>
    </xdr:from>
    <xdr:to>
      <xdr:col>76</xdr:col>
      <xdr:colOff>165100</xdr:colOff>
      <xdr:row>42</xdr:row>
      <xdr:rowOff>71483</xdr:rowOff>
    </xdr:to>
    <xdr:sp macro="" textlink="">
      <xdr:nvSpPr>
        <xdr:cNvPr id="439" name="楕円 438">
          <a:extLst>
            <a:ext uri="{FF2B5EF4-FFF2-40B4-BE49-F238E27FC236}">
              <a16:creationId xmlns:a16="http://schemas.microsoft.com/office/drawing/2014/main" id="{54D49B16-D733-47D3-9E02-50C3754AD5D5}"/>
            </a:ext>
          </a:extLst>
        </xdr:cNvPr>
        <xdr:cNvSpPr/>
      </xdr:nvSpPr>
      <xdr:spPr>
        <a:xfrm>
          <a:off x="13096875" y="67834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20683</xdr:rowOff>
    </xdr:from>
    <xdr:to>
      <xdr:col>81</xdr:col>
      <xdr:colOff>50800</xdr:colOff>
      <xdr:row>42</xdr:row>
      <xdr:rowOff>58238</xdr:rowOff>
    </xdr:to>
    <xdr:cxnSp macro="">
      <xdr:nvCxnSpPr>
        <xdr:cNvPr id="440" name="直線コネクタ 439">
          <a:extLst>
            <a:ext uri="{FF2B5EF4-FFF2-40B4-BE49-F238E27FC236}">
              <a16:creationId xmlns:a16="http://schemas.microsoft.com/office/drawing/2014/main" id="{5FC16148-A89F-44CD-99E4-1BF77C3E7395}"/>
            </a:ext>
          </a:extLst>
        </xdr:cNvPr>
        <xdr:cNvCxnSpPr/>
      </xdr:nvCxnSpPr>
      <xdr:spPr>
        <a:xfrm>
          <a:off x="13144500" y="6821533"/>
          <a:ext cx="7905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129903</xdr:rowOff>
    </xdr:from>
    <xdr:to>
      <xdr:col>72</xdr:col>
      <xdr:colOff>38100</xdr:colOff>
      <xdr:row>42</xdr:row>
      <xdr:rowOff>60053</xdr:rowOff>
    </xdr:to>
    <xdr:sp macro="" textlink="">
      <xdr:nvSpPr>
        <xdr:cNvPr id="441" name="楕円 440">
          <a:extLst>
            <a:ext uri="{FF2B5EF4-FFF2-40B4-BE49-F238E27FC236}">
              <a16:creationId xmlns:a16="http://schemas.microsoft.com/office/drawing/2014/main" id="{EA7B718E-1961-45AE-AE07-3B3341AFB5BA}"/>
            </a:ext>
          </a:extLst>
        </xdr:cNvPr>
        <xdr:cNvSpPr/>
      </xdr:nvSpPr>
      <xdr:spPr>
        <a:xfrm>
          <a:off x="12296775" y="67656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9253</xdr:rowOff>
    </xdr:from>
    <xdr:to>
      <xdr:col>76</xdr:col>
      <xdr:colOff>114300</xdr:colOff>
      <xdr:row>42</xdr:row>
      <xdr:rowOff>20683</xdr:rowOff>
    </xdr:to>
    <xdr:cxnSp macro="">
      <xdr:nvCxnSpPr>
        <xdr:cNvPr id="442" name="直線コネクタ 441">
          <a:extLst>
            <a:ext uri="{FF2B5EF4-FFF2-40B4-BE49-F238E27FC236}">
              <a16:creationId xmlns:a16="http://schemas.microsoft.com/office/drawing/2014/main" id="{493396A7-56A9-4DC5-9059-69F7149AA732}"/>
            </a:ext>
          </a:extLst>
        </xdr:cNvPr>
        <xdr:cNvCxnSpPr/>
      </xdr:nvCxnSpPr>
      <xdr:spPr>
        <a:xfrm>
          <a:off x="12344400" y="6813278"/>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118473</xdr:rowOff>
    </xdr:from>
    <xdr:to>
      <xdr:col>67</xdr:col>
      <xdr:colOff>101600</xdr:colOff>
      <xdr:row>42</xdr:row>
      <xdr:rowOff>48623</xdr:rowOff>
    </xdr:to>
    <xdr:sp macro="" textlink="">
      <xdr:nvSpPr>
        <xdr:cNvPr id="443" name="楕円 442">
          <a:extLst>
            <a:ext uri="{FF2B5EF4-FFF2-40B4-BE49-F238E27FC236}">
              <a16:creationId xmlns:a16="http://schemas.microsoft.com/office/drawing/2014/main" id="{41598EFB-1012-48ED-81AF-565064AB717F}"/>
            </a:ext>
          </a:extLst>
        </xdr:cNvPr>
        <xdr:cNvSpPr/>
      </xdr:nvSpPr>
      <xdr:spPr>
        <a:xfrm>
          <a:off x="11487150" y="67605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169273</xdr:rowOff>
    </xdr:from>
    <xdr:to>
      <xdr:col>71</xdr:col>
      <xdr:colOff>177800</xdr:colOff>
      <xdr:row>42</xdr:row>
      <xdr:rowOff>9253</xdr:rowOff>
    </xdr:to>
    <xdr:cxnSp macro="">
      <xdr:nvCxnSpPr>
        <xdr:cNvPr id="444" name="直線コネクタ 443">
          <a:extLst>
            <a:ext uri="{FF2B5EF4-FFF2-40B4-BE49-F238E27FC236}">
              <a16:creationId xmlns:a16="http://schemas.microsoft.com/office/drawing/2014/main" id="{35AF9B2E-8816-491A-9BA1-6B95811F3146}"/>
            </a:ext>
          </a:extLst>
        </xdr:cNvPr>
        <xdr:cNvCxnSpPr/>
      </xdr:nvCxnSpPr>
      <xdr:spPr>
        <a:xfrm>
          <a:off x="11534775" y="6798673"/>
          <a:ext cx="80962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6E60EBF6-0EC3-4D67-B235-E6136094D2C5}"/>
            </a:ext>
          </a:extLst>
        </xdr:cNvPr>
        <xdr:cNvSpPr txBox="1"/>
      </xdr:nvSpPr>
      <xdr:spPr>
        <a:xfrm>
          <a:off x="1374521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DE860A1-5771-411E-8345-4973448ECFFA}"/>
            </a:ext>
          </a:extLst>
        </xdr:cNvPr>
        <xdr:cNvSpPr txBox="1"/>
      </xdr:nvSpPr>
      <xdr:spPr>
        <a:xfrm>
          <a:off x="12964169" y="5915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FA4B22F-42C5-46EE-8BFE-F08091AA7C52}"/>
            </a:ext>
          </a:extLst>
        </xdr:cNvPr>
        <xdr:cNvSpPr txBox="1"/>
      </xdr:nvSpPr>
      <xdr:spPr>
        <a:xfrm>
          <a:off x="12164069" y="591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35AD77E-4B91-4C01-BEF2-9A21BE425925}"/>
            </a:ext>
          </a:extLst>
        </xdr:cNvPr>
        <xdr:cNvSpPr txBox="1"/>
      </xdr:nvSpPr>
      <xdr:spPr>
        <a:xfrm>
          <a:off x="11354444" y="593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100165</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E907B4A4-7FC7-495F-BAED-9C3C6560FFFF}"/>
            </a:ext>
          </a:extLst>
        </xdr:cNvPr>
        <xdr:cNvSpPr txBox="1"/>
      </xdr:nvSpPr>
      <xdr:spPr>
        <a:xfrm>
          <a:off x="13745219" y="690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62610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822903F-FD56-47F4-98E4-8737B7ACBC0D}"/>
            </a:ext>
          </a:extLst>
        </xdr:cNvPr>
        <xdr:cNvSpPr txBox="1"/>
      </xdr:nvSpPr>
      <xdr:spPr>
        <a:xfrm>
          <a:off x="12964169" y="686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51180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3C01FA6-8D1D-4BA2-B37B-6A3B44CE3952}"/>
            </a:ext>
          </a:extLst>
        </xdr:cNvPr>
        <xdr:cNvSpPr txBox="1"/>
      </xdr:nvSpPr>
      <xdr:spPr>
        <a:xfrm>
          <a:off x="12164069" y="684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39750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4C55252-46AC-4668-AB59-C1BAD264F424}"/>
            </a:ext>
          </a:extLst>
        </xdr:cNvPr>
        <xdr:cNvSpPr txBox="1"/>
      </xdr:nvSpPr>
      <xdr:spPr>
        <a:xfrm>
          <a:off x="113544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E003C81-947D-4400-8A18-DF3E84BF2F9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D1590EBE-1F30-4DD9-8028-4316305A0B5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C71CECE-AF44-45D5-B4FC-6871817A624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7548E00-C89D-40D9-80AD-D551A1BA348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3E8116A-755D-4EB3-AEF2-82FA98AB940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5BA279C-D2B7-493A-A74D-EBA6BA3B406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C86AD32-E2FA-451C-9B99-35A36547A87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4533A27-0014-4CF7-AEF4-2C4699E7242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86E5B51-BECE-44FA-897F-3117BD2C1A5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1661EBA-6F4B-4F77-A368-43D999DD8A0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189E9B4-7035-407A-8953-0E23AEA39A9F}"/>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F2FA994-5B5E-4B23-95C3-98CADB2DBF56}"/>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1D57A574-37F5-46BD-A9E4-3B31AFAEFA61}"/>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44C83AD-DAC0-4020-9DFD-92E471844041}"/>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CFFBA93-A818-4A89-8BD9-78D5B8F83ABE}"/>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6407A01-15B4-40A4-AB9E-E4B382933F61}"/>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4828FB74-2F1A-474A-9DE8-9E2B8A39938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A1FDFB28-C668-45E5-BB70-8428EC1F7F82}"/>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239E9B-9C8B-4891-936B-0958D99C4E8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DE5F4A2-E9FC-4404-90E6-136CE634102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30FACD1-9647-4984-B5ED-1DB73CAADFB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B12BB8AD-EDEB-4405-9129-863A4136DCB6}"/>
            </a:ext>
          </a:extLst>
        </xdr:cNvPr>
        <xdr:cNvCxnSpPr/>
      </xdr:nvCxnSpPr>
      <xdr:spPr>
        <a:xfrm flipV="1">
          <a:off x="19954239" y="5628259"/>
          <a:ext cx="0" cy="1125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E29ECE0D-CD33-4F2F-B306-F5B4079204BF}"/>
            </a:ext>
          </a:extLst>
        </xdr:cNvPr>
        <xdr:cNvSpPr txBox="1"/>
      </xdr:nvSpPr>
      <xdr:spPr>
        <a:xfrm>
          <a:off x="19992975"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95288C9C-02BB-4BCC-A2AF-E3037792C9B0}"/>
            </a:ext>
          </a:extLst>
        </xdr:cNvPr>
        <xdr:cNvCxnSpPr/>
      </xdr:nvCxnSpPr>
      <xdr:spPr>
        <a:xfrm>
          <a:off x="19878675" y="6753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7109458-0F73-45BC-9D45-E6A74A6DB907}"/>
            </a:ext>
          </a:extLst>
        </xdr:cNvPr>
        <xdr:cNvSpPr txBox="1"/>
      </xdr:nvSpPr>
      <xdr:spPr>
        <a:xfrm>
          <a:off x="19992975" y="541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31046999-4CCF-4331-86B0-DC446971B200}"/>
            </a:ext>
          </a:extLst>
        </xdr:cNvPr>
        <xdr:cNvCxnSpPr/>
      </xdr:nvCxnSpPr>
      <xdr:spPr>
        <a:xfrm>
          <a:off x="19878675" y="5628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15A1F00-73B0-48E8-A466-986AC913455D}"/>
            </a:ext>
          </a:extLst>
        </xdr:cNvPr>
        <xdr:cNvSpPr txBox="1"/>
      </xdr:nvSpPr>
      <xdr:spPr>
        <a:xfrm>
          <a:off x="19992975" y="6323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26CCC343-6BFD-4D7A-A4B3-5BE6EF851D67}"/>
            </a:ext>
          </a:extLst>
        </xdr:cNvPr>
        <xdr:cNvSpPr/>
      </xdr:nvSpPr>
      <xdr:spPr>
        <a:xfrm>
          <a:off x="19897725" y="64684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2FBA777D-C5C7-4631-A63C-E53D9FF31AD0}"/>
            </a:ext>
          </a:extLst>
        </xdr:cNvPr>
        <xdr:cNvSpPr/>
      </xdr:nvSpPr>
      <xdr:spPr>
        <a:xfrm>
          <a:off x="19154775" y="64584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A4B0782B-2030-4664-B909-31EF10E5A596}"/>
            </a:ext>
          </a:extLst>
        </xdr:cNvPr>
        <xdr:cNvSpPr/>
      </xdr:nvSpPr>
      <xdr:spPr>
        <a:xfrm>
          <a:off x="183451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4075CFAA-4F18-4EC9-823B-754C19C59522}"/>
            </a:ext>
          </a:extLst>
        </xdr:cNvPr>
        <xdr:cNvSpPr/>
      </xdr:nvSpPr>
      <xdr:spPr>
        <a:xfrm>
          <a:off x="17554575" y="64396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91915916-5560-41D4-AEAF-0FBD5E9D3A29}"/>
            </a:ext>
          </a:extLst>
        </xdr:cNvPr>
        <xdr:cNvSpPr/>
      </xdr:nvSpPr>
      <xdr:spPr>
        <a:xfrm>
          <a:off x="16754475" y="64479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190959F-7EAD-47FF-92D7-1701C2F01CF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32F2353-030D-41B6-A7A0-E0A0A2FA98D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979DB51-B688-4FD5-B72A-D2EA2D31269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2BEC8B-2871-48D1-8346-74A08D3B1E3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7C3E5B-92F1-4598-A4BD-4F6EEE5BE6A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90" name="楕円 489">
          <a:extLst>
            <a:ext uri="{FF2B5EF4-FFF2-40B4-BE49-F238E27FC236}">
              <a16:creationId xmlns:a16="http://schemas.microsoft.com/office/drawing/2014/main" id="{A712D21A-7EAB-4F6A-85C3-8A66291F1C85}"/>
            </a:ext>
          </a:extLst>
        </xdr:cNvPr>
        <xdr:cNvSpPr/>
      </xdr:nvSpPr>
      <xdr:spPr>
        <a:xfrm>
          <a:off x="19897725" y="66226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C9C7658-89BE-4D3E-BFB6-F74EF4A210CD}"/>
            </a:ext>
          </a:extLst>
        </xdr:cNvPr>
        <xdr:cNvSpPr txBox="1"/>
      </xdr:nvSpPr>
      <xdr:spPr>
        <a:xfrm>
          <a:off x="19992975"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492" name="楕円 491">
          <a:extLst>
            <a:ext uri="{FF2B5EF4-FFF2-40B4-BE49-F238E27FC236}">
              <a16:creationId xmlns:a16="http://schemas.microsoft.com/office/drawing/2014/main" id="{B016A2BB-D920-442B-B74B-9A90E62D86B8}"/>
            </a:ext>
          </a:extLst>
        </xdr:cNvPr>
        <xdr:cNvSpPr/>
      </xdr:nvSpPr>
      <xdr:spPr>
        <a:xfrm>
          <a:off x="19154775" y="6628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30480</xdr:rowOff>
    </xdr:to>
    <xdr:cxnSp macro="">
      <xdr:nvCxnSpPr>
        <xdr:cNvPr id="493" name="直線コネクタ 492">
          <a:extLst>
            <a:ext uri="{FF2B5EF4-FFF2-40B4-BE49-F238E27FC236}">
              <a16:creationId xmlns:a16="http://schemas.microsoft.com/office/drawing/2014/main" id="{4C8CA05D-16E8-43E5-A2B3-8582C13F8428}"/>
            </a:ext>
          </a:extLst>
        </xdr:cNvPr>
        <xdr:cNvCxnSpPr/>
      </xdr:nvCxnSpPr>
      <xdr:spPr>
        <a:xfrm flipV="1">
          <a:off x="19202400" y="667029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94" name="楕円 493">
          <a:extLst>
            <a:ext uri="{FF2B5EF4-FFF2-40B4-BE49-F238E27FC236}">
              <a16:creationId xmlns:a16="http://schemas.microsoft.com/office/drawing/2014/main" id="{245AE11D-9B89-4FDA-BA8B-168F2FDB01CB}"/>
            </a:ext>
          </a:extLst>
        </xdr:cNvPr>
        <xdr:cNvSpPr/>
      </xdr:nvSpPr>
      <xdr:spPr>
        <a:xfrm>
          <a:off x="18345150" y="6589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41</xdr:row>
      <xdr:rowOff>30480</xdr:rowOff>
    </xdr:to>
    <xdr:cxnSp macro="">
      <xdr:nvCxnSpPr>
        <xdr:cNvPr id="495" name="直線コネクタ 494">
          <a:extLst>
            <a:ext uri="{FF2B5EF4-FFF2-40B4-BE49-F238E27FC236}">
              <a16:creationId xmlns:a16="http://schemas.microsoft.com/office/drawing/2014/main" id="{49C37BF0-63F4-47D9-9D2E-5516809CC5AB}"/>
            </a:ext>
          </a:extLst>
        </xdr:cNvPr>
        <xdr:cNvCxnSpPr/>
      </xdr:nvCxnSpPr>
      <xdr:spPr>
        <a:xfrm>
          <a:off x="18392775" y="6636893"/>
          <a:ext cx="80962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96" name="楕円 495">
          <a:extLst>
            <a:ext uri="{FF2B5EF4-FFF2-40B4-BE49-F238E27FC236}">
              <a16:creationId xmlns:a16="http://schemas.microsoft.com/office/drawing/2014/main" id="{379F8ED3-7A0B-4B46-82D2-EA65A3E14C9B}"/>
            </a:ext>
          </a:extLst>
        </xdr:cNvPr>
        <xdr:cNvSpPr/>
      </xdr:nvSpPr>
      <xdr:spPr>
        <a:xfrm>
          <a:off x="17554575" y="6563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163068</xdr:rowOff>
    </xdr:to>
    <xdr:cxnSp macro="">
      <xdr:nvCxnSpPr>
        <xdr:cNvPr id="497" name="直線コネクタ 496">
          <a:extLst>
            <a:ext uri="{FF2B5EF4-FFF2-40B4-BE49-F238E27FC236}">
              <a16:creationId xmlns:a16="http://schemas.microsoft.com/office/drawing/2014/main" id="{A28571AE-9935-42D0-A100-5CE823B28408}"/>
            </a:ext>
          </a:extLst>
        </xdr:cNvPr>
        <xdr:cNvCxnSpPr/>
      </xdr:nvCxnSpPr>
      <xdr:spPr>
        <a:xfrm>
          <a:off x="17602200" y="6620383"/>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91694</xdr:rowOff>
    </xdr:from>
    <xdr:to>
      <xdr:col>98</xdr:col>
      <xdr:colOff>38100</xdr:colOff>
      <xdr:row>41</xdr:row>
      <xdr:rowOff>21844</xdr:rowOff>
    </xdr:to>
    <xdr:sp macro="" textlink="">
      <xdr:nvSpPr>
        <xdr:cNvPr id="498" name="楕円 497">
          <a:extLst>
            <a:ext uri="{FF2B5EF4-FFF2-40B4-BE49-F238E27FC236}">
              <a16:creationId xmlns:a16="http://schemas.microsoft.com/office/drawing/2014/main" id="{BF47E332-C237-4F3B-8679-10BC82F4DE4C}"/>
            </a:ext>
          </a:extLst>
        </xdr:cNvPr>
        <xdr:cNvSpPr/>
      </xdr:nvSpPr>
      <xdr:spPr>
        <a:xfrm>
          <a:off x="16754475" y="65655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142494</xdr:rowOff>
    </xdr:to>
    <xdr:cxnSp macro="">
      <xdr:nvCxnSpPr>
        <xdr:cNvPr id="499" name="直線コネクタ 498">
          <a:extLst>
            <a:ext uri="{FF2B5EF4-FFF2-40B4-BE49-F238E27FC236}">
              <a16:creationId xmlns:a16="http://schemas.microsoft.com/office/drawing/2014/main" id="{FBD5FB57-B4CA-4779-AFE1-1EF3E69CA1F8}"/>
            </a:ext>
          </a:extLst>
        </xdr:cNvPr>
        <xdr:cNvCxnSpPr/>
      </xdr:nvCxnSpPr>
      <xdr:spPr>
        <a:xfrm flipV="1">
          <a:off x="16802100" y="662038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3CD9D22-AFBF-42DF-ADE4-B1DCEDBEF123}"/>
            </a:ext>
          </a:extLst>
        </xdr:cNvPr>
        <xdr:cNvSpPr txBox="1"/>
      </xdr:nvSpPr>
      <xdr:spPr>
        <a:xfrm>
          <a:off x="18983402"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B9DCC4F-1AEA-413D-91D1-18C1FFA1E306}"/>
            </a:ext>
          </a:extLst>
        </xdr:cNvPr>
        <xdr:cNvSpPr txBox="1"/>
      </xdr:nvSpPr>
      <xdr:spPr>
        <a:xfrm>
          <a:off x="181833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706E814-5C68-413C-AAE2-3C06C4DAA26F}"/>
            </a:ext>
          </a:extLst>
        </xdr:cNvPr>
        <xdr:cNvSpPr txBox="1"/>
      </xdr:nvSpPr>
      <xdr:spPr>
        <a:xfrm>
          <a:off x="17383202"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3355A6A-AF3F-431A-BF89-EC0CA657CDDD}"/>
            </a:ext>
          </a:extLst>
        </xdr:cNvPr>
        <xdr:cNvSpPr txBox="1"/>
      </xdr:nvSpPr>
      <xdr:spPr>
        <a:xfrm>
          <a:off x="16592627" y="62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6534304-963A-4D16-AAFC-BE7479E0BD0B}"/>
            </a:ext>
          </a:extLst>
        </xdr:cNvPr>
        <xdr:cNvSpPr txBox="1"/>
      </xdr:nvSpPr>
      <xdr:spPr>
        <a:xfrm>
          <a:off x="1898340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D7D1070-CA69-45FF-8278-D68A90637FFF}"/>
            </a:ext>
          </a:extLst>
        </xdr:cNvPr>
        <xdr:cNvSpPr txBox="1"/>
      </xdr:nvSpPr>
      <xdr:spPr>
        <a:xfrm>
          <a:off x="18183302" y="66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5CEADAF-EA6D-4D45-BFC3-E8785F2C817D}"/>
            </a:ext>
          </a:extLst>
        </xdr:cNvPr>
        <xdr:cNvSpPr txBox="1"/>
      </xdr:nvSpPr>
      <xdr:spPr>
        <a:xfrm>
          <a:off x="17383202"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12971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6CD273A-5E24-499E-BC15-0B816A850A08}"/>
            </a:ext>
          </a:extLst>
        </xdr:cNvPr>
        <xdr:cNvSpPr txBox="1"/>
      </xdr:nvSpPr>
      <xdr:spPr>
        <a:xfrm>
          <a:off x="165926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9A73974-69CA-41F3-825D-622BEE1CE6E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1C0408D-8A40-4963-A0ED-70622ACBBF1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868F4AD-EBE2-4514-9BA0-D411DABC26F8}"/>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14F2A79-E5CB-4A45-B449-B415F01ED6E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A36D99E-B7C7-471F-9412-B8A48ADC366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28014A6-1AEE-424E-BDBF-6CCFDD074B8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0252AE1-A03A-4840-AE64-76F890A2634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23D9BC5-AC45-4AB1-B2C7-3B196EADC1C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4F6F6CA-1071-43D4-8630-6C058309EB6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451FB2A-B964-4921-BFA6-D0392E2FDCD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0EC573D-B9C4-4F7F-A346-68B74F8351EA}"/>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9A8A487E-8BE0-4D4C-B103-7106535EB233}"/>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9445AC0F-F026-49DD-AEF5-EF8D5FF7F396}"/>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F4823CA8-B728-4D56-90B2-172F376ADF0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AB36EFA0-EBFB-43E0-B764-4F4532DA3A0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9A38C7A1-01BE-4DB4-9B99-8C9113B8BBE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5CF141C-E1A7-45B1-A731-E901A814B61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8A7066E-D082-4FEC-BAC8-E13744A1BEE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699457E-9A15-484C-B5D5-5360C509C27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B0C24B8-C070-427B-A5D7-E009B916DE2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594DC20-E007-4CD5-929E-9B136CA110D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AA42A092-17B8-4D1D-9CB9-5294B8F726D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001AF45-A154-4074-A6D6-4019F42CF29E}"/>
            </a:ext>
          </a:extLst>
        </xdr:cNvPr>
        <xdr:cNvCxnSpPr/>
      </xdr:nvCxnSpPr>
      <xdr:spPr>
        <a:xfrm flipV="1">
          <a:off x="14696439" y="8973566"/>
          <a:ext cx="0" cy="118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31386649-E46A-466A-B6A8-94E3BB3761DA}"/>
            </a:ext>
          </a:extLst>
        </xdr:cNvPr>
        <xdr:cNvSpPr txBox="1"/>
      </xdr:nvSpPr>
      <xdr:spPr>
        <a:xfrm>
          <a:off x="14735175"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E1818865-01EE-44DC-BEE7-52195A3444BD}"/>
            </a:ext>
          </a:extLst>
        </xdr:cNvPr>
        <xdr:cNvCxnSpPr/>
      </xdr:nvCxnSpPr>
      <xdr:spPr>
        <a:xfrm>
          <a:off x="14611350" y="10161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41B55D7-3555-43EA-A26A-225842718D7B}"/>
            </a:ext>
          </a:extLst>
        </xdr:cNvPr>
        <xdr:cNvSpPr txBox="1"/>
      </xdr:nvSpPr>
      <xdr:spPr>
        <a:xfrm>
          <a:off x="14735175" y="876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763BF6C8-551B-4542-B503-E5327DAF33C5}"/>
            </a:ext>
          </a:extLst>
        </xdr:cNvPr>
        <xdr:cNvCxnSpPr/>
      </xdr:nvCxnSpPr>
      <xdr:spPr>
        <a:xfrm>
          <a:off x="14611350" y="89735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CD0E1929-C74E-4CE9-AC57-2F33DE56EF70}"/>
            </a:ext>
          </a:extLst>
        </xdr:cNvPr>
        <xdr:cNvSpPr txBox="1"/>
      </xdr:nvSpPr>
      <xdr:spPr>
        <a:xfrm>
          <a:off x="14735175" y="9437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C1EBA0A-7EF0-43FA-AF2D-B742A833582F}"/>
            </a:ext>
          </a:extLst>
        </xdr:cNvPr>
        <xdr:cNvSpPr/>
      </xdr:nvSpPr>
      <xdr:spPr>
        <a:xfrm>
          <a:off x="14649450" y="95736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BC32D5B7-51F5-4028-8042-2E23CFEA4B97}"/>
            </a:ext>
          </a:extLst>
        </xdr:cNvPr>
        <xdr:cNvSpPr/>
      </xdr:nvSpPr>
      <xdr:spPr>
        <a:xfrm>
          <a:off x="138874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5CF93E4-380B-4D15-8A40-3C3307ED100C}"/>
            </a:ext>
          </a:extLst>
        </xdr:cNvPr>
        <xdr:cNvSpPr/>
      </xdr:nvSpPr>
      <xdr:spPr>
        <a:xfrm>
          <a:off x="13096875" y="95337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EC282EFD-E431-4B00-A4D2-0A2D5CBD7763}"/>
            </a:ext>
          </a:extLst>
        </xdr:cNvPr>
        <xdr:cNvSpPr/>
      </xdr:nvSpPr>
      <xdr:spPr>
        <a:xfrm>
          <a:off x="12296775" y="9515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A93FF18A-F953-49A9-A72B-F0F38DE52FEF}"/>
            </a:ext>
          </a:extLst>
        </xdr:cNvPr>
        <xdr:cNvSpPr/>
      </xdr:nvSpPr>
      <xdr:spPr>
        <a:xfrm>
          <a:off x="11487150" y="95159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A09A75E-A54F-4C4A-82D2-4AA509F0134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8C580F6-3A14-4931-AE13-D852095E6FF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2385BAA-43CA-42A1-BD2B-DC8250A346B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0AEECDE-F8CB-4790-82B1-3EEC91194D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3165ED4-C735-45AC-A18D-6E89900DDF4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79502</xdr:rowOff>
    </xdr:from>
    <xdr:to>
      <xdr:col>85</xdr:col>
      <xdr:colOff>177800</xdr:colOff>
      <xdr:row>62</xdr:row>
      <xdr:rowOff>9652</xdr:rowOff>
    </xdr:to>
    <xdr:sp macro="" textlink="">
      <xdr:nvSpPr>
        <xdr:cNvPr id="546" name="楕円 545">
          <a:extLst>
            <a:ext uri="{FF2B5EF4-FFF2-40B4-BE49-F238E27FC236}">
              <a16:creationId xmlns:a16="http://schemas.microsoft.com/office/drawing/2014/main" id="{B6FB6487-E09B-4E29-B245-3605C0337C82}"/>
            </a:ext>
          </a:extLst>
        </xdr:cNvPr>
        <xdr:cNvSpPr/>
      </xdr:nvSpPr>
      <xdr:spPr>
        <a:xfrm>
          <a:off x="14649450" y="99601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57929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B2D620F-DA30-4195-859C-C5B8508F1E8F}"/>
            </a:ext>
          </a:extLst>
        </xdr:cNvPr>
        <xdr:cNvSpPr txBox="1"/>
      </xdr:nvSpPr>
      <xdr:spPr>
        <a:xfrm>
          <a:off x="14735175"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548" name="楕円 547">
          <a:extLst>
            <a:ext uri="{FF2B5EF4-FFF2-40B4-BE49-F238E27FC236}">
              <a16:creationId xmlns:a16="http://schemas.microsoft.com/office/drawing/2014/main" id="{BEDA678F-2545-4E65-AB61-7332BDF5F4FF}"/>
            </a:ext>
          </a:extLst>
        </xdr:cNvPr>
        <xdr:cNvSpPr/>
      </xdr:nvSpPr>
      <xdr:spPr>
        <a:xfrm>
          <a:off x="13887450" y="994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112014</xdr:rowOff>
    </xdr:from>
    <xdr:to>
      <xdr:col>85</xdr:col>
      <xdr:colOff>127000</xdr:colOff>
      <xdr:row>61</xdr:row>
      <xdr:rowOff>130302</xdr:rowOff>
    </xdr:to>
    <xdr:cxnSp macro="">
      <xdr:nvCxnSpPr>
        <xdr:cNvPr id="549" name="直線コネクタ 548">
          <a:extLst>
            <a:ext uri="{FF2B5EF4-FFF2-40B4-BE49-F238E27FC236}">
              <a16:creationId xmlns:a16="http://schemas.microsoft.com/office/drawing/2014/main" id="{340A7351-BD14-470E-869C-57CC3DAF0182}"/>
            </a:ext>
          </a:extLst>
        </xdr:cNvPr>
        <xdr:cNvCxnSpPr/>
      </xdr:nvCxnSpPr>
      <xdr:spPr>
        <a:xfrm>
          <a:off x="13935075" y="9989439"/>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26924</xdr:rowOff>
    </xdr:from>
    <xdr:to>
      <xdr:col>76</xdr:col>
      <xdr:colOff>165100</xdr:colOff>
      <xdr:row>61</xdr:row>
      <xdr:rowOff>128524</xdr:rowOff>
    </xdr:to>
    <xdr:sp macro="" textlink="">
      <xdr:nvSpPr>
        <xdr:cNvPr id="550" name="楕円 549">
          <a:extLst>
            <a:ext uri="{FF2B5EF4-FFF2-40B4-BE49-F238E27FC236}">
              <a16:creationId xmlns:a16="http://schemas.microsoft.com/office/drawing/2014/main" id="{368901FE-8DDE-4C6A-9640-6D9BB09AA54D}"/>
            </a:ext>
          </a:extLst>
        </xdr:cNvPr>
        <xdr:cNvSpPr/>
      </xdr:nvSpPr>
      <xdr:spPr>
        <a:xfrm>
          <a:off x="13096875" y="99075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77724</xdr:rowOff>
    </xdr:from>
    <xdr:to>
      <xdr:col>81</xdr:col>
      <xdr:colOff>50800</xdr:colOff>
      <xdr:row>61</xdr:row>
      <xdr:rowOff>112014</xdr:rowOff>
    </xdr:to>
    <xdr:cxnSp macro="">
      <xdr:nvCxnSpPr>
        <xdr:cNvPr id="551" name="直線コネクタ 550">
          <a:extLst>
            <a:ext uri="{FF2B5EF4-FFF2-40B4-BE49-F238E27FC236}">
              <a16:creationId xmlns:a16="http://schemas.microsoft.com/office/drawing/2014/main" id="{B3E0E152-18FF-4C0F-8448-971856239E53}"/>
            </a:ext>
          </a:extLst>
        </xdr:cNvPr>
        <xdr:cNvCxnSpPr/>
      </xdr:nvCxnSpPr>
      <xdr:spPr>
        <a:xfrm>
          <a:off x="13144500" y="9955149"/>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552" name="楕円 551">
          <a:extLst>
            <a:ext uri="{FF2B5EF4-FFF2-40B4-BE49-F238E27FC236}">
              <a16:creationId xmlns:a16="http://schemas.microsoft.com/office/drawing/2014/main" id="{13122148-AA9F-482F-8372-D761EAB99668}"/>
            </a:ext>
          </a:extLst>
        </xdr:cNvPr>
        <xdr:cNvSpPr/>
      </xdr:nvSpPr>
      <xdr:spPr>
        <a:xfrm>
          <a:off x="12296775" y="98769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50292</xdr:rowOff>
    </xdr:from>
    <xdr:to>
      <xdr:col>76</xdr:col>
      <xdr:colOff>114300</xdr:colOff>
      <xdr:row>61</xdr:row>
      <xdr:rowOff>77724</xdr:rowOff>
    </xdr:to>
    <xdr:cxnSp macro="">
      <xdr:nvCxnSpPr>
        <xdr:cNvPr id="553" name="直線コネクタ 552">
          <a:extLst>
            <a:ext uri="{FF2B5EF4-FFF2-40B4-BE49-F238E27FC236}">
              <a16:creationId xmlns:a16="http://schemas.microsoft.com/office/drawing/2014/main" id="{F6500D54-83DA-4422-BA6F-1F74C3446D1C}"/>
            </a:ext>
          </a:extLst>
        </xdr:cNvPr>
        <xdr:cNvCxnSpPr/>
      </xdr:nvCxnSpPr>
      <xdr:spPr>
        <a:xfrm>
          <a:off x="12344400" y="9924542"/>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159512</xdr:rowOff>
    </xdr:from>
    <xdr:to>
      <xdr:col>67</xdr:col>
      <xdr:colOff>101600</xdr:colOff>
      <xdr:row>61</xdr:row>
      <xdr:rowOff>89662</xdr:rowOff>
    </xdr:to>
    <xdr:sp macro="" textlink="">
      <xdr:nvSpPr>
        <xdr:cNvPr id="554" name="楕円 553">
          <a:extLst>
            <a:ext uri="{FF2B5EF4-FFF2-40B4-BE49-F238E27FC236}">
              <a16:creationId xmlns:a16="http://schemas.microsoft.com/office/drawing/2014/main" id="{C6017A16-B452-4015-BA18-5CBC216F834F}"/>
            </a:ext>
          </a:extLst>
        </xdr:cNvPr>
        <xdr:cNvSpPr/>
      </xdr:nvSpPr>
      <xdr:spPr>
        <a:xfrm>
          <a:off x="11487150" y="98781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38862</xdr:rowOff>
    </xdr:from>
    <xdr:to>
      <xdr:col>71</xdr:col>
      <xdr:colOff>177800</xdr:colOff>
      <xdr:row>61</xdr:row>
      <xdr:rowOff>50292</xdr:rowOff>
    </xdr:to>
    <xdr:cxnSp macro="">
      <xdr:nvCxnSpPr>
        <xdr:cNvPr id="555" name="直線コネクタ 554">
          <a:extLst>
            <a:ext uri="{FF2B5EF4-FFF2-40B4-BE49-F238E27FC236}">
              <a16:creationId xmlns:a16="http://schemas.microsoft.com/office/drawing/2014/main" id="{9571583D-7166-4DAB-A78A-72EE8DCA4B38}"/>
            </a:ext>
          </a:extLst>
        </xdr:cNvPr>
        <xdr:cNvCxnSpPr/>
      </xdr:nvCxnSpPr>
      <xdr:spPr>
        <a:xfrm>
          <a:off x="11534775" y="9916287"/>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50AA0DE6-DDEF-42EA-94E2-22E3609703EC}"/>
            </a:ext>
          </a:extLst>
        </xdr:cNvPr>
        <xdr:cNvSpPr txBox="1"/>
      </xdr:nvSpPr>
      <xdr:spPr>
        <a:xfrm>
          <a:off x="13745219"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0C3D338D-C9B2-4931-93EF-13F561E213CF}"/>
            </a:ext>
          </a:extLst>
        </xdr:cNvPr>
        <xdr:cNvSpPr txBox="1"/>
      </xdr:nvSpPr>
      <xdr:spPr>
        <a:xfrm>
          <a:off x="12964169" y="931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72802B10-0663-4B46-9901-077A46BA217B}"/>
            </a:ext>
          </a:extLst>
        </xdr:cNvPr>
        <xdr:cNvSpPr txBox="1"/>
      </xdr:nvSpPr>
      <xdr:spPr>
        <a:xfrm>
          <a:off x="1216406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EF56F42A-A738-4218-ABB7-1367222F2989}"/>
            </a:ext>
          </a:extLst>
        </xdr:cNvPr>
        <xdr:cNvSpPr txBox="1"/>
      </xdr:nvSpPr>
      <xdr:spPr>
        <a:xfrm>
          <a:off x="11354444"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153941</xdr:rowOff>
    </xdr:from>
    <xdr:ext cx="405111" cy="259045"/>
    <xdr:sp macro="" textlink="">
      <xdr:nvSpPr>
        <xdr:cNvPr id="560" name="n_1mainValue【学校施設】&#10;有形固定資産減価償却率">
          <a:extLst>
            <a:ext uri="{FF2B5EF4-FFF2-40B4-BE49-F238E27FC236}">
              <a16:creationId xmlns:a16="http://schemas.microsoft.com/office/drawing/2014/main" id="{67D8A9E2-E549-4AA6-846B-7295304AE8A5}"/>
            </a:ext>
          </a:extLst>
        </xdr:cNvPr>
        <xdr:cNvSpPr txBox="1"/>
      </xdr:nvSpPr>
      <xdr:spPr>
        <a:xfrm>
          <a:off x="13745219" y="1003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119651</xdr:rowOff>
    </xdr:from>
    <xdr:ext cx="405111" cy="259045"/>
    <xdr:sp macro="" textlink="">
      <xdr:nvSpPr>
        <xdr:cNvPr id="561" name="n_2mainValue【学校施設】&#10;有形固定資産減価償却率">
          <a:extLst>
            <a:ext uri="{FF2B5EF4-FFF2-40B4-BE49-F238E27FC236}">
              <a16:creationId xmlns:a16="http://schemas.microsoft.com/office/drawing/2014/main" id="{F0418F94-69C1-46C3-A832-4309D38743EB}"/>
            </a:ext>
          </a:extLst>
        </xdr:cNvPr>
        <xdr:cNvSpPr txBox="1"/>
      </xdr:nvSpPr>
      <xdr:spPr>
        <a:xfrm>
          <a:off x="12964169" y="1000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92219</xdr:rowOff>
    </xdr:from>
    <xdr:ext cx="405111" cy="259045"/>
    <xdr:sp macro="" textlink="">
      <xdr:nvSpPr>
        <xdr:cNvPr id="562" name="n_3mainValue【学校施設】&#10;有形固定資産減価償却率">
          <a:extLst>
            <a:ext uri="{FF2B5EF4-FFF2-40B4-BE49-F238E27FC236}">
              <a16:creationId xmlns:a16="http://schemas.microsoft.com/office/drawing/2014/main" id="{EBB385D0-E143-4A2F-AF26-369EE783543F}"/>
            </a:ext>
          </a:extLst>
        </xdr:cNvPr>
        <xdr:cNvSpPr txBox="1"/>
      </xdr:nvSpPr>
      <xdr:spPr>
        <a:xfrm>
          <a:off x="12164069" y="996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80789</xdr:rowOff>
    </xdr:from>
    <xdr:ext cx="405111" cy="259045"/>
    <xdr:sp macro="" textlink="">
      <xdr:nvSpPr>
        <xdr:cNvPr id="563" name="n_4mainValue【学校施設】&#10;有形固定資産減価償却率">
          <a:extLst>
            <a:ext uri="{FF2B5EF4-FFF2-40B4-BE49-F238E27FC236}">
              <a16:creationId xmlns:a16="http://schemas.microsoft.com/office/drawing/2014/main" id="{95542A80-78B7-4949-9461-18E6B0EDB5BA}"/>
            </a:ext>
          </a:extLst>
        </xdr:cNvPr>
        <xdr:cNvSpPr txBox="1"/>
      </xdr:nvSpPr>
      <xdr:spPr>
        <a:xfrm>
          <a:off x="11354444" y="996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EBD4DBB3-D650-4EC7-A0B2-9D2CC7D9E39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98E5431-B943-46F1-9365-BFDDFCA93B9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E34EA89-48F6-4981-B6ED-19E6B5973E0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F50EF25-AF3B-4E72-9FA0-F94FD71BAE6B}"/>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CFA34B0-D201-4D27-B87B-F00B60F0533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25B11B61-6EA3-47EF-B412-F78035ADDCEE}"/>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95439E4-A45E-4F8E-BD41-250E37A3564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A0EC2F6-F54A-4846-BD34-F3F57DDB32C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B99A498-3812-4161-A88F-129806AFC69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546EC46-F158-4DB2-97B2-E5A03B5CBB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559FC33-DBFD-4F9D-A4A0-66E84EA6266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1B1024E-ED07-4F0B-95AE-37A9DD835E7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BFD3FC37-3283-4A20-A824-DA4F2DFC1DE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48976FE-0D64-4C19-8DAC-C4F66A056F0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F0FA650-89A9-4845-8852-870EC5922B5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AF035A4-6E78-4A38-82DF-DBE0035A170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65CB073-01C8-4B34-8B06-1F722E20DE13}"/>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E380C11-1E4F-4851-A9A3-4F9A8390689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0AB0679-86E6-475C-A37E-D8291D40489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5D2B322-8BC1-41C2-9335-0E724653654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412DA287-A5B5-45CB-A4A2-89B81F137B4A}"/>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2A47F55-5A99-4CC4-A456-BBC350BAD09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45EF82A-090C-45DA-88B9-9F70D3EAB37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95BBB41-4B26-4744-911C-D20A885D0A3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66B7A46B-F9EE-4AA3-BB28-27BD6494B783}"/>
            </a:ext>
          </a:extLst>
        </xdr:cNvPr>
        <xdr:cNvCxnSpPr/>
      </xdr:nvCxnSpPr>
      <xdr:spPr>
        <a:xfrm flipV="1">
          <a:off x="19954239" y="9098407"/>
          <a:ext cx="0" cy="1404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665BB461-EA9A-48E9-92F9-2E2EE7F571C4}"/>
            </a:ext>
          </a:extLst>
        </xdr:cNvPr>
        <xdr:cNvSpPr txBox="1"/>
      </xdr:nvSpPr>
      <xdr:spPr>
        <a:xfrm>
          <a:off x="19992975"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3EC4081B-404E-44A7-8128-F275C2A58C2F}"/>
            </a:ext>
          </a:extLst>
        </xdr:cNvPr>
        <xdr:cNvCxnSpPr/>
      </xdr:nvCxnSpPr>
      <xdr:spPr>
        <a:xfrm>
          <a:off x="19878675" y="10503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6679EE0-9286-4665-867F-F2FA6C759730}"/>
            </a:ext>
          </a:extLst>
        </xdr:cNvPr>
        <xdr:cNvSpPr txBox="1"/>
      </xdr:nvSpPr>
      <xdr:spPr>
        <a:xfrm>
          <a:off x="19992975" y="88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20990826-D1BA-4A6E-9C1A-A4F1B182FC1D}"/>
            </a:ext>
          </a:extLst>
        </xdr:cNvPr>
        <xdr:cNvCxnSpPr/>
      </xdr:nvCxnSpPr>
      <xdr:spPr>
        <a:xfrm>
          <a:off x="19878675" y="90984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9764AE10-5AB3-4FDC-AFD6-7BE2D8E09109}"/>
            </a:ext>
          </a:extLst>
        </xdr:cNvPr>
        <xdr:cNvSpPr txBox="1"/>
      </xdr:nvSpPr>
      <xdr:spPr>
        <a:xfrm>
          <a:off x="19992975" y="9999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E1ECB0-6E5A-48AA-ACD7-60C5CD5EBE3D}"/>
            </a:ext>
          </a:extLst>
        </xdr:cNvPr>
        <xdr:cNvSpPr/>
      </xdr:nvSpPr>
      <xdr:spPr>
        <a:xfrm>
          <a:off x="19897725" y="100208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44378AF9-B318-40D8-BBF6-A78DB92DE542}"/>
            </a:ext>
          </a:extLst>
        </xdr:cNvPr>
        <xdr:cNvSpPr/>
      </xdr:nvSpPr>
      <xdr:spPr>
        <a:xfrm>
          <a:off x="19154775" y="10022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47C0FAC-77EC-4ADB-90FD-32D078622CF4}"/>
            </a:ext>
          </a:extLst>
        </xdr:cNvPr>
        <xdr:cNvSpPr/>
      </xdr:nvSpPr>
      <xdr:spPr>
        <a:xfrm>
          <a:off x="18345150" y="1003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38DAD38-F5EF-4B6C-9BB6-7D812CDC81BA}"/>
            </a:ext>
          </a:extLst>
        </xdr:cNvPr>
        <xdr:cNvSpPr/>
      </xdr:nvSpPr>
      <xdr:spPr>
        <a:xfrm>
          <a:off x="17554575" y="10022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3EC9D0F0-B5BC-4A3B-833B-E203D94706ED}"/>
            </a:ext>
          </a:extLst>
        </xdr:cNvPr>
        <xdr:cNvSpPr/>
      </xdr:nvSpPr>
      <xdr:spPr>
        <a:xfrm>
          <a:off x="16754475" y="100393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4107AAF-CA84-4B82-8F06-C433C7DA557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FF6441E-B3A1-4B17-A7D6-E3B2621E4C6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1E22C2F-2E3B-48B9-ADA9-D50CBA85292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CB0E101-EFAE-48F9-AB2C-9E6FB884AB6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4B8A86C-B445-4DF0-A573-CB4F2C9D035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121412</xdr:rowOff>
    </xdr:from>
    <xdr:to>
      <xdr:col>116</xdr:col>
      <xdr:colOff>114300</xdr:colOff>
      <xdr:row>61</xdr:row>
      <xdr:rowOff>51562</xdr:rowOff>
    </xdr:to>
    <xdr:sp macro="" textlink="">
      <xdr:nvSpPr>
        <xdr:cNvPr id="604" name="楕円 603">
          <a:extLst>
            <a:ext uri="{FF2B5EF4-FFF2-40B4-BE49-F238E27FC236}">
              <a16:creationId xmlns:a16="http://schemas.microsoft.com/office/drawing/2014/main" id="{2257BE23-D7E1-4F5D-A293-0D1991FC7B69}"/>
            </a:ext>
          </a:extLst>
        </xdr:cNvPr>
        <xdr:cNvSpPr/>
      </xdr:nvSpPr>
      <xdr:spPr>
        <a:xfrm>
          <a:off x="19897725" y="98400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144289</xdr:rowOff>
    </xdr:from>
    <xdr:ext cx="469744" cy="259045"/>
    <xdr:sp macro="" textlink="">
      <xdr:nvSpPr>
        <xdr:cNvPr id="605" name="【学校施設】&#10;一人当たり面積該当値テキスト">
          <a:extLst>
            <a:ext uri="{FF2B5EF4-FFF2-40B4-BE49-F238E27FC236}">
              <a16:creationId xmlns:a16="http://schemas.microsoft.com/office/drawing/2014/main" id="{0B7B19F4-E0B8-409D-BFA0-43BCB9961DAD}"/>
            </a:ext>
          </a:extLst>
        </xdr:cNvPr>
        <xdr:cNvSpPr txBox="1"/>
      </xdr:nvSpPr>
      <xdr:spPr>
        <a:xfrm>
          <a:off x="19992975" y="969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163322</xdr:rowOff>
    </xdr:from>
    <xdr:to>
      <xdr:col>112</xdr:col>
      <xdr:colOff>38100</xdr:colOff>
      <xdr:row>60</xdr:row>
      <xdr:rowOff>93472</xdr:rowOff>
    </xdr:to>
    <xdr:sp macro="" textlink="">
      <xdr:nvSpPr>
        <xdr:cNvPr id="606" name="楕円 605">
          <a:extLst>
            <a:ext uri="{FF2B5EF4-FFF2-40B4-BE49-F238E27FC236}">
              <a16:creationId xmlns:a16="http://schemas.microsoft.com/office/drawing/2014/main" id="{BE9369CF-0555-49DD-8E35-92853EE3AFDA}"/>
            </a:ext>
          </a:extLst>
        </xdr:cNvPr>
        <xdr:cNvSpPr/>
      </xdr:nvSpPr>
      <xdr:spPr>
        <a:xfrm>
          <a:off x="19154775" y="9713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42672</xdr:rowOff>
    </xdr:from>
    <xdr:to>
      <xdr:col>116</xdr:col>
      <xdr:colOff>63500</xdr:colOff>
      <xdr:row>61</xdr:row>
      <xdr:rowOff>762</xdr:rowOff>
    </xdr:to>
    <xdr:cxnSp macro="">
      <xdr:nvCxnSpPr>
        <xdr:cNvPr id="607" name="直線コネクタ 606">
          <a:extLst>
            <a:ext uri="{FF2B5EF4-FFF2-40B4-BE49-F238E27FC236}">
              <a16:creationId xmlns:a16="http://schemas.microsoft.com/office/drawing/2014/main" id="{E1594177-282B-49FA-8B90-67C2CE2357C8}"/>
            </a:ext>
          </a:extLst>
        </xdr:cNvPr>
        <xdr:cNvCxnSpPr/>
      </xdr:nvCxnSpPr>
      <xdr:spPr>
        <a:xfrm>
          <a:off x="19202400" y="9761347"/>
          <a:ext cx="752475"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xdr:rowOff>
    </xdr:from>
    <xdr:to>
      <xdr:col>107</xdr:col>
      <xdr:colOff>101600</xdr:colOff>
      <xdr:row>60</xdr:row>
      <xdr:rowOff>115570</xdr:rowOff>
    </xdr:to>
    <xdr:sp macro="" textlink="">
      <xdr:nvSpPr>
        <xdr:cNvPr id="608" name="楕円 607">
          <a:extLst>
            <a:ext uri="{FF2B5EF4-FFF2-40B4-BE49-F238E27FC236}">
              <a16:creationId xmlns:a16="http://schemas.microsoft.com/office/drawing/2014/main" id="{014780CC-4099-448F-8B39-89A6E63D6668}"/>
            </a:ext>
          </a:extLst>
        </xdr:cNvPr>
        <xdr:cNvSpPr/>
      </xdr:nvSpPr>
      <xdr:spPr>
        <a:xfrm>
          <a:off x="18345150" y="97262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42672</xdr:rowOff>
    </xdr:from>
    <xdr:to>
      <xdr:col>111</xdr:col>
      <xdr:colOff>177800</xdr:colOff>
      <xdr:row>60</xdr:row>
      <xdr:rowOff>64770</xdr:rowOff>
    </xdr:to>
    <xdr:cxnSp macro="">
      <xdr:nvCxnSpPr>
        <xdr:cNvPr id="609" name="直線コネクタ 608">
          <a:extLst>
            <a:ext uri="{FF2B5EF4-FFF2-40B4-BE49-F238E27FC236}">
              <a16:creationId xmlns:a16="http://schemas.microsoft.com/office/drawing/2014/main" id="{252D787C-5C97-492C-AAD5-5EC9F7BC2468}"/>
            </a:ext>
          </a:extLst>
        </xdr:cNvPr>
        <xdr:cNvCxnSpPr/>
      </xdr:nvCxnSpPr>
      <xdr:spPr>
        <a:xfrm flipV="1">
          <a:off x="18392775" y="9761347"/>
          <a:ext cx="809625"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138176</xdr:rowOff>
    </xdr:from>
    <xdr:to>
      <xdr:col>102</xdr:col>
      <xdr:colOff>165100</xdr:colOff>
      <xdr:row>61</xdr:row>
      <xdr:rowOff>68326</xdr:rowOff>
    </xdr:to>
    <xdr:sp macro="" textlink="">
      <xdr:nvSpPr>
        <xdr:cNvPr id="610" name="楕円 609">
          <a:extLst>
            <a:ext uri="{FF2B5EF4-FFF2-40B4-BE49-F238E27FC236}">
              <a16:creationId xmlns:a16="http://schemas.microsoft.com/office/drawing/2014/main" id="{286D22FF-13D6-442D-B547-B27D76397450}"/>
            </a:ext>
          </a:extLst>
        </xdr:cNvPr>
        <xdr:cNvSpPr/>
      </xdr:nvSpPr>
      <xdr:spPr>
        <a:xfrm>
          <a:off x="17554575" y="98568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64770</xdr:rowOff>
    </xdr:from>
    <xdr:to>
      <xdr:col>107</xdr:col>
      <xdr:colOff>50800</xdr:colOff>
      <xdr:row>61</xdr:row>
      <xdr:rowOff>17526</xdr:rowOff>
    </xdr:to>
    <xdr:cxnSp macro="">
      <xdr:nvCxnSpPr>
        <xdr:cNvPr id="611" name="直線コネクタ 610">
          <a:extLst>
            <a:ext uri="{FF2B5EF4-FFF2-40B4-BE49-F238E27FC236}">
              <a16:creationId xmlns:a16="http://schemas.microsoft.com/office/drawing/2014/main" id="{3B35744A-1E08-44E7-919E-E1592ABFD481}"/>
            </a:ext>
          </a:extLst>
        </xdr:cNvPr>
        <xdr:cNvCxnSpPr/>
      </xdr:nvCxnSpPr>
      <xdr:spPr>
        <a:xfrm flipV="1">
          <a:off x="17602200" y="9783445"/>
          <a:ext cx="790575"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148844</xdr:rowOff>
    </xdr:from>
    <xdr:to>
      <xdr:col>98</xdr:col>
      <xdr:colOff>38100</xdr:colOff>
      <xdr:row>61</xdr:row>
      <xdr:rowOff>78994</xdr:rowOff>
    </xdr:to>
    <xdr:sp macro="" textlink="">
      <xdr:nvSpPr>
        <xdr:cNvPr id="612" name="楕円 611">
          <a:extLst>
            <a:ext uri="{FF2B5EF4-FFF2-40B4-BE49-F238E27FC236}">
              <a16:creationId xmlns:a16="http://schemas.microsoft.com/office/drawing/2014/main" id="{D51E95EF-FEE2-4B3E-8980-122972453795}"/>
            </a:ext>
          </a:extLst>
        </xdr:cNvPr>
        <xdr:cNvSpPr/>
      </xdr:nvSpPr>
      <xdr:spPr>
        <a:xfrm>
          <a:off x="16754475" y="9861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17526</xdr:rowOff>
    </xdr:from>
    <xdr:to>
      <xdr:col>102</xdr:col>
      <xdr:colOff>114300</xdr:colOff>
      <xdr:row>61</xdr:row>
      <xdr:rowOff>28194</xdr:rowOff>
    </xdr:to>
    <xdr:cxnSp macro="">
      <xdr:nvCxnSpPr>
        <xdr:cNvPr id="613" name="直線コネクタ 612">
          <a:extLst>
            <a:ext uri="{FF2B5EF4-FFF2-40B4-BE49-F238E27FC236}">
              <a16:creationId xmlns:a16="http://schemas.microsoft.com/office/drawing/2014/main" id="{3A151E0D-1B27-4138-B20A-A9E6854D1227}"/>
            </a:ext>
          </a:extLst>
        </xdr:cNvPr>
        <xdr:cNvCxnSpPr/>
      </xdr:nvCxnSpPr>
      <xdr:spPr>
        <a:xfrm flipV="1">
          <a:off x="16802100" y="9894951"/>
          <a:ext cx="8001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332EC514-70D6-430F-8681-F981F8123AAB}"/>
            </a:ext>
          </a:extLst>
        </xdr:cNvPr>
        <xdr:cNvSpPr txBox="1"/>
      </xdr:nvSpPr>
      <xdr:spPr>
        <a:xfrm>
          <a:off x="18983402" y="101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5A087264-F308-4435-B7EF-B0B122FE3D13}"/>
            </a:ext>
          </a:extLst>
        </xdr:cNvPr>
        <xdr:cNvSpPr txBox="1"/>
      </xdr:nvSpPr>
      <xdr:spPr>
        <a:xfrm>
          <a:off x="18183302" y="101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616454D1-CBB0-4512-80F8-CA867D620AA8}"/>
            </a:ext>
          </a:extLst>
        </xdr:cNvPr>
        <xdr:cNvSpPr txBox="1"/>
      </xdr:nvSpPr>
      <xdr:spPr>
        <a:xfrm>
          <a:off x="17383202" y="1010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DAA54CB4-53BC-4116-BF3E-FF7B0E610A78}"/>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109999</xdr:rowOff>
    </xdr:from>
    <xdr:ext cx="469744" cy="259045"/>
    <xdr:sp macro="" textlink="">
      <xdr:nvSpPr>
        <xdr:cNvPr id="618" name="n_1mainValue【学校施設】&#10;一人当たり面積">
          <a:extLst>
            <a:ext uri="{FF2B5EF4-FFF2-40B4-BE49-F238E27FC236}">
              <a16:creationId xmlns:a16="http://schemas.microsoft.com/office/drawing/2014/main" id="{06804C48-3984-447A-8BCC-41F7E9677CF9}"/>
            </a:ext>
          </a:extLst>
        </xdr:cNvPr>
        <xdr:cNvSpPr txBox="1"/>
      </xdr:nvSpPr>
      <xdr:spPr>
        <a:xfrm>
          <a:off x="18983402" y="949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132097</xdr:rowOff>
    </xdr:from>
    <xdr:ext cx="469744" cy="259045"/>
    <xdr:sp macro="" textlink="">
      <xdr:nvSpPr>
        <xdr:cNvPr id="619" name="n_2mainValue【学校施設】&#10;一人当たり面積">
          <a:extLst>
            <a:ext uri="{FF2B5EF4-FFF2-40B4-BE49-F238E27FC236}">
              <a16:creationId xmlns:a16="http://schemas.microsoft.com/office/drawing/2014/main" id="{2D013191-3BDE-4994-9603-C90B0C057126}"/>
            </a:ext>
          </a:extLst>
        </xdr:cNvPr>
        <xdr:cNvSpPr txBox="1"/>
      </xdr:nvSpPr>
      <xdr:spPr>
        <a:xfrm>
          <a:off x="18183302"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84853</xdr:rowOff>
    </xdr:from>
    <xdr:ext cx="469744" cy="259045"/>
    <xdr:sp macro="" textlink="">
      <xdr:nvSpPr>
        <xdr:cNvPr id="620" name="n_3mainValue【学校施設】&#10;一人当たり面積">
          <a:extLst>
            <a:ext uri="{FF2B5EF4-FFF2-40B4-BE49-F238E27FC236}">
              <a16:creationId xmlns:a16="http://schemas.microsoft.com/office/drawing/2014/main" id="{F2E0016F-A405-4C9B-89D1-31D631D7CFC1}"/>
            </a:ext>
          </a:extLst>
        </xdr:cNvPr>
        <xdr:cNvSpPr txBox="1"/>
      </xdr:nvSpPr>
      <xdr:spPr>
        <a:xfrm>
          <a:off x="17383202" y="964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95521</xdr:rowOff>
    </xdr:from>
    <xdr:ext cx="469744" cy="259045"/>
    <xdr:sp macro="" textlink="">
      <xdr:nvSpPr>
        <xdr:cNvPr id="621" name="n_4mainValue【学校施設】&#10;一人当たり面積">
          <a:extLst>
            <a:ext uri="{FF2B5EF4-FFF2-40B4-BE49-F238E27FC236}">
              <a16:creationId xmlns:a16="http://schemas.microsoft.com/office/drawing/2014/main" id="{7AFF2DD3-C77E-4975-A681-598FDD8643C8}"/>
            </a:ext>
          </a:extLst>
        </xdr:cNvPr>
        <xdr:cNvSpPr txBox="1"/>
      </xdr:nvSpPr>
      <xdr:spPr>
        <a:xfrm>
          <a:off x="165926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2737ABB-351E-4C07-923E-95E06CF9A10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AADFDD4-778B-4EAE-924D-C9F4552935F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BE7D5D9-B443-4510-9BC4-B9001584E8E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1BB1B53-2475-4976-803F-61F9A98406B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C1F9A3D-01F0-4064-B2AE-5E93130D457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A1634BB-877C-4348-997E-8641A62AE85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30D6980-7B2C-4DD6-A620-7C12319D062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0DE6C92-3305-4794-9830-B3E893029B5E}"/>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589A96BE-8A0A-46E8-B0F2-0786BBFD2E4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ADAD173E-809F-4767-9318-11E5D052C08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CBC9E2C7-8821-4F67-AF26-CAA5636B665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27F98DC4-9FC7-4C76-AA4F-F3C8260DC65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546E659A-98DD-4883-8FB0-3D88F911D93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1E929A38-5C1C-4AC0-B3F7-AA08E01C9FF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7485FCBB-8C2F-4CBB-B702-52F8C782C70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5DA472ED-A4BC-4C1C-AB29-F99136FAF21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7168D4C-ACE2-471C-AC9D-5782A87E3F5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19B88254-52C7-4967-B23D-DBC93B5D40E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0647D9D-1619-4D6D-9DD6-1A76C1FDC6F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7C73D20-7938-4790-BA20-522783A5C8A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6E43FCAB-53F6-4C32-9BEA-6FEFC3AD217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4B3F6F62-F349-4555-91FD-7A609AF6100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5E2C3176-9305-45EC-8B4E-5804E859963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7C064A99-C9FF-46B6-8794-D03FF0BBEB8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25EE3367-0118-4E25-9B16-868B20BC047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D37DBFCA-02FF-4D22-B470-452FD772816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69B47BCB-FA24-4ED7-AEE2-19D3A503B60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D13CF27E-B377-4B98-B1BA-0F1CE0F982E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C2E2A3E0-F84C-4477-929C-CAE1BB2FE205}"/>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7FFB70AC-4F34-45D1-8F0A-D69D28EDA5E3}"/>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EDDB093F-9AB8-4617-A166-EA04563B400A}"/>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B6CCA3C5-7F66-4032-94F0-F970F0738FA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22903FA2-B342-4437-ACB3-669B9917295F}"/>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7A0D6F1D-3430-4C4E-A246-C11556F9FDB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F2492861-584B-4F07-8A95-483F59AF08C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FC9B4601-E654-438A-A9C2-4DC9464CFA39}"/>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D7F9E95-4876-4145-9B2C-F1002FC11BBC}"/>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5BE60F6A-804F-42D3-8CF4-3E9EF7B305E0}"/>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13828DD4-DE3D-4F5F-8F84-BB667726DBDB}"/>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E8821C6B-AD3A-4D09-B03A-8089A18EE8A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9F6BDD5B-4EF5-4FDC-903D-DCE42C76DB1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24F2561A-6772-4E43-A483-CD471A60D9B5}"/>
            </a:ext>
          </a:extLst>
        </xdr:cNvPr>
        <xdr:cNvCxnSpPr/>
      </xdr:nvCxnSpPr>
      <xdr:spPr>
        <a:xfrm flipV="1">
          <a:off x="14696439" y="16262077"/>
          <a:ext cx="0" cy="138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0D725426-BA27-4EC2-9418-D4514FE23FE1}"/>
            </a:ext>
          </a:extLst>
        </xdr:cNvPr>
        <xdr:cNvSpPr txBox="1"/>
      </xdr:nvSpPr>
      <xdr:spPr>
        <a:xfrm>
          <a:off x="14735175"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BA13EAB2-FC33-4714-8BDC-EACC23406094}"/>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39E43CFB-2DF9-44ED-8535-65F844E9D1B7}"/>
            </a:ext>
          </a:extLst>
        </xdr:cNvPr>
        <xdr:cNvSpPr txBox="1"/>
      </xdr:nvSpPr>
      <xdr:spPr>
        <a:xfrm>
          <a:off x="14735175" y="16040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7A0F23F3-A824-44B9-9123-151E011F4251}"/>
            </a:ext>
          </a:extLst>
        </xdr:cNvPr>
        <xdr:cNvCxnSpPr/>
      </xdr:nvCxnSpPr>
      <xdr:spPr>
        <a:xfrm>
          <a:off x="14611350"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2DC3F7EE-0557-4C89-BECA-62FC0087F543}"/>
            </a:ext>
          </a:extLst>
        </xdr:cNvPr>
        <xdr:cNvSpPr txBox="1"/>
      </xdr:nvSpPr>
      <xdr:spPr>
        <a:xfrm>
          <a:off x="14735175" y="169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26A113C5-7593-43B5-87E1-920FFF2D4B4F}"/>
            </a:ext>
          </a:extLst>
        </xdr:cNvPr>
        <xdr:cNvSpPr/>
      </xdr:nvSpPr>
      <xdr:spPr>
        <a:xfrm>
          <a:off x="14649450" y="171074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7A581ABC-5590-45B0-91D0-D6522CA88868}"/>
            </a:ext>
          </a:extLst>
        </xdr:cNvPr>
        <xdr:cNvSpPr/>
      </xdr:nvSpPr>
      <xdr:spPr>
        <a:xfrm>
          <a:off x="13887450" y="170682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DD58A3D4-2BD7-4248-B2AA-6C420B3EA4C9}"/>
            </a:ext>
          </a:extLst>
        </xdr:cNvPr>
        <xdr:cNvSpPr/>
      </xdr:nvSpPr>
      <xdr:spPr>
        <a:xfrm>
          <a:off x="13096875" y="17086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B6FC3060-62F6-4EA9-8B70-0FAB6F5E95AE}"/>
            </a:ext>
          </a:extLst>
        </xdr:cNvPr>
        <xdr:cNvSpPr/>
      </xdr:nvSpPr>
      <xdr:spPr>
        <a:xfrm>
          <a:off x="12296775" y="17079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D21CD653-C1B2-43D1-933D-FBA110EE86A4}"/>
            </a:ext>
          </a:extLst>
        </xdr:cNvPr>
        <xdr:cNvSpPr/>
      </xdr:nvSpPr>
      <xdr:spPr>
        <a:xfrm>
          <a:off x="11487150" y="1707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A953E2B-1D7D-45B9-BC73-24E2B884159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1BE1F6C-EE51-4EA6-B4AA-BEDCDB878A7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AC20DF3-C450-40EA-946D-D900A98BF58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824EF1D-8E89-4CC1-850F-5D72A53C858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DB9402C-FBA7-4733-9A98-F2F4A3CDFB2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679" name="楕円 678">
          <a:extLst>
            <a:ext uri="{FF2B5EF4-FFF2-40B4-BE49-F238E27FC236}">
              <a16:creationId xmlns:a16="http://schemas.microsoft.com/office/drawing/2014/main" id="{103F7097-FD23-4D7B-A5FC-31BFABF67399}"/>
            </a:ext>
          </a:extLst>
        </xdr:cNvPr>
        <xdr:cNvSpPr/>
      </xdr:nvSpPr>
      <xdr:spPr>
        <a:xfrm>
          <a:off x="14649450" y="17240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680" name="【公民館】&#10;有形固定資産減価償却率該当値テキスト">
          <a:extLst>
            <a:ext uri="{FF2B5EF4-FFF2-40B4-BE49-F238E27FC236}">
              <a16:creationId xmlns:a16="http://schemas.microsoft.com/office/drawing/2014/main" id="{0196C6C9-02CA-487A-B4CA-93C2A5DBCB43}"/>
            </a:ext>
          </a:extLst>
        </xdr:cNvPr>
        <xdr:cNvSpPr txBox="1"/>
      </xdr:nvSpPr>
      <xdr:spPr>
        <a:xfrm>
          <a:off x="14735175" y="1721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681" name="楕円 680">
          <a:extLst>
            <a:ext uri="{FF2B5EF4-FFF2-40B4-BE49-F238E27FC236}">
              <a16:creationId xmlns:a16="http://schemas.microsoft.com/office/drawing/2014/main" id="{97972171-70A8-46ED-A371-BAB34246D376}"/>
            </a:ext>
          </a:extLst>
        </xdr:cNvPr>
        <xdr:cNvSpPr/>
      </xdr:nvSpPr>
      <xdr:spPr>
        <a:xfrm>
          <a:off x="13887450" y="17212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126819</xdr:rowOff>
    </xdr:to>
    <xdr:cxnSp macro="">
      <xdr:nvCxnSpPr>
        <xdr:cNvPr id="682" name="直線コネクタ 681">
          <a:extLst>
            <a:ext uri="{FF2B5EF4-FFF2-40B4-BE49-F238E27FC236}">
              <a16:creationId xmlns:a16="http://schemas.microsoft.com/office/drawing/2014/main" id="{0F5CFA70-F176-4773-9547-7F7697EA96E2}"/>
            </a:ext>
          </a:extLst>
        </xdr:cNvPr>
        <xdr:cNvCxnSpPr/>
      </xdr:nvCxnSpPr>
      <xdr:spPr>
        <a:xfrm>
          <a:off x="13935075" y="17259844"/>
          <a:ext cx="7620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683" name="楕円 682">
          <a:extLst>
            <a:ext uri="{FF2B5EF4-FFF2-40B4-BE49-F238E27FC236}">
              <a16:creationId xmlns:a16="http://schemas.microsoft.com/office/drawing/2014/main" id="{08D2D681-A070-4893-96B1-CA87279984CF}"/>
            </a:ext>
          </a:extLst>
        </xdr:cNvPr>
        <xdr:cNvSpPr/>
      </xdr:nvSpPr>
      <xdr:spPr>
        <a:xfrm>
          <a:off x="13096875" y="17174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95794</xdr:rowOff>
    </xdr:to>
    <xdr:cxnSp macro="">
      <xdr:nvCxnSpPr>
        <xdr:cNvPr id="684" name="直線コネクタ 683">
          <a:extLst>
            <a:ext uri="{FF2B5EF4-FFF2-40B4-BE49-F238E27FC236}">
              <a16:creationId xmlns:a16="http://schemas.microsoft.com/office/drawing/2014/main" id="{B8A74D10-CF4B-4D42-8A48-6E37D1FBC75E}"/>
            </a:ext>
          </a:extLst>
        </xdr:cNvPr>
        <xdr:cNvCxnSpPr/>
      </xdr:nvCxnSpPr>
      <xdr:spPr>
        <a:xfrm>
          <a:off x="13144500" y="17231995"/>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685" name="楕円 684">
          <a:extLst>
            <a:ext uri="{FF2B5EF4-FFF2-40B4-BE49-F238E27FC236}">
              <a16:creationId xmlns:a16="http://schemas.microsoft.com/office/drawing/2014/main" id="{F8FD6CDC-D96B-451B-86C4-0C6FD4C9CF2E}"/>
            </a:ext>
          </a:extLst>
        </xdr:cNvPr>
        <xdr:cNvSpPr/>
      </xdr:nvSpPr>
      <xdr:spPr>
        <a:xfrm>
          <a:off x="12296775" y="174215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146413</xdr:rowOff>
    </xdr:to>
    <xdr:cxnSp macro="">
      <xdr:nvCxnSpPr>
        <xdr:cNvPr id="686" name="直線コネクタ 685">
          <a:extLst>
            <a:ext uri="{FF2B5EF4-FFF2-40B4-BE49-F238E27FC236}">
              <a16:creationId xmlns:a16="http://schemas.microsoft.com/office/drawing/2014/main" id="{E12B9414-8101-4264-A85E-C748F07F1F28}"/>
            </a:ext>
          </a:extLst>
        </xdr:cNvPr>
        <xdr:cNvCxnSpPr/>
      </xdr:nvCxnSpPr>
      <xdr:spPr>
        <a:xfrm flipV="1">
          <a:off x="12344400" y="17231995"/>
          <a:ext cx="800100" cy="2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111942</xdr:rowOff>
    </xdr:from>
    <xdr:to>
      <xdr:col>67</xdr:col>
      <xdr:colOff>101600</xdr:colOff>
      <xdr:row>108</xdr:row>
      <xdr:rowOff>42092</xdr:rowOff>
    </xdr:to>
    <xdr:sp macro="" textlink="">
      <xdr:nvSpPr>
        <xdr:cNvPr id="687" name="楕円 686">
          <a:extLst>
            <a:ext uri="{FF2B5EF4-FFF2-40B4-BE49-F238E27FC236}">
              <a16:creationId xmlns:a16="http://schemas.microsoft.com/office/drawing/2014/main" id="{D22F79C2-D2D5-4C03-9CBF-F405A11A685F}"/>
            </a:ext>
          </a:extLst>
        </xdr:cNvPr>
        <xdr:cNvSpPr/>
      </xdr:nvSpPr>
      <xdr:spPr>
        <a:xfrm>
          <a:off x="11487150" y="17437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162742</xdr:rowOff>
    </xdr:to>
    <xdr:cxnSp macro="">
      <xdr:nvCxnSpPr>
        <xdr:cNvPr id="688" name="直線コネクタ 687">
          <a:extLst>
            <a:ext uri="{FF2B5EF4-FFF2-40B4-BE49-F238E27FC236}">
              <a16:creationId xmlns:a16="http://schemas.microsoft.com/office/drawing/2014/main" id="{5AB6A72C-3E47-4DC4-8938-2631C23851F5}"/>
            </a:ext>
          </a:extLst>
        </xdr:cNvPr>
        <xdr:cNvCxnSpPr/>
      </xdr:nvCxnSpPr>
      <xdr:spPr>
        <a:xfrm flipV="1">
          <a:off x="11534775" y="17469213"/>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FFBE2B37-4E21-40EB-80FB-849A7CE8CCDE}"/>
            </a:ext>
          </a:extLst>
        </xdr:cNvPr>
        <xdr:cNvSpPr txBox="1"/>
      </xdr:nvSpPr>
      <xdr:spPr>
        <a:xfrm>
          <a:off x="1374521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BC4D5BEF-496A-4EF1-9F6A-30E86F67CA77}"/>
            </a:ext>
          </a:extLst>
        </xdr:cNvPr>
        <xdr:cNvSpPr txBox="1"/>
      </xdr:nvSpPr>
      <xdr:spPr>
        <a:xfrm>
          <a:off x="12964169"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ACCD209A-2E92-45F8-B0D5-9E803BAB87AB}"/>
            </a:ext>
          </a:extLst>
        </xdr:cNvPr>
        <xdr:cNvSpPr txBox="1"/>
      </xdr:nvSpPr>
      <xdr:spPr>
        <a:xfrm>
          <a:off x="12164069" y="1686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1C15C0DE-1508-490C-8A4D-D6BB1F3702E4}"/>
            </a:ext>
          </a:extLst>
        </xdr:cNvPr>
        <xdr:cNvSpPr txBox="1"/>
      </xdr:nvSpPr>
      <xdr:spPr>
        <a:xfrm>
          <a:off x="1135444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693" name="n_1mainValue【公民館】&#10;有形固定資産減価償却率">
          <a:extLst>
            <a:ext uri="{FF2B5EF4-FFF2-40B4-BE49-F238E27FC236}">
              <a16:creationId xmlns:a16="http://schemas.microsoft.com/office/drawing/2014/main" id="{6F74BE96-E06C-423C-B500-EE8D93EBDFA8}"/>
            </a:ext>
          </a:extLst>
        </xdr:cNvPr>
        <xdr:cNvSpPr txBox="1"/>
      </xdr:nvSpPr>
      <xdr:spPr>
        <a:xfrm>
          <a:off x="13745219" y="1730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94" name="n_2mainValue【公民館】&#10;有形固定資産減価償却率">
          <a:extLst>
            <a:ext uri="{FF2B5EF4-FFF2-40B4-BE49-F238E27FC236}">
              <a16:creationId xmlns:a16="http://schemas.microsoft.com/office/drawing/2014/main" id="{78973193-AA80-4FC2-A4A2-E5338589F9E3}"/>
            </a:ext>
          </a:extLst>
        </xdr:cNvPr>
        <xdr:cNvSpPr txBox="1"/>
      </xdr:nvSpPr>
      <xdr:spPr>
        <a:xfrm>
          <a:off x="12964169"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695" name="n_3mainValue【公民館】&#10;有形固定資産減価償却率">
          <a:extLst>
            <a:ext uri="{FF2B5EF4-FFF2-40B4-BE49-F238E27FC236}">
              <a16:creationId xmlns:a16="http://schemas.microsoft.com/office/drawing/2014/main" id="{0EF197ED-FEDF-4AF6-B856-3FDB55A1A833}"/>
            </a:ext>
          </a:extLst>
        </xdr:cNvPr>
        <xdr:cNvSpPr txBox="1"/>
      </xdr:nvSpPr>
      <xdr:spPr>
        <a:xfrm>
          <a:off x="12164069"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33219</xdr:rowOff>
    </xdr:from>
    <xdr:ext cx="405111" cy="259045"/>
    <xdr:sp macro="" textlink="">
      <xdr:nvSpPr>
        <xdr:cNvPr id="696" name="n_4mainValue【公民館】&#10;有形固定資産減価償却率">
          <a:extLst>
            <a:ext uri="{FF2B5EF4-FFF2-40B4-BE49-F238E27FC236}">
              <a16:creationId xmlns:a16="http://schemas.microsoft.com/office/drawing/2014/main" id="{6AC3A789-A83F-4519-A3F5-08F743E75CEE}"/>
            </a:ext>
          </a:extLst>
        </xdr:cNvPr>
        <xdr:cNvSpPr txBox="1"/>
      </xdr:nvSpPr>
      <xdr:spPr>
        <a:xfrm>
          <a:off x="11354444" y="1751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C49E2EE6-D591-4CC6-AEAB-619CC63189F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64750EB-E0C9-4D44-9DF4-73601A62CB0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7F3B656-6DCB-4826-A09E-6AE5E967214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27938AEB-D333-4B18-A1E3-BA03A2DC7F1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2E369407-37C8-4BB1-AC9C-9CD3A75508F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CF19DEE-66A4-45D5-9123-D5E5AB0EBE7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4091682-EBB4-434B-98B5-C3B1BB57D0B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C0E09877-34AB-4D89-9A31-07E82C19A90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5D0AAE1-885C-4EE8-9CA8-1AB453E0D54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87FCA085-2171-41F6-9BA7-44B762AA1E4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27B25947-4331-46CD-B754-A13753C53997}"/>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67EB1A85-3AC4-432C-98FE-DCFDD18B6CF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617DFC19-5A70-4340-9237-4F320A635411}"/>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A08A4CB1-9B0C-40DA-83D0-F37D7A638FC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2A3DA6BE-7519-4BBE-A7D7-06DE42AB9717}"/>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1E175B2A-43F2-4DD4-8AF1-5523C3743C11}"/>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72AA022C-00D4-4931-B00C-B4FE0065C26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675A3259-BA7F-47DA-8664-D606194F081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9A2371AB-B6EC-4254-9C6A-2394E0273B0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E1711E0F-A4EC-484A-84DC-E0FC5A9F926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BC8ACA5-B5C2-48F8-94F4-B3D0687CCDD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90F29A27-0371-47C6-B870-20D5781F107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4F4DAE4-9027-4683-982B-EE43E300FB0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81C98C70-6DD6-453F-A8A8-F3A4CA4DC30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3DC743A-8DAB-4365-9990-21C899710D2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D5FD4901-B9DB-41D0-8890-D11349F580BC}"/>
            </a:ext>
          </a:extLst>
        </xdr:cNvPr>
        <xdr:cNvCxnSpPr/>
      </xdr:nvCxnSpPr>
      <xdr:spPr>
        <a:xfrm flipV="1">
          <a:off x="19954239" y="16304623"/>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FAD3EB7B-BD9E-4F6F-85C8-CDCCEA5DD1AA}"/>
            </a:ext>
          </a:extLst>
        </xdr:cNvPr>
        <xdr:cNvSpPr txBox="1"/>
      </xdr:nvSpPr>
      <xdr:spPr>
        <a:xfrm>
          <a:off x="19992975" y="176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F38E3935-14DD-48F0-8DD9-03E82319B702}"/>
            </a:ext>
          </a:extLst>
        </xdr:cNvPr>
        <xdr:cNvCxnSpPr/>
      </xdr:nvCxnSpPr>
      <xdr:spPr>
        <a:xfrm>
          <a:off x="19878675" y="176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53EE0415-159B-4CF9-9894-38E0D96CA71A}"/>
            </a:ext>
          </a:extLst>
        </xdr:cNvPr>
        <xdr:cNvSpPr txBox="1"/>
      </xdr:nvSpPr>
      <xdr:spPr>
        <a:xfrm>
          <a:off x="19992975" y="1608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51B36E03-6846-463F-98F8-5E738B76763E}"/>
            </a:ext>
          </a:extLst>
        </xdr:cNvPr>
        <xdr:cNvCxnSpPr/>
      </xdr:nvCxnSpPr>
      <xdr:spPr>
        <a:xfrm>
          <a:off x="19878675" y="16304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a:extLst>
            <a:ext uri="{FF2B5EF4-FFF2-40B4-BE49-F238E27FC236}">
              <a16:creationId xmlns:a16="http://schemas.microsoft.com/office/drawing/2014/main" id="{306F97AE-7EF8-4B3C-82DD-BE93AB5E9FE1}"/>
            </a:ext>
          </a:extLst>
        </xdr:cNvPr>
        <xdr:cNvSpPr txBox="1"/>
      </xdr:nvSpPr>
      <xdr:spPr>
        <a:xfrm>
          <a:off x="19992975" y="17125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07E15E98-E936-426B-BC72-1CA29A198D56}"/>
            </a:ext>
          </a:extLst>
        </xdr:cNvPr>
        <xdr:cNvSpPr/>
      </xdr:nvSpPr>
      <xdr:spPr>
        <a:xfrm>
          <a:off x="19897725" y="17261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2CAAFFE5-F340-401D-8D83-66939F5B7B2D}"/>
            </a:ext>
          </a:extLst>
        </xdr:cNvPr>
        <xdr:cNvSpPr/>
      </xdr:nvSpPr>
      <xdr:spPr>
        <a:xfrm>
          <a:off x="19154775" y="17267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B6D93EDB-FDC4-47E6-8AFE-719351941FF9}"/>
            </a:ext>
          </a:extLst>
        </xdr:cNvPr>
        <xdr:cNvSpPr/>
      </xdr:nvSpPr>
      <xdr:spPr>
        <a:xfrm>
          <a:off x="18345150" y="172677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B49C4664-2AB8-4EA9-A65E-4A424CD33F74}"/>
            </a:ext>
          </a:extLst>
        </xdr:cNvPr>
        <xdr:cNvSpPr/>
      </xdr:nvSpPr>
      <xdr:spPr>
        <a:xfrm>
          <a:off x="17554575" y="1725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CAA714B0-4515-4C13-AFFC-4F4E0A8CBD41}"/>
            </a:ext>
          </a:extLst>
        </xdr:cNvPr>
        <xdr:cNvSpPr/>
      </xdr:nvSpPr>
      <xdr:spPr>
        <a:xfrm>
          <a:off x="16754475" y="17267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12E7B7A-DC46-4199-99F2-C726AE9FED1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1DD9DD2-6820-48AE-A906-7149A8F1CB3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236737D-B51C-46B1-9364-35120F41670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BC44E91-2F10-4568-B06F-688B4D42BF0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284FE3A-7E60-406C-BB12-C39BD701A78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738" name="楕円 737">
          <a:extLst>
            <a:ext uri="{FF2B5EF4-FFF2-40B4-BE49-F238E27FC236}">
              <a16:creationId xmlns:a16="http://schemas.microsoft.com/office/drawing/2014/main" id="{36008374-EC5F-4CFC-BDC6-425EE5725ABD}"/>
            </a:ext>
          </a:extLst>
        </xdr:cNvPr>
        <xdr:cNvSpPr/>
      </xdr:nvSpPr>
      <xdr:spPr>
        <a:xfrm>
          <a:off x="19897725" y="17287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739" name="【公民館】&#10;一人当たり面積該当値テキスト">
          <a:extLst>
            <a:ext uri="{FF2B5EF4-FFF2-40B4-BE49-F238E27FC236}">
              <a16:creationId xmlns:a16="http://schemas.microsoft.com/office/drawing/2014/main" id="{6AA4BBED-684C-4812-A870-16F7E56B5C63}"/>
            </a:ext>
          </a:extLst>
        </xdr:cNvPr>
        <xdr:cNvSpPr txBox="1"/>
      </xdr:nvSpPr>
      <xdr:spPr>
        <a:xfrm>
          <a:off x="19992975" y="172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40" name="楕円 739">
          <a:extLst>
            <a:ext uri="{FF2B5EF4-FFF2-40B4-BE49-F238E27FC236}">
              <a16:creationId xmlns:a16="http://schemas.microsoft.com/office/drawing/2014/main" id="{14122F20-FB8D-4FEF-9EE0-CEC806CFB9CD}"/>
            </a:ext>
          </a:extLst>
        </xdr:cNvPr>
        <xdr:cNvSpPr/>
      </xdr:nvSpPr>
      <xdr:spPr>
        <a:xfrm>
          <a:off x="19154775" y="172972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12519</xdr:rowOff>
    </xdr:to>
    <xdr:cxnSp macro="">
      <xdr:nvCxnSpPr>
        <xdr:cNvPr id="741" name="直線コネクタ 740">
          <a:extLst>
            <a:ext uri="{FF2B5EF4-FFF2-40B4-BE49-F238E27FC236}">
              <a16:creationId xmlns:a16="http://schemas.microsoft.com/office/drawing/2014/main" id="{A9B702A8-4F22-43CB-BD35-987F200E7564}"/>
            </a:ext>
          </a:extLst>
        </xdr:cNvPr>
        <xdr:cNvCxnSpPr/>
      </xdr:nvCxnSpPr>
      <xdr:spPr>
        <a:xfrm flipV="1">
          <a:off x="19202400" y="17335137"/>
          <a:ext cx="7524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2" name="楕円 741">
          <a:extLst>
            <a:ext uri="{FF2B5EF4-FFF2-40B4-BE49-F238E27FC236}">
              <a16:creationId xmlns:a16="http://schemas.microsoft.com/office/drawing/2014/main" id="{A029D2D5-A8E9-436C-BD46-317D20EF1A81}"/>
            </a:ext>
          </a:extLst>
        </xdr:cNvPr>
        <xdr:cNvSpPr/>
      </xdr:nvSpPr>
      <xdr:spPr>
        <a:xfrm>
          <a:off x="183451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19050</xdr:rowOff>
    </xdr:to>
    <xdr:cxnSp macro="">
      <xdr:nvCxnSpPr>
        <xdr:cNvPr id="743" name="直線コネクタ 742">
          <a:extLst>
            <a:ext uri="{FF2B5EF4-FFF2-40B4-BE49-F238E27FC236}">
              <a16:creationId xmlns:a16="http://schemas.microsoft.com/office/drawing/2014/main" id="{677AAC65-C555-4DA0-B957-291E78DE0297}"/>
            </a:ext>
          </a:extLst>
        </xdr:cNvPr>
        <xdr:cNvCxnSpPr/>
      </xdr:nvCxnSpPr>
      <xdr:spPr>
        <a:xfrm flipV="1">
          <a:off x="18392775" y="17335319"/>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744" name="楕円 743">
          <a:extLst>
            <a:ext uri="{FF2B5EF4-FFF2-40B4-BE49-F238E27FC236}">
              <a16:creationId xmlns:a16="http://schemas.microsoft.com/office/drawing/2014/main" id="{7F2C08B2-06AA-4D46-BF40-CB10B85A2BFD}"/>
            </a:ext>
          </a:extLst>
        </xdr:cNvPr>
        <xdr:cNvSpPr/>
      </xdr:nvSpPr>
      <xdr:spPr>
        <a:xfrm>
          <a:off x="17554575" y="17212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107</xdr:row>
      <xdr:rowOff>19050</xdr:rowOff>
    </xdr:to>
    <xdr:cxnSp macro="">
      <xdr:nvCxnSpPr>
        <xdr:cNvPr id="745" name="直線コネクタ 744">
          <a:extLst>
            <a:ext uri="{FF2B5EF4-FFF2-40B4-BE49-F238E27FC236}">
              <a16:creationId xmlns:a16="http://schemas.microsoft.com/office/drawing/2014/main" id="{E758208A-05FD-40B7-A43B-02A0DDA45F1E}"/>
            </a:ext>
          </a:extLst>
        </xdr:cNvPr>
        <xdr:cNvCxnSpPr/>
      </xdr:nvCxnSpPr>
      <xdr:spPr>
        <a:xfrm>
          <a:off x="17602200" y="17259844"/>
          <a:ext cx="790575"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746" name="楕円 745">
          <a:extLst>
            <a:ext uri="{FF2B5EF4-FFF2-40B4-BE49-F238E27FC236}">
              <a16:creationId xmlns:a16="http://schemas.microsoft.com/office/drawing/2014/main" id="{84D990BB-3537-43C5-8A7E-DFEBAE9DC059}"/>
            </a:ext>
          </a:extLst>
        </xdr:cNvPr>
        <xdr:cNvSpPr/>
      </xdr:nvSpPr>
      <xdr:spPr>
        <a:xfrm>
          <a:off x="16754475" y="172124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95794</xdr:rowOff>
    </xdr:from>
    <xdr:to>
      <xdr:col>102</xdr:col>
      <xdr:colOff>114300</xdr:colOff>
      <xdr:row>106</xdr:row>
      <xdr:rowOff>102326</xdr:rowOff>
    </xdr:to>
    <xdr:cxnSp macro="">
      <xdr:nvCxnSpPr>
        <xdr:cNvPr id="747" name="直線コネクタ 746">
          <a:extLst>
            <a:ext uri="{FF2B5EF4-FFF2-40B4-BE49-F238E27FC236}">
              <a16:creationId xmlns:a16="http://schemas.microsoft.com/office/drawing/2014/main" id="{6A12D936-A4D8-4655-853A-EBF7922668E3}"/>
            </a:ext>
          </a:extLst>
        </xdr:cNvPr>
        <xdr:cNvCxnSpPr/>
      </xdr:nvCxnSpPr>
      <xdr:spPr>
        <a:xfrm flipV="1">
          <a:off x="16802100" y="17259844"/>
          <a:ext cx="8001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a:extLst>
            <a:ext uri="{FF2B5EF4-FFF2-40B4-BE49-F238E27FC236}">
              <a16:creationId xmlns:a16="http://schemas.microsoft.com/office/drawing/2014/main" id="{D41349A7-BADE-450D-BC55-C5A96CB7CEF8}"/>
            </a:ext>
          </a:extLst>
        </xdr:cNvPr>
        <xdr:cNvSpPr txBox="1"/>
      </xdr:nvSpPr>
      <xdr:spPr>
        <a:xfrm>
          <a:off x="189834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a:extLst>
            <a:ext uri="{FF2B5EF4-FFF2-40B4-BE49-F238E27FC236}">
              <a16:creationId xmlns:a16="http://schemas.microsoft.com/office/drawing/2014/main" id="{E905BC0E-8E2A-4637-B0F9-A56F2CC32363}"/>
            </a:ext>
          </a:extLst>
        </xdr:cNvPr>
        <xdr:cNvSpPr txBox="1"/>
      </xdr:nvSpPr>
      <xdr:spPr>
        <a:xfrm>
          <a:off x="18183302" y="170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2079A001-F9E0-40F8-9662-663FEC222E48}"/>
            </a:ext>
          </a:extLst>
        </xdr:cNvPr>
        <xdr:cNvSpPr txBox="1"/>
      </xdr:nvSpPr>
      <xdr:spPr>
        <a:xfrm>
          <a:off x="173832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AC8196E3-9BB6-4C02-B7A7-0AB4513D60FA}"/>
            </a:ext>
          </a:extLst>
        </xdr:cNvPr>
        <xdr:cNvSpPr txBox="1"/>
      </xdr:nvSpPr>
      <xdr:spPr>
        <a:xfrm>
          <a:off x="16592627"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752" name="n_1mainValue【公民館】&#10;一人当たり面積">
          <a:extLst>
            <a:ext uri="{FF2B5EF4-FFF2-40B4-BE49-F238E27FC236}">
              <a16:creationId xmlns:a16="http://schemas.microsoft.com/office/drawing/2014/main" id="{86B4A235-71BA-4A2A-B74F-B48190C4006C}"/>
            </a:ext>
          </a:extLst>
        </xdr:cNvPr>
        <xdr:cNvSpPr txBox="1"/>
      </xdr:nvSpPr>
      <xdr:spPr>
        <a:xfrm>
          <a:off x="18983402" y="173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3" name="n_2mainValue【公民館】&#10;一人当たり面積">
          <a:extLst>
            <a:ext uri="{FF2B5EF4-FFF2-40B4-BE49-F238E27FC236}">
              <a16:creationId xmlns:a16="http://schemas.microsoft.com/office/drawing/2014/main" id="{D92196AC-8F7F-4255-875F-8EADA10C1ADA}"/>
            </a:ext>
          </a:extLst>
        </xdr:cNvPr>
        <xdr:cNvSpPr txBox="1"/>
      </xdr:nvSpPr>
      <xdr:spPr>
        <a:xfrm>
          <a:off x="181833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754" name="n_3mainValue【公民館】&#10;一人当たり面積">
          <a:extLst>
            <a:ext uri="{FF2B5EF4-FFF2-40B4-BE49-F238E27FC236}">
              <a16:creationId xmlns:a16="http://schemas.microsoft.com/office/drawing/2014/main" id="{5D021A68-E270-4AA9-885D-58C4B7CC97EC}"/>
            </a:ext>
          </a:extLst>
        </xdr:cNvPr>
        <xdr:cNvSpPr txBox="1"/>
      </xdr:nvSpPr>
      <xdr:spPr>
        <a:xfrm>
          <a:off x="17383202" y="170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169653</xdr:rowOff>
    </xdr:from>
    <xdr:ext cx="469744" cy="259045"/>
    <xdr:sp macro="" textlink="">
      <xdr:nvSpPr>
        <xdr:cNvPr id="755" name="n_4mainValue【公民館】&#10;一人当たり面積">
          <a:extLst>
            <a:ext uri="{FF2B5EF4-FFF2-40B4-BE49-F238E27FC236}">
              <a16:creationId xmlns:a16="http://schemas.microsoft.com/office/drawing/2014/main" id="{3A7AE3A4-1068-428A-A8F0-4C02412D3E28}"/>
            </a:ext>
          </a:extLst>
        </xdr:cNvPr>
        <xdr:cNvSpPr txBox="1"/>
      </xdr:nvSpPr>
      <xdr:spPr>
        <a:xfrm>
          <a:off x="16592627" y="170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7833176-334A-4A5E-86C0-87B1F28FA05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3C866FD-256B-4800-83CD-FE0C789EE8B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145EF0C3-0FF6-4B31-88EA-27955AE352C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インフラ等は、道路、認定こども園・幼稚園・保育園、学校施設、公民館であり、低くなっているインフラ等は、橋りょう・トンネル、公営住宅である。道路については、老朽化が進んでいるため、個別施設計画に基づき老朽化対策に取り組んでいくこととしている。公営住宅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、数年後に耐用年数を迎える住宅もあるため、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個別施設計画に基づき老朽化対策に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努めていくこととしている</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335E54-1F00-4732-AA11-D2E70D4193C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836FBF-240F-46BC-BF4D-C9F2D7C2C00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11958C-0DD9-460D-BC9F-287EA85C572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B576C5-6F8E-43A9-A483-23AEB079302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07C7E8-E5D4-446A-A3CB-9841F867A0B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3C3E7-024D-4B67-A3B7-54AA7FAC438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AA9BCA-6A3D-49CF-ADD4-F5417B54A48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82BE61-F032-48BD-91FC-E0C959DEC07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77200A-77BB-479D-B2E8-703AC703E92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637350-8EB5-4570-A7EF-8E973A99798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27,883
60.36
10,546,598
10,065,993
450,900
6,714,106
8,239,072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EC2E9F-3F16-4C17-91A8-795EE574551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609A20-3D08-4A8D-BE67-52A691F3FFE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FFE9A4-5F38-451F-A400-233524F6852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3449FE-A848-44B9-9856-26A8ABA0A72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D863C1-7403-4372-8278-2C9F6FE1B48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875850-908D-46A9-9019-0C4A213E155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F8FB30-DDC3-404A-8B4E-6EAE4E210C1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47D217-DBD0-44D4-A34D-7EBF9829DF3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6DB26D-6D1E-4E00-8968-A1F28F1E2D1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797603-31A3-4036-B28B-F9B1A5E5C3C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55EA14-800C-42C9-9DF8-B72F07C7AE2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77847C-2690-4D36-9907-38B1196256C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1E8AF-7853-47EA-BE07-A3EFC57B71B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ECDA48-2201-4BAC-A147-8750A32094F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0653A7-B7E3-464C-A878-56E2E421603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97E8C9-6FAD-4F87-891F-6652FB8DEC4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DBAD31-7774-409D-BDC3-E27BC69A08F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172FDD-0807-494C-AB73-A3433EB82BE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031433-0D45-445F-8EFA-191A90B7B50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D66AA1-A329-4A07-A10D-F19DE35D083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B3B77C-0C9A-4348-8575-B1024956CC2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27148C-8A88-4095-95AA-29A9F83F77D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FC33CA-43FC-45F7-A49E-210E9D8445C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8EB475-0D50-49A6-8904-170ABA5F4E3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7A6B14-B05B-482F-8C08-B0E811A3B99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F3CA38-E64B-471F-9AC0-FA71CD3D34AF}"/>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4F9814-5576-468B-9EB0-3761B29DC92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2F1E97-E3C6-4A8B-8E6E-2F46A396A72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6CE8E3-716A-4372-868A-ACDFB31389C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01AD0C-F615-4D2F-916B-C89AAFC6FE3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4A1798-7EDD-46DF-8379-C7BFCF240A5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FADC0D-756F-44DD-8561-CAE0E5936A4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BC28F3-9537-476D-92C3-3E2FB41B694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F7710E-638E-4705-9CCB-0B633334671F}"/>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C4E612-C8C5-45EE-AC12-B44EFAB5187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0C147A-8EDB-4905-8DB5-237F5AE658A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9B1A6C-C289-43CC-AA4B-22289069BB9D}"/>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A59425-7C2B-46B1-A4A0-423F2C81B01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B2DDAC-230B-4EF7-890B-89FD69F0B5C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DED0EA-20B3-48D8-A35B-7148133930D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BEA80B-EFD6-4575-9968-07C5DAA7B1F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3C8853-B4AA-4674-8768-A660CEF6FAA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985803-EC6D-4B46-A497-6BCE060B0A0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39EE4E8-1064-4BCB-BDEA-3B4E01A38C9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D4194CB-824F-4F09-B5EB-5FD208C0AD4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0B96FA6-6E26-4392-998F-7B161161C15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61F3259-C88D-4124-8320-322067126BE6}"/>
            </a:ext>
          </a:extLst>
        </xdr:cNvPr>
        <xdr:cNvCxnSpPr/>
      </xdr:nvCxnSpPr>
      <xdr:spPr>
        <a:xfrm flipV="1">
          <a:off x="4180840" y="5455648"/>
          <a:ext cx="0" cy="142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3C3E26F4-212F-48C1-BF62-780E429CBD7F}"/>
            </a:ext>
          </a:extLst>
        </xdr:cNvPr>
        <xdr:cNvSpPr txBox="1"/>
      </xdr:nvSpPr>
      <xdr:spPr>
        <a:xfrm>
          <a:off x="4219575" y="688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3E0EFA9-FB39-4B28-839F-3DE991103CA2}"/>
            </a:ext>
          </a:extLst>
        </xdr:cNvPr>
        <xdr:cNvCxnSpPr/>
      </xdr:nvCxnSpPr>
      <xdr:spPr>
        <a:xfrm>
          <a:off x="4105275" y="6883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258BC933-FFB2-464B-9FA5-8D733111AC86}"/>
            </a:ext>
          </a:extLst>
        </xdr:cNvPr>
        <xdr:cNvSpPr txBox="1"/>
      </xdr:nvSpPr>
      <xdr:spPr>
        <a:xfrm>
          <a:off x="4219575" y="524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11398462-D52A-4D7A-81C1-CA1BF2B268A8}"/>
            </a:ext>
          </a:extLst>
        </xdr:cNvPr>
        <xdr:cNvCxnSpPr/>
      </xdr:nvCxnSpPr>
      <xdr:spPr>
        <a:xfrm>
          <a:off x="4105275" y="54556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77420538-E9B8-4E56-AC16-509F2743F520}"/>
            </a:ext>
          </a:extLst>
        </xdr:cNvPr>
        <xdr:cNvSpPr txBox="1"/>
      </xdr:nvSpPr>
      <xdr:spPr>
        <a:xfrm>
          <a:off x="4219575" y="608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10D9E260-94F8-492F-913A-5BD54AEB8331}"/>
            </a:ext>
          </a:extLst>
        </xdr:cNvPr>
        <xdr:cNvSpPr/>
      </xdr:nvSpPr>
      <xdr:spPr>
        <a:xfrm>
          <a:off x="4124325" y="6108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F9AC3384-F2C2-42EB-AC11-54A785C4A6CA}"/>
            </a:ext>
          </a:extLst>
        </xdr:cNvPr>
        <xdr:cNvSpPr/>
      </xdr:nvSpPr>
      <xdr:spPr>
        <a:xfrm>
          <a:off x="3381375" y="6075317"/>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CBE8814B-704B-45DD-9812-3B5B16CE6946}"/>
            </a:ext>
          </a:extLst>
        </xdr:cNvPr>
        <xdr:cNvSpPr/>
      </xdr:nvSpPr>
      <xdr:spPr>
        <a:xfrm>
          <a:off x="2571750" y="60361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3E73F193-563E-47DC-867B-9E01C8D92AFF}"/>
            </a:ext>
          </a:extLst>
        </xdr:cNvPr>
        <xdr:cNvSpPr/>
      </xdr:nvSpPr>
      <xdr:spPr>
        <a:xfrm>
          <a:off x="1781175" y="60036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B4703968-D47B-4178-B365-96042D8FF0FB}"/>
            </a:ext>
          </a:extLst>
        </xdr:cNvPr>
        <xdr:cNvSpPr/>
      </xdr:nvSpPr>
      <xdr:spPr>
        <a:xfrm>
          <a:off x="981075" y="6003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BC5911-0D0B-423B-9489-AF2D8404296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656ABE-A5C6-4C57-A09F-0AC21CAA64E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032F52B-26D4-4E3E-9FA7-64D2D29CEE7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4ABFC7-402B-4912-BF90-3D412712C2B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5D4592-1AFF-4313-AD7C-72C8AC23F3F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9FBB639A-8DD3-4936-9CD9-98B3F46FE614}"/>
            </a:ext>
          </a:extLst>
        </xdr:cNvPr>
        <xdr:cNvSpPr/>
      </xdr:nvSpPr>
      <xdr:spPr>
        <a:xfrm>
          <a:off x="4124325" y="59542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DCBAB77A-EE68-4230-BCDE-C7F021F13F16}"/>
            </a:ext>
          </a:extLst>
        </xdr:cNvPr>
        <xdr:cNvSpPr txBox="1"/>
      </xdr:nvSpPr>
      <xdr:spPr>
        <a:xfrm>
          <a:off x="4219575" y="580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a:extLst>
            <a:ext uri="{FF2B5EF4-FFF2-40B4-BE49-F238E27FC236}">
              <a16:creationId xmlns:a16="http://schemas.microsoft.com/office/drawing/2014/main" id="{59F9DE67-3A96-45EE-8EB5-FDDB9A30C619}"/>
            </a:ext>
          </a:extLst>
        </xdr:cNvPr>
        <xdr:cNvSpPr/>
      </xdr:nvSpPr>
      <xdr:spPr>
        <a:xfrm>
          <a:off x="3381375" y="5915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1089</xdr:rowOff>
    </xdr:to>
    <xdr:cxnSp macro="">
      <xdr:nvCxnSpPr>
        <xdr:cNvPr id="77" name="直線コネクタ 76">
          <a:extLst>
            <a:ext uri="{FF2B5EF4-FFF2-40B4-BE49-F238E27FC236}">
              <a16:creationId xmlns:a16="http://schemas.microsoft.com/office/drawing/2014/main" id="{21C44A3C-9743-4CD1-9C0E-1A14ED21D9DC}"/>
            </a:ext>
          </a:extLst>
        </xdr:cNvPr>
        <xdr:cNvCxnSpPr/>
      </xdr:nvCxnSpPr>
      <xdr:spPr>
        <a:xfrm>
          <a:off x="3429000" y="5972356"/>
          <a:ext cx="752475"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8" name="楕円 77">
          <a:extLst>
            <a:ext uri="{FF2B5EF4-FFF2-40B4-BE49-F238E27FC236}">
              <a16:creationId xmlns:a16="http://schemas.microsoft.com/office/drawing/2014/main" id="{D5CB5504-AC1F-4DF4-BCAE-1E36754B417B}"/>
            </a:ext>
          </a:extLst>
        </xdr:cNvPr>
        <xdr:cNvSpPr/>
      </xdr:nvSpPr>
      <xdr:spPr>
        <a:xfrm>
          <a:off x="2571750" y="5885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139881</xdr:rowOff>
    </xdr:to>
    <xdr:cxnSp macro="">
      <xdr:nvCxnSpPr>
        <xdr:cNvPr id="79" name="直線コネクタ 78">
          <a:extLst>
            <a:ext uri="{FF2B5EF4-FFF2-40B4-BE49-F238E27FC236}">
              <a16:creationId xmlns:a16="http://schemas.microsoft.com/office/drawing/2014/main" id="{6E91347E-0A79-400F-98EA-16BB435747A6}"/>
            </a:ext>
          </a:extLst>
        </xdr:cNvPr>
        <xdr:cNvCxnSpPr/>
      </xdr:nvCxnSpPr>
      <xdr:spPr>
        <a:xfrm>
          <a:off x="2619375" y="5933349"/>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A75150E1-0D84-4BDB-B827-4443062BC145}"/>
            </a:ext>
          </a:extLst>
        </xdr:cNvPr>
        <xdr:cNvSpPr/>
      </xdr:nvSpPr>
      <xdr:spPr>
        <a:xfrm>
          <a:off x="1781175" y="5857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107224</xdr:rowOff>
    </xdr:to>
    <xdr:cxnSp macro="">
      <xdr:nvCxnSpPr>
        <xdr:cNvPr id="81" name="直線コネクタ 80">
          <a:extLst>
            <a:ext uri="{FF2B5EF4-FFF2-40B4-BE49-F238E27FC236}">
              <a16:creationId xmlns:a16="http://schemas.microsoft.com/office/drawing/2014/main" id="{D8439BAB-6A84-4CFF-9A34-C31BD32370AE}"/>
            </a:ext>
          </a:extLst>
        </xdr:cNvPr>
        <xdr:cNvCxnSpPr/>
      </xdr:nvCxnSpPr>
      <xdr:spPr>
        <a:xfrm>
          <a:off x="1828800" y="5905500"/>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a:extLst>
            <a:ext uri="{FF2B5EF4-FFF2-40B4-BE49-F238E27FC236}">
              <a16:creationId xmlns:a16="http://schemas.microsoft.com/office/drawing/2014/main" id="{177EC120-E47D-444A-8753-40498676C118}"/>
            </a:ext>
          </a:extLst>
        </xdr:cNvPr>
        <xdr:cNvSpPr/>
      </xdr:nvSpPr>
      <xdr:spPr>
        <a:xfrm>
          <a:off x="981075" y="5828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67F50023-438F-4041-B4C1-3E729F840346}"/>
            </a:ext>
          </a:extLst>
        </xdr:cNvPr>
        <xdr:cNvCxnSpPr/>
      </xdr:nvCxnSpPr>
      <xdr:spPr>
        <a:xfrm>
          <a:off x="1028700" y="587601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EA65C985-424C-4A89-9E94-A512CAD96F74}"/>
            </a:ext>
          </a:extLst>
        </xdr:cNvPr>
        <xdr:cNvSpPr txBox="1"/>
      </xdr:nvSpPr>
      <xdr:spPr>
        <a:xfrm>
          <a:off x="3239144" y="61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4F0CDB81-76C8-4CBF-B837-4A69D96A67D1}"/>
            </a:ext>
          </a:extLst>
        </xdr:cNvPr>
        <xdr:cNvSpPr txBox="1"/>
      </xdr:nvSpPr>
      <xdr:spPr>
        <a:xfrm>
          <a:off x="2439044" y="612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FE6E180B-7E96-4FBD-A108-39EC7FBA4581}"/>
            </a:ext>
          </a:extLst>
        </xdr:cNvPr>
        <xdr:cNvSpPr txBox="1"/>
      </xdr:nvSpPr>
      <xdr:spPr>
        <a:xfrm>
          <a:off x="1648469"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ED7A549E-E9F2-4A9D-A16C-FE9B1A79928A}"/>
            </a:ext>
          </a:extLst>
        </xdr:cNvPr>
        <xdr:cNvSpPr txBox="1"/>
      </xdr:nvSpPr>
      <xdr:spPr>
        <a:xfrm>
          <a:off x="848369" y="609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79A69983-364D-41DC-B4FB-9FE3060F953C}"/>
            </a:ext>
          </a:extLst>
        </xdr:cNvPr>
        <xdr:cNvSpPr txBox="1"/>
      </xdr:nvSpPr>
      <xdr:spPr>
        <a:xfrm>
          <a:off x="3239144" y="570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A716EE33-CE99-4667-BFCB-173748DC4AEB}"/>
            </a:ext>
          </a:extLst>
        </xdr:cNvPr>
        <xdr:cNvSpPr txBox="1"/>
      </xdr:nvSpPr>
      <xdr:spPr>
        <a:xfrm>
          <a:off x="2439044" y="567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6EB4C361-35B7-4B8C-BEC9-42A41F41BC6A}"/>
            </a:ext>
          </a:extLst>
        </xdr:cNvPr>
        <xdr:cNvSpPr txBox="1"/>
      </xdr:nvSpPr>
      <xdr:spPr>
        <a:xfrm>
          <a:off x="1648469"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587EEDCF-2FB8-418F-88D9-1185447D9ACF}"/>
            </a:ext>
          </a:extLst>
        </xdr:cNvPr>
        <xdr:cNvSpPr txBox="1"/>
      </xdr:nvSpPr>
      <xdr:spPr>
        <a:xfrm>
          <a:off x="848369" y="561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A0B912-B3BA-4E73-8E2A-7B00135D116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9F40A6F-2766-452D-AE65-64AE2B78C40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83E218-8120-421B-B6E9-FEC78E753CF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28720AB-3CD7-4978-8C64-A442B55F6A1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5E2F3D4-EE02-43CC-99CA-282F256A857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02E411-E2A3-404D-87CF-1124EC03A86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D2E510-5A43-44A5-8D93-7F33CFA5625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3A4878-18D8-4EE4-820C-B03FE3E48B6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288C56-EFDC-46AD-9869-4ABF3098667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4E34F0-19A7-4E82-B551-3B0FD3958F0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5F59E6E-41D0-4BEA-9360-A4CE850A50C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4C8FF18-C333-45B5-9A6B-C852FE67AED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9507152-723A-4ED6-8AB8-D51D44237AD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1388086-3FE8-4002-96C6-4D356A0387A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0BAC055-6B0B-48A4-B680-21253CD5268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255A4DB-A429-459B-9494-354ADE99A82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685DF0E-7205-42E8-8DF8-CFD58E7E11A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F0DA581-C85C-4FD6-B1A9-D0F1DB05205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4A89408-8649-4541-9E10-DE225EE3956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432196-4D88-4903-A705-E32C9A19AD4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30CEEC6-6469-4D6E-98EE-A3B4D242184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34BFB61-521E-4A9E-AC39-78D1B24E5E8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2577C76-D25F-4803-9C24-707C71E138A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D64A5A5-8971-4884-AB27-B470CC582B9C}"/>
            </a:ext>
          </a:extLst>
        </xdr:cNvPr>
        <xdr:cNvCxnSpPr/>
      </xdr:nvCxnSpPr>
      <xdr:spPr>
        <a:xfrm flipV="1">
          <a:off x="9429115" y="561276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6275A0B1-54D4-44A5-B3CE-0917A2951BC9}"/>
            </a:ext>
          </a:extLst>
        </xdr:cNvPr>
        <xdr:cNvSpPr txBox="1"/>
      </xdr:nvSpPr>
      <xdr:spPr>
        <a:xfrm>
          <a:off x="946785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B0E4E0F4-A57B-4F3F-AEAB-3A09C8174A87}"/>
            </a:ext>
          </a:extLst>
        </xdr:cNvPr>
        <xdr:cNvCxnSpPr/>
      </xdr:nvCxnSpPr>
      <xdr:spPr>
        <a:xfrm>
          <a:off x="9363075" y="6811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92183891-6DBF-424A-959E-6B3F5D2C5071}"/>
            </a:ext>
          </a:extLst>
        </xdr:cNvPr>
        <xdr:cNvSpPr txBox="1"/>
      </xdr:nvSpPr>
      <xdr:spPr>
        <a:xfrm>
          <a:off x="9467850" y="54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77667A0-EE51-4FEF-8020-12F145189C08}"/>
            </a:ext>
          </a:extLst>
        </xdr:cNvPr>
        <xdr:cNvCxnSpPr/>
      </xdr:nvCxnSpPr>
      <xdr:spPr>
        <a:xfrm>
          <a:off x="9363075" y="56127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17CFADDA-F399-4C7A-8B5C-C5EB85B2C04E}"/>
            </a:ext>
          </a:extLst>
        </xdr:cNvPr>
        <xdr:cNvSpPr txBox="1"/>
      </xdr:nvSpPr>
      <xdr:spPr>
        <a:xfrm>
          <a:off x="9467850" y="6541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4314C7B6-AAE5-4B34-9F8C-5B8B27FF7DB7}"/>
            </a:ext>
          </a:extLst>
        </xdr:cNvPr>
        <xdr:cNvSpPr/>
      </xdr:nvSpPr>
      <xdr:spPr>
        <a:xfrm>
          <a:off x="9401175" y="6562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44DAB34D-ED89-4CB8-8954-8409E91801C1}"/>
            </a:ext>
          </a:extLst>
        </xdr:cNvPr>
        <xdr:cNvSpPr/>
      </xdr:nvSpPr>
      <xdr:spPr>
        <a:xfrm>
          <a:off x="86391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1B24A37B-F86E-4635-BA95-A4504011B9B5}"/>
            </a:ext>
          </a:extLst>
        </xdr:cNvPr>
        <xdr:cNvSpPr/>
      </xdr:nvSpPr>
      <xdr:spPr>
        <a:xfrm>
          <a:off x="7839075" y="6563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7FE8B112-3BB3-46E3-8F09-51711703BC27}"/>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8DB5EC0-AD56-42F4-B58C-7B36A0F6D8DA}"/>
            </a:ext>
          </a:extLst>
        </xdr:cNvPr>
        <xdr:cNvSpPr/>
      </xdr:nvSpPr>
      <xdr:spPr>
        <a:xfrm>
          <a:off x="6238875" y="6590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C261F1-62EA-435B-BF9B-57F59649F37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7EFC75-EE19-463D-8896-51E0365876F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8B1442-FF9C-4F17-ADAC-C5C5A2FAA04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F0F3EC-C401-435C-A134-566521471D3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DF7CEAB-0347-4675-A3A5-38E2F251987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31" name="楕円 130">
          <a:extLst>
            <a:ext uri="{FF2B5EF4-FFF2-40B4-BE49-F238E27FC236}">
              <a16:creationId xmlns:a16="http://schemas.microsoft.com/office/drawing/2014/main" id="{35AAB8AC-CBE7-4775-B9B5-3C30AB9A6941}"/>
            </a:ext>
          </a:extLst>
        </xdr:cNvPr>
        <xdr:cNvSpPr/>
      </xdr:nvSpPr>
      <xdr:spPr>
        <a:xfrm>
          <a:off x="9401175" y="63982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32" name="【図書館】&#10;一人当たり面積該当値テキスト">
          <a:extLst>
            <a:ext uri="{FF2B5EF4-FFF2-40B4-BE49-F238E27FC236}">
              <a16:creationId xmlns:a16="http://schemas.microsoft.com/office/drawing/2014/main" id="{2C80E08C-B118-4D68-A6AE-CED5F2F18088}"/>
            </a:ext>
          </a:extLst>
        </xdr:cNvPr>
        <xdr:cNvSpPr txBox="1"/>
      </xdr:nvSpPr>
      <xdr:spPr>
        <a:xfrm>
          <a:off x="9467850"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33" name="楕円 132">
          <a:extLst>
            <a:ext uri="{FF2B5EF4-FFF2-40B4-BE49-F238E27FC236}">
              <a16:creationId xmlns:a16="http://schemas.microsoft.com/office/drawing/2014/main" id="{D5637407-E897-4E72-B841-861673DD3E6F}"/>
            </a:ext>
          </a:extLst>
        </xdr:cNvPr>
        <xdr:cNvSpPr/>
      </xdr:nvSpPr>
      <xdr:spPr>
        <a:xfrm>
          <a:off x="8639175" y="6409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144780</xdr:rowOff>
    </xdr:to>
    <xdr:cxnSp macro="">
      <xdr:nvCxnSpPr>
        <xdr:cNvPr id="134" name="直線コネクタ 133">
          <a:extLst>
            <a:ext uri="{FF2B5EF4-FFF2-40B4-BE49-F238E27FC236}">
              <a16:creationId xmlns:a16="http://schemas.microsoft.com/office/drawing/2014/main" id="{DF177ACA-F591-4615-B944-2A8124E65208}"/>
            </a:ext>
          </a:extLst>
        </xdr:cNvPr>
        <xdr:cNvCxnSpPr/>
      </xdr:nvCxnSpPr>
      <xdr:spPr>
        <a:xfrm flipV="1">
          <a:off x="8686800" y="645541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459EF523-AFAB-47DC-9BE3-1C95A147C9BF}"/>
            </a:ext>
          </a:extLst>
        </xdr:cNvPr>
        <xdr:cNvSpPr/>
      </xdr:nvSpPr>
      <xdr:spPr>
        <a:xfrm>
          <a:off x="7839075" y="6412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148590</xdr:rowOff>
    </xdr:to>
    <xdr:cxnSp macro="">
      <xdr:nvCxnSpPr>
        <xdr:cNvPr id="136" name="直線コネクタ 135">
          <a:extLst>
            <a:ext uri="{FF2B5EF4-FFF2-40B4-BE49-F238E27FC236}">
              <a16:creationId xmlns:a16="http://schemas.microsoft.com/office/drawing/2014/main" id="{7C3E1A89-5C36-4637-9D02-31723CD216AA}"/>
            </a:ext>
          </a:extLst>
        </xdr:cNvPr>
        <xdr:cNvCxnSpPr/>
      </xdr:nvCxnSpPr>
      <xdr:spPr>
        <a:xfrm flipV="1">
          <a:off x="7886700" y="645668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a:extLst>
            <a:ext uri="{FF2B5EF4-FFF2-40B4-BE49-F238E27FC236}">
              <a16:creationId xmlns:a16="http://schemas.microsoft.com/office/drawing/2014/main" id="{8D9BC390-332E-4CFF-BAE8-BAFEF565AD6D}"/>
            </a:ext>
          </a:extLst>
        </xdr:cNvPr>
        <xdr:cNvSpPr/>
      </xdr:nvSpPr>
      <xdr:spPr>
        <a:xfrm>
          <a:off x="7029450"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8" name="直線コネクタ 137">
          <a:extLst>
            <a:ext uri="{FF2B5EF4-FFF2-40B4-BE49-F238E27FC236}">
              <a16:creationId xmlns:a16="http://schemas.microsoft.com/office/drawing/2014/main" id="{EB4D6C28-13BD-416E-AFB2-A2A781AD2FBD}"/>
            </a:ext>
          </a:extLst>
        </xdr:cNvPr>
        <xdr:cNvCxnSpPr/>
      </xdr:nvCxnSpPr>
      <xdr:spPr>
        <a:xfrm flipV="1">
          <a:off x="7077075" y="6460490"/>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39" name="楕円 138">
          <a:extLst>
            <a:ext uri="{FF2B5EF4-FFF2-40B4-BE49-F238E27FC236}">
              <a16:creationId xmlns:a16="http://schemas.microsoft.com/office/drawing/2014/main" id="{4B329252-09D6-4B9B-87A9-27961B07B3BD}"/>
            </a:ext>
          </a:extLst>
        </xdr:cNvPr>
        <xdr:cNvSpPr/>
      </xdr:nvSpPr>
      <xdr:spPr>
        <a:xfrm>
          <a:off x="6238875" y="6428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163830</xdr:rowOff>
    </xdr:to>
    <xdr:cxnSp macro="">
      <xdr:nvCxnSpPr>
        <xdr:cNvPr id="140" name="直線コネクタ 139">
          <a:extLst>
            <a:ext uri="{FF2B5EF4-FFF2-40B4-BE49-F238E27FC236}">
              <a16:creationId xmlns:a16="http://schemas.microsoft.com/office/drawing/2014/main" id="{B8AC823A-5845-4D7A-96D7-6860E4C6BB86}"/>
            </a:ext>
          </a:extLst>
        </xdr:cNvPr>
        <xdr:cNvCxnSpPr/>
      </xdr:nvCxnSpPr>
      <xdr:spPr>
        <a:xfrm flipV="1">
          <a:off x="6286500" y="6474460"/>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81D98633-AF05-44D4-B45D-65A1171D9B2A}"/>
            </a:ext>
          </a:extLst>
        </xdr:cNvPr>
        <xdr:cNvSpPr txBox="1"/>
      </xdr:nvSpPr>
      <xdr:spPr>
        <a:xfrm>
          <a:off x="845827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F7308C10-7444-4589-BA5B-F8CBB8D0EE4B}"/>
            </a:ext>
          </a:extLst>
        </xdr:cNvPr>
        <xdr:cNvSpPr txBox="1"/>
      </xdr:nvSpPr>
      <xdr:spPr>
        <a:xfrm>
          <a:off x="76772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1918E8C7-5AC3-4C36-B49E-CD9A2965CB8A}"/>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7B7FC8CC-2231-409A-9899-CB82E54DFD21}"/>
            </a:ext>
          </a:extLst>
        </xdr:cNvPr>
        <xdr:cNvSpPr txBox="1"/>
      </xdr:nvSpPr>
      <xdr:spPr>
        <a:xfrm>
          <a:off x="6067502"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40657</xdr:rowOff>
    </xdr:from>
    <xdr:ext cx="469744" cy="259045"/>
    <xdr:sp macro="" textlink="">
      <xdr:nvSpPr>
        <xdr:cNvPr id="145" name="n_1mainValue【図書館】&#10;一人当たり面積">
          <a:extLst>
            <a:ext uri="{FF2B5EF4-FFF2-40B4-BE49-F238E27FC236}">
              <a16:creationId xmlns:a16="http://schemas.microsoft.com/office/drawing/2014/main" id="{EBD50598-EB94-4A2C-A3E8-7BD2D4AF5074}"/>
            </a:ext>
          </a:extLst>
        </xdr:cNvPr>
        <xdr:cNvSpPr txBox="1"/>
      </xdr:nvSpPr>
      <xdr:spPr>
        <a:xfrm>
          <a:off x="84582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a:extLst>
            <a:ext uri="{FF2B5EF4-FFF2-40B4-BE49-F238E27FC236}">
              <a16:creationId xmlns:a16="http://schemas.microsoft.com/office/drawing/2014/main" id="{F77FE079-76E3-4875-A23A-95C30C94A82D}"/>
            </a:ext>
          </a:extLst>
        </xdr:cNvPr>
        <xdr:cNvSpPr txBox="1"/>
      </xdr:nvSpPr>
      <xdr:spPr>
        <a:xfrm>
          <a:off x="7677227" y="62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7" name="n_3mainValue【図書館】&#10;一人当たり面積">
          <a:extLst>
            <a:ext uri="{FF2B5EF4-FFF2-40B4-BE49-F238E27FC236}">
              <a16:creationId xmlns:a16="http://schemas.microsoft.com/office/drawing/2014/main" id="{8473C6CC-A7D9-4C03-A302-EFE7F7FFA10B}"/>
            </a:ext>
          </a:extLst>
        </xdr:cNvPr>
        <xdr:cNvSpPr txBox="1"/>
      </xdr:nvSpPr>
      <xdr:spPr>
        <a:xfrm>
          <a:off x="68676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8" name="n_4mainValue【図書館】&#10;一人当たり面積">
          <a:extLst>
            <a:ext uri="{FF2B5EF4-FFF2-40B4-BE49-F238E27FC236}">
              <a16:creationId xmlns:a16="http://schemas.microsoft.com/office/drawing/2014/main" id="{5D27D879-53EF-4CF6-8DAE-37BDA8259FA5}"/>
            </a:ext>
          </a:extLst>
        </xdr:cNvPr>
        <xdr:cNvSpPr txBox="1"/>
      </xdr:nvSpPr>
      <xdr:spPr>
        <a:xfrm>
          <a:off x="6067502"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61C148E-CBCC-4894-97EF-A44B3C9BA4C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6194D2E-BF04-4F52-B257-76D1AD05F46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6513D85-C8F4-4C92-B40C-17B36A627C7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D1BFDBC-D10B-41E5-8956-3261A8FFABC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71B83E4-1394-4156-ABFC-8377B2FF226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F8D809-F1AF-40BA-96C4-E1314BBE135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C18FE57-F806-4AD0-8DF8-F123B94A4C3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0A897F4-5AAB-4C38-AADB-A058534CD5C8}"/>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86EA8FEE-57A0-4ACA-AE72-4B4CEEBD8DB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DCCA4296-6708-4718-B20E-661919D8D1A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2BA82140-2912-4F57-BC4E-A054AD5163B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2AFC1611-4F99-41C8-925B-6A10E52717A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940D0542-8327-4FBA-9FDE-F2920D8E2A2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F6889AC4-9B1E-493E-806F-180C1F12DC2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9A85D1D5-22DB-4B1D-8F66-EC72F865825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604EC268-EF5D-4785-918E-57222AA3D712}"/>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9B7D584-2063-4006-8609-4D0F95B19D2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CAE69033-4E36-48EE-9942-6E4ECB7FD82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7CAF193D-6FD6-4A88-BAAA-F49928B4995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99BA1D4-3EAC-48A8-A2CD-EF196122560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10A47EC-29CA-4509-8558-C8CB540720A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A471859-6E02-47F2-A886-DD5A7EBE2B1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3330A14-4F06-433A-B5F8-D1BCF13B940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5B6F1E2-4DFC-4702-AD22-7A52D6D8B192}"/>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946A8B11-D28E-451F-9C09-3E26D4D4938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FA2FFAC7-2B15-427C-8494-58F0E64C237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8E3624DD-1D96-4DAF-B23A-09812EFAC3D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E29DAD20-BF80-42AE-AB43-59C61C9972B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9BD5F5F5-ED97-4B88-9ACC-5A0B3C0602C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54381687-D101-4E2C-8CAF-FC8B16F43F8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510366E6-4D6E-4E75-A0B2-F5B490E71E5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8DC15960-F449-482F-AA21-47897765689E}"/>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E365427F-9AFA-4237-A331-6B017CED5C6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4477A4F-D53A-4ACB-A5E0-5283FCA41B9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BA7B636A-0112-4409-B17A-F3C768F40E7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ECAFC291-0EF7-42A1-BBCD-887799C48A0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E057DE34-50E0-456B-9952-CF839A61CCA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F421EB7C-A5B8-4E4C-9B22-836302E4A4A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F26F07FA-74B8-4A3D-9CE2-9DF34111937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AE45EBA5-2311-4C82-B13B-45EAA534930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70BFA82D-7B1B-4138-84A5-A488F19E356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3B22439-42C9-46E1-8BCE-DC561BAEB4F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B8A39F29-5632-47CA-9B2E-C753FB1BCF2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B7A2EDD6-C1A9-40BF-9C92-FB89D02C1D68}"/>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82A67534-6FF3-421E-B67B-1F7BB833BB13}"/>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3DEDB7CE-1FAB-41D5-87C0-8233899FEFF5}"/>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88FAB329-8919-4129-91E7-2370CBBF2C99}"/>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81CDAF16-C006-4684-B8A5-41B44173930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5BAD3D09-D893-47D6-8A9D-7D50E5EF955D}"/>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C75E52DA-888A-4303-99B3-2F6803558B0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BBD64268-C08B-44B5-AAF4-45716822689D}"/>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AEF89E01-81F4-460F-BAA6-92E0B4F78DA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CFF45FEF-185E-4B92-8CB8-5AD729F4E103}"/>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86F877DA-476F-49E9-82C9-23927590FF8A}"/>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FC97BE21-9373-44B2-8BA9-6EFADF29C9C4}"/>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41DDBC7F-D69C-49C3-81F0-59FCE783030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7A0FC89F-C53F-4FBA-ACD8-28D6492FF48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54B5CB63-5C08-4B6F-87DD-26589A7E2AD7}"/>
            </a:ext>
          </a:extLst>
        </xdr:cNvPr>
        <xdr:cNvCxnSpPr/>
      </xdr:nvCxnSpPr>
      <xdr:spPr>
        <a:xfrm flipV="1">
          <a:off x="4180840" y="16262077"/>
          <a:ext cx="0" cy="1423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1F587DFE-8D92-4010-9738-E599232DB386}"/>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31885645-B8B5-40EA-8CB8-CB1D0AD71EB1}"/>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E72B5517-8D7F-4AA8-8E15-998CBDE31935}"/>
            </a:ext>
          </a:extLst>
        </xdr:cNvPr>
        <xdr:cNvSpPr txBox="1"/>
      </xdr:nvSpPr>
      <xdr:spPr>
        <a:xfrm>
          <a:off x="4219575" y="16040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210" name="直線コネクタ 209">
          <a:extLst>
            <a:ext uri="{FF2B5EF4-FFF2-40B4-BE49-F238E27FC236}">
              <a16:creationId xmlns:a16="http://schemas.microsoft.com/office/drawing/2014/main" id="{D610DE8E-3352-4963-A0C1-83A6932DC765}"/>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A09462CE-3F1E-4213-BB4D-C0F1DACCB8E8}"/>
            </a:ext>
          </a:extLst>
        </xdr:cNvPr>
        <xdr:cNvSpPr txBox="1"/>
      </xdr:nvSpPr>
      <xdr:spPr>
        <a:xfrm>
          <a:off x="4219575" y="1683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12" name="フローチャート: 判断 211">
          <a:extLst>
            <a:ext uri="{FF2B5EF4-FFF2-40B4-BE49-F238E27FC236}">
              <a16:creationId xmlns:a16="http://schemas.microsoft.com/office/drawing/2014/main" id="{A78C384E-475E-4E5E-9305-D16FD791FC61}"/>
            </a:ext>
          </a:extLst>
        </xdr:cNvPr>
        <xdr:cNvSpPr/>
      </xdr:nvSpPr>
      <xdr:spPr>
        <a:xfrm>
          <a:off x="4124325" y="16983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213" name="フローチャート: 判断 212">
          <a:extLst>
            <a:ext uri="{FF2B5EF4-FFF2-40B4-BE49-F238E27FC236}">
              <a16:creationId xmlns:a16="http://schemas.microsoft.com/office/drawing/2014/main" id="{FE912C57-2AEB-4611-9C1D-98C765F7FADC}"/>
            </a:ext>
          </a:extLst>
        </xdr:cNvPr>
        <xdr:cNvSpPr/>
      </xdr:nvSpPr>
      <xdr:spPr>
        <a:xfrm>
          <a:off x="3381375" y="16947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214" name="フローチャート: 判断 213">
          <a:extLst>
            <a:ext uri="{FF2B5EF4-FFF2-40B4-BE49-F238E27FC236}">
              <a16:creationId xmlns:a16="http://schemas.microsoft.com/office/drawing/2014/main" id="{D95B1256-3001-4BDA-AF10-23AF12B00A60}"/>
            </a:ext>
          </a:extLst>
        </xdr:cNvPr>
        <xdr:cNvSpPr/>
      </xdr:nvSpPr>
      <xdr:spPr>
        <a:xfrm>
          <a:off x="2571750" y="16942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215" name="フローチャート: 判断 214">
          <a:extLst>
            <a:ext uri="{FF2B5EF4-FFF2-40B4-BE49-F238E27FC236}">
              <a16:creationId xmlns:a16="http://schemas.microsoft.com/office/drawing/2014/main" id="{96438A4E-7712-4824-9923-1447C835B01B}"/>
            </a:ext>
          </a:extLst>
        </xdr:cNvPr>
        <xdr:cNvSpPr/>
      </xdr:nvSpPr>
      <xdr:spPr>
        <a:xfrm>
          <a:off x="1781175" y="169162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216" name="フローチャート: 判断 215">
          <a:extLst>
            <a:ext uri="{FF2B5EF4-FFF2-40B4-BE49-F238E27FC236}">
              <a16:creationId xmlns:a16="http://schemas.microsoft.com/office/drawing/2014/main" id="{41861500-7F11-41AF-9A0D-CE621A5E5ED2}"/>
            </a:ext>
          </a:extLst>
        </xdr:cNvPr>
        <xdr:cNvSpPr/>
      </xdr:nvSpPr>
      <xdr:spPr>
        <a:xfrm>
          <a:off x="981075" y="168966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6C104D16-422D-41AC-8111-A086712A958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D4FFAE1-08B1-4C30-9FCC-1F8DA00D534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113286F7-36C9-438F-BD26-BA1CFEE9BC8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ED1C82BF-340E-4602-BC18-AEC73BC35B8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FCCAB5E8-034A-4984-9725-43F50ABE3D7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222" name="楕円 221">
          <a:extLst>
            <a:ext uri="{FF2B5EF4-FFF2-40B4-BE49-F238E27FC236}">
              <a16:creationId xmlns:a16="http://schemas.microsoft.com/office/drawing/2014/main" id="{8E09DEDD-625B-4DF4-9EBB-56D769890DF0}"/>
            </a:ext>
          </a:extLst>
        </xdr:cNvPr>
        <xdr:cNvSpPr/>
      </xdr:nvSpPr>
      <xdr:spPr>
        <a:xfrm>
          <a:off x="4124325" y="17251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AD893968-84E6-4CE7-92B9-A86DE7DDDE86}"/>
            </a:ext>
          </a:extLst>
        </xdr:cNvPr>
        <xdr:cNvSpPr txBox="1"/>
      </xdr:nvSpPr>
      <xdr:spPr>
        <a:xfrm>
          <a:off x="4219575"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56424</xdr:rowOff>
    </xdr:from>
    <xdr:to>
      <xdr:col>20</xdr:col>
      <xdr:colOff>38100</xdr:colOff>
      <xdr:row>106</xdr:row>
      <xdr:rowOff>158024</xdr:rowOff>
    </xdr:to>
    <xdr:sp macro="" textlink="">
      <xdr:nvSpPr>
        <xdr:cNvPr id="224" name="楕円 223">
          <a:extLst>
            <a:ext uri="{FF2B5EF4-FFF2-40B4-BE49-F238E27FC236}">
              <a16:creationId xmlns:a16="http://schemas.microsoft.com/office/drawing/2014/main" id="{64C4370C-BC85-4846-947B-D251FC1420EF}"/>
            </a:ext>
          </a:extLst>
        </xdr:cNvPr>
        <xdr:cNvSpPr/>
      </xdr:nvSpPr>
      <xdr:spPr>
        <a:xfrm>
          <a:off x="3381375" y="172204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107224</xdr:rowOff>
    </xdr:from>
    <xdr:to>
      <xdr:col>24</xdr:col>
      <xdr:colOff>63500</xdr:colOff>
      <xdr:row>106</xdr:row>
      <xdr:rowOff>141514</xdr:rowOff>
    </xdr:to>
    <xdr:cxnSp macro="">
      <xdr:nvCxnSpPr>
        <xdr:cNvPr id="225" name="直線コネクタ 224">
          <a:extLst>
            <a:ext uri="{FF2B5EF4-FFF2-40B4-BE49-F238E27FC236}">
              <a16:creationId xmlns:a16="http://schemas.microsoft.com/office/drawing/2014/main" id="{D17F695F-21FC-43EF-A796-F2E4C74383DE}"/>
            </a:ext>
          </a:extLst>
        </xdr:cNvPr>
        <xdr:cNvCxnSpPr/>
      </xdr:nvCxnSpPr>
      <xdr:spPr>
        <a:xfrm>
          <a:off x="3429000" y="17268099"/>
          <a:ext cx="7524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22134</xdr:rowOff>
    </xdr:from>
    <xdr:to>
      <xdr:col>15</xdr:col>
      <xdr:colOff>101600</xdr:colOff>
      <xdr:row>106</xdr:row>
      <xdr:rowOff>123734</xdr:rowOff>
    </xdr:to>
    <xdr:sp macro="" textlink="">
      <xdr:nvSpPr>
        <xdr:cNvPr id="226" name="楕円 225">
          <a:extLst>
            <a:ext uri="{FF2B5EF4-FFF2-40B4-BE49-F238E27FC236}">
              <a16:creationId xmlns:a16="http://schemas.microsoft.com/office/drawing/2014/main" id="{E25DB689-C824-4725-8665-9AEF63D9D37D}"/>
            </a:ext>
          </a:extLst>
        </xdr:cNvPr>
        <xdr:cNvSpPr/>
      </xdr:nvSpPr>
      <xdr:spPr>
        <a:xfrm>
          <a:off x="2571750" y="17186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107224</xdr:rowOff>
    </xdr:to>
    <xdr:cxnSp macro="">
      <xdr:nvCxnSpPr>
        <xdr:cNvPr id="227" name="直線コネクタ 226">
          <a:extLst>
            <a:ext uri="{FF2B5EF4-FFF2-40B4-BE49-F238E27FC236}">
              <a16:creationId xmlns:a16="http://schemas.microsoft.com/office/drawing/2014/main" id="{1AD40A92-1D80-488E-A2C9-694AF76BF643}"/>
            </a:ext>
          </a:extLst>
        </xdr:cNvPr>
        <xdr:cNvCxnSpPr/>
      </xdr:nvCxnSpPr>
      <xdr:spPr>
        <a:xfrm>
          <a:off x="2619375" y="17233809"/>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165826</xdr:rowOff>
    </xdr:from>
    <xdr:to>
      <xdr:col>10</xdr:col>
      <xdr:colOff>165100</xdr:colOff>
      <xdr:row>106</xdr:row>
      <xdr:rowOff>95976</xdr:rowOff>
    </xdr:to>
    <xdr:sp macro="" textlink="">
      <xdr:nvSpPr>
        <xdr:cNvPr id="228" name="楕円 227">
          <a:extLst>
            <a:ext uri="{FF2B5EF4-FFF2-40B4-BE49-F238E27FC236}">
              <a16:creationId xmlns:a16="http://schemas.microsoft.com/office/drawing/2014/main" id="{6F86DEAF-41DE-43E5-B778-BD64D869AB97}"/>
            </a:ext>
          </a:extLst>
        </xdr:cNvPr>
        <xdr:cNvSpPr/>
      </xdr:nvSpPr>
      <xdr:spPr>
        <a:xfrm>
          <a:off x="1781175" y="171647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45176</xdr:rowOff>
    </xdr:from>
    <xdr:to>
      <xdr:col>15</xdr:col>
      <xdr:colOff>50800</xdr:colOff>
      <xdr:row>106</xdr:row>
      <xdr:rowOff>72934</xdr:rowOff>
    </xdr:to>
    <xdr:cxnSp macro="">
      <xdr:nvCxnSpPr>
        <xdr:cNvPr id="229" name="直線コネクタ 228">
          <a:extLst>
            <a:ext uri="{FF2B5EF4-FFF2-40B4-BE49-F238E27FC236}">
              <a16:creationId xmlns:a16="http://schemas.microsoft.com/office/drawing/2014/main" id="{AF4059C6-1586-415C-BC63-0BE249338229}"/>
            </a:ext>
          </a:extLst>
        </xdr:cNvPr>
        <xdr:cNvCxnSpPr/>
      </xdr:nvCxnSpPr>
      <xdr:spPr>
        <a:xfrm>
          <a:off x="1828800" y="17212401"/>
          <a:ext cx="79057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230" name="楕円 229">
          <a:extLst>
            <a:ext uri="{FF2B5EF4-FFF2-40B4-BE49-F238E27FC236}">
              <a16:creationId xmlns:a16="http://schemas.microsoft.com/office/drawing/2014/main" id="{1DBD1316-BA43-4AB6-9A8D-4052C71BDFCB}"/>
            </a:ext>
          </a:extLst>
        </xdr:cNvPr>
        <xdr:cNvSpPr/>
      </xdr:nvSpPr>
      <xdr:spPr>
        <a:xfrm>
          <a:off x="9810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45176</xdr:rowOff>
    </xdr:to>
    <xdr:cxnSp macro="">
      <xdr:nvCxnSpPr>
        <xdr:cNvPr id="231" name="直線コネクタ 230">
          <a:extLst>
            <a:ext uri="{FF2B5EF4-FFF2-40B4-BE49-F238E27FC236}">
              <a16:creationId xmlns:a16="http://schemas.microsoft.com/office/drawing/2014/main" id="{4D95475F-F672-4850-9D39-CC86FB623216}"/>
            </a:ext>
          </a:extLst>
        </xdr:cNvPr>
        <xdr:cNvCxnSpPr/>
      </xdr:nvCxnSpPr>
      <xdr:spPr>
        <a:xfrm>
          <a:off x="1028700" y="17174845"/>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232" name="n_1aveValue【市民会館】&#10;有形固定資産減価償却率">
          <a:extLst>
            <a:ext uri="{FF2B5EF4-FFF2-40B4-BE49-F238E27FC236}">
              <a16:creationId xmlns:a16="http://schemas.microsoft.com/office/drawing/2014/main" id="{4D0635CA-E0E3-4E15-85ED-590EA7780232}"/>
            </a:ext>
          </a:extLst>
        </xdr:cNvPr>
        <xdr:cNvSpPr txBox="1"/>
      </xdr:nvSpPr>
      <xdr:spPr>
        <a:xfrm>
          <a:off x="3239144" y="1672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233" name="n_2aveValue【市民会館】&#10;有形固定資産減価償却率">
          <a:extLst>
            <a:ext uri="{FF2B5EF4-FFF2-40B4-BE49-F238E27FC236}">
              <a16:creationId xmlns:a16="http://schemas.microsoft.com/office/drawing/2014/main" id="{F14F394B-5077-4237-AF6D-77EA12CBE9E4}"/>
            </a:ext>
          </a:extLst>
        </xdr:cNvPr>
        <xdr:cNvSpPr txBox="1"/>
      </xdr:nvSpPr>
      <xdr:spPr>
        <a:xfrm>
          <a:off x="243904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234" name="n_3aveValue【市民会館】&#10;有形固定資産減価償却率">
          <a:extLst>
            <a:ext uri="{FF2B5EF4-FFF2-40B4-BE49-F238E27FC236}">
              <a16:creationId xmlns:a16="http://schemas.microsoft.com/office/drawing/2014/main" id="{BBDC248A-BB65-42E7-9B4C-29D256EA3665}"/>
            </a:ext>
          </a:extLst>
        </xdr:cNvPr>
        <xdr:cNvSpPr txBox="1"/>
      </xdr:nvSpPr>
      <xdr:spPr>
        <a:xfrm>
          <a:off x="1648469" y="1670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235" name="n_4aveValue【市民会館】&#10;有形固定資産減価償却率">
          <a:extLst>
            <a:ext uri="{FF2B5EF4-FFF2-40B4-BE49-F238E27FC236}">
              <a16:creationId xmlns:a16="http://schemas.microsoft.com/office/drawing/2014/main" id="{46027BA2-8EDD-40E4-A95F-D59EF378F477}"/>
            </a:ext>
          </a:extLst>
        </xdr:cNvPr>
        <xdr:cNvSpPr txBox="1"/>
      </xdr:nvSpPr>
      <xdr:spPr>
        <a:xfrm>
          <a:off x="848369" y="166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149151</xdr:rowOff>
    </xdr:from>
    <xdr:ext cx="405111" cy="259045"/>
    <xdr:sp macro="" textlink="">
      <xdr:nvSpPr>
        <xdr:cNvPr id="236" name="n_1mainValue【市民会館】&#10;有形固定資産減価償却率">
          <a:extLst>
            <a:ext uri="{FF2B5EF4-FFF2-40B4-BE49-F238E27FC236}">
              <a16:creationId xmlns:a16="http://schemas.microsoft.com/office/drawing/2014/main" id="{0082B768-A4A5-46C6-8A3B-22250761735D}"/>
            </a:ext>
          </a:extLst>
        </xdr:cNvPr>
        <xdr:cNvSpPr txBox="1"/>
      </xdr:nvSpPr>
      <xdr:spPr>
        <a:xfrm>
          <a:off x="3239144" y="1731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114861</xdr:rowOff>
    </xdr:from>
    <xdr:ext cx="405111" cy="259045"/>
    <xdr:sp macro="" textlink="">
      <xdr:nvSpPr>
        <xdr:cNvPr id="237" name="n_2mainValue【市民会館】&#10;有形固定資産減価償却率">
          <a:extLst>
            <a:ext uri="{FF2B5EF4-FFF2-40B4-BE49-F238E27FC236}">
              <a16:creationId xmlns:a16="http://schemas.microsoft.com/office/drawing/2014/main" id="{FC2BB7C6-C969-4A2E-8088-CFC6922579D2}"/>
            </a:ext>
          </a:extLst>
        </xdr:cNvPr>
        <xdr:cNvSpPr txBox="1"/>
      </xdr:nvSpPr>
      <xdr:spPr>
        <a:xfrm>
          <a:off x="2439044" y="1727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87103</xdr:rowOff>
    </xdr:from>
    <xdr:ext cx="405111" cy="259045"/>
    <xdr:sp macro="" textlink="">
      <xdr:nvSpPr>
        <xdr:cNvPr id="238" name="n_3mainValue【市民会館】&#10;有形固定資産減価償却率">
          <a:extLst>
            <a:ext uri="{FF2B5EF4-FFF2-40B4-BE49-F238E27FC236}">
              <a16:creationId xmlns:a16="http://schemas.microsoft.com/office/drawing/2014/main" id="{AA8F8388-B7E5-47E8-9584-0D1C4CA18ABC}"/>
            </a:ext>
          </a:extLst>
        </xdr:cNvPr>
        <xdr:cNvSpPr txBox="1"/>
      </xdr:nvSpPr>
      <xdr:spPr>
        <a:xfrm>
          <a:off x="1648469" y="1724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239" name="n_4mainValue【市民会館】&#10;有形固定資産減価償却率">
          <a:extLst>
            <a:ext uri="{FF2B5EF4-FFF2-40B4-BE49-F238E27FC236}">
              <a16:creationId xmlns:a16="http://schemas.microsoft.com/office/drawing/2014/main" id="{D66B4E7A-5F40-455C-9E62-AD4A4B7DBF34}"/>
            </a:ext>
          </a:extLst>
        </xdr:cNvPr>
        <xdr:cNvSpPr txBox="1"/>
      </xdr:nvSpPr>
      <xdr:spPr>
        <a:xfrm>
          <a:off x="8483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0FA2EF26-42E7-4AB2-839C-94B5AB093ED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3789A907-6F01-4849-A99E-6384B069D42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EDB39CAB-8782-4AED-8C95-097846F753E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0C2C9443-FE7B-43D8-8BA4-09A7BDBDB12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415231EF-E445-4628-BC20-AB356B4A01D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66C8F2D3-72C4-477B-93BA-52ED131003A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FEC73854-7E1D-4D2D-96D7-DB8242E94E4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44C7B543-8E1D-45F7-9B91-74EAD3663B8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33EAF292-4504-4DD6-9E76-E4E78DB613D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300A5EE1-7AD5-457D-9C6D-05AF4384CCF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57374D5E-A4AD-47C8-9AEB-073A5A447B4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C570542A-2627-4D29-8F08-BF14488745E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36C7237C-DB59-4043-8546-C3C1162538F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62A159D1-FF0A-45F5-ACD0-A31E9BC029F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187A4FC3-1185-4C00-BC42-3EE2A717510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81CF1691-5C9B-4560-85A9-52145AE2927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1A95809E-3984-489C-A218-2EF7286BCA7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8B54C03A-E984-4417-9133-FE9E2EA8D26D}"/>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B9B32CBC-29C5-4A48-941C-144394742EB3}"/>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68187B9B-9D8E-434F-93FA-7ECE47ABC7C3}"/>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A98C6AC3-1EE1-4210-AAB7-0188DFE6D64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4082DE2A-A50C-4289-BB0A-1AEEF2F144C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50EA7E9D-ED36-435A-B302-D65B81952E1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5FEA83B1-C054-4705-94EF-D9268EE5CA3C}"/>
            </a:ext>
          </a:extLst>
        </xdr:cNvPr>
        <xdr:cNvCxnSpPr/>
      </xdr:nvCxnSpPr>
      <xdr:spPr>
        <a:xfrm flipV="1">
          <a:off x="9429115" y="16436975"/>
          <a:ext cx="0" cy="11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0208E262-6AE3-4584-83A6-F61862D6F7CC}"/>
            </a:ext>
          </a:extLst>
        </xdr:cNvPr>
        <xdr:cNvSpPr txBox="1"/>
      </xdr:nvSpPr>
      <xdr:spPr>
        <a:xfrm>
          <a:off x="9467850"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4DFB8FF0-EBBC-43C2-B015-316C1FD9A932}"/>
            </a:ext>
          </a:extLst>
        </xdr:cNvPr>
        <xdr:cNvCxnSpPr/>
      </xdr:nvCxnSpPr>
      <xdr:spPr>
        <a:xfrm>
          <a:off x="9363075" y="176231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266" name="【市民会館】&#10;一人当たり面積最大値テキスト">
          <a:extLst>
            <a:ext uri="{FF2B5EF4-FFF2-40B4-BE49-F238E27FC236}">
              <a16:creationId xmlns:a16="http://schemas.microsoft.com/office/drawing/2014/main" id="{5BB85167-7B9A-4908-BDED-CE47F25A507D}"/>
            </a:ext>
          </a:extLst>
        </xdr:cNvPr>
        <xdr:cNvSpPr txBox="1"/>
      </xdr:nvSpPr>
      <xdr:spPr>
        <a:xfrm>
          <a:off x="9467850" y="1622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267" name="直線コネクタ 266">
          <a:extLst>
            <a:ext uri="{FF2B5EF4-FFF2-40B4-BE49-F238E27FC236}">
              <a16:creationId xmlns:a16="http://schemas.microsoft.com/office/drawing/2014/main" id="{BD58E753-5F1C-4027-971E-1A13B7149380}"/>
            </a:ext>
          </a:extLst>
        </xdr:cNvPr>
        <xdr:cNvCxnSpPr/>
      </xdr:nvCxnSpPr>
      <xdr:spPr>
        <a:xfrm>
          <a:off x="9363075" y="16436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268" name="【市民会館】&#10;一人当たり面積平均値テキスト">
          <a:extLst>
            <a:ext uri="{FF2B5EF4-FFF2-40B4-BE49-F238E27FC236}">
              <a16:creationId xmlns:a16="http://schemas.microsoft.com/office/drawing/2014/main" id="{37905D1B-A301-4E79-9F5D-0750E258DA73}"/>
            </a:ext>
          </a:extLst>
        </xdr:cNvPr>
        <xdr:cNvSpPr txBox="1"/>
      </xdr:nvSpPr>
      <xdr:spPr>
        <a:xfrm>
          <a:off x="9467850" y="17173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269" name="フローチャート: 判断 268">
          <a:extLst>
            <a:ext uri="{FF2B5EF4-FFF2-40B4-BE49-F238E27FC236}">
              <a16:creationId xmlns:a16="http://schemas.microsoft.com/office/drawing/2014/main" id="{69F363C3-E0E8-48E3-B6C8-605F4ABBA77D}"/>
            </a:ext>
          </a:extLst>
        </xdr:cNvPr>
        <xdr:cNvSpPr/>
      </xdr:nvSpPr>
      <xdr:spPr>
        <a:xfrm>
          <a:off x="9401175" y="1731898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270" name="フローチャート: 判断 269">
          <a:extLst>
            <a:ext uri="{FF2B5EF4-FFF2-40B4-BE49-F238E27FC236}">
              <a16:creationId xmlns:a16="http://schemas.microsoft.com/office/drawing/2014/main" id="{798D38B3-3158-4976-BE23-3BD8D19BE24B}"/>
            </a:ext>
          </a:extLst>
        </xdr:cNvPr>
        <xdr:cNvSpPr/>
      </xdr:nvSpPr>
      <xdr:spPr>
        <a:xfrm>
          <a:off x="8639175" y="1732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271" name="フローチャート: 判断 270">
          <a:extLst>
            <a:ext uri="{FF2B5EF4-FFF2-40B4-BE49-F238E27FC236}">
              <a16:creationId xmlns:a16="http://schemas.microsoft.com/office/drawing/2014/main" id="{D0A3B2B0-E5B8-4DF5-9D9C-CA1E20518B94}"/>
            </a:ext>
          </a:extLst>
        </xdr:cNvPr>
        <xdr:cNvSpPr/>
      </xdr:nvSpPr>
      <xdr:spPr>
        <a:xfrm>
          <a:off x="7839075" y="173278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272" name="フローチャート: 判断 271">
          <a:extLst>
            <a:ext uri="{FF2B5EF4-FFF2-40B4-BE49-F238E27FC236}">
              <a16:creationId xmlns:a16="http://schemas.microsoft.com/office/drawing/2014/main" id="{891F024C-D2B4-4CC3-B7BA-E40ED407ED59}"/>
            </a:ext>
          </a:extLst>
        </xdr:cNvPr>
        <xdr:cNvSpPr/>
      </xdr:nvSpPr>
      <xdr:spPr>
        <a:xfrm>
          <a:off x="7029450" y="173043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273" name="フローチャート: 判断 272">
          <a:extLst>
            <a:ext uri="{FF2B5EF4-FFF2-40B4-BE49-F238E27FC236}">
              <a16:creationId xmlns:a16="http://schemas.microsoft.com/office/drawing/2014/main" id="{394B94A8-5289-48F1-8399-54DBBEB59B43}"/>
            </a:ext>
          </a:extLst>
        </xdr:cNvPr>
        <xdr:cNvSpPr/>
      </xdr:nvSpPr>
      <xdr:spPr>
        <a:xfrm>
          <a:off x="6238875" y="17315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C66A0E9F-5050-4EF0-8B0E-7A08097BD0F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2CDD8704-5688-4361-BA70-B71B8D9357B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2B5B19B-AC57-46C1-94AD-82861B3FAF4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8F4BE06D-9782-4D56-9EDD-A20E6BA7F59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80394C11-4842-43F4-9EBB-8515F66C8B6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279" name="楕円 278">
          <a:extLst>
            <a:ext uri="{FF2B5EF4-FFF2-40B4-BE49-F238E27FC236}">
              <a16:creationId xmlns:a16="http://schemas.microsoft.com/office/drawing/2014/main" id="{4B56AA41-2DB9-47AB-A7E8-AC257487A8CB}"/>
            </a:ext>
          </a:extLst>
        </xdr:cNvPr>
        <xdr:cNvSpPr/>
      </xdr:nvSpPr>
      <xdr:spPr>
        <a:xfrm>
          <a:off x="9401175" y="173939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280" name="【市民会館】&#10;一人当たり面積該当値テキスト">
          <a:extLst>
            <a:ext uri="{FF2B5EF4-FFF2-40B4-BE49-F238E27FC236}">
              <a16:creationId xmlns:a16="http://schemas.microsoft.com/office/drawing/2014/main" id="{C3DDE179-FF7B-4C01-A37C-DE31ECBAF08A}"/>
            </a:ext>
          </a:extLst>
        </xdr:cNvPr>
        <xdr:cNvSpPr txBox="1"/>
      </xdr:nvSpPr>
      <xdr:spPr>
        <a:xfrm>
          <a:off x="946785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73025</xdr:rowOff>
    </xdr:from>
    <xdr:to>
      <xdr:col>50</xdr:col>
      <xdr:colOff>165100</xdr:colOff>
      <xdr:row>108</xdr:row>
      <xdr:rowOff>3175</xdr:rowOff>
    </xdr:to>
    <xdr:sp macro="" textlink="">
      <xdr:nvSpPr>
        <xdr:cNvPr id="281" name="楕円 280">
          <a:extLst>
            <a:ext uri="{FF2B5EF4-FFF2-40B4-BE49-F238E27FC236}">
              <a16:creationId xmlns:a16="http://schemas.microsoft.com/office/drawing/2014/main" id="{437FD5B4-DCBD-4A99-81D8-1302F263A8B7}"/>
            </a:ext>
          </a:extLst>
        </xdr:cNvPr>
        <xdr:cNvSpPr/>
      </xdr:nvSpPr>
      <xdr:spPr>
        <a:xfrm>
          <a:off x="8639175" y="17399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123825</xdr:rowOff>
    </xdr:to>
    <xdr:cxnSp macro="">
      <xdr:nvCxnSpPr>
        <xdr:cNvPr id="282" name="直線コネクタ 281">
          <a:extLst>
            <a:ext uri="{FF2B5EF4-FFF2-40B4-BE49-F238E27FC236}">
              <a16:creationId xmlns:a16="http://schemas.microsoft.com/office/drawing/2014/main" id="{C6CA6787-62D6-4983-82BB-E78293DA0772}"/>
            </a:ext>
          </a:extLst>
        </xdr:cNvPr>
        <xdr:cNvCxnSpPr/>
      </xdr:nvCxnSpPr>
      <xdr:spPr>
        <a:xfrm flipV="1">
          <a:off x="8686800" y="174510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76836</xdr:rowOff>
    </xdr:from>
    <xdr:to>
      <xdr:col>46</xdr:col>
      <xdr:colOff>38100</xdr:colOff>
      <xdr:row>108</xdr:row>
      <xdr:rowOff>6986</xdr:rowOff>
    </xdr:to>
    <xdr:sp macro="" textlink="">
      <xdr:nvSpPr>
        <xdr:cNvPr id="283" name="楕円 282">
          <a:extLst>
            <a:ext uri="{FF2B5EF4-FFF2-40B4-BE49-F238E27FC236}">
              <a16:creationId xmlns:a16="http://schemas.microsoft.com/office/drawing/2014/main" id="{44C74330-C541-4B3E-8D45-6CC75A7A1370}"/>
            </a:ext>
          </a:extLst>
        </xdr:cNvPr>
        <xdr:cNvSpPr/>
      </xdr:nvSpPr>
      <xdr:spPr>
        <a:xfrm>
          <a:off x="7839075" y="17402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123825</xdr:rowOff>
    </xdr:from>
    <xdr:to>
      <xdr:col>50</xdr:col>
      <xdr:colOff>114300</xdr:colOff>
      <xdr:row>107</xdr:row>
      <xdr:rowOff>127636</xdr:rowOff>
    </xdr:to>
    <xdr:cxnSp macro="">
      <xdr:nvCxnSpPr>
        <xdr:cNvPr id="284" name="直線コネクタ 283">
          <a:extLst>
            <a:ext uri="{FF2B5EF4-FFF2-40B4-BE49-F238E27FC236}">
              <a16:creationId xmlns:a16="http://schemas.microsoft.com/office/drawing/2014/main" id="{DC5D8F9A-01CF-45A8-9BC6-7EA274280103}"/>
            </a:ext>
          </a:extLst>
        </xdr:cNvPr>
        <xdr:cNvCxnSpPr/>
      </xdr:nvCxnSpPr>
      <xdr:spPr>
        <a:xfrm flipV="1">
          <a:off x="7886700" y="17446625"/>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285" name="楕円 284">
          <a:extLst>
            <a:ext uri="{FF2B5EF4-FFF2-40B4-BE49-F238E27FC236}">
              <a16:creationId xmlns:a16="http://schemas.microsoft.com/office/drawing/2014/main" id="{1F5B0D7F-1D1E-45F6-B5CD-24AAECA09233}"/>
            </a:ext>
          </a:extLst>
        </xdr:cNvPr>
        <xdr:cNvSpPr/>
      </xdr:nvSpPr>
      <xdr:spPr>
        <a:xfrm>
          <a:off x="7029450" y="174097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127636</xdr:rowOff>
    </xdr:from>
    <xdr:to>
      <xdr:col>45</xdr:col>
      <xdr:colOff>177800</xdr:colOff>
      <xdr:row>107</xdr:row>
      <xdr:rowOff>131445</xdr:rowOff>
    </xdr:to>
    <xdr:cxnSp macro="">
      <xdr:nvCxnSpPr>
        <xdr:cNvPr id="286" name="直線コネクタ 285">
          <a:extLst>
            <a:ext uri="{FF2B5EF4-FFF2-40B4-BE49-F238E27FC236}">
              <a16:creationId xmlns:a16="http://schemas.microsoft.com/office/drawing/2014/main" id="{CB146088-E774-427F-9197-8E4978819B25}"/>
            </a:ext>
          </a:extLst>
        </xdr:cNvPr>
        <xdr:cNvCxnSpPr/>
      </xdr:nvCxnSpPr>
      <xdr:spPr>
        <a:xfrm flipV="1">
          <a:off x="7077075" y="17450436"/>
          <a:ext cx="80962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287" name="楕円 286">
          <a:extLst>
            <a:ext uri="{FF2B5EF4-FFF2-40B4-BE49-F238E27FC236}">
              <a16:creationId xmlns:a16="http://schemas.microsoft.com/office/drawing/2014/main" id="{09E58FB4-B6A2-42A7-9943-9EC642504BC4}"/>
            </a:ext>
          </a:extLst>
        </xdr:cNvPr>
        <xdr:cNvSpPr/>
      </xdr:nvSpPr>
      <xdr:spPr>
        <a:xfrm>
          <a:off x="62388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133350</xdr:rowOff>
    </xdr:to>
    <xdr:cxnSp macro="">
      <xdr:nvCxnSpPr>
        <xdr:cNvPr id="288" name="直線コネクタ 287">
          <a:extLst>
            <a:ext uri="{FF2B5EF4-FFF2-40B4-BE49-F238E27FC236}">
              <a16:creationId xmlns:a16="http://schemas.microsoft.com/office/drawing/2014/main" id="{40F539FF-A655-47F7-927B-753B8C714B39}"/>
            </a:ext>
          </a:extLst>
        </xdr:cNvPr>
        <xdr:cNvCxnSpPr/>
      </xdr:nvCxnSpPr>
      <xdr:spPr>
        <a:xfrm flipV="1">
          <a:off x="6286500" y="1745742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289" name="n_1aveValue【市民会館】&#10;一人当たり面積">
          <a:extLst>
            <a:ext uri="{FF2B5EF4-FFF2-40B4-BE49-F238E27FC236}">
              <a16:creationId xmlns:a16="http://schemas.microsoft.com/office/drawing/2014/main" id="{065BC231-863E-4D6F-8037-DA7FD0AB870C}"/>
            </a:ext>
          </a:extLst>
        </xdr:cNvPr>
        <xdr:cNvSpPr txBox="1"/>
      </xdr:nvSpPr>
      <xdr:spPr>
        <a:xfrm>
          <a:off x="8458277" y="171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290" name="n_2aveValue【市民会館】&#10;一人当たり面積">
          <a:extLst>
            <a:ext uri="{FF2B5EF4-FFF2-40B4-BE49-F238E27FC236}">
              <a16:creationId xmlns:a16="http://schemas.microsoft.com/office/drawing/2014/main" id="{C30FD42A-5AD2-4B6A-948C-CEA3EAAC28DC}"/>
            </a:ext>
          </a:extLst>
        </xdr:cNvPr>
        <xdr:cNvSpPr txBox="1"/>
      </xdr:nvSpPr>
      <xdr:spPr>
        <a:xfrm>
          <a:off x="7677227" y="171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291" name="n_3aveValue【市民会館】&#10;一人当たり面積">
          <a:extLst>
            <a:ext uri="{FF2B5EF4-FFF2-40B4-BE49-F238E27FC236}">
              <a16:creationId xmlns:a16="http://schemas.microsoft.com/office/drawing/2014/main" id="{1922D6FB-9913-4032-A7F9-EF8CE7357DB4}"/>
            </a:ext>
          </a:extLst>
        </xdr:cNvPr>
        <xdr:cNvSpPr txBox="1"/>
      </xdr:nvSpPr>
      <xdr:spPr>
        <a:xfrm>
          <a:off x="6867602" y="170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292" name="n_4aveValue【市民会館】&#10;一人当たり面積">
          <a:extLst>
            <a:ext uri="{FF2B5EF4-FFF2-40B4-BE49-F238E27FC236}">
              <a16:creationId xmlns:a16="http://schemas.microsoft.com/office/drawing/2014/main" id="{51B2C0A1-FA3F-42A2-8FC1-F82BF39C8D9A}"/>
            </a:ext>
          </a:extLst>
        </xdr:cNvPr>
        <xdr:cNvSpPr txBox="1"/>
      </xdr:nvSpPr>
      <xdr:spPr>
        <a:xfrm>
          <a:off x="6067502"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165752</xdr:rowOff>
    </xdr:from>
    <xdr:ext cx="469744" cy="259045"/>
    <xdr:sp macro="" textlink="">
      <xdr:nvSpPr>
        <xdr:cNvPr id="293" name="n_1mainValue【市民会館】&#10;一人当たり面積">
          <a:extLst>
            <a:ext uri="{FF2B5EF4-FFF2-40B4-BE49-F238E27FC236}">
              <a16:creationId xmlns:a16="http://schemas.microsoft.com/office/drawing/2014/main" id="{217B4EEA-7469-49C9-80D9-D57441076AD7}"/>
            </a:ext>
          </a:extLst>
        </xdr:cNvPr>
        <xdr:cNvSpPr txBox="1"/>
      </xdr:nvSpPr>
      <xdr:spPr>
        <a:xfrm>
          <a:off x="845827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169563</xdr:rowOff>
    </xdr:from>
    <xdr:ext cx="469744" cy="259045"/>
    <xdr:sp macro="" textlink="">
      <xdr:nvSpPr>
        <xdr:cNvPr id="294" name="n_2mainValue【市民会館】&#10;一人当たり面積">
          <a:extLst>
            <a:ext uri="{FF2B5EF4-FFF2-40B4-BE49-F238E27FC236}">
              <a16:creationId xmlns:a16="http://schemas.microsoft.com/office/drawing/2014/main" id="{83DEFD06-74BB-438A-9E58-6C8AB1C18AEC}"/>
            </a:ext>
          </a:extLst>
        </xdr:cNvPr>
        <xdr:cNvSpPr txBox="1"/>
      </xdr:nvSpPr>
      <xdr:spPr>
        <a:xfrm>
          <a:off x="7677227" y="174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295" name="n_3mainValue【市民会館】&#10;一人当たり面積">
          <a:extLst>
            <a:ext uri="{FF2B5EF4-FFF2-40B4-BE49-F238E27FC236}">
              <a16:creationId xmlns:a16="http://schemas.microsoft.com/office/drawing/2014/main" id="{0F3F7F82-AE92-40D9-BE83-E3AFACD36991}"/>
            </a:ext>
          </a:extLst>
        </xdr:cNvPr>
        <xdr:cNvSpPr txBox="1"/>
      </xdr:nvSpPr>
      <xdr:spPr>
        <a:xfrm>
          <a:off x="6867602" y="1748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296" name="n_4mainValue【市民会館】&#10;一人当たり面積">
          <a:extLst>
            <a:ext uri="{FF2B5EF4-FFF2-40B4-BE49-F238E27FC236}">
              <a16:creationId xmlns:a16="http://schemas.microsoft.com/office/drawing/2014/main" id="{56DE04D9-6ADB-4E21-BCC7-A2598EE71088}"/>
            </a:ext>
          </a:extLst>
        </xdr:cNvPr>
        <xdr:cNvSpPr txBox="1"/>
      </xdr:nvSpPr>
      <xdr:spPr>
        <a:xfrm>
          <a:off x="60675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8AD1616B-C186-4EF0-B1FD-2C52C7965B8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6BB08EB-D133-49AB-A61D-DC9C6B39E97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8463BB94-00B2-4303-908B-D964B3D83B5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5E2B1B3-CD17-45A4-8880-65DA1114129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1A5AAF50-3A42-4EC2-AD7D-3FB1D0D5D17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3BF30BA7-9754-4408-9FE7-21DBC5A3823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76C2AAB-0242-4A9F-93D7-23EB99DE9F3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9A05B073-C9BA-4FFC-972B-82D161A450A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CDE7FAC-6C7B-4336-8152-763A3F843E0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CDD5D14B-3B9A-4919-A4E7-9559D090DDD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B07DF7C-4BDA-4107-9367-86E069DBFC0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542C4817-7399-4046-8E4F-43563941CE1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F8E19F0-1B49-4140-BF89-867DD8148BF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143CA6BD-6E85-4503-9127-A27A49A58B2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D3DB87B1-D482-4393-91BE-002B9DA1851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8F0F982B-D06C-44CC-95A6-1D0E12B3E0D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9B77B3FB-4E30-4FC1-91F3-1680AF3ABD75}"/>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4812EAFB-0438-4B54-9C8F-0FE506AC8DB6}"/>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5B7267BC-84B7-4BD2-B772-A26282185F0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579BB3EF-8F11-405C-904C-3F5247E8AFE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347B070B-2C48-41D7-A5B3-992E8743599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AA7E39DF-4FA6-46D4-B4B3-98E2E936347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256F94C9-D12D-4756-940B-FB2F736126E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F9B85E70-736C-44C2-94B1-316B32858D6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8F084546-3227-4A39-AFE5-26640405949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89FD67ED-399A-4CE0-A263-C18D653D9E78}"/>
            </a:ext>
          </a:extLst>
        </xdr:cNvPr>
        <xdr:cNvCxnSpPr/>
      </xdr:nvCxnSpPr>
      <xdr:spPr>
        <a:xfrm flipV="1">
          <a:off x="14696439" y="5536021"/>
          <a:ext cx="0" cy="135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4C9A0631-C0F5-441A-A929-EAC7E468B981}"/>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F3F5F6A1-160D-4C6C-B330-FF148A042374}"/>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8FA9C9C0-99A3-40DE-B3EE-60F55BC307E6}"/>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D02BC529-C7AB-4E64-A95C-2B07071E56D0}"/>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A8C5EBDF-CAC8-4460-BB26-B5C002A27E0F}"/>
            </a:ext>
          </a:extLst>
        </xdr:cNvPr>
        <xdr:cNvSpPr txBox="1"/>
      </xdr:nvSpPr>
      <xdr:spPr>
        <a:xfrm>
          <a:off x="14735175" y="6106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8" name="フローチャート: 判断 327">
          <a:extLst>
            <a:ext uri="{FF2B5EF4-FFF2-40B4-BE49-F238E27FC236}">
              <a16:creationId xmlns:a16="http://schemas.microsoft.com/office/drawing/2014/main" id="{D0585729-893F-4C7E-979E-A09BE50D9026}"/>
            </a:ext>
          </a:extLst>
        </xdr:cNvPr>
        <xdr:cNvSpPr/>
      </xdr:nvSpPr>
      <xdr:spPr>
        <a:xfrm>
          <a:off x="14649450" y="6245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9" name="フローチャート: 判断 328">
          <a:extLst>
            <a:ext uri="{FF2B5EF4-FFF2-40B4-BE49-F238E27FC236}">
              <a16:creationId xmlns:a16="http://schemas.microsoft.com/office/drawing/2014/main" id="{11615882-4E85-4C27-ABCE-BA5E9A5D6648}"/>
            </a:ext>
          </a:extLst>
        </xdr:cNvPr>
        <xdr:cNvSpPr/>
      </xdr:nvSpPr>
      <xdr:spPr>
        <a:xfrm>
          <a:off x="13887450" y="6278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0" name="フローチャート: 判断 329">
          <a:extLst>
            <a:ext uri="{FF2B5EF4-FFF2-40B4-BE49-F238E27FC236}">
              <a16:creationId xmlns:a16="http://schemas.microsoft.com/office/drawing/2014/main" id="{171F7B92-5A44-49C4-B615-4F7CA9C0F1A3}"/>
            </a:ext>
          </a:extLst>
        </xdr:cNvPr>
        <xdr:cNvSpPr/>
      </xdr:nvSpPr>
      <xdr:spPr>
        <a:xfrm>
          <a:off x="130968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31" name="フローチャート: 判断 330">
          <a:extLst>
            <a:ext uri="{FF2B5EF4-FFF2-40B4-BE49-F238E27FC236}">
              <a16:creationId xmlns:a16="http://schemas.microsoft.com/office/drawing/2014/main" id="{3CFB9B45-C7E2-4FEC-9194-E2A061D8F839}"/>
            </a:ext>
          </a:extLst>
        </xdr:cNvPr>
        <xdr:cNvSpPr/>
      </xdr:nvSpPr>
      <xdr:spPr>
        <a:xfrm>
          <a:off x="12296775" y="62586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32" name="フローチャート: 判断 331">
          <a:extLst>
            <a:ext uri="{FF2B5EF4-FFF2-40B4-BE49-F238E27FC236}">
              <a16:creationId xmlns:a16="http://schemas.microsoft.com/office/drawing/2014/main" id="{8B7C3028-ECB9-4DC4-83B2-3A978328854C}"/>
            </a:ext>
          </a:extLst>
        </xdr:cNvPr>
        <xdr:cNvSpPr/>
      </xdr:nvSpPr>
      <xdr:spPr>
        <a:xfrm>
          <a:off x="11487150" y="62584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7F39472-2161-4B94-9536-B7245F74B73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1A8DD33-A59E-49CD-B5F9-313E56FE3AD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D2F96CD-0E7C-46F7-837C-27299209D47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66B524B-474C-4624-BA1F-C87AE299D59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DE4E4C1-0C4D-4B47-AB7E-EFC701E893A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338" name="楕円 337">
          <a:extLst>
            <a:ext uri="{FF2B5EF4-FFF2-40B4-BE49-F238E27FC236}">
              <a16:creationId xmlns:a16="http://schemas.microsoft.com/office/drawing/2014/main" id="{D3E84871-6B07-4AC8-93E8-0EE06B720300}"/>
            </a:ext>
          </a:extLst>
        </xdr:cNvPr>
        <xdr:cNvSpPr/>
      </xdr:nvSpPr>
      <xdr:spPr>
        <a:xfrm>
          <a:off x="14649450" y="6706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43015</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74843C80-ABFE-496D-80CA-8809E8214D40}"/>
            </a:ext>
          </a:extLst>
        </xdr:cNvPr>
        <xdr:cNvSpPr txBox="1"/>
      </xdr:nvSpPr>
      <xdr:spPr>
        <a:xfrm>
          <a:off x="14735175"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340" name="楕円 339">
          <a:extLst>
            <a:ext uri="{FF2B5EF4-FFF2-40B4-BE49-F238E27FC236}">
              <a16:creationId xmlns:a16="http://schemas.microsoft.com/office/drawing/2014/main" id="{4711B51D-ED89-4EE1-A000-C7496CF3A20C}"/>
            </a:ext>
          </a:extLst>
        </xdr:cNvPr>
        <xdr:cNvSpPr/>
      </xdr:nvSpPr>
      <xdr:spPr>
        <a:xfrm>
          <a:off x="13887450" y="66594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115388</xdr:rowOff>
    </xdr:to>
    <xdr:cxnSp macro="">
      <xdr:nvCxnSpPr>
        <xdr:cNvPr id="341" name="直線コネクタ 340">
          <a:extLst>
            <a:ext uri="{FF2B5EF4-FFF2-40B4-BE49-F238E27FC236}">
              <a16:creationId xmlns:a16="http://schemas.microsoft.com/office/drawing/2014/main" id="{8E3A249F-2763-4F5D-B210-FE1DA0D16C64}"/>
            </a:ext>
          </a:extLst>
        </xdr:cNvPr>
        <xdr:cNvCxnSpPr/>
      </xdr:nvCxnSpPr>
      <xdr:spPr>
        <a:xfrm>
          <a:off x="13935075" y="6707051"/>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342" name="楕円 341">
          <a:extLst>
            <a:ext uri="{FF2B5EF4-FFF2-40B4-BE49-F238E27FC236}">
              <a16:creationId xmlns:a16="http://schemas.microsoft.com/office/drawing/2014/main" id="{F06482A4-275D-4F2B-A4B4-4B295E62DEFD}"/>
            </a:ext>
          </a:extLst>
        </xdr:cNvPr>
        <xdr:cNvSpPr/>
      </xdr:nvSpPr>
      <xdr:spPr>
        <a:xfrm>
          <a:off x="13096875" y="6621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71301</xdr:rowOff>
    </xdr:to>
    <xdr:cxnSp macro="">
      <xdr:nvCxnSpPr>
        <xdr:cNvPr id="343" name="直線コネクタ 342">
          <a:extLst>
            <a:ext uri="{FF2B5EF4-FFF2-40B4-BE49-F238E27FC236}">
              <a16:creationId xmlns:a16="http://schemas.microsoft.com/office/drawing/2014/main" id="{4F6B30DC-B98A-418C-8B95-E4C259964BE1}"/>
            </a:ext>
          </a:extLst>
        </xdr:cNvPr>
        <xdr:cNvCxnSpPr/>
      </xdr:nvCxnSpPr>
      <xdr:spPr>
        <a:xfrm>
          <a:off x="13144500" y="6669315"/>
          <a:ext cx="790575"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344" name="楕円 343">
          <a:extLst>
            <a:ext uri="{FF2B5EF4-FFF2-40B4-BE49-F238E27FC236}">
              <a16:creationId xmlns:a16="http://schemas.microsoft.com/office/drawing/2014/main" id="{13CD13F1-8895-4F4B-A879-DBAC086C5C41}"/>
            </a:ext>
          </a:extLst>
        </xdr:cNvPr>
        <xdr:cNvSpPr/>
      </xdr:nvSpPr>
      <xdr:spPr>
        <a:xfrm>
          <a:off x="12296775" y="6583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27215</xdr:rowOff>
    </xdr:to>
    <xdr:cxnSp macro="">
      <xdr:nvCxnSpPr>
        <xdr:cNvPr id="345" name="直線コネクタ 344">
          <a:extLst>
            <a:ext uri="{FF2B5EF4-FFF2-40B4-BE49-F238E27FC236}">
              <a16:creationId xmlns:a16="http://schemas.microsoft.com/office/drawing/2014/main" id="{20E65A1C-DFEE-4B1F-9353-69CDAD325DF4}"/>
            </a:ext>
          </a:extLst>
        </xdr:cNvPr>
        <xdr:cNvCxnSpPr/>
      </xdr:nvCxnSpPr>
      <xdr:spPr>
        <a:xfrm>
          <a:off x="12344400" y="6631577"/>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346" name="楕円 345">
          <a:extLst>
            <a:ext uri="{FF2B5EF4-FFF2-40B4-BE49-F238E27FC236}">
              <a16:creationId xmlns:a16="http://schemas.microsoft.com/office/drawing/2014/main" id="{59C88652-E265-4DC1-9D81-70570D3B651B}"/>
            </a:ext>
          </a:extLst>
        </xdr:cNvPr>
        <xdr:cNvSpPr/>
      </xdr:nvSpPr>
      <xdr:spPr>
        <a:xfrm>
          <a:off x="114871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110490</xdr:rowOff>
    </xdr:from>
    <xdr:to>
      <xdr:col>71</xdr:col>
      <xdr:colOff>177800</xdr:colOff>
      <xdr:row>40</xdr:row>
      <xdr:rowOff>154577</xdr:rowOff>
    </xdr:to>
    <xdr:cxnSp macro="">
      <xdr:nvCxnSpPr>
        <xdr:cNvPr id="347" name="直線コネクタ 346">
          <a:extLst>
            <a:ext uri="{FF2B5EF4-FFF2-40B4-BE49-F238E27FC236}">
              <a16:creationId xmlns:a16="http://schemas.microsoft.com/office/drawing/2014/main" id="{51EF2869-1B1F-4334-90D8-D7E011ECAC07}"/>
            </a:ext>
          </a:extLst>
        </xdr:cNvPr>
        <xdr:cNvCxnSpPr/>
      </xdr:nvCxnSpPr>
      <xdr:spPr>
        <a:xfrm>
          <a:off x="11534775" y="6584315"/>
          <a:ext cx="80962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C7A06C95-59C9-4CE1-8C45-F2132570A787}"/>
            </a:ext>
          </a:extLst>
        </xdr:cNvPr>
        <xdr:cNvSpPr txBox="1"/>
      </xdr:nvSpPr>
      <xdr:spPr>
        <a:xfrm>
          <a:off x="13745219"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CBDA9A14-9B14-4D6B-8DC7-C183DCB1D9B2}"/>
            </a:ext>
          </a:extLst>
        </xdr:cNvPr>
        <xdr:cNvSpPr txBox="1"/>
      </xdr:nvSpPr>
      <xdr:spPr>
        <a:xfrm>
          <a:off x="12964169"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8FBC5DBE-9656-4090-BFEE-EF1C7526259F}"/>
            </a:ext>
          </a:extLst>
        </xdr:cNvPr>
        <xdr:cNvSpPr txBox="1"/>
      </xdr:nvSpPr>
      <xdr:spPr>
        <a:xfrm>
          <a:off x="12164069" y="604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D10D64CA-C663-4E50-9962-53C205742722}"/>
            </a:ext>
          </a:extLst>
        </xdr:cNvPr>
        <xdr:cNvSpPr txBox="1"/>
      </xdr:nvSpPr>
      <xdr:spPr>
        <a:xfrm>
          <a:off x="11354444" y="60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FF316A83-D299-4067-A510-E1E9527DB44F}"/>
            </a:ext>
          </a:extLst>
        </xdr:cNvPr>
        <xdr:cNvSpPr txBox="1"/>
      </xdr:nvSpPr>
      <xdr:spPr>
        <a:xfrm>
          <a:off x="13745219" y="675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CC9AF860-AB3E-461A-AAAD-FC24FCF60C44}"/>
            </a:ext>
          </a:extLst>
        </xdr:cNvPr>
        <xdr:cNvSpPr txBox="1"/>
      </xdr:nvSpPr>
      <xdr:spPr>
        <a:xfrm>
          <a:off x="12964169" y="67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D9E998A-B25D-454E-ACE6-B529254DFD9F}"/>
            </a:ext>
          </a:extLst>
        </xdr:cNvPr>
        <xdr:cNvSpPr txBox="1"/>
      </xdr:nvSpPr>
      <xdr:spPr>
        <a:xfrm>
          <a:off x="12164069" y="666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1436A15D-A156-4646-AA43-7EE735897292}"/>
            </a:ext>
          </a:extLst>
        </xdr:cNvPr>
        <xdr:cNvSpPr txBox="1"/>
      </xdr:nvSpPr>
      <xdr:spPr>
        <a:xfrm>
          <a:off x="113544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9B54BCAA-F9BE-4979-B222-EDE03A31F8F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B6D7332-68BD-4927-B1D4-6DC51663663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D5742BB-1E1C-4258-BD74-8E13CCECBC1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59367A2E-FE99-4815-AA83-DDFEB8A5F82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BBACDF9-5CCB-4DCD-93D1-073B6E51384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CA127CD1-93D2-46CA-A155-7997FAD5A5F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569E25AE-6567-4127-AD64-0D5BCC1C2DB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DEB2D190-2105-46F8-AB0F-CF7E106FE23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5F75F9A3-99A2-435C-B22C-DC29BD6675E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D066F704-5107-4C3E-8CA5-D7B34B4ADA2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FE9E5CF-CFEE-4B44-908F-E6FEAF055A06}"/>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3C673C5F-FA4B-451D-9886-76FB01FB9FA8}"/>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6AA8AFE0-B77D-4987-BA9A-625C5A2B9E9A}"/>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6B3E8C3F-34E7-44ED-804C-197BD5BF7DA2}"/>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AAAACFE3-64CA-47C8-BF6F-84E5A7419EDE}"/>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C2825D4D-22FD-4645-9D7B-1B045A992739}"/>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ABF7F001-E4BD-486C-B13D-97CA86245252}"/>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B1611CE9-1064-4FA0-8FC8-F7646055803C}"/>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F6DB497-842A-46D8-A730-C26773CAE9C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D83252F2-57BE-44E5-80B9-8081683F8BD7}"/>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79AE7E4E-6ED7-4F54-9B91-65FF4EAC144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7" name="直線コネクタ 376">
          <a:extLst>
            <a:ext uri="{FF2B5EF4-FFF2-40B4-BE49-F238E27FC236}">
              <a16:creationId xmlns:a16="http://schemas.microsoft.com/office/drawing/2014/main" id="{E32A812B-25E4-4FDB-B4EC-3E73C89589B7}"/>
            </a:ext>
          </a:extLst>
        </xdr:cNvPr>
        <xdr:cNvCxnSpPr/>
      </xdr:nvCxnSpPr>
      <xdr:spPr>
        <a:xfrm flipV="1">
          <a:off x="19954239" y="5584064"/>
          <a:ext cx="0" cy="118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8" name="【一般廃棄物処理施設】&#10;一人当たり有形固定資産（償却資産）額最小値テキスト">
          <a:extLst>
            <a:ext uri="{FF2B5EF4-FFF2-40B4-BE49-F238E27FC236}">
              <a16:creationId xmlns:a16="http://schemas.microsoft.com/office/drawing/2014/main" id="{EA5DA817-7F88-4D51-BF74-0023208FA7BA}"/>
            </a:ext>
          </a:extLst>
        </xdr:cNvPr>
        <xdr:cNvSpPr txBox="1"/>
      </xdr:nvSpPr>
      <xdr:spPr>
        <a:xfrm>
          <a:off x="19992975" y="6779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9" name="直線コネクタ 378">
          <a:extLst>
            <a:ext uri="{FF2B5EF4-FFF2-40B4-BE49-F238E27FC236}">
              <a16:creationId xmlns:a16="http://schemas.microsoft.com/office/drawing/2014/main" id="{68142597-0775-424B-A6B5-E3B3FDDBA0F3}"/>
            </a:ext>
          </a:extLst>
        </xdr:cNvPr>
        <xdr:cNvCxnSpPr/>
      </xdr:nvCxnSpPr>
      <xdr:spPr>
        <a:xfrm>
          <a:off x="19878675" y="67721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1BE803E0-BB6D-43FA-874A-A2B535C20C7E}"/>
            </a:ext>
          </a:extLst>
        </xdr:cNvPr>
        <xdr:cNvSpPr txBox="1"/>
      </xdr:nvSpPr>
      <xdr:spPr>
        <a:xfrm>
          <a:off x="19992975" y="53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81" name="直線コネクタ 380">
          <a:extLst>
            <a:ext uri="{FF2B5EF4-FFF2-40B4-BE49-F238E27FC236}">
              <a16:creationId xmlns:a16="http://schemas.microsoft.com/office/drawing/2014/main" id="{ECF89C02-2A2A-47A5-ADC7-4E98293B00DB}"/>
            </a:ext>
          </a:extLst>
        </xdr:cNvPr>
        <xdr:cNvCxnSpPr/>
      </xdr:nvCxnSpPr>
      <xdr:spPr>
        <a:xfrm>
          <a:off x="19878675" y="5584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382" name="【一般廃棄物処理施設】&#10;一人当たり有形固定資産（償却資産）額平均値テキスト">
          <a:extLst>
            <a:ext uri="{FF2B5EF4-FFF2-40B4-BE49-F238E27FC236}">
              <a16:creationId xmlns:a16="http://schemas.microsoft.com/office/drawing/2014/main" id="{580F3099-CBC2-4FEE-8AA5-1F78A2E6C7AA}"/>
            </a:ext>
          </a:extLst>
        </xdr:cNvPr>
        <xdr:cNvSpPr txBox="1"/>
      </xdr:nvSpPr>
      <xdr:spPr>
        <a:xfrm>
          <a:off x="19992975" y="6217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3" name="フローチャート: 判断 382">
          <a:extLst>
            <a:ext uri="{FF2B5EF4-FFF2-40B4-BE49-F238E27FC236}">
              <a16:creationId xmlns:a16="http://schemas.microsoft.com/office/drawing/2014/main" id="{D179252B-122F-4EEB-ACCC-6886C5684677}"/>
            </a:ext>
          </a:extLst>
        </xdr:cNvPr>
        <xdr:cNvSpPr/>
      </xdr:nvSpPr>
      <xdr:spPr>
        <a:xfrm>
          <a:off x="19897725" y="6362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4" name="フローチャート: 判断 383">
          <a:extLst>
            <a:ext uri="{FF2B5EF4-FFF2-40B4-BE49-F238E27FC236}">
              <a16:creationId xmlns:a16="http://schemas.microsoft.com/office/drawing/2014/main" id="{0F404DB3-CBE9-4F1D-9953-474C8F5A0AD3}"/>
            </a:ext>
          </a:extLst>
        </xdr:cNvPr>
        <xdr:cNvSpPr/>
      </xdr:nvSpPr>
      <xdr:spPr>
        <a:xfrm>
          <a:off x="19154775" y="6390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5" name="フローチャート: 判断 384">
          <a:extLst>
            <a:ext uri="{FF2B5EF4-FFF2-40B4-BE49-F238E27FC236}">
              <a16:creationId xmlns:a16="http://schemas.microsoft.com/office/drawing/2014/main" id="{63C9E516-EAC3-4BE1-8A44-86CFF4280541}"/>
            </a:ext>
          </a:extLst>
        </xdr:cNvPr>
        <xdr:cNvSpPr/>
      </xdr:nvSpPr>
      <xdr:spPr>
        <a:xfrm>
          <a:off x="18345150" y="63842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6" name="フローチャート: 判断 385">
          <a:extLst>
            <a:ext uri="{FF2B5EF4-FFF2-40B4-BE49-F238E27FC236}">
              <a16:creationId xmlns:a16="http://schemas.microsoft.com/office/drawing/2014/main" id="{0B85D83B-3DBD-499A-AD66-4D1B7AECEC51}"/>
            </a:ext>
          </a:extLst>
        </xdr:cNvPr>
        <xdr:cNvSpPr/>
      </xdr:nvSpPr>
      <xdr:spPr>
        <a:xfrm>
          <a:off x="17554575" y="6410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7" name="フローチャート: 判断 386">
          <a:extLst>
            <a:ext uri="{FF2B5EF4-FFF2-40B4-BE49-F238E27FC236}">
              <a16:creationId xmlns:a16="http://schemas.microsoft.com/office/drawing/2014/main" id="{D8A31292-EC9F-40F1-B04A-0DAD40F592C7}"/>
            </a:ext>
          </a:extLst>
        </xdr:cNvPr>
        <xdr:cNvSpPr/>
      </xdr:nvSpPr>
      <xdr:spPr>
        <a:xfrm>
          <a:off x="16754475" y="64180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AE5F819-380C-42E0-8FE3-A573FC79865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B97B418-6D7D-4328-B812-926A3A1CF77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4B8D8AD-3692-4606-A552-AD292BF5336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EE4F9CA-4879-43F5-AEBF-3A139A14BF1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543D81F-DDE1-485D-A979-6E285B7DC53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152291</xdr:rowOff>
    </xdr:from>
    <xdr:to>
      <xdr:col>116</xdr:col>
      <xdr:colOff>114300</xdr:colOff>
      <xdr:row>40</xdr:row>
      <xdr:rowOff>82441</xdr:rowOff>
    </xdr:to>
    <xdr:sp macro="" textlink="">
      <xdr:nvSpPr>
        <xdr:cNvPr id="393" name="楕円 392">
          <a:extLst>
            <a:ext uri="{FF2B5EF4-FFF2-40B4-BE49-F238E27FC236}">
              <a16:creationId xmlns:a16="http://schemas.microsoft.com/office/drawing/2014/main" id="{2E24EA18-4DFA-44F5-B0AF-CC386FE1BEFE}"/>
            </a:ext>
          </a:extLst>
        </xdr:cNvPr>
        <xdr:cNvSpPr/>
      </xdr:nvSpPr>
      <xdr:spPr>
        <a:xfrm>
          <a:off x="19897725" y="6467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130718</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61A90346-7D67-41E2-AFA0-091284A0A4FE}"/>
            </a:ext>
          </a:extLst>
        </xdr:cNvPr>
        <xdr:cNvSpPr txBox="1"/>
      </xdr:nvSpPr>
      <xdr:spPr>
        <a:xfrm>
          <a:off x="19992975" y="64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157750</xdr:rowOff>
    </xdr:from>
    <xdr:to>
      <xdr:col>112</xdr:col>
      <xdr:colOff>38100</xdr:colOff>
      <xdr:row>40</xdr:row>
      <xdr:rowOff>87900</xdr:rowOff>
    </xdr:to>
    <xdr:sp macro="" textlink="">
      <xdr:nvSpPr>
        <xdr:cNvPr id="395" name="楕円 394">
          <a:extLst>
            <a:ext uri="{FF2B5EF4-FFF2-40B4-BE49-F238E27FC236}">
              <a16:creationId xmlns:a16="http://schemas.microsoft.com/office/drawing/2014/main" id="{BB7F6BB8-F5E4-492E-A09D-A7CA60936089}"/>
            </a:ext>
          </a:extLst>
        </xdr:cNvPr>
        <xdr:cNvSpPr/>
      </xdr:nvSpPr>
      <xdr:spPr>
        <a:xfrm>
          <a:off x="19154775" y="647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31641</xdr:rowOff>
    </xdr:from>
    <xdr:to>
      <xdr:col>116</xdr:col>
      <xdr:colOff>63500</xdr:colOff>
      <xdr:row>40</xdr:row>
      <xdr:rowOff>37100</xdr:rowOff>
    </xdr:to>
    <xdr:cxnSp macro="">
      <xdr:nvCxnSpPr>
        <xdr:cNvPr id="396" name="直線コネクタ 395">
          <a:extLst>
            <a:ext uri="{FF2B5EF4-FFF2-40B4-BE49-F238E27FC236}">
              <a16:creationId xmlns:a16="http://schemas.microsoft.com/office/drawing/2014/main" id="{5B503CC3-08BE-45B7-BBB0-848AC5FDA888}"/>
            </a:ext>
          </a:extLst>
        </xdr:cNvPr>
        <xdr:cNvCxnSpPr/>
      </xdr:nvCxnSpPr>
      <xdr:spPr>
        <a:xfrm flipV="1">
          <a:off x="19202400" y="6505466"/>
          <a:ext cx="752475"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161083</xdr:rowOff>
    </xdr:from>
    <xdr:to>
      <xdr:col>107</xdr:col>
      <xdr:colOff>101600</xdr:colOff>
      <xdr:row>40</xdr:row>
      <xdr:rowOff>91233</xdr:rowOff>
    </xdr:to>
    <xdr:sp macro="" textlink="">
      <xdr:nvSpPr>
        <xdr:cNvPr id="397" name="楕円 396">
          <a:extLst>
            <a:ext uri="{FF2B5EF4-FFF2-40B4-BE49-F238E27FC236}">
              <a16:creationId xmlns:a16="http://schemas.microsoft.com/office/drawing/2014/main" id="{A1369E8D-7A37-4F37-AD6F-9389D0EA79F3}"/>
            </a:ext>
          </a:extLst>
        </xdr:cNvPr>
        <xdr:cNvSpPr/>
      </xdr:nvSpPr>
      <xdr:spPr>
        <a:xfrm>
          <a:off x="18345150" y="64793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37100</xdr:rowOff>
    </xdr:from>
    <xdr:to>
      <xdr:col>111</xdr:col>
      <xdr:colOff>177800</xdr:colOff>
      <xdr:row>40</xdr:row>
      <xdr:rowOff>40433</xdr:rowOff>
    </xdr:to>
    <xdr:cxnSp macro="">
      <xdr:nvCxnSpPr>
        <xdr:cNvPr id="398" name="直線コネクタ 397">
          <a:extLst>
            <a:ext uri="{FF2B5EF4-FFF2-40B4-BE49-F238E27FC236}">
              <a16:creationId xmlns:a16="http://schemas.microsoft.com/office/drawing/2014/main" id="{4F3062D3-9012-4D8D-9557-DD6C4C9FC852}"/>
            </a:ext>
          </a:extLst>
        </xdr:cNvPr>
        <xdr:cNvCxnSpPr/>
      </xdr:nvCxnSpPr>
      <xdr:spPr>
        <a:xfrm flipV="1">
          <a:off x="18392775" y="6514100"/>
          <a:ext cx="809625"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166762</xdr:rowOff>
    </xdr:from>
    <xdr:to>
      <xdr:col>102</xdr:col>
      <xdr:colOff>165100</xdr:colOff>
      <xdr:row>40</xdr:row>
      <xdr:rowOff>96912</xdr:rowOff>
    </xdr:to>
    <xdr:sp macro="" textlink="">
      <xdr:nvSpPr>
        <xdr:cNvPr id="399" name="楕円 398">
          <a:extLst>
            <a:ext uri="{FF2B5EF4-FFF2-40B4-BE49-F238E27FC236}">
              <a16:creationId xmlns:a16="http://schemas.microsoft.com/office/drawing/2014/main" id="{E562087B-1A28-4718-BC5B-26489D8FDD5E}"/>
            </a:ext>
          </a:extLst>
        </xdr:cNvPr>
        <xdr:cNvSpPr/>
      </xdr:nvSpPr>
      <xdr:spPr>
        <a:xfrm>
          <a:off x="17554575" y="64786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40433</xdr:rowOff>
    </xdr:from>
    <xdr:to>
      <xdr:col>107</xdr:col>
      <xdr:colOff>50800</xdr:colOff>
      <xdr:row>40</xdr:row>
      <xdr:rowOff>46112</xdr:rowOff>
    </xdr:to>
    <xdr:cxnSp macro="">
      <xdr:nvCxnSpPr>
        <xdr:cNvPr id="400" name="直線コネクタ 399">
          <a:extLst>
            <a:ext uri="{FF2B5EF4-FFF2-40B4-BE49-F238E27FC236}">
              <a16:creationId xmlns:a16="http://schemas.microsoft.com/office/drawing/2014/main" id="{467D9CA9-2DED-40A2-B25F-2B22B354B112}"/>
            </a:ext>
          </a:extLst>
        </xdr:cNvPr>
        <xdr:cNvCxnSpPr/>
      </xdr:nvCxnSpPr>
      <xdr:spPr>
        <a:xfrm flipV="1">
          <a:off x="17602200" y="6517433"/>
          <a:ext cx="790575"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168152</xdr:rowOff>
    </xdr:from>
    <xdr:to>
      <xdr:col>98</xdr:col>
      <xdr:colOff>38100</xdr:colOff>
      <xdr:row>40</xdr:row>
      <xdr:rowOff>98302</xdr:rowOff>
    </xdr:to>
    <xdr:sp macro="" textlink="">
      <xdr:nvSpPr>
        <xdr:cNvPr id="401" name="楕円 400">
          <a:extLst>
            <a:ext uri="{FF2B5EF4-FFF2-40B4-BE49-F238E27FC236}">
              <a16:creationId xmlns:a16="http://schemas.microsoft.com/office/drawing/2014/main" id="{35B12399-768F-4ED5-A21C-6951BC00F95B}"/>
            </a:ext>
          </a:extLst>
        </xdr:cNvPr>
        <xdr:cNvSpPr/>
      </xdr:nvSpPr>
      <xdr:spPr>
        <a:xfrm>
          <a:off x="16754475" y="64800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46112</xdr:rowOff>
    </xdr:from>
    <xdr:to>
      <xdr:col>102</xdr:col>
      <xdr:colOff>114300</xdr:colOff>
      <xdr:row>40</xdr:row>
      <xdr:rowOff>47502</xdr:rowOff>
    </xdr:to>
    <xdr:cxnSp macro="">
      <xdr:nvCxnSpPr>
        <xdr:cNvPr id="402" name="直線コネクタ 401">
          <a:extLst>
            <a:ext uri="{FF2B5EF4-FFF2-40B4-BE49-F238E27FC236}">
              <a16:creationId xmlns:a16="http://schemas.microsoft.com/office/drawing/2014/main" id="{B062C905-5E20-4B6B-BD28-BA4661864D95}"/>
            </a:ext>
          </a:extLst>
        </xdr:cNvPr>
        <xdr:cNvCxnSpPr/>
      </xdr:nvCxnSpPr>
      <xdr:spPr>
        <a:xfrm flipV="1">
          <a:off x="16802100" y="6526287"/>
          <a:ext cx="8001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03" name="n_1aveValue【一般廃棄物処理施設】&#10;一人当たり有形固定資産（償却資産）額">
          <a:extLst>
            <a:ext uri="{FF2B5EF4-FFF2-40B4-BE49-F238E27FC236}">
              <a16:creationId xmlns:a16="http://schemas.microsoft.com/office/drawing/2014/main" id="{8FBBEE30-80E7-4592-B1A0-4D1AAEFC24D5}"/>
            </a:ext>
          </a:extLst>
        </xdr:cNvPr>
        <xdr:cNvSpPr txBox="1"/>
      </xdr:nvSpPr>
      <xdr:spPr>
        <a:xfrm>
          <a:off x="18944736" y="617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04" name="n_2aveValue【一般廃棄物処理施設】&#10;一人当たり有形固定資産（償却資産）額">
          <a:extLst>
            <a:ext uri="{FF2B5EF4-FFF2-40B4-BE49-F238E27FC236}">
              <a16:creationId xmlns:a16="http://schemas.microsoft.com/office/drawing/2014/main" id="{90B735D2-54A5-4589-93F0-5518406FF2C5}"/>
            </a:ext>
          </a:extLst>
        </xdr:cNvPr>
        <xdr:cNvSpPr txBox="1"/>
      </xdr:nvSpPr>
      <xdr:spPr>
        <a:xfrm>
          <a:off x="18163686" y="61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DC28E602-161B-42DF-99E9-CCC318A3769C}"/>
            </a:ext>
          </a:extLst>
        </xdr:cNvPr>
        <xdr:cNvSpPr txBox="1"/>
      </xdr:nvSpPr>
      <xdr:spPr>
        <a:xfrm>
          <a:off x="17354061" y="619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14840871-EF4B-4C61-B8A6-943603E63EA0}"/>
            </a:ext>
          </a:extLst>
        </xdr:cNvPr>
        <xdr:cNvSpPr txBox="1"/>
      </xdr:nvSpPr>
      <xdr:spPr>
        <a:xfrm>
          <a:off x="16563486" y="620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79027</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CD44EF78-9DE3-4ECF-9C7D-AEA79CE33EB3}"/>
            </a:ext>
          </a:extLst>
        </xdr:cNvPr>
        <xdr:cNvSpPr txBox="1"/>
      </xdr:nvSpPr>
      <xdr:spPr>
        <a:xfrm>
          <a:off x="18944736" y="65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82360</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5C42CC18-7E49-4E66-81F9-3CC9353F04D2}"/>
            </a:ext>
          </a:extLst>
        </xdr:cNvPr>
        <xdr:cNvSpPr txBox="1"/>
      </xdr:nvSpPr>
      <xdr:spPr>
        <a:xfrm>
          <a:off x="18163686" y="65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88039</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7BC54917-E010-469A-922A-3B804A77F871}"/>
            </a:ext>
          </a:extLst>
        </xdr:cNvPr>
        <xdr:cNvSpPr txBox="1"/>
      </xdr:nvSpPr>
      <xdr:spPr>
        <a:xfrm>
          <a:off x="17354061" y="65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89429</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9D836C65-8713-49B7-BF91-003F05166FFA}"/>
            </a:ext>
          </a:extLst>
        </xdr:cNvPr>
        <xdr:cNvSpPr txBox="1"/>
      </xdr:nvSpPr>
      <xdr:spPr>
        <a:xfrm>
          <a:off x="16563486" y="65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6E3FBF6-8A65-4408-B3BF-EB5B281B7F0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64494F4C-A333-44B0-A6F9-10A36B78729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59EB4C9-B243-4340-A55E-F1F252DAD47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3E1D15D-082A-47D9-883D-9D068EFF7B6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39578E2-B2EF-43F2-90C1-63F0BCE8107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BFFC2316-DBA1-4001-A92D-2FA50845B1B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8C5A8BA4-1ADD-449F-85CF-63CC1EDEE8B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3646F01B-27FF-422C-848C-39B1C01E8DCD}"/>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93B01433-CB9C-4BD8-83FD-F7BF7CE57F1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98BE3EFF-7662-4212-926A-7A5705470ABF}"/>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483BF13F-9F04-4072-A60D-3A9895E0BFF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B219D153-B54C-4C58-8DE5-C0E92D8477E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9F64A16B-ECB6-4981-ABC1-9ECD171C804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2BEBB242-7237-493E-AA56-5FF971CE791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42AFB223-FA19-43B4-B1F9-116F34FAC52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3FB9F950-9FD5-49E8-A1DD-85D66CF26FA7}"/>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55691A17-D0C5-444F-BEDA-2482D6C94B1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E1B492EC-A9F1-4E94-AE6C-CA59AA607B7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3BF74D1C-7374-474F-B3B2-694CAE848F0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FB721269-166C-4371-9E4C-F2A22FBB4FE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234DCE4C-51ED-437A-A284-503C6AF4F70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FB0A67CF-4807-4C18-95C5-7CE1E6A0FD6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888ACABF-49B8-4250-803C-7ED48F714A9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58AB6B90-AC85-47F3-A679-015E34E464B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D40BF6F4-B4F2-4AE5-A706-E8C97A13E3E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CD631D36-D1D7-4272-BDA2-054885FDFC4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C6E0B84F-2D18-4C26-9D83-6993B5E44FE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ED21C0A8-06A2-43A6-8736-02E6D35816EE}"/>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055B2A92-0345-4E89-9338-89428909A5C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C94CB99F-147D-462F-9682-80E6FDE71188}"/>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84E5C415-E7A7-476B-99F6-281A030EA8B3}"/>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62099DE3-E0DB-448A-9E74-929F56DE51F2}"/>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77E75652-210B-45E3-ABED-3442BBFF422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C2E90E5C-9B4A-4F37-AB10-75AD1B1C8B2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EADDDB36-BF20-49A6-92DD-B33F8798813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49F0ECDF-C1C7-4070-A64B-54287ED4A204}"/>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08E8ECA5-CDAC-4BD4-8A8A-7F1A1E7F8B16}"/>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8322B680-F1CB-486F-8A48-0484E499F862}"/>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46FDD59B-B10B-46EE-8298-0DAE44F67081}"/>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F2CC6F34-C82F-4DA5-942A-9C071ADD53A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A0FFBF54-4576-4822-B35B-CAA29FBF172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6BE25B3F-1604-42E7-B715-B8303362D380}"/>
            </a:ext>
          </a:extLst>
        </xdr:cNvPr>
        <xdr:cNvCxnSpPr/>
      </xdr:nvCxnSpPr>
      <xdr:spPr>
        <a:xfrm flipV="1">
          <a:off x="14696439" y="12751436"/>
          <a:ext cx="0" cy="1333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FC60A11C-1817-42FE-B7CD-55F10A135E7F}"/>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5F537FA9-C543-4F76-855E-A67A8C0F3AB3}"/>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9C2FB8C9-7E6B-4DA8-BE48-F33999A783AC}"/>
            </a:ext>
          </a:extLst>
        </xdr:cNvPr>
        <xdr:cNvSpPr txBox="1"/>
      </xdr:nvSpPr>
      <xdr:spPr>
        <a:xfrm>
          <a:off x="14735175"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456" name="直線コネクタ 455">
          <a:extLst>
            <a:ext uri="{FF2B5EF4-FFF2-40B4-BE49-F238E27FC236}">
              <a16:creationId xmlns:a16="http://schemas.microsoft.com/office/drawing/2014/main" id="{A9AF35A6-7648-4A8C-AB76-2C26D40D3F22}"/>
            </a:ext>
          </a:extLst>
        </xdr:cNvPr>
        <xdr:cNvCxnSpPr/>
      </xdr:nvCxnSpPr>
      <xdr:spPr>
        <a:xfrm>
          <a:off x="14611350" y="12751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EC9C34C6-90BB-4A7D-954F-9F05AF384386}"/>
            </a:ext>
          </a:extLst>
        </xdr:cNvPr>
        <xdr:cNvSpPr txBox="1"/>
      </xdr:nvSpPr>
      <xdr:spPr>
        <a:xfrm>
          <a:off x="14735175" y="13402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458" name="フローチャート: 判断 457">
          <a:extLst>
            <a:ext uri="{FF2B5EF4-FFF2-40B4-BE49-F238E27FC236}">
              <a16:creationId xmlns:a16="http://schemas.microsoft.com/office/drawing/2014/main" id="{6A5B6872-1F0C-4638-A29D-2C76DAB50B9A}"/>
            </a:ext>
          </a:extLst>
        </xdr:cNvPr>
        <xdr:cNvSpPr/>
      </xdr:nvSpPr>
      <xdr:spPr>
        <a:xfrm>
          <a:off x="14649450" y="134236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459" name="フローチャート: 判断 458">
          <a:extLst>
            <a:ext uri="{FF2B5EF4-FFF2-40B4-BE49-F238E27FC236}">
              <a16:creationId xmlns:a16="http://schemas.microsoft.com/office/drawing/2014/main" id="{ABB46A99-4EFD-4C4B-85FC-45F162A2E910}"/>
            </a:ext>
          </a:extLst>
        </xdr:cNvPr>
        <xdr:cNvSpPr/>
      </xdr:nvSpPr>
      <xdr:spPr>
        <a:xfrm>
          <a:off x="13887450" y="134234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460" name="フローチャート: 判断 459">
          <a:extLst>
            <a:ext uri="{FF2B5EF4-FFF2-40B4-BE49-F238E27FC236}">
              <a16:creationId xmlns:a16="http://schemas.microsoft.com/office/drawing/2014/main" id="{1C912878-76E8-427B-9D40-6CDA04068B69}"/>
            </a:ext>
          </a:extLst>
        </xdr:cNvPr>
        <xdr:cNvSpPr/>
      </xdr:nvSpPr>
      <xdr:spPr>
        <a:xfrm>
          <a:off x="13096875" y="134088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461" name="フローチャート: 判断 460">
          <a:extLst>
            <a:ext uri="{FF2B5EF4-FFF2-40B4-BE49-F238E27FC236}">
              <a16:creationId xmlns:a16="http://schemas.microsoft.com/office/drawing/2014/main" id="{6AC0610A-FD54-4F9E-BB3D-9059847D6281}"/>
            </a:ext>
          </a:extLst>
        </xdr:cNvPr>
        <xdr:cNvSpPr/>
      </xdr:nvSpPr>
      <xdr:spPr>
        <a:xfrm>
          <a:off x="122967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462" name="フローチャート: 判断 461">
          <a:extLst>
            <a:ext uri="{FF2B5EF4-FFF2-40B4-BE49-F238E27FC236}">
              <a16:creationId xmlns:a16="http://schemas.microsoft.com/office/drawing/2014/main" id="{3325D73B-ED33-4B6E-8A36-655EE142DF90}"/>
            </a:ext>
          </a:extLst>
        </xdr:cNvPr>
        <xdr:cNvSpPr/>
      </xdr:nvSpPr>
      <xdr:spPr>
        <a:xfrm>
          <a:off x="114871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3E9E7B2-7E3D-414E-863A-2DF5452FD01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6296545-B6EB-4668-85C1-6B606AD9229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B0BDE7C5-DD70-4889-8DEB-33DE711A4B9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3C72419-7A6F-4FB2-A263-6D325BE247B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96F24D8-FC11-4832-B7F3-D07FCABA86F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468" name="楕円 467">
          <a:extLst>
            <a:ext uri="{FF2B5EF4-FFF2-40B4-BE49-F238E27FC236}">
              <a16:creationId xmlns:a16="http://schemas.microsoft.com/office/drawing/2014/main" id="{675A27ED-2730-4D1B-A1FD-A9EB7102E948}"/>
            </a:ext>
          </a:extLst>
        </xdr:cNvPr>
        <xdr:cNvSpPr/>
      </xdr:nvSpPr>
      <xdr:spPr>
        <a:xfrm>
          <a:off x="14649450" y="13017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83656</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2FA6BC6D-4F5B-48C1-AC93-354C7B8CC83E}"/>
            </a:ext>
          </a:extLst>
        </xdr:cNvPr>
        <xdr:cNvSpPr txBox="1"/>
      </xdr:nvSpPr>
      <xdr:spPr>
        <a:xfrm>
          <a:off x="14735175" y="1287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470" name="楕円 469">
          <a:extLst>
            <a:ext uri="{FF2B5EF4-FFF2-40B4-BE49-F238E27FC236}">
              <a16:creationId xmlns:a16="http://schemas.microsoft.com/office/drawing/2014/main" id="{8A21BA52-23B4-48E6-B39F-4A435662C941}"/>
            </a:ext>
          </a:extLst>
        </xdr:cNvPr>
        <xdr:cNvSpPr/>
      </xdr:nvSpPr>
      <xdr:spPr>
        <a:xfrm>
          <a:off x="13887450" y="12983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111579</xdr:rowOff>
    </xdr:to>
    <xdr:cxnSp macro="">
      <xdr:nvCxnSpPr>
        <xdr:cNvPr id="471" name="直線コネクタ 470">
          <a:extLst>
            <a:ext uri="{FF2B5EF4-FFF2-40B4-BE49-F238E27FC236}">
              <a16:creationId xmlns:a16="http://schemas.microsoft.com/office/drawing/2014/main" id="{79D58B48-AF81-4F4A-B93D-9CE36D43BFCF}"/>
            </a:ext>
          </a:extLst>
        </xdr:cNvPr>
        <xdr:cNvCxnSpPr/>
      </xdr:nvCxnSpPr>
      <xdr:spPr>
        <a:xfrm>
          <a:off x="13935075" y="13040995"/>
          <a:ext cx="762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472" name="楕円 471">
          <a:extLst>
            <a:ext uri="{FF2B5EF4-FFF2-40B4-BE49-F238E27FC236}">
              <a16:creationId xmlns:a16="http://schemas.microsoft.com/office/drawing/2014/main" id="{A456B242-2094-40D3-9AF8-D421464913AC}"/>
            </a:ext>
          </a:extLst>
        </xdr:cNvPr>
        <xdr:cNvSpPr/>
      </xdr:nvSpPr>
      <xdr:spPr>
        <a:xfrm>
          <a:off x="13096875" y="129543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80</xdr:row>
      <xdr:rowOff>83820</xdr:rowOff>
    </xdr:to>
    <xdr:cxnSp macro="">
      <xdr:nvCxnSpPr>
        <xdr:cNvPr id="473" name="直線コネクタ 472">
          <a:extLst>
            <a:ext uri="{FF2B5EF4-FFF2-40B4-BE49-F238E27FC236}">
              <a16:creationId xmlns:a16="http://schemas.microsoft.com/office/drawing/2014/main" id="{35393919-B70B-4072-ABD6-E9701E218F94}"/>
            </a:ext>
          </a:extLst>
        </xdr:cNvPr>
        <xdr:cNvCxnSpPr/>
      </xdr:nvCxnSpPr>
      <xdr:spPr>
        <a:xfrm>
          <a:off x="13144500" y="13001988"/>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163649</xdr:rowOff>
    </xdr:from>
    <xdr:to>
      <xdr:col>72</xdr:col>
      <xdr:colOff>38100</xdr:colOff>
      <xdr:row>80</xdr:row>
      <xdr:rowOff>93799</xdr:rowOff>
    </xdr:to>
    <xdr:sp macro="" textlink="">
      <xdr:nvSpPr>
        <xdr:cNvPr id="474" name="楕円 473">
          <a:extLst>
            <a:ext uri="{FF2B5EF4-FFF2-40B4-BE49-F238E27FC236}">
              <a16:creationId xmlns:a16="http://schemas.microsoft.com/office/drawing/2014/main" id="{9F7D6547-EDD0-429E-A2A8-C0F5CD376F80}"/>
            </a:ext>
          </a:extLst>
        </xdr:cNvPr>
        <xdr:cNvSpPr/>
      </xdr:nvSpPr>
      <xdr:spPr>
        <a:xfrm>
          <a:off x="12296775" y="129525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42999</xdr:rowOff>
    </xdr:from>
    <xdr:to>
      <xdr:col>76</xdr:col>
      <xdr:colOff>114300</xdr:colOff>
      <xdr:row>80</xdr:row>
      <xdr:rowOff>51163</xdr:rowOff>
    </xdr:to>
    <xdr:cxnSp macro="">
      <xdr:nvCxnSpPr>
        <xdr:cNvPr id="475" name="直線コネクタ 474">
          <a:extLst>
            <a:ext uri="{FF2B5EF4-FFF2-40B4-BE49-F238E27FC236}">
              <a16:creationId xmlns:a16="http://schemas.microsoft.com/office/drawing/2014/main" id="{BA4934D8-E0B3-4627-ACDA-6E0285E3E8E4}"/>
            </a:ext>
          </a:extLst>
        </xdr:cNvPr>
        <xdr:cNvCxnSpPr/>
      </xdr:nvCxnSpPr>
      <xdr:spPr>
        <a:xfrm>
          <a:off x="12344400" y="13000174"/>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476" name="楕円 475">
          <a:extLst>
            <a:ext uri="{FF2B5EF4-FFF2-40B4-BE49-F238E27FC236}">
              <a16:creationId xmlns:a16="http://schemas.microsoft.com/office/drawing/2014/main" id="{CD039579-F338-49A7-9DB7-E74C1353E1F2}"/>
            </a:ext>
          </a:extLst>
        </xdr:cNvPr>
        <xdr:cNvSpPr/>
      </xdr:nvSpPr>
      <xdr:spPr>
        <a:xfrm>
          <a:off x="11487150" y="12914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42999</xdr:rowOff>
    </xdr:to>
    <xdr:cxnSp macro="">
      <xdr:nvCxnSpPr>
        <xdr:cNvPr id="477" name="直線コネクタ 476">
          <a:extLst>
            <a:ext uri="{FF2B5EF4-FFF2-40B4-BE49-F238E27FC236}">
              <a16:creationId xmlns:a16="http://schemas.microsoft.com/office/drawing/2014/main" id="{B6D6D8F5-275B-4355-82A2-98E40AF59A18}"/>
            </a:ext>
          </a:extLst>
        </xdr:cNvPr>
        <xdr:cNvCxnSpPr/>
      </xdr:nvCxnSpPr>
      <xdr:spPr>
        <a:xfrm>
          <a:off x="11534775" y="12962618"/>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478" name="n_1aveValue【消防施設】&#10;有形固定資産減価償却率">
          <a:extLst>
            <a:ext uri="{FF2B5EF4-FFF2-40B4-BE49-F238E27FC236}">
              <a16:creationId xmlns:a16="http://schemas.microsoft.com/office/drawing/2014/main" id="{CD5FB6CB-9607-49C7-A322-9285EBE01796}"/>
            </a:ext>
          </a:extLst>
        </xdr:cNvPr>
        <xdr:cNvSpPr txBox="1"/>
      </xdr:nvSpPr>
      <xdr:spPr>
        <a:xfrm>
          <a:off x="13745219"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479" name="n_2aveValue【消防施設】&#10;有形固定資産減価償却率">
          <a:extLst>
            <a:ext uri="{FF2B5EF4-FFF2-40B4-BE49-F238E27FC236}">
              <a16:creationId xmlns:a16="http://schemas.microsoft.com/office/drawing/2014/main" id="{099B379D-9FAC-4228-AF8D-7394D01D7F35}"/>
            </a:ext>
          </a:extLst>
        </xdr:cNvPr>
        <xdr:cNvSpPr txBox="1"/>
      </xdr:nvSpPr>
      <xdr:spPr>
        <a:xfrm>
          <a:off x="12964169"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480" name="n_3aveValue【消防施設】&#10;有形固定資産減価償却率">
          <a:extLst>
            <a:ext uri="{FF2B5EF4-FFF2-40B4-BE49-F238E27FC236}">
              <a16:creationId xmlns:a16="http://schemas.microsoft.com/office/drawing/2014/main" id="{93C535B7-DB6D-4BB8-A209-B681F530B019}"/>
            </a:ext>
          </a:extLst>
        </xdr:cNvPr>
        <xdr:cNvSpPr txBox="1"/>
      </xdr:nvSpPr>
      <xdr:spPr>
        <a:xfrm>
          <a:off x="121640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481" name="n_4aveValue【消防施設】&#10;有形固定資産減価償却率">
          <a:extLst>
            <a:ext uri="{FF2B5EF4-FFF2-40B4-BE49-F238E27FC236}">
              <a16:creationId xmlns:a16="http://schemas.microsoft.com/office/drawing/2014/main" id="{967E763C-32AB-43ED-9021-E938D9FE27BF}"/>
            </a:ext>
          </a:extLst>
        </xdr:cNvPr>
        <xdr:cNvSpPr txBox="1"/>
      </xdr:nvSpPr>
      <xdr:spPr>
        <a:xfrm>
          <a:off x="11354444" y="13447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482" name="n_1mainValue【消防施設】&#10;有形固定資産減価償却率">
          <a:extLst>
            <a:ext uri="{FF2B5EF4-FFF2-40B4-BE49-F238E27FC236}">
              <a16:creationId xmlns:a16="http://schemas.microsoft.com/office/drawing/2014/main" id="{FACEEA0A-4282-4BEF-B300-7613295E7EEB}"/>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483" name="n_2mainValue【消防施設】&#10;有形固定資産減価償却率">
          <a:extLst>
            <a:ext uri="{FF2B5EF4-FFF2-40B4-BE49-F238E27FC236}">
              <a16:creationId xmlns:a16="http://schemas.microsoft.com/office/drawing/2014/main" id="{65C5A555-4B9F-4D1B-869C-21B86F31A402}"/>
            </a:ext>
          </a:extLst>
        </xdr:cNvPr>
        <xdr:cNvSpPr txBox="1"/>
      </xdr:nvSpPr>
      <xdr:spPr>
        <a:xfrm>
          <a:off x="12964169" y="1275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110326</xdr:rowOff>
    </xdr:from>
    <xdr:ext cx="405111" cy="259045"/>
    <xdr:sp macro="" textlink="">
      <xdr:nvSpPr>
        <xdr:cNvPr id="484" name="n_3mainValue【消防施設】&#10;有形固定資産減価償却率">
          <a:extLst>
            <a:ext uri="{FF2B5EF4-FFF2-40B4-BE49-F238E27FC236}">
              <a16:creationId xmlns:a16="http://schemas.microsoft.com/office/drawing/2014/main" id="{83425AED-40C5-4A10-8A11-22D155437CBE}"/>
            </a:ext>
          </a:extLst>
        </xdr:cNvPr>
        <xdr:cNvSpPr txBox="1"/>
      </xdr:nvSpPr>
      <xdr:spPr>
        <a:xfrm>
          <a:off x="12164069" y="12737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485" name="n_4mainValue【消防施設】&#10;有形固定資産減価償却率">
          <a:extLst>
            <a:ext uri="{FF2B5EF4-FFF2-40B4-BE49-F238E27FC236}">
              <a16:creationId xmlns:a16="http://schemas.microsoft.com/office/drawing/2014/main" id="{CFFB28D7-C8EF-416D-97A6-68198A30A68E}"/>
            </a:ext>
          </a:extLst>
        </xdr:cNvPr>
        <xdr:cNvSpPr txBox="1"/>
      </xdr:nvSpPr>
      <xdr:spPr>
        <a:xfrm>
          <a:off x="11354444" y="1269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AEC03E22-B962-4509-B550-0C36FDC4EE8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5F2E9AC8-461A-4320-B586-5AB729F5750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F39CBEE6-DA3A-45D2-ACCE-9A5D8FA52E2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6542AB5F-E54A-4C9D-8304-BB25F9BA4C1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D5A46EBA-B4C8-4676-9FA0-6C22B4D9247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8A246E00-01FA-46E4-92C3-03F882A856B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0F2A3664-8960-4FFA-A83E-740F54638CE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1369F1CD-B038-476D-8E5A-B70C7ED173B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C845A536-967A-4055-9DDB-1958F1487E5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27F732CA-143B-4715-A1AA-E423C71FE84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5688F5F3-80AD-4542-8EA8-89C013623E5A}"/>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ADBE1C7D-023A-4E05-857E-A3EB08F59D9B}"/>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1DB11D10-1D3D-4D5C-81F5-764B2FDF8649}"/>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DD474751-ECD7-4646-86CC-A7CB0107043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4AF2496C-9108-457E-8B4A-2957969D141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16FF98EB-CA13-4E40-AA3B-C730C3892D70}"/>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2C07FC8A-F389-4A44-A5BD-EBF859F267F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EEB9BB6A-6E8B-4ADD-AA99-E63F1C9F5E86}"/>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6B62A778-579A-4B28-BF2B-7F1EDB9EB5C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58C881E4-AF06-48C9-9835-8752D7671AC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968F8EFC-F310-49DA-A139-0586797235C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07" name="直線コネクタ 506">
          <a:extLst>
            <a:ext uri="{FF2B5EF4-FFF2-40B4-BE49-F238E27FC236}">
              <a16:creationId xmlns:a16="http://schemas.microsoft.com/office/drawing/2014/main" id="{3450FC3C-F7E1-4C72-82BE-2602F735205C}"/>
            </a:ext>
          </a:extLst>
        </xdr:cNvPr>
        <xdr:cNvCxnSpPr/>
      </xdr:nvCxnSpPr>
      <xdr:spPr>
        <a:xfrm flipV="1">
          <a:off x="19954239" y="12858496"/>
          <a:ext cx="0" cy="10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8" name="【消防施設】&#10;一人当たり面積最小値テキスト">
          <a:extLst>
            <a:ext uri="{FF2B5EF4-FFF2-40B4-BE49-F238E27FC236}">
              <a16:creationId xmlns:a16="http://schemas.microsoft.com/office/drawing/2014/main" id="{B30E8FEF-A433-41AE-8A33-CE7503993A9E}"/>
            </a:ext>
          </a:extLst>
        </xdr:cNvPr>
        <xdr:cNvSpPr txBox="1"/>
      </xdr:nvSpPr>
      <xdr:spPr>
        <a:xfrm>
          <a:off x="19992975" y="139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9" name="直線コネクタ 508">
          <a:extLst>
            <a:ext uri="{FF2B5EF4-FFF2-40B4-BE49-F238E27FC236}">
              <a16:creationId xmlns:a16="http://schemas.microsoft.com/office/drawing/2014/main" id="{179D6F43-B1BD-438F-989C-74B6522C2D33}"/>
            </a:ext>
          </a:extLst>
        </xdr:cNvPr>
        <xdr:cNvCxnSpPr/>
      </xdr:nvCxnSpPr>
      <xdr:spPr>
        <a:xfrm>
          <a:off x="19878675"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10" name="【消防施設】&#10;一人当たり面積最大値テキスト">
          <a:extLst>
            <a:ext uri="{FF2B5EF4-FFF2-40B4-BE49-F238E27FC236}">
              <a16:creationId xmlns:a16="http://schemas.microsoft.com/office/drawing/2014/main" id="{D34A73F1-A81E-4F59-9687-51BD85A60842}"/>
            </a:ext>
          </a:extLst>
        </xdr:cNvPr>
        <xdr:cNvSpPr txBox="1"/>
      </xdr:nvSpPr>
      <xdr:spPr>
        <a:xfrm>
          <a:off x="19992975" y="126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11" name="直線コネクタ 510">
          <a:extLst>
            <a:ext uri="{FF2B5EF4-FFF2-40B4-BE49-F238E27FC236}">
              <a16:creationId xmlns:a16="http://schemas.microsoft.com/office/drawing/2014/main" id="{728DF29B-5131-45CD-9165-B41A1D0B6025}"/>
            </a:ext>
          </a:extLst>
        </xdr:cNvPr>
        <xdr:cNvCxnSpPr/>
      </xdr:nvCxnSpPr>
      <xdr:spPr>
        <a:xfrm>
          <a:off x="19878675" y="128584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12" name="【消防施設】&#10;一人当たり面積平均値テキスト">
          <a:extLst>
            <a:ext uri="{FF2B5EF4-FFF2-40B4-BE49-F238E27FC236}">
              <a16:creationId xmlns:a16="http://schemas.microsoft.com/office/drawing/2014/main" id="{76B637FF-4AE6-4CEE-A329-40149891D169}"/>
            </a:ext>
          </a:extLst>
        </xdr:cNvPr>
        <xdr:cNvSpPr txBox="1"/>
      </xdr:nvSpPr>
      <xdr:spPr>
        <a:xfrm>
          <a:off x="19992975" y="13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13" name="フローチャート: 判断 512">
          <a:extLst>
            <a:ext uri="{FF2B5EF4-FFF2-40B4-BE49-F238E27FC236}">
              <a16:creationId xmlns:a16="http://schemas.microsoft.com/office/drawing/2014/main" id="{51419E0A-FF20-4086-A947-9D6A5E994C91}"/>
            </a:ext>
          </a:extLst>
        </xdr:cNvPr>
        <xdr:cNvSpPr/>
      </xdr:nvSpPr>
      <xdr:spPr>
        <a:xfrm>
          <a:off x="19897725" y="136104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4" name="フローチャート: 判断 513">
          <a:extLst>
            <a:ext uri="{FF2B5EF4-FFF2-40B4-BE49-F238E27FC236}">
              <a16:creationId xmlns:a16="http://schemas.microsoft.com/office/drawing/2014/main" id="{DF007D1B-C48D-4C7C-8AB7-C6FD22467121}"/>
            </a:ext>
          </a:extLst>
        </xdr:cNvPr>
        <xdr:cNvSpPr/>
      </xdr:nvSpPr>
      <xdr:spPr>
        <a:xfrm>
          <a:off x="19154775" y="13613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5" name="フローチャート: 判断 514">
          <a:extLst>
            <a:ext uri="{FF2B5EF4-FFF2-40B4-BE49-F238E27FC236}">
              <a16:creationId xmlns:a16="http://schemas.microsoft.com/office/drawing/2014/main" id="{42804F64-9162-4A03-A343-2026747907DF}"/>
            </a:ext>
          </a:extLst>
        </xdr:cNvPr>
        <xdr:cNvSpPr/>
      </xdr:nvSpPr>
      <xdr:spPr>
        <a:xfrm>
          <a:off x="18345150" y="136287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16" name="フローチャート: 判断 515">
          <a:extLst>
            <a:ext uri="{FF2B5EF4-FFF2-40B4-BE49-F238E27FC236}">
              <a16:creationId xmlns:a16="http://schemas.microsoft.com/office/drawing/2014/main" id="{A136E856-AF66-48CA-8836-D5D3A85F6AFF}"/>
            </a:ext>
          </a:extLst>
        </xdr:cNvPr>
        <xdr:cNvSpPr/>
      </xdr:nvSpPr>
      <xdr:spPr>
        <a:xfrm>
          <a:off x="17554575" y="136287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517" name="フローチャート: 判断 516">
          <a:extLst>
            <a:ext uri="{FF2B5EF4-FFF2-40B4-BE49-F238E27FC236}">
              <a16:creationId xmlns:a16="http://schemas.microsoft.com/office/drawing/2014/main" id="{2EEBCA4D-79D2-48B5-AB12-A3EFFB8E0C79}"/>
            </a:ext>
          </a:extLst>
        </xdr:cNvPr>
        <xdr:cNvSpPr/>
      </xdr:nvSpPr>
      <xdr:spPr>
        <a:xfrm>
          <a:off x="16754475" y="136333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E2E83D2-72BB-44AD-A643-4028F05771B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2D9536E-7C3D-4309-9466-C57AF11069E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41C38A8-9DD0-478C-BA0D-FA70A7D2D6F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603B9827-7490-4A24-B9D3-9BD692DFA43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DDC8DF2-2081-4D32-9B6A-DDBBBD9D544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23" name="楕円 522">
          <a:extLst>
            <a:ext uri="{FF2B5EF4-FFF2-40B4-BE49-F238E27FC236}">
              <a16:creationId xmlns:a16="http://schemas.microsoft.com/office/drawing/2014/main" id="{45775000-092C-47A3-9015-688054B90F96}"/>
            </a:ext>
          </a:extLst>
        </xdr:cNvPr>
        <xdr:cNvSpPr/>
      </xdr:nvSpPr>
      <xdr:spPr>
        <a:xfrm>
          <a:off x="19897725" y="136210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524" name="【消防施設】&#10;一人当たり面積該当値テキスト">
          <a:extLst>
            <a:ext uri="{FF2B5EF4-FFF2-40B4-BE49-F238E27FC236}">
              <a16:creationId xmlns:a16="http://schemas.microsoft.com/office/drawing/2014/main" id="{FC64BC21-5144-4538-BD86-12FE6E4AAD86}"/>
            </a:ext>
          </a:extLst>
        </xdr:cNvPr>
        <xdr:cNvSpPr txBox="1"/>
      </xdr:nvSpPr>
      <xdr:spPr>
        <a:xfrm>
          <a:off x="19992975" y="135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25" name="楕円 524">
          <a:extLst>
            <a:ext uri="{FF2B5EF4-FFF2-40B4-BE49-F238E27FC236}">
              <a16:creationId xmlns:a16="http://schemas.microsoft.com/office/drawing/2014/main" id="{E72FC503-BAAE-455E-878F-99FE32D93AFF}"/>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70104</xdr:rowOff>
    </xdr:to>
    <xdr:cxnSp macro="">
      <xdr:nvCxnSpPr>
        <xdr:cNvPr id="526" name="直線コネクタ 525">
          <a:extLst>
            <a:ext uri="{FF2B5EF4-FFF2-40B4-BE49-F238E27FC236}">
              <a16:creationId xmlns:a16="http://schemas.microsoft.com/office/drawing/2014/main" id="{5C841ED4-4496-4330-BBE6-3A42F445047F}"/>
            </a:ext>
          </a:extLst>
        </xdr:cNvPr>
        <xdr:cNvCxnSpPr/>
      </xdr:nvCxnSpPr>
      <xdr:spPr>
        <a:xfrm>
          <a:off x="19202400" y="13665836"/>
          <a:ext cx="7524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527" name="楕円 526">
          <a:extLst>
            <a:ext uri="{FF2B5EF4-FFF2-40B4-BE49-F238E27FC236}">
              <a16:creationId xmlns:a16="http://schemas.microsoft.com/office/drawing/2014/main" id="{47F43E01-0E9E-4303-9489-66484F7FFD9A}"/>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528" name="直線コネクタ 527">
          <a:extLst>
            <a:ext uri="{FF2B5EF4-FFF2-40B4-BE49-F238E27FC236}">
              <a16:creationId xmlns:a16="http://schemas.microsoft.com/office/drawing/2014/main" id="{EAF9ADCD-D2F2-4F81-8F17-8EA5F584840E}"/>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529" name="楕円 528">
          <a:extLst>
            <a:ext uri="{FF2B5EF4-FFF2-40B4-BE49-F238E27FC236}">
              <a16:creationId xmlns:a16="http://schemas.microsoft.com/office/drawing/2014/main" id="{B6C6CFD6-9309-48B9-A61F-58DF9A9F04C7}"/>
            </a:ext>
          </a:extLst>
        </xdr:cNvPr>
        <xdr:cNvSpPr/>
      </xdr:nvSpPr>
      <xdr:spPr>
        <a:xfrm>
          <a:off x="17554575" y="136210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70104</xdr:rowOff>
    </xdr:to>
    <xdr:cxnSp macro="">
      <xdr:nvCxnSpPr>
        <xdr:cNvPr id="530" name="直線コネクタ 529">
          <a:extLst>
            <a:ext uri="{FF2B5EF4-FFF2-40B4-BE49-F238E27FC236}">
              <a16:creationId xmlns:a16="http://schemas.microsoft.com/office/drawing/2014/main" id="{AC311FE5-002B-469A-B2F7-749A4D81843A}"/>
            </a:ext>
          </a:extLst>
        </xdr:cNvPr>
        <xdr:cNvCxnSpPr/>
      </xdr:nvCxnSpPr>
      <xdr:spPr>
        <a:xfrm flipV="1">
          <a:off x="17602200" y="13665836"/>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31" name="楕円 530">
          <a:extLst>
            <a:ext uri="{FF2B5EF4-FFF2-40B4-BE49-F238E27FC236}">
              <a16:creationId xmlns:a16="http://schemas.microsoft.com/office/drawing/2014/main" id="{86267EBE-C285-461C-B2F8-76A9285A872F}"/>
            </a:ext>
          </a:extLst>
        </xdr:cNvPr>
        <xdr:cNvSpPr/>
      </xdr:nvSpPr>
      <xdr:spPr>
        <a:xfrm>
          <a:off x="16754475" y="13613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532" name="直線コネクタ 531">
          <a:extLst>
            <a:ext uri="{FF2B5EF4-FFF2-40B4-BE49-F238E27FC236}">
              <a16:creationId xmlns:a16="http://schemas.microsoft.com/office/drawing/2014/main" id="{A48567B0-5D1B-47D2-B763-912F2119DF31}"/>
            </a:ext>
          </a:extLst>
        </xdr:cNvPr>
        <xdr:cNvCxnSpPr/>
      </xdr:nvCxnSpPr>
      <xdr:spPr>
        <a:xfrm>
          <a:off x="16802100" y="136704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33" name="n_1aveValue【消防施設】&#10;一人当たり面積">
          <a:extLst>
            <a:ext uri="{FF2B5EF4-FFF2-40B4-BE49-F238E27FC236}">
              <a16:creationId xmlns:a16="http://schemas.microsoft.com/office/drawing/2014/main" id="{62943220-3D54-48E8-804C-A378C6461809}"/>
            </a:ext>
          </a:extLst>
        </xdr:cNvPr>
        <xdr:cNvSpPr txBox="1"/>
      </xdr:nvSpPr>
      <xdr:spPr>
        <a:xfrm>
          <a:off x="18983402" y="137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34" name="n_2aveValue【消防施設】&#10;一人当たり面積">
          <a:extLst>
            <a:ext uri="{FF2B5EF4-FFF2-40B4-BE49-F238E27FC236}">
              <a16:creationId xmlns:a16="http://schemas.microsoft.com/office/drawing/2014/main" id="{4698B66F-AAC7-4826-BC6A-91B968F741E5}"/>
            </a:ext>
          </a:extLst>
        </xdr:cNvPr>
        <xdr:cNvSpPr txBox="1"/>
      </xdr:nvSpPr>
      <xdr:spPr>
        <a:xfrm>
          <a:off x="18183302" y="137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535" name="n_3aveValue【消防施設】&#10;一人当たり面積">
          <a:extLst>
            <a:ext uri="{FF2B5EF4-FFF2-40B4-BE49-F238E27FC236}">
              <a16:creationId xmlns:a16="http://schemas.microsoft.com/office/drawing/2014/main" id="{E386B25C-1796-4C38-9340-E7DC7C3B5E75}"/>
            </a:ext>
          </a:extLst>
        </xdr:cNvPr>
        <xdr:cNvSpPr txBox="1"/>
      </xdr:nvSpPr>
      <xdr:spPr>
        <a:xfrm>
          <a:off x="17383202" y="137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536" name="n_4aveValue【消防施設】&#10;一人当たり面積">
          <a:extLst>
            <a:ext uri="{FF2B5EF4-FFF2-40B4-BE49-F238E27FC236}">
              <a16:creationId xmlns:a16="http://schemas.microsoft.com/office/drawing/2014/main" id="{5E2A12EF-F278-49B4-83D3-B0B809903223}"/>
            </a:ext>
          </a:extLst>
        </xdr:cNvPr>
        <xdr:cNvSpPr txBox="1"/>
      </xdr:nvSpPr>
      <xdr:spPr>
        <a:xfrm>
          <a:off x="16592627" y="13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537" name="n_1mainValue【消防施設】&#10;一人当たり面積">
          <a:extLst>
            <a:ext uri="{FF2B5EF4-FFF2-40B4-BE49-F238E27FC236}">
              <a16:creationId xmlns:a16="http://schemas.microsoft.com/office/drawing/2014/main" id="{CCA73C0F-7812-4694-8893-3BA57776F36F}"/>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538" name="n_2mainValue【消防施設】&#10;一人当たり面積">
          <a:extLst>
            <a:ext uri="{FF2B5EF4-FFF2-40B4-BE49-F238E27FC236}">
              <a16:creationId xmlns:a16="http://schemas.microsoft.com/office/drawing/2014/main" id="{EC02608A-3039-40C7-8D17-B1B237A58B86}"/>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539" name="n_3mainValue【消防施設】&#10;一人当たり面積">
          <a:extLst>
            <a:ext uri="{FF2B5EF4-FFF2-40B4-BE49-F238E27FC236}">
              <a16:creationId xmlns:a16="http://schemas.microsoft.com/office/drawing/2014/main" id="{53F94243-09B2-4CEA-8465-BD90E5BEAA98}"/>
            </a:ext>
          </a:extLst>
        </xdr:cNvPr>
        <xdr:cNvSpPr txBox="1"/>
      </xdr:nvSpPr>
      <xdr:spPr>
        <a:xfrm>
          <a:off x="17383202" y="134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40" name="n_4mainValue【消防施設】&#10;一人当たり面積">
          <a:extLst>
            <a:ext uri="{FF2B5EF4-FFF2-40B4-BE49-F238E27FC236}">
              <a16:creationId xmlns:a16="http://schemas.microsoft.com/office/drawing/2014/main" id="{A4C12BE7-8F93-4C20-A051-E9D7844D98CB}"/>
            </a:ext>
          </a:extLst>
        </xdr:cNvPr>
        <xdr:cNvSpPr txBox="1"/>
      </xdr:nvSpPr>
      <xdr:spPr>
        <a:xfrm>
          <a:off x="16592627"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8B1E1A9B-4478-4EFD-A537-5058B150398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E89C952-578D-4A31-ADF3-9B8F210597B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4E7B53D9-1D3A-4341-86F1-F962B300814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11BFF65F-2753-43D4-9013-4ED599FA645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B7205789-8387-4C07-977A-7673ED80DEC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B90CF382-E2A7-4C91-A28A-61C1E88C476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5C184BA4-844F-4D88-8354-446577BBEE6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7E697E37-7B46-40F7-A719-36F1D475893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841890D5-9B79-4E9D-8C6D-4E3DDEE98AD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297E36F4-FDE7-4AD2-9BC8-35CA3CEA598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2985FF1B-9B15-4B25-80E1-E3E7D67DB77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04F03936-AA95-441B-81B4-3E0D555EC22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ADD55A12-4C2F-4501-88F5-9C82FF6EDEA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0C9DE2F4-FBD6-4C7B-868A-77BF06FE1E6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E1CD1E57-04A3-42B5-B0DA-36C6E7E1B40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94A0A8A4-23D8-4342-8C6B-E4DB829896A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AD098161-5D5D-4F1A-A271-AF524CD4D8F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F983D713-5685-4326-B1A0-0C855C6152B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4691CEFD-5C7F-4624-9C55-EF788BFC7BB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60FA98DF-1AF7-4458-BEC5-565D9A57E3D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a:extLst>
            <a:ext uri="{FF2B5EF4-FFF2-40B4-BE49-F238E27FC236}">
              <a16:creationId xmlns:a16="http://schemas.microsoft.com/office/drawing/2014/main" id="{50FAD63E-695E-4A71-B832-A967811E93FC}"/>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AF4B705B-ACD5-412B-A339-7919B38081B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F8F7454C-9E18-4692-B4AE-4887E38E8DC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a:extLst>
            <a:ext uri="{FF2B5EF4-FFF2-40B4-BE49-F238E27FC236}">
              <a16:creationId xmlns:a16="http://schemas.microsoft.com/office/drawing/2014/main" id="{5ABAD1FA-0B71-4AF1-BAB3-69567BCF9AD7}"/>
            </a:ext>
          </a:extLst>
        </xdr:cNvPr>
        <xdr:cNvCxnSpPr/>
      </xdr:nvCxnSpPr>
      <xdr:spPr>
        <a:xfrm flipV="1">
          <a:off x="14696439"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庁舎】&#10;有形固定資産減価償却率最小値テキスト">
          <a:extLst>
            <a:ext uri="{FF2B5EF4-FFF2-40B4-BE49-F238E27FC236}">
              <a16:creationId xmlns:a16="http://schemas.microsoft.com/office/drawing/2014/main" id="{37B95B96-C2A3-4FC2-84EE-8B408D17AFE8}"/>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a:extLst>
            <a:ext uri="{FF2B5EF4-FFF2-40B4-BE49-F238E27FC236}">
              <a16:creationId xmlns:a16="http://schemas.microsoft.com/office/drawing/2014/main" id="{D55CD76C-4798-4847-8212-F92FCE26209F}"/>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庁舎】&#10;有形固定資産減価償却率最大値テキスト">
          <a:extLst>
            <a:ext uri="{FF2B5EF4-FFF2-40B4-BE49-F238E27FC236}">
              <a16:creationId xmlns:a16="http://schemas.microsoft.com/office/drawing/2014/main" id="{4568B03A-A016-48B2-916B-7C0B363BA581}"/>
            </a:ext>
          </a:extLst>
        </xdr:cNvPr>
        <xdr:cNvSpPr txBox="1"/>
      </xdr:nvSpPr>
      <xdr:spPr>
        <a:xfrm>
          <a:off x="147351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a:extLst>
            <a:ext uri="{FF2B5EF4-FFF2-40B4-BE49-F238E27FC236}">
              <a16:creationId xmlns:a16="http://schemas.microsoft.com/office/drawing/2014/main" id="{5B1FB972-E900-4E1D-AF39-330F3A091DFE}"/>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569" name="【庁舎】&#10;有形固定資産減価償却率平均値テキスト">
          <a:extLst>
            <a:ext uri="{FF2B5EF4-FFF2-40B4-BE49-F238E27FC236}">
              <a16:creationId xmlns:a16="http://schemas.microsoft.com/office/drawing/2014/main" id="{842A4255-62CE-4190-87D8-833E5E86D87A}"/>
            </a:ext>
          </a:extLst>
        </xdr:cNvPr>
        <xdr:cNvSpPr txBox="1"/>
      </xdr:nvSpPr>
      <xdr:spPr>
        <a:xfrm>
          <a:off x="14735175" y="16621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70" name="フローチャート: 判断 569">
          <a:extLst>
            <a:ext uri="{FF2B5EF4-FFF2-40B4-BE49-F238E27FC236}">
              <a16:creationId xmlns:a16="http://schemas.microsoft.com/office/drawing/2014/main" id="{20C72A22-2EEB-44C9-B5D7-CD81A1098D2B}"/>
            </a:ext>
          </a:extLst>
        </xdr:cNvPr>
        <xdr:cNvSpPr/>
      </xdr:nvSpPr>
      <xdr:spPr>
        <a:xfrm>
          <a:off x="14649450" y="167665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71" name="フローチャート: 判断 570">
          <a:extLst>
            <a:ext uri="{FF2B5EF4-FFF2-40B4-BE49-F238E27FC236}">
              <a16:creationId xmlns:a16="http://schemas.microsoft.com/office/drawing/2014/main" id="{C065E54A-2A12-47D1-98C5-46A6DC5CD9ED}"/>
            </a:ext>
          </a:extLst>
        </xdr:cNvPr>
        <xdr:cNvSpPr/>
      </xdr:nvSpPr>
      <xdr:spPr>
        <a:xfrm>
          <a:off x="13887450" y="167665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72" name="フローチャート: 判断 571">
          <a:extLst>
            <a:ext uri="{FF2B5EF4-FFF2-40B4-BE49-F238E27FC236}">
              <a16:creationId xmlns:a16="http://schemas.microsoft.com/office/drawing/2014/main" id="{752295F6-FA03-499A-9E0E-114DD968C065}"/>
            </a:ext>
          </a:extLst>
        </xdr:cNvPr>
        <xdr:cNvSpPr/>
      </xdr:nvSpPr>
      <xdr:spPr>
        <a:xfrm>
          <a:off x="13096875" y="16784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573" name="フローチャート: 判断 572">
          <a:extLst>
            <a:ext uri="{FF2B5EF4-FFF2-40B4-BE49-F238E27FC236}">
              <a16:creationId xmlns:a16="http://schemas.microsoft.com/office/drawing/2014/main" id="{F9C6147A-EC2E-4C50-8877-CFC8E55431CE}"/>
            </a:ext>
          </a:extLst>
        </xdr:cNvPr>
        <xdr:cNvSpPr/>
      </xdr:nvSpPr>
      <xdr:spPr>
        <a:xfrm>
          <a:off x="12296775" y="16818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574" name="フローチャート: 判断 573">
          <a:extLst>
            <a:ext uri="{FF2B5EF4-FFF2-40B4-BE49-F238E27FC236}">
              <a16:creationId xmlns:a16="http://schemas.microsoft.com/office/drawing/2014/main" id="{E9284B99-781C-4227-9F33-DB091DE42B8D}"/>
            </a:ext>
          </a:extLst>
        </xdr:cNvPr>
        <xdr:cNvSpPr/>
      </xdr:nvSpPr>
      <xdr:spPr>
        <a:xfrm>
          <a:off x="11487150" y="1679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907D5C8B-2EF8-473B-951E-69746A2D211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7C712CE-404F-4262-9533-ADAB114F948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965DEA5-978C-44A3-89A2-623228FB4B4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A1393A66-0F4A-431E-A741-3743B47121B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F9041F46-D83A-4C18-B21E-F01A8235480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74930</xdr:rowOff>
    </xdr:from>
    <xdr:to>
      <xdr:col>85</xdr:col>
      <xdr:colOff>177800</xdr:colOff>
      <xdr:row>106</xdr:row>
      <xdr:rowOff>5080</xdr:rowOff>
    </xdr:to>
    <xdr:sp macro="" textlink="">
      <xdr:nvSpPr>
        <xdr:cNvPr id="580" name="楕円 579">
          <a:extLst>
            <a:ext uri="{FF2B5EF4-FFF2-40B4-BE49-F238E27FC236}">
              <a16:creationId xmlns:a16="http://schemas.microsoft.com/office/drawing/2014/main" id="{F8B89804-B26B-438A-B942-A3E5BCD59693}"/>
            </a:ext>
          </a:extLst>
        </xdr:cNvPr>
        <xdr:cNvSpPr/>
      </xdr:nvSpPr>
      <xdr:spPr>
        <a:xfrm>
          <a:off x="14649450" y="17077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53357</xdr:rowOff>
    </xdr:from>
    <xdr:ext cx="405111" cy="259045"/>
    <xdr:sp macro="" textlink="">
      <xdr:nvSpPr>
        <xdr:cNvPr id="581" name="【庁舎】&#10;有形固定資産減価償却率該当値テキスト">
          <a:extLst>
            <a:ext uri="{FF2B5EF4-FFF2-40B4-BE49-F238E27FC236}">
              <a16:creationId xmlns:a16="http://schemas.microsoft.com/office/drawing/2014/main" id="{42F7F322-8154-4CB4-9144-8D1A78020738}"/>
            </a:ext>
          </a:extLst>
        </xdr:cNvPr>
        <xdr:cNvSpPr txBox="1"/>
      </xdr:nvSpPr>
      <xdr:spPr>
        <a:xfrm>
          <a:off x="14735175"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38100</xdr:rowOff>
    </xdr:from>
    <xdr:to>
      <xdr:col>81</xdr:col>
      <xdr:colOff>101600</xdr:colOff>
      <xdr:row>105</xdr:row>
      <xdr:rowOff>139700</xdr:rowOff>
    </xdr:to>
    <xdr:sp macro="" textlink="">
      <xdr:nvSpPr>
        <xdr:cNvPr id="582" name="楕円 581">
          <a:extLst>
            <a:ext uri="{FF2B5EF4-FFF2-40B4-BE49-F238E27FC236}">
              <a16:creationId xmlns:a16="http://schemas.microsoft.com/office/drawing/2014/main" id="{0D2597B2-6894-4B86-BEC7-EA59C7D956E5}"/>
            </a:ext>
          </a:extLst>
        </xdr:cNvPr>
        <xdr:cNvSpPr/>
      </xdr:nvSpPr>
      <xdr:spPr>
        <a:xfrm>
          <a:off x="13887450" y="17040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88900</xdr:rowOff>
    </xdr:from>
    <xdr:to>
      <xdr:col>85</xdr:col>
      <xdr:colOff>127000</xdr:colOff>
      <xdr:row>105</xdr:row>
      <xdr:rowOff>125730</xdr:rowOff>
    </xdr:to>
    <xdr:cxnSp macro="">
      <xdr:nvCxnSpPr>
        <xdr:cNvPr id="583" name="直線コネクタ 582">
          <a:extLst>
            <a:ext uri="{FF2B5EF4-FFF2-40B4-BE49-F238E27FC236}">
              <a16:creationId xmlns:a16="http://schemas.microsoft.com/office/drawing/2014/main" id="{4D1EF3CF-B750-45A8-A891-3D86AF458B5B}"/>
            </a:ext>
          </a:extLst>
        </xdr:cNvPr>
        <xdr:cNvCxnSpPr/>
      </xdr:nvCxnSpPr>
      <xdr:spPr>
        <a:xfrm>
          <a:off x="13935075" y="17087850"/>
          <a:ext cx="762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8889</xdr:rowOff>
    </xdr:from>
    <xdr:to>
      <xdr:col>76</xdr:col>
      <xdr:colOff>165100</xdr:colOff>
      <xdr:row>105</xdr:row>
      <xdr:rowOff>110489</xdr:rowOff>
    </xdr:to>
    <xdr:sp macro="" textlink="">
      <xdr:nvSpPr>
        <xdr:cNvPr id="584" name="楕円 583">
          <a:extLst>
            <a:ext uri="{FF2B5EF4-FFF2-40B4-BE49-F238E27FC236}">
              <a16:creationId xmlns:a16="http://schemas.microsoft.com/office/drawing/2014/main" id="{7507B72E-3130-4ACF-A265-AB18235A2462}"/>
            </a:ext>
          </a:extLst>
        </xdr:cNvPr>
        <xdr:cNvSpPr/>
      </xdr:nvSpPr>
      <xdr:spPr>
        <a:xfrm>
          <a:off x="13096875" y="17014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59689</xdr:rowOff>
    </xdr:from>
    <xdr:to>
      <xdr:col>81</xdr:col>
      <xdr:colOff>50800</xdr:colOff>
      <xdr:row>105</xdr:row>
      <xdr:rowOff>88900</xdr:rowOff>
    </xdr:to>
    <xdr:cxnSp macro="">
      <xdr:nvCxnSpPr>
        <xdr:cNvPr id="585" name="直線コネクタ 584">
          <a:extLst>
            <a:ext uri="{FF2B5EF4-FFF2-40B4-BE49-F238E27FC236}">
              <a16:creationId xmlns:a16="http://schemas.microsoft.com/office/drawing/2014/main" id="{52ED35E0-D8C6-4A1F-B25D-E59F0BA3D7FF}"/>
            </a:ext>
          </a:extLst>
        </xdr:cNvPr>
        <xdr:cNvCxnSpPr/>
      </xdr:nvCxnSpPr>
      <xdr:spPr>
        <a:xfrm>
          <a:off x="13144500" y="17061814"/>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156211</xdr:rowOff>
    </xdr:from>
    <xdr:to>
      <xdr:col>72</xdr:col>
      <xdr:colOff>38100</xdr:colOff>
      <xdr:row>105</xdr:row>
      <xdr:rowOff>86361</xdr:rowOff>
    </xdr:to>
    <xdr:sp macro="" textlink="">
      <xdr:nvSpPr>
        <xdr:cNvPr id="586" name="楕円 585">
          <a:extLst>
            <a:ext uri="{FF2B5EF4-FFF2-40B4-BE49-F238E27FC236}">
              <a16:creationId xmlns:a16="http://schemas.microsoft.com/office/drawing/2014/main" id="{675449C1-FDC2-485A-9015-58BAB2670128}"/>
            </a:ext>
          </a:extLst>
        </xdr:cNvPr>
        <xdr:cNvSpPr/>
      </xdr:nvSpPr>
      <xdr:spPr>
        <a:xfrm>
          <a:off x="12296775" y="169995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35561</xdr:rowOff>
    </xdr:from>
    <xdr:to>
      <xdr:col>76</xdr:col>
      <xdr:colOff>114300</xdr:colOff>
      <xdr:row>105</xdr:row>
      <xdr:rowOff>59689</xdr:rowOff>
    </xdr:to>
    <xdr:cxnSp macro="">
      <xdr:nvCxnSpPr>
        <xdr:cNvPr id="587" name="直線コネクタ 586">
          <a:extLst>
            <a:ext uri="{FF2B5EF4-FFF2-40B4-BE49-F238E27FC236}">
              <a16:creationId xmlns:a16="http://schemas.microsoft.com/office/drawing/2014/main" id="{7CA17B92-59B1-456F-8EBB-2102FA03893D}"/>
            </a:ext>
          </a:extLst>
        </xdr:cNvPr>
        <xdr:cNvCxnSpPr/>
      </xdr:nvCxnSpPr>
      <xdr:spPr>
        <a:xfrm>
          <a:off x="12344400" y="17037686"/>
          <a:ext cx="8001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72389</xdr:rowOff>
    </xdr:from>
    <xdr:to>
      <xdr:col>67</xdr:col>
      <xdr:colOff>101600</xdr:colOff>
      <xdr:row>106</xdr:row>
      <xdr:rowOff>2539</xdr:rowOff>
    </xdr:to>
    <xdr:sp macro="" textlink="">
      <xdr:nvSpPr>
        <xdr:cNvPr id="588" name="楕円 587">
          <a:extLst>
            <a:ext uri="{FF2B5EF4-FFF2-40B4-BE49-F238E27FC236}">
              <a16:creationId xmlns:a16="http://schemas.microsoft.com/office/drawing/2014/main" id="{ED87A36E-37CD-456A-B333-F5E81FD327F2}"/>
            </a:ext>
          </a:extLst>
        </xdr:cNvPr>
        <xdr:cNvSpPr/>
      </xdr:nvSpPr>
      <xdr:spPr>
        <a:xfrm>
          <a:off x="11487150" y="1707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35561</xdr:rowOff>
    </xdr:from>
    <xdr:to>
      <xdr:col>71</xdr:col>
      <xdr:colOff>177800</xdr:colOff>
      <xdr:row>105</xdr:row>
      <xdr:rowOff>123189</xdr:rowOff>
    </xdr:to>
    <xdr:cxnSp macro="">
      <xdr:nvCxnSpPr>
        <xdr:cNvPr id="589" name="直線コネクタ 588">
          <a:extLst>
            <a:ext uri="{FF2B5EF4-FFF2-40B4-BE49-F238E27FC236}">
              <a16:creationId xmlns:a16="http://schemas.microsoft.com/office/drawing/2014/main" id="{33E9ECE6-7949-49B1-BC35-0AC7B307BB2E}"/>
            </a:ext>
          </a:extLst>
        </xdr:cNvPr>
        <xdr:cNvCxnSpPr/>
      </xdr:nvCxnSpPr>
      <xdr:spPr>
        <a:xfrm flipV="1">
          <a:off x="11534775" y="17037686"/>
          <a:ext cx="809625" cy="9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90" name="n_1aveValue【庁舎】&#10;有形固定資産減価償却率">
          <a:extLst>
            <a:ext uri="{FF2B5EF4-FFF2-40B4-BE49-F238E27FC236}">
              <a16:creationId xmlns:a16="http://schemas.microsoft.com/office/drawing/2014/main" id="{5D6CE36D-63C6-4464-A353-014249C7AF09}"/>
            </a:ext>
          </a:extLst>
        </xdr:cNvPr>
        <xdr:cNvSpPr txBox="1"/>
      </xdr:nvSpPr>
      <xdr:spPr>
        <a:xfrm>
          <a:off x="13745219" y="1654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591" name="n_2aveValue【庁舎】&#10;有形固定資産減価償却率">
          <a:extLst>
            <a:ext uri="{FF2B5EF4-FFF2-40B4-BE49-F238E27FC236}">
              <a16:creationId xmlns:a16="http://schemas.microsoft.com/office/drawing/2014/main" id="{AF6BBAC2-5EDD-436D-A85B-51F8188B058D}"/>
            </a:ext>
          </a:extLst>
        </xdr:cNvPr>
        <xdr:cNvSpPr txBox="1"/>
      </xdr:nvSpPr>
      <xdr:spPr>
        <a:xfrm>
          <a:off x="12964169"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592" name="n_3aveValue【庁舎】&#10;有形固定資産減価償却率">
          <a:extLst>
            <a:ext uri="{FF2B5EF4-FFF2-40B4-BE49-F238E27FC236}">
              <a16:creationId xmlns:a16="http://schemas.microsoft.com/office/drawing/2014/main" id="{8B1FD1EF-2D75-4A9E-8176-B7BC56CE6467}"/>
            </a:ext>
          </a:extLst>
        </xdr:cNvPr>
        <xdr:cNvSpPr txBox="1"/>
      </xdr:nvSpPr>
      <xdr:spPr>
        <a:xfrm>
          <a:off x="12164069" y="1660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593" name="n_4aveValue【庁舎】&#10;有形固定資産減価償却率">
          <a:extLst>
            <a:ext uri="{FF2B5EF4-FFF2-40B4-BE49-F238E27FC236}">
              <a16:creationId xmlns:a16="http://schemas.microsoft.com/office/drawing/2014/main" id="{BF0F2566-B100-49EF-A13C-84A0F7D44FC4}"/>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130827</xdr:rowOff>
    </xdr:from>
    <xdr:ext cx="405111" cy="259045"/>
    <xdr:sp macro="" textlink="">
      <xdr:nvSpPr>
        <xdr:cNvPr id="594" name="n_1mainValue【庁舎】&#10;有形固定資産減価償却率">
          <a:extLst>
            <a:ext uri="{FF2B5EF4-FFF2-40B4-BE49-F238E27FC236}">
              <a16:creationId xmlns:a16="http://schemas.microsoft.com/office/drawing/2014/main" id="{A42E0D03-C5E6-479D-8409-9FBC1BFF4496}"/>
            </a:ext>
          </a:extLst>
        </xdr:cNvPr>
        <xdr:cNvSpPr txBox="1"/>
      </xdr:nvSpPr>
      <xdr:spPr>
        <a:xfrm>
          <a:off x="13745219"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101616</xdr:rowOff>
    </xdr:from>
    <xdr:ext cx="405111" cy="259045"/>
    <xdr:sp macro="" textlink="">
      <xdr:nvSpPr>
        <xdr:cNvPr id="595" name="n_2mainValue【庁舎】&#10;有形固定資産減価償却率">
          <a:extLst>
            <a:ext uri="{FF2B5EF4-FFF2-40B4-BE49-F238E27FC236}">
              <a16:creationId xmlns:a16="http://schemas.microsoft.com/office/drawing/2014/main" id="{73F3D030-7BA3-4FAB-88C8-22F5F80A5701}"/>
            </a:ext>
          </a:extLst>
        </xdr:cNvPr>
        <xdr:cNvSpPr txBox="1"/>
      </xdr:nvSpPr>
      <xdr:spPr>
        <a:xfrm>
          <a:off x="12964169"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77488</xdr:rowOff>
    </xdr:from>
    <xdr:ext cx="405111" cy="259045"/>
    <xdr:sp macro="" textlink="">
      <xdr:nvSpPr>
        <xdr:cNvPr id="596" name="n_3mainValue【庁舎】&#10;有形固定資産減価償却率">
          <a:extLst>
            <a:ext uri="{FF2B5EF4-FFF2-40B4-BE49-F238E27FC236}">
              <a16:creationId xmlns:a16="http://schemas.microsoft.com/office/drawing/2014/main" id="{D43F43AD-177A-4347-920C-4BCBB517C135}"/>
            </a:ext>
          </a:extLst>
        </xdr:cNvPr>
        <xdr:cNvSpPr txBox="1"/>
      </xdr:nvSpPr>
      <xdr:spPr>
        <a:xfrm>
          <a:off x="12164069"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165116</xdr:rowOff>
    </xdr:from>
    <xdr:ext cx="405111" cy="259045"/>
    <xdr:sp macro="" textlink="">
      <xdr:nvSpPr>
        <xdr:cNvPr id="597" name="n_4mainValue【庁舎】&#10;有形固定資産減価償却率">
          <a:extLst>
            <a:ext uri="{FF2B5EF4-FFF2-40B4-BE49-F238E27FC236}">
              <a16:creationId xmlns:a16="http://schemas.microsoft.com/office/drawing/2014/main" id="{1FD9420A-440A-4CC7-B068-5A7188FC76E9}"/>
            </a:ext>
          </a:extLst>
        </xdr:cNvPr>
        <xdr:cNvSpPr txBox="1"/>
      </xdr:nvSpPr>
      <xdr:spPr>
        <a:xfrm>
          <a:off x="113544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2FA3D1EC-2B47-40E2-847B-509E9CB4493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AEA464F2-4548-45FD-9F28-72AC91B14DD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3D5FCC02-B96F-47D1-BACE-EAEEE464FBD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70936FB2-245B-4737-A8C5-D399EC1CCA0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B5578372-69AC-4109-8368-BC6020D7205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FB13CA3D-D73E-4C7E-9611-8EC407657FA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C40706DF-8ED7-4E14-92C9-58FA5854D4E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A5EDD076-3429-436F-861E-5A267343271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6EF8A752-053D-4766-B0C0-058FB31D8D9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C6DC6501-F56F-44F0-9D9B-D06657441EB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AEF7AD89-F672-4D91-A21E-786447CFFCE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546A28EF-4301-4121-9376-C7464FD1879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0863CA69-251D-4ED4-90DD-83DEAC4A6B6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31FEC5A1-C78D-4301-B196-6C0B17265748}"/>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7C623DE2-6C0D-4671-831D-60757F7CD4F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A370C8C3-5A54-4633-A1E9-C0236460372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31917948-2807-43A1-9115-1E96D9D38DD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7A71EAA3-603D-4454-95BA-F367F4F27D4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25F90425-1589-4D4F-A853-F2CF442F57F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B6E4FE41-6A68-4C13-B6C3-D3E7E1D7BB9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ADF97BF8-3673-4AF6-970E-281B29AAC2F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FB9B0E92-CEE6-4CA6-AD8A-226209DBE7E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A5950CF5-70CB-4B0A-B44E-CC406EF7B17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8BA62799-7457-4D51-BF3B-383E56D46A2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8D9D025D-8F4B-420B-B3BB-6FD23319F0C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3F9D9CF1-DDB6-4ED9-A2ED-FBDE4A3B52B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24" name="直線コネクタ 623">
          <a:extLst>
            <a:ext uri="{FF2B5EF4-FFF2-40B4-BE49-F238E27FC236}">
              <a16:creationId xmlns:a16="http://schemas.microsoft.com/office/drawing/2014/main" id="{D57046AE-E240-44AD-84AA-D217A0B8AAFD}"/>
            </a:ext>
          </a:extLst>
        </xdr:cNvPr>
        <xdr:cNvCxnSpPr/>
      </xdr:nvCxnSpPr>
      <xdr:spPr>
        <a:xfrm flipV="1">
          <a:off x="19954239" y="16213182"/>
          <a:ext cx="0" cy="143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5" name="【庁舎】&#10;一人当たり面積最小値テキスト">
          <a:extLst>
            <a:ext uri="{FF2B5EF4-FFF2-40B4-BE49-F238E27FC236}">
              <a16:creationId xmlns:a16="http://schemas.microsoft.com/office/drawing/2014/main" id="{6D4B8508-72E5-4FF6-A2CC-70EB65817C24}"/>
            </a:ext>
          </a:extLst>
        </xdr:cNvPr>
        <xdr:cNvSpPr txBox="1"/>
      </xdr:nvSpPr>
      <xdr:spPr>
        <a:xfrm>
          <a:off x="19992975" y="176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6" name="直線コネクタ 625">
          <a:extLst>
            <a:ext uri="{FF2B5EF4-FFF2-40B4-BE49-F238E27FC236}">
              <a16:creationId xmlns:a16="http://schemas.microsoft.com/office/drawing/2014/main" id="{2D4DD0A8-12E3-4968-8939-7D25D339A72B}"/>
            </a:ext>
          </a:extLst>
        </xdr:cNvPr>
        <xdr:cNvCxnSpPr/>
      </xdr:nvCxnSpPr>
      <xdr:spPr>
        <a:xfrm>
          <a:off x="19878675" y="17649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27" name="【庁舎】&#10;一人当たり面積最大値テキスト">
          <a:extLst>
            <a:ext uri="{FF2B5EF4-FFF2-40B4-BE49-F238E27FC236}">
              <a16:creationId xmlns:a16="http://schemas.microsoft.com/office/drawing/2014/main" id="{4AC57DA2-5541-47A4-9FF0-5E2D2C8D7DF0}"/>
            </a:ext>
          </a:extLst>
        </xdr:cNvPr>
        <xdr:cNvSpPr txBox="1"/>
      </xdr:nvSpPr>
      <xdr:spPr>
        <a:xfrm>
          <a:off x="19992975" y="1601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28" name="直線コネクタ 627">
          <a:extLst>
            <a:ext uri="{FF2B5EF4-FFF2-40B4-BE49-F238E27FC236}">
              <a16:creationId xmlns:a16="http://schemas.microsoft.com/office/drawing/2014/main" id="{A2358438-A58E-4DF1-8773-1A92954EFDF0}"/>
            </a:ext>
          </a:extLst>
        </xdr:cNvPr>
        <xdr:cNvCxnSpPr/>
      </xdr:nvCxnSpPr>
      <xdr:spPr>
        <a:xfrm>
          <a:off x="19878675" y="16213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629" name="【庁舎】&#10;一人当たり面積平均値テキスト">
          <a:extLst>
            <a:ext uri="{FF2B5EF4-FFF2-40B4-BE49-F238E27FC236}">
              <a16:creationId xmlns:a16="http://schemas.microsoft.com/office/drawing/2014/main" id="{766A7F88-62D0-40AF-A56F-95BD7D590C14}"/>
            </a:ext>
          </a:extLst>
        </xdr:cNvPr>
        <xdr:cNvSpPr txBox="1"/>
      </xdr:nvSpPr>
      <xdr:spPr>
        <a:xfrm>
          <a:off x="19992975" y="17141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30" name="フローチャート: 判断 629">
          <a:extLst>
            <a:ext uri="{FF2B5EF4-FFF2-40B4-BE49-F238E27FC236}">
              <a16:creationId xmlns:a16="http://schemas.microsoft.com/office/drawing/2014/main" id="{9BEA18C7-6B4C-4B71-9616-EA7A8F23D1B0}"/>
            </a:ext>
          </a:extLst>
        </xdr:cNvPr>
        <xdr:cNvSpPr/>
      </xdr:nvSpPr>
      <xdr:spPr>
        <a:xfrm>
          <a:off x="19897725" y="172873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31" name="フローチャート: 判断 630">
          <a:extLst>
            <a:ext uri="{FF2B5EF4-FFF2-40B4-BE49-F238E27FC236}">
              <a16:creationId xmlns:a16="http://schemas.microsoft.com/office/drawing/2014/main" id="{5F32017B-06CF-44EF-B314-085EF289A831}"/>
            </a:ext>
          </a:extLst>
        </xdr:cNvPr>
        <xdr:cNvSpPr/>
      </xdr:nvSpPr>
      <xdr:spPr>
        <a:xfrm>
          <a:off x="19154775" y="172808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2" name="フローチャート: 判断 631">
          <a:extLst>
            <a:ext uri="{FF2B5EF4-FFF2-40B4-BE49-F238E27FC236}">
              <a16:creationId xmlns:a16="http://schemas.microsoft.com/office/drawing/2014/main" id="{623CDC80-E6E5-42E8-B97D-C50D70B197A1}"/>
            </a:ext>
          </a:extLst>
        </xdr:cNvPr>
        <xdr:cNvSpPr/>
      </xdr:nvSpPr>
      <xdr:spPr>
        <a:xfrm>
          <a:off x="18345150" y="17303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3" name="フローチャート: 判断 632">
          <a:extLst>
            <a:ext uri="{FF2B5EF4-FFF2-40B4-BE49-F238E27FC236}">
              <a16:creationId xmlns:a16="http://schemas.microsoft.com/office/drawing/2014/main" id="{9C673C15-A47B-45CA-9444-82A0EC1333D4}"/>
            </a:ext>
          </a:extLst>
        </xdr:cNvPr>
        <xdr:cNvSpPr/>
      </xdr:nvSpPr>
      <xdr:spPr>
        <a:xfrm>
          <a:off x="17554575" y="173038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634" name="フローチャート: 判断 633">
          <a:extLst>
            <a:ext uri="{FF2B5EF4-FFF2-40B4-BE49-F238E27FC236}">
              <a16:creationId xmlns:a16="http://schemas.microsoft.com/office/drawing/2014/main" id="{DB5BD22B-1F94-4038-AFB8-67D83B4B40ED}"/>
            </a:ext>
          </a:extLst>
        </xdr:cNvPr>
        <xdr:cNvSpPr/>
      </xdr:nvSpPr>
      <xdr:spPr>
        <a:xfrm>
          <a:off x="16754475" y="173038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D1C48B4-4ED5-40E0-B751-F72777A400E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C4FC668-AB3D-4A6F-8F15-505D51AF5D8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2744EE5-FD26-4EFA-9428-0D6673B92AE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109E347-FFDF-49C5-AC02-BC52B116CD8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E0597245-DDF2-412F-A7B2-9FF4A5ACCA7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640" name="楕円 639">
          <a:extLst>
            <a:ext uri="{FF2B5EF4-FFF2-40B4-BE49-F238E27FC236}">
              <a16:creationId xmlns:a16="http://schemas.microsoft.com/office/drawing/2014/main" id="{4A2B9052-080B-4EA7-84EB-A9E489E4C0B4}"/>
            </a:ext>
          </a:extLst>
        </xdr:cNvPr>
        <xdr:cNvSpPr/>
      </xdr:nvSpPr>
      <xdr:spPr>
        <a:xfrm>
          <a:off x="19897725" y="174019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641" name="【庁舎】&#10;一人当たり面積該当値テキスト">
          <a:extLst>
            <a:ext uri="{FF2B5EF4-FFF2-40B4-BE49-F238E27FC236}">
              <a16:creationId xmlns:a16="http://schemas.microsoft.com/office/drawing/2014/main" id="{CE23C448-C23F-4934-8471-CCFC7A0BCF02}"/>
            </a:ext>
          </a:extLst>
        </xdr:cNvPr>
        <xdr:cNvSpPr txBox="1"/>
      </xdr:nvSpPr>
      <xdr:spPr>
        <a:xfrm>
          <a:off x="19992975" y="173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642" name="楕円 641">
          <a:extLst>
            <a:ext uri="{FF2B5EF4-FFF2-40B4-BE49-F238E27FC236}">
              <a16:creationId xmlns:a16="http://schemas.microsoft.com/office/drawing/2014/main" id="{4B22BAE5-0BDA-4D85-82EA-A4C2BC6D503C}"/>
            </a:ext>
          </a:extLst>
        </xdr:cNvPr>
        <xdr:cNvSpPr/>
      </xdr:nvSpPr>
      <xdr:spPr>
        <a:xfrm>
          <a:off x="19154775" y="17408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136616</xdr:rowOff>
    </xdr:to>
    <xdr:cxnSp macro="">
      <xdr:nvCxnSpPr>
        <xdr:cNvPr id="643" name="直線コネクタ 642">
          <a:extLst>
            <a:ext uri="{FF2B5EF4-FFF2-40B4-BE49-F238E27FC236}">
              <a16:creationId xmlns:a16="http://schemas.microsoft.com/office/drawing/2014/main" id="{D0849C14-EF5A-4EF5-B55E-7004F38B5A8C}"/>
            </a:ext>
          </a:extLst>
        </xdr:cNvPr>
        <xdr:cNvCxnSpPr/>
      </xdr:nvCxnSpPr>
      <xdr:spPr>
        <a:xfrm flipV="1">
          <a:off x="19202400" y="17449619"/>
          <a:ext cx="75247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644" name="楕円 643">
          <a:extLst>
            <a:ext uri="{FF2B5EF4-FFF2-40B4-BE49-F238E27FC236}">
              <a16:creationId xmlns:a16="http://schemas.microsoft.com/office/drawing/2014/main" id="{9E53D174-4667-41CC-82A3-9754FDF0C931}"/>
            </a:ext>
          </a:extLst>
        </xdr:cNvPr>
        <xdr:cNvSpPr/>
      </xdr:nvSpPr>
      <xdr:spPr>
        <a:xfrm>
          <a:off x="18345150" y="17418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143148</xdr:rowOff>
    </xdr:to>
    <xdr:cxnSp macro="">
      <xdr:nvCxnSpPr>
        <xdr:cNvPr id="645" name="直線コネクタ 644">
          <a:extLst>
            <a:ext uri="{FF2B5EF4-FFF2-40B4-BE49-F238E27FC236}">
              <a16:creationId xmlns:a16="http://schemas.microsoft.com/office/drawing/2014/main" id="{B7AA5545-EFAF-4858-9359-30C74506BCFB}"/>
            </a:ext>
          </a:extLst>
        </xdr:cNvPr>
        <xdr:cNvCxnSpPr/>
      </xdr:nvCxnSpPr>
      <xdr:spPr>
        <a:xfrm flipV="1">
          <a:off x="18392775" y="17465766"/>
          <a:ext cx="80962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46" name="楕円 645">
          <a:extLst>
            <a:ext uri="{FF2B5EF4-FFF2-40B4-BE49-F238E27FC236}">
              <a16:creationId xmlns:a16="http://schemas.microsoft.com/office/drawing/2014/main" id="{34E3A219-2EA5-4F88-BF8D-5F1F6221E5A2}"/>
            </a:ext>
          </a:extLst>
        </xdr:cNvPr>
        <xdr:cNvSpPr/>
      </xdr:nvSpPr>
      <xdr:spPr>
        <a:xfrm>
          <a:off x="17554575" y="17428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156211</xdr:rowOff>
    </xdr:to>
    <xdr:cxnSp macro="">
      <xdr:nvCxnSpPr>
        <xdr:cNvPr id="647" name="直線コネクタ 646">
          <a:extLst>
            <a:ext uri="{FF2B5EF4-FFF2-40B4-BE49-F238E27FC236}">
              <a16:creationId xmlns:a16="http://schemas.microsoft.com/office/drawing/2014/main" id="{C6466084-5ADF-493E-AD44-89678E596498}"/>
            </a:ext>
          </a:extLst>
        </xdr:cNvPr>
        <xdr:cNvCxnSpPr/>
      </xdr:nvCxnSpPr>
      <xdr:spPr>
        <a:xfrm flipV="1">
          <a:off x="17602200" y="17465948"/>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648" name="楕円 647">
          <a:extLst>
            <a:ext uri="{FF2B5EF4-FFF2-40B4-BE49-F238E27FC236}">
              <a16:creationId xmlns:a16="http://schemas.microsoft.com/office/drawing/2014/main" id="{AE403174-F8FB-427E-A28B-28F812347339}"/>
            </a:ext>
          </a:extLst>
        </xdr:cNvPr>
        <xdr:cNvSpPr/>
      </xdr:nvSpPr>
      <xdr:spPr>
        <a:xfrm>
          <a:off x="16754475" y="174379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162742</xdr:rowOff>
    </xdr:to>
    <xdr:cxnSp macro="">
      <xdr:nvCxnSpPr>
        <xdr:cNvPr id="649" name="直線コネクタ 648">
          <a:extLst>
            <a:ext uri="{FF2B5EF4-FFF2-40B4-BE49-F238E27FC236}">
              <a16:creationId xmlns:a16="http://schemas.microsoft.com/office/drawing/2014/main" id="{7ACA40B9-D5B3-42F8-A913-6D5299594E34}"/>
            </a:ext>
          </a:extLst>
        </xdr:cNvPr>
        <xdr:cNvCxnSpPr/>
      </xdr:nvCxnSpPr>
      <xdr:spPr>
        <a:xfrm flipV="1">
          <a:off x="16802100" y="17485361"/>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650" name="n_1aveValue【庁舎】&#10;一人当たり面積">
          <a:extLst>
            <a:ext uri="{FF2B5EF4-FFF2-40B4-BE49-F238E27FC236}">
              <a16:creationId xmlns:a16="http://schemas.microsoft.com/office/drawing/2014/main" id="{11A6A48B-4CDE-483F-91D1-0AD092A508AF}"/>
            </a:ext>
          </a:extLst>
        </xdr:cNvPr>
        <xdr:cNvSpPr txBox="1"/>
      </xdr:nvSpPr>
      <xdr:spPr>
        <a:xfrm>
          <a:off x="18983402"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1" name="n_2aveValue【庁舎】&#10;一人当たり面積">
          <a:extLst>
            <a:ext uri="{FF2B5EF4-FFF2-40B4-BE49-F238E27FC236}">
              <a16:creationId xmlns:a16="http://schemas.microsoft.com/office/drawing/2014/main" id="{338163D3-11BF-4474-8B2C-67CA8B0B2AB7}"/>
            </a:ext>
          </a:extLst>
        </xdr:cNvPr>
        <xdr:cNvSpPr txBox="1"/>
      </xdr:nvSpPr>
      <xdr:spPr>
        <a:xfrm>
          <a:off x="18183302"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52" name="n_3aveValue【庁舎】&#10;一人当たり面積">
          <a:extLst>
            <a:ext uri="{FF2B5EF4-FFF2-40B4-BE49-F238E27FC236}">
              <a16:creationId xmlns:a16="http://schemas.microsoft.com/office/drawing/2014/main" id="{B5982F12-733C-4B1E-B1B6-FCD80437C87E}"/>
            </a:ext>
          </a:extLst>
        </xdr:cNvPr>
        <xdr:cNvSpPr txBox="1"/>
      </xdr:nvSpPr>
      <xdr:spPr>
        <a:xfrm>
          <a:off x="17383202"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653" name="n_4aveValue【庁舎】&#10;一人当たり面積">
          <a:extLst>
            <a:ext uri="{FF2B5EF4-FFF2-40B4-BE49-F238E27FC236}">
              <a16:creationId xmlns:a16="http://schemas.microsoft.com/office/drawing/2014/main" id="{6F048CB6-6295-4231-BBC9-B6BBD7E70AEF}"/>
            </a:ext>
          </a:extLst>
        </xdr:cNvPr>
        <xdr:cNvSpPr txBox="1"/>
      </xdr:nvSpPr>
      <xdr:spPr>
        <a:xfrm>
          <a:off x="16592627" y="17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654" name="n_1mainValue【庁舎】&#10;一人当たり面積">
          <a:extLst>
            <a:ext uri="{FF2B5EF4-FFF2-40B4-BE49-F238E27FC236}">
              <a16:creationId xmlns:a16="http://schemas.microsoft.com/office/drawing/2014/main" id="{D0A18847-7048-4F9D-8CC3-7DAEE52254E1}"/>
            </a:ext>
          </a:extLst>
        </xdr:cNvPr>
        <xdr:cNvSpPr txBox="1"/>
      </xdr:nvSpPr>
      <xdr:spPr>
        <a:xfrm>
          <a:off x="18983402" y="1749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655" name="n_2mainValue【庁舎】&#10;一人当たり面積">
          <a:extLst>
            <a:ext uri="{FF2B5EF4-FFF2-40B4-BE49-F238E27FC236}">
              <a16:creationId xmlns:a16="http://schemas.microsoft.com/office/drawing/2014/main" id="{59200BDC-725E-4208-883F-13C5534BE758}"/>
            </a:ext>
          </a:extLst>
        </xdr:cNvPr>
        <xdr:cNvSpPr txBox="1"/>
      </xdr:nvSpPr>
      <xdr:spPr>
        <a:xfrm>
          <a:off x="18183302" y="1749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56" name="n_3mainValue【庁舎】&#10;一人当たり面積">
          <a:extLst>
            <a:ext uri="{FF2B5EF4-FFF2-40B4-BE49-F238E27FC236}">
              <a16:creationId xmlns:a16="http://schemas.microsoft.com/office/drawing/2014/main" id="{A6D914A4-97DE-4120-9067-10E5217CB098}"/>
            </a:ext>
          </a:extLst>
        </xdr:cNvPr>
        <xdr:cNvSpPr txBox="1"/>
      </xdr:nvSpPr>
      <xdr:spPr>
        <a:xfrm>
          <a:off x="173832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657" name="n_4mainValue【庁舎】&#10;一人当たり面積">
          <a:extLst>
            <a:ext uri="{FF2B5EF4-FFF2-40B4-BE49-F238E27FC236}">
              <a16:creationId xmlns:a16="http://schemas.microsoft.com/office/drawing/2014/main" id="{E39A1EC4-BB59-420E-B176-2EFBD48A9B3F}"/>
            </a:ext>
          </a:extLst>
        </xdr:cNvPr>
        <xdr:cNvSpPr txBox="1"/>
      </xdr:nvSpPr>
      <xdr:spPr>
        <a:xfrm>
          <a:off x="16592627" y="1751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6BDC269F-7A9B-49BB-B957-3EBF6147D32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F330F58F-9DD0-4192-9119-FE7080834A5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D942F1E0-023A-40CB-998F-878167C1C18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、庁舎であり、低くなっている施設は、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供用開始してから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年近く経過しており、公共施設等総合管理計画に基づき、今後、長寿命化など公共施設等の適正管理に努める。図書館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、供用開始後、２５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ほどの経過であるため、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580" t="s">
        <v>82</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75"/>
      <c r="DK1" s="175"/>
      <c r="DL1" s="175"/>
      <c r="DM1" s="175"/>
      <c r="DN1" s="175"/>
      <c r="DO1" s="175"/>
    </row>
    <row r="2" spans="1:119" ht="24" thickBot="1">
      <c r="B2" s="176" t="s">
        <v>83</v>
      </c>
      <c r="C2" s="176"/>
      <c r="D2" s="177"/>
    </row>
    <row r="3" spans="1:119" ht="18.75" customHeight="1" thickBot="1">
      <c r="A3" s="175"/>
      <c r="B3" s="581" t="s">
        <v>84</v>
      </c>
      <c r="C3" s="582"/>
      <c r="D3" s="582"/>
      <c r="E3" s="583"/>
      <c r="F3" s="583"/>
      <c r="G3" s="583"/>
      <c r="H3" s="583"/>
      <c r="I3" s="583"/>
      <c r="J3" s="583"/>
      <c r="K3" s="583"/>
      <c r="L3" s="583" t="s">
        <v>85</v>
      </c>
      <c r="M3" s="583"/>
      <c r="N3" s="583"/>
      <c r="O3" s="583"/>
      <c r="P3" s="583"/>
      <c r="Q3" s="583"/>
      <c r="R3" s="586"/>
      <c r="S3" s="586"/>
      <c r="T3" s="586"/>
      <c r="U3" s="586"/>
      <c r="V3" s="587"/>
      <c r="W3" s="477" t="s">
        <v>86</v>
      </c>
      <c r="X3" s="478"/>
      <c r="Y3" s="478"/>
      <c r="Z3" s="478"/>
      <c r="AA3" s="478"/>
      <c r="AB3" s="582"/>
      <c r="AC3" s="586" t="s">
        <v>87</v>
      </c>
      <c r="AD3" s="478"/>
      <c r="AE3" s="478"/>
      <c r="AF3" s="478"/>
      <c r="AG3" s="478"/>
      <c r="AH3" s="478"/>
      <c r="AI3" s="478"/>
      <c r="AJ3" s="478"/>
      <c r="AK3" s="478"/>
      <c r="AL3" s="548"/>
      <c r="AM3" s="477" t="s">
        <v>88</v>
      </c>
      <c r="AN3" s="478"/>
      <c r="AO3" s="478"/>
      <c r="AP3" s="478"/>
      <c r="AQ3" s="478"/>
      <c r="AR3" s="478"/>
      <c r="AS3" s="478"/>
      <c r="AT3" s="478"/>
      <c r="AU3" s="478"/>
      <c r="AV3" s="478"/>
      <c r="AW3" s="478"/>
      <c r="AX3" s="548"/>
      <c r="AY3" s="540" t="s">
        <v>1</v>
      </c>
      <c r="AZ3" s="541"/>
      <c r="BA3" s="541"/>
      <c r="BB3" s="541"/>
      <c r="BC3" s="541"/>
      <c r="BD3" s="541"/>
      <c r="BE3" s="541"/>
      <c r="BF3" s="541"/>
      <c r="BG3" s="541"/>
      <c r="BH3" s="541"/>
      <c r="BI3" s="541"/>
      <c r="BJ3" s="541"/>
      <c r="BK3" s="541"/>
      <c r="BL3" s="541"/>
      <c r="BM3" s="590"/>
      <c r="BN3" s="477" t="s">
        <v>89</v>
      </c>
      <c r="BO3" s="478"/>
      <c r="BP3" s="478"/>
      <c r="BQ3" s="478"/>
      <c r="BR3" s="478"/>
      <c r="BS3" s="478"/>
      <c r="BT3" s="478"/>
      <c r="BU3" s="548"/>
      <c r="BV3" s="477" t="s">
        <v>90</v>
      </c>
      <c r="BW3" s="478"/>
      <c r="BX3" s="478"/>
      <c r="BY3" s="478"/>
      <c r="BZ3" s="478"/>
      <c r="CA3" s="478"/>
      <c r="CB3" s="478"/>
      <c r="CC3" s="548"/>
      <c r="CD3" s="540" t="s">
        <v>1</v>
      </c>
      <c r="CE3" s="541"/>
      <c r="CF3" s="541"/>
      <c r="CG3" s="541"/>
      <c r="CH3" s="541"/>
      <c r="CI3" s="541"/>
      <c r="CJ3" s="541"/>
      <c r="CK3" s="541"/>
      <c r="CL3" s="541"/>
      <c r="CM3" s="541"/>
      <c r="CN3" s="541"/>
      <c r="CO3" s="541"/>
      <c r="CP3" s="541"/>
      <c r="CQ3" s="541"/>
      <c r="CR3" s="541"/>
      <c r="CS3" s="590"/>
      <c r="CT3" s="477" t="s">
        <v>91</v>
      </c>
      <c r="CU3" s="478"/>
      <c r="CV3" s="478"/>
      <c r="CW3" s="478"/>
      <c r="CX3" s="478"/>
      <c r="CY3" s="478"/>
      <c r="CZ3" s="478"/>
      <c r="DA3" s="548"/>
      <c r="DB3" s="477" t="s">
        <v>92</v>
      </c>
      <c r="DC3" s="478"/>
      <c r="DD3" s="478"/>
      <c r="DE3" s="478"/>
      <c r="DF3" s="478"/>
      <c r="DG3" s="478"/>
      <c r="DH3" s="478"/>
      <c r="DI3" s="548"/>
    </row>
    <row r="4" spans="1:119" ht="18.75" customHeight="1">
      <c r="A4" s="175"/>
      <c r="B4" s="556"/>
      <c r="C4" s="557"/>
      <c r="D4" s="557"/>
      <c r="E4" s="558"/>
      <c r="F4" s="558"/>
      <c r="G4" s="558"/>
      <c r="H4" s="558"/>
      <c r="I4" s="558"/>
      <c r="J4" s="558"/>
      <c r="K4" s="558"/>
      <c r="L4" s="558"/>
      <c r="M4" s="558"/>
      <c r="N4" s="558"/>
      <c r="O4" s="558"/>
      <c r="P4" s="558"/>
      <c r="Q4" s="558"/>
      <c r="R4" s="562"/>
      <c r="S4" s="562"/>
      <c r="T4" s="562"/>
      <c r="U4" s="562"/>
      <c r="V4" s="563"/>
      <c r="W4" s="549"/>
      <c r="X4" s="359"/>
      <c r="Y4" s="359"/>
      <c r="Z4" s="359"/>
      <c r="AA4" s="359"/>
      <c r="AB4" s="557"/>
      <c r="AC4" s="562"/>
      <c r="AD4" s="359"/>
      <c r="AE4" s="359"/>
      <c r="AF4" s="359"/>
      <c r="AG4" s="359"/>
      <c r="AH4" s="359"/>
      <c r="AI4" s="359"/>
      <c r="AJ4" s="359"/>
      <c r="AK4" s="359"/>
      <c r="AL4" s="550"/>
      <c r="AM4" s="499"/>
      <c r="AN4" s="397"/>
      <c r="AO4" s="397"/>
      <c r="AP4" s="397"/>
      <c r="AQ4" s="397"/>
      <c r="AR4" s="397"/>
      <c r="AS4" s="397"/>
      <c r="AT4" s="397"/>
      <c r="AU4" s="397"/>
      <c r="AV4" s="397"/>
      <c r="AW4" s="397"/>
      <c r="AX4" s="589"/>
      <c r="AY4" s="434" t="s">
        <v>93</v>
      </c>
      <c r="AZ4" s="435"/>
      <c r="BA4" s="435"/>
      <c r="BB4" s="435"/>
      <c r="BC4" s="435"/>
      <c r="BD4" s="435"/>
      <c r="BE4" s="435"/>
      <c r="BF4" s="435"/>
      <c r="BG4" s="435"/>
      <c r="BH4" s="435"/>
      <c r="BI4" s="435"/>
      <c r="BJ4" s="435"/>
      <c r="BK4" s="435"/>
      <c r="BL4" s="435"/>
      <c r="BM4" s="436"/>
      <c r="BN4" s="437">
        <v>10546598</v>
      </c>
      <c r="BO4" s="438"/>
      <c r="BP4" s="438"/>
      <c r="BQ4" s="438"/>
      <c r="BR4" s="438"/>
      <c r="BS4" s="438"/>
      <c r="BT4" s="438"/>
      <c r="BU4" s="439"/>
      <c r="BV4" s="437">
        <v>10318596</v>
      </c>
      <c r="BW4" s="438"/>
      <c r="BX4" s="438"/>
      <c r="BY4" s="438"/>
      <c r="BZ4" s="438"/>
      <c r="CA4" s="438"/>
      <c r="CB4" s="438"/>
      <c r="CC4" s="439"/>
      <c r="CD4" s="574" t="s">
        <v>94</v>
      </c>
      <c r="CE4" s="575"/>
      <c r="CF4" s="575"/>
      <c r="CG4" s="575"/>
      <c r="CH4" s="575"/>
      <c r="CI4" s="575"/>
      <c r="CJ4" s="575"/>
      <c r="CK4" s="575"/>
      <c r="CL4" s="575"/>
      <c r="CM4" s="575"/>
      <c r="CN4" s="575"/>
      <c r="CO4" s="575"/>
      <c r="CP4" s="575"/>
      <c r="CQ4" s="575"/>
      <c r="CR4" s="575"/>
      <c r="CS4" s="576"/>
      <c r="CT4" s="577">
        <v>6.7</v>
      </c>
      <c r="CU4" s="578"/>
      <c r="CV4" s="578"/>
      <c r="CW4" s="578"/>
      <c r="CX4" s="578"/>
      <c r="CY4" s="578"/>
      <c r="CZ4" s="578"/>
      <c r="DA4" s="579"/>
      <c r="DB4" s="577">
        <v>6.4</v>
      </c>
      <c r="DC4" s="578"/>
      <c r="DD4" s="578"/>
      <c r="DE4" s="578"/>
      <c r="DF4" s="578"/>
      <c r="DG4" s="578"/>
      <c r="DH4" s="578"/>
      <c r="DI4" s="579"/>
    </row>
    <row r="5" spans="1:119" ht="18.75" customHeight="1">
      <c r="A5" s="175"/>
      <c r="B5" s="584"/>
      <c r="C5" s="398"/>
      <c r="D5" s="398"/>
      <c r="E5" s="585"/>
      <c r="F5" s="585"/>
      <c r="G5" s="585"/>
      <c r="H5" s="585"/>
      <c r="I5" s="585"/>
      <c r="J5" s="585"/>
      <c r="K5" s="585"/>
      <c r="L5" s="585"/>
      <c r="M5" s="585"/>
      <c r="N5" s="585"/>
      <c r="O5" s="585"/>
      <c r="P5" s="585"/>
      <c r="Q5" s="585"/>
      <c r="R5" s="396"/>
      <c r="S5" s="396"/>
      <c r="T5" s="396"/>
      <c r="U5" s="396"/>
      <c r="V5" s="588"/>
      <c r="W5" s="499"/>
      <c r="X5" s="397"/>
      <c r="Y5" s="397"/>
      <c r="Z5" s="397"/>
      <c r="AA5" s="397"/>
      <c r="AB5" s="398"/>
      <c r="AC5" s="396"/>
      <c r="AD5" s="397"/>
      <c r="AE5" s="397"/>
      <c r="AF5" s="397"/>
      <c r="AG5" s="397"/>
      <c r="AH5" s="397"/>
      <c r="AI5" s="397"/>
      <c r="AJ5" s="397"/>
      <c r="AK5" s="397"/>
      <c r="AL5" s="589"/>
      <c r="AM5" s="465" t="s">
        <v>95</v>
      </c>
      <c r="AN5" s="365"/>
      <c r="AO5" s="365"/>
      <c r="AP5" s="365"/>
      <c r="AQ5" s="365"/>
      <c r="AR5" s="365"/>
      <c r="AS5" s="365"/>
      <c r="AT5" s="366"/>
      <c r="AU5" s="466" t="s">
        <v>96</v>
      </c>
      <c r="AV5" s="467"/>
      <c r="AW5" s="467"/>
      <c r="AX5" s="467"/>
      <c r="AY5" s="422" t="s">
        <v>97</v>
      </c>
      <c r="AZ5" s="423"/>
      <c r="BA5" s="423"/>
      <c r="BB5" s="423"/>
      <c r="BC5" s="423"/>
      <c r="BD5" s="423"/>
      <c r="BE5" s="423"/>
      <c r="BF5" s="423"/>
      <c r="BG5" s="423"/>
      <c r="BH5" s="423"/>
      <c r="BI5" s="423"/>
      <c r="BJ5" s="423"/>
      <c r="BK5" s="423"/>
      <c r="BL5" s="423"/>
      <c r="BM5" s="424"/>
      <c r="BN5" s="408">
        <v>10065993</v>
      </c>
      <c r="BO5" s="409"/>
      <c r="BP5" s="409"/>
      <c r="BQ5" s="409"/>
      <c r="BR5" s="409"/>
      <c r="BS5" s="409"/>
      <c r="BT5" s="409"/>
      <c r="BU5" s="410"/>
      <c r="BV5" s="408">
        <v>9832560</v>
      </c>
      <c r="BW5" s="409"/>
      <c r="BX5" s="409"/>
      <c r="BY5" s="409"/>
      <c r="BZ5" s="409"/>
      <c r="CA5" s="409"/>
      <c r="CB5" s="409"/>
      <c r="CC5" s="410"/>
      <c r="CD5" s="448" t="s">
        <v>98</v>
      </c>
      <c r="CE5" s="368"/>
      <c r="CF5" s="368"/>
      <c r="CG5" s="368"/>
      <c r="CH5" s="368"/>
      <c r="CI5" s="368"/>
      <c r="CJ5" s="368"/>
      <c r="CK5" s="368"/>
      <c r="CL5" s="368"/>
      <c r="CM5" s="368"/>
      <c r="CN5" s="368"/>
      <c r="CO5" s="368"/>
      <c r="CP5" s="368"/>
      <c r="CQ5" s="368"/>
      <c r="CR5" s="368"/>
      <c r="CS5" s="449"/>
      <c r="CT5" s="405">
        <v>89.6</v>
      </c>
      <c r="CU5" s="406"/>
      <c r="CV5" s="406"/>
      <c r="CW5" s="406"/>
      <c r="CX5" s="406"/>
      <c r="CY5" s="406"/>
      <c r="CZ5" s="406"/>
      <c r="DA5" s="407"/>
      <c r="DB5" s="405">
        <v>85</v>
      </c>
      <c r="DC5" s="406"/>
      <c r="DD5" s="406"/>
      <c r="DE5" s="406"/>
      <c r="DF5" s="406"/>
      <c r="DG5" s="406"/>
      <c r="DH5" s="406"/>
      <c r="DI5" s="407"/>
    </row>
    <row r="6" spans="1:119" ht="18.75" customHeight="1">
      <c r="A6" s="175"/>
      <c r="B6" s="554" t="s">
        <v>99</v>
      </c>
      <c r="C6" s="395"/>
      <c r="D6" s="395"/>
      <c r="E6" s="555"/>
      <c r="F6" s="555"/>
      <c r="G6" s="555"/>
      <c r="H6" s="555"/>
      <c r="I6" s="555"/>
      <c r="J6" s="555"/>
      <c r="K6" s="555"/>
      <c r="L6" s="555" t="s">
        <v>100</v>
      </c>
      <c r="M6" s="555"/>
      <c r="N6" s="555"/>
      <c r="O6" s="555"/>
      <c r="P6" s="555"/>
      <c r="Q6" s="555"/>
      <c r="R6" s="393"/>
      <c r="S6" s="393"/>
      <c r="T6" s="393"/>
      <c r="U6" s="393"/>
      <c r="V6" s="561"/>
      <c r="W6" s="498" t="s">
        <v>101</v>
      </c>
      <c r="X6" s="394"/>
      <c r="Y6" s="394"/>
      <c r="Z6" s="394"/>
      <c r="AA6" s="394"/>
      <c r="AB6" s="395"/>
      <c r="AC6" s="566" t="s">
        <v>102</v>
      </c>
      <c r="AD6" s="567"/>
      <c r="AE6" s="567"/>
      <c r="AF6" s="567"/>
      <c r="AG6" s="567"/>
      <c r="AH6" s="567"/>
      <c r="AI6" s="567"/>
      <c r="AJ6" s="567"/>
      <c r="AK6" s="567"/>
      <c r="AL6" s="568"/>
      <c r="AM6" s="465" t="s">
        <v>103</v>
      </c>
      <c r="AN6" s="365"/>
      <c r="AO6" s="365"/>
      <c r="AP6" s="365"/>
      <c r="AQ6" s="365"/>
      <c r="AR6" s="365"/>
      <c r="AS6" s="365"/>
      <c r="AT6" s="366"/>
      <c r="AU6" s="466" t="s">
        <v>104</v>
      </c>
      <c r="AV6" s="467"/>
      <c r="AW6" s="467"/>
      <c r="AX6" s="467"/>
      <c r="AY6" s="422" t="s">
        <v>105</v>
      </c>
      <c r="AZ6" s="423"/>
      <c r="BA6" s="423"/>
      <c r="BB6" s="423"/>
      <c r="BC6" s="423"/>
      <c r="BD6" s="423"/>
      <c r="BE6" s="423"/>
      <c r="BF6" s="423"/>
      <c r="BG6" s="423"/>
      <c r="BH6" s="423"/>
      <c r="BI6" s="423"/>
      <c r="BJ6" s="423"/>
      <c r="BK6" s="423"/>
      <c r="BL6" s="423"/>
      <c r="BM6" s="424"/>
      <c r="BN6" s="408">
        <v>480605</v>
      </c>
      <c r="BO6" s="409"/>
      <c r="BP6" s="409"/>
      <c r="BQ6" s="409"/>
      <c r="BR6" s="409"/>
      <c r="BS6" s="409"/>
      <c r="BT6" s="409"/>
      <c r="BU6" s="410"/>
      <c r="BV6" s="408">
        <v>486036</v>
      </c>
      <c r="BW6" s="409"/>
      <c r="BX6" s="409"/>
      <c r="BY6" s="409"/>
      <c r="BZ6" s="409"/>
      <c r="CA6" s="409"/>
      <c r="CB6" s="409"/>
      <c r="CC6" s="410"/>
      <c r="CD6" s="448" t="s">
        <v>106</v>
      </c>
      <c r="CE6" s="368"/>
      <c r="CF6" s="368"/>
      <c r="CG6" s="368"/>
      <c r="CH6" s="368"/>
      <c r="CI6" s="368"/>
      <c r="CJ6" s="368"/>
      <c r="CK6" s="368"/>
      <c r="CL6" s="368"/>
      <c r="CM6" s="368"/>
      <c r="CN6" s="368"/>
      <c r="CO6" s="368"/>
      <c r="CP6" s="368"/>
      <c r="CQ6" s="368"/>
      <c r="CR6" s="368"/>
      <c r="CS6" s="449"/>
      <c r="CT6" s="551">
        <v>91.5</v>
      </c>
      <c r="CU6" s="552"/>
      <c r="CV6" s="552"/>
      <c r="CW6" s="552"/>
      <c r="CX6" s="552"/>
      <c r="CY6" s="552"/>
      <c r="CZ6" s="552"/>
      <c r="DA6" s="553"/>
      <c r="DB6" s="551">
        <v>90</v>
      </c>
      <c r="DC6" s="552"/>
      <c r="DD6" s="552"/>
      <c r="DE6" s="552"/>
      <c r="DF6" s="552"/>
      <c r="DG6" s="552"/>
      <c r="DH6" s="552"/>
      <c r="DI6" s="553"/>
    </row>
    <row r="7" spans="1:119" ht="18.75" customHeight="1">
      <c r="A7" s="175"/>
      <c r="B7" s="556"/>
      <c r="C7" s="557"/>
      <c r="D7" s="557"/>
      <c r="E7" s="558"/>
      <c r="F7" s="558"/>
      <c r="G7" s="558"/>
      <c r="H7" s="558"/>
      <c r="I7" s="558"/>
      <c r="J7" s="558"/>
      <c r="K7" s="558"/>
      <c r="L7" s="558"/>
      <c r="M7" s="558"/>
      <c r="N7" s="558"/>
      <c r="O7" s="558"/>
      <c r="P7" s="558"/>
      <c r="Q7" s="558"/>
      <c r="R7" s="562"/>
      <c r="S7" s="562"/>
      <c r="T7" s="562"/>
      <c r="U7" s="562"/>
      <c r="V7" s="563"/>
      <c r="W7" s="549"/>
      <c r="X7" s="359"/>
      <c r="Y7" s="359"/>
      <c r="Z7" s="359"/>
      <c r="AA7" s="359"/>
      <c r="AB7" s="557"/>
      <c r="AC7" s="569"/>
      <c r="AD7" s="360"/>
      <c r="AE7" s="360"/>
      <c r="AF7" s="360"/>
      <c r="AG7" s="360"/>
      <c r="AH7" s="360"/>
      <c r="AI7" s="360"/>
      <c r="AJ7" s="360"/>
      <c r="AK7" s="360"/>
      <c r="AL7" s="570"/>
      <c r="AM7" s="465" t="s">
        <v>107</v>
      </c>
      <c r="AN7" s="365"/>
      <c r="AO7" s="365"/>
      <c r="AP7" s="365"/>
      <c r="AQ7" s="365"/>
      <c r="AR7" s="365"/>
      <c r="AS7" s="365"/>
      <c r="AT7" s="366"/>
      <c r="AU7" s="466" t="s">
        <v>104</v>
      </c>
      <c r="AV7" s="467"/>
      <c r="AW7" s="467"/>
      <c r="AX7" s="467"/>
      <c r="AY7" s="422" t="s">
        <v>108</v>
      </c>
      <c r="AZ7" s="423"/>
      <c r="BA7" s="423"/>
      <c r="BB7" s="423"/>
      <c r="BC7" s="423"/>
      <c r="BD7" s="423"/>
      <c r="BE7" s="423"/>
      <c r="BF7" s="423"/>
      <c r="BG7" s="423"/>
      <c r="BH7" s="423"/>
      <c r="BI7" s="423"/>
      <c r="BJ7" s="423"/>
      <c r="BK7" s="423"/>
      <c r="BL7" s="423"/>
      <c r="BM7" s="424"/>
      <c r="BN7" s="408">
        <v>29705</v>
      </c>
      <c r="BO7" s="409"/>
      <c r="BP7" s="409"/>
      <c r="BQ7" s="409"/>
      <c r="BR7" s="409"/>
      <c r="BS7" s="409"/>
      <c r="BT7" s="409"/>
      <c r="BU7" s="410"/>
      <c r="BV7" s="408">
        <v>40703</v>
      </c>
      <c r="BW7" s="409"/>
      <c r="BX7" s="409"/>
      <c r="BY7" s="409"/>
      <c r="BZ7" s="409"/>
      <c r="CA7" s="409"/>
      <c r="CB7" s="409"/>
      <c r="CC7" s="410"/>
      <c r="CD7" s="448" t="s">
        <v>109</v>
      </c>
      <c r="CE7" s="368"/>
      <c r="CF7" s="368"/>
      <c r="CG7" s="368"/>
      <c r="CH7" s="368"/>
      <c r="CI7" s="368"/>
      <c r="CJ7" s="368"/>
      <c r="CK7" s="368"/>
      <c r="CL7" s="368"/>
      <c r="CM7" s="368"/>
      <c r="CN7" s="368"/>
      <c r="CO7" s="368"/>
      <c r="CP7" s="368"/>
      <c r="CQ7" s="368"/>
      <c r="CR7" s="368"/>
      <c r="CS7" s="449"/>
      <c r="CT7" s="408">
        <v>6714106</v>
      </c>
      <c r="CU7" s="409"/>
      <c r="CV7" s="409"/>
      <c r="CW7" s="409"/>
      <c r="CX7" s="409"/>
      <c r="CY7" s="409"/>
      <c r="CZ7" s="409"/>
      <c r="DA7" s="410"/>
      <c r="DB7" s="408">
        <v>6950965</v>
      </c>
      <c r="DC7" s="409"/>
      <c r="DD7" s="409"/>
      <c r="DE7" s="409"/>
      <c r="DF7" s="409"/>
      <c r="DG7" s="409"/>
      <c r="DH7" s="409"/>
      <c r="DI7" s="410"/>
    </row>
    <row r="8" spans="1:119" ht="18.75" customHeight="1" thickBot="1">
      <c r="A8" s="175"/>
      <c r="B8" s="559"/>
      <c r="C8" s="504"/>
      <c r="D8" s="504"/>
      <c r="E8" s="560"/>
      <c r="F8" s="560"/>
      <c r="G8" s="560"/>
      <c r="H8" s="560"/>
      <c r="I8" s="560"/>
      <c r="J8" s="560"/>
      <c r="K8" s="560"/>
      <c r="L8" s="560"/>
      <c r="M8" s="560"/>
      <c r="N8" s="560"/>
      <c r="O8" s="560"/>
      <c r="P8" s="560"/>
      <c r="Q8" s="560"/>
      <c r="R8" s="564"/>
      <c r="S8" s="564"/>
      <c r="T8" s="564"/>
      <c r="U8" s="564"/>
      <c r="V8" s="565"/>
      <c r="W8" s="479"/>
      <c r="X8" s="480"/>
      <c r="Y8" s="480"/>
      <c r="Z8" s="480"/>
      <c r="AA8" s="480"/>
      <c r="AB8" s="504"/>
      <c r="AC8" s="571"/>
      <c r="AD8" s="572"/>
      <c r="AE8" s="572"/>
      <c r="AF8" s="572"/>
      <c r="AG8" s="572"/>
      <c r="AH8" s="572"/>
      <c r="AI8" s="572"/>
      <c r="AJ8" s="572"/>
      <c r="AK8" s="572"/>
      <c r="AL8" s="573"/>
      <c r="AM8" s="465" t="s">
        <v>110</v>
      </c>
      <c r="AN8" s="365"/>
      <c r="AO8" s="365"/>
      <c r="AP8" s="365"/>
      <c r="AQ8" s="365"/>
      <c r="AR8" s="365"/>
      <c r="AS8" s="365"/>
      <c r="AT8" s="366"/>
      <c r="AU8" s="466" t="s">
        <v>104</v>
      </c>
      <c r="AV8" s="467"/>
      <c r="AW8" s="467"/>
      <c r="AX8" s="467"/>
      <c r="AY8" s="422" t="s">
        <v>111</v>
      </c>
      <c r="AZ8" s="423"/>
      <c r="BA8" s="423"/>
      <c r="BB8" s="423"/>
      <c r="BC8" s="423"/>
      <c r="BD8" s="423"/>
      <c r="BE8" s="423"/>
      <c r="BF8" s="423"/>
      <c r="BG8" s="423"/>
      <c r="BH8" s="423"/>
      <c r="BI8" s="423"/>
      <c r="BJ8" s="423"/>
      <c r="BK8" s="423"/>
      <c r="BL8" s="423"/>
      <c r="BM8" s="424"/>
      <c r="BN8" s="408">
        <v>450900</v>
      </c>
      <c r="BO8" s="409"/>
      <c r="BP8" s="409"/>
      <c r="BQ8" s="409"/>
      <c r="BR8" s="409"/>
      <c r="BS8" s="409"/>
      <c r="BT8" s="409"/>
      <c r="BU8" s="410"/>
      <c r="BV8" s="408">
        <v>445333</v>
      </c>
      <c r="BW8" s="409"/>
      <c r="BX8" s="409"/>
      <c r="BY8" s="409"/>
      <c r="BZ8" s="409"/>
      <c r="CA8" s="409"/>
      <c r="CB8" s="409"/>
      <c r="CC8" s="410"/>
      <c r="CD8" s="448" t="s">
        <v>112</v>
      </c>
      <c r="CE8" s="368"/>
      <c r="CF8" s="368"/>
      <c r="CG8" s="368"/>
      <c r="CH8" s="368"/>
      <c r="CI8" s="368"/>
      <c r="CJ8" s="368"/>
      <c r="CK8" s="368"/>
      <c r="CL8" s="368"/>
      <c r="CM8" s="368"/>
      <c r="CN8" s="368"/>
      <c r="CO8" s="368"/>
      <c r="CP8" s="368"/>
      <c r="CQ8" s="368"/>
      <c r="CR8" s="368"/>
      <c r="CS8" s="449"/>
      <c r="CT8" s="511">
        <v>0.61</v>
      </c>
      <c r="CU8" s="512"/>
      <c r="CV8" s="512"/>
      <c r="CW8" s="512"/>
      <c r="CX8" s="512"/>
      <c r="CY8" s="512"/>
      <c r="CZ8" s="512"/>
      <c r="DA8" s="513"/>
      <c r="DB8" s="511">
        <v>0.64</v>
      </c>
      <c r="DC8" s="512"/>
      <c r="DD8" s="512"/>
      <c r="DE8" s="512"/>
      <c r="DF8" s="512"/>
      <c r="DG8" s="512"/>
      <c r="DH8" s="512"/>
      <c r="DI8" s="513"/>
    </row>
    <row r="9" spans="1:119" ht="18.75" customHeight="1" thickBot="1">
      <c r="A9" s="175"/>
      <c r="B9" s="540" t="s">
        <v>113</v>
      </c>
      <c r="C9" s="541"/>
      <c r="D9" s="541"/>
      <c r="E9" s="541"/>
      <c r="F9" s="541"/>
      <c r="G9" s="541"/>
      <c r="H9" s="541"/>
      <c r="I9" s="541"/>
      <c r="J9" s="541"/>
      <c r="K9" s="459"/>
      <c r="L9" s="542" t="s">
        <v>114</v>
      </c>
      <c r="M9" s="543"/>
      <c r="N9" s="543"/>
      <c r="O9" s="543"/>
      <c r="P9" s="543"/>
      <c r="Q9" s="544"/>
      <c r="R9" s="545">
        <v>28524</v>
      </c>
      <c r="S9" s="546"/>
      <c r="T9" s="546"/>
      <c r="U9" s="546"/>
      <c r="V9" s="547"/>
      <c r="W9" s="477" t="s">
        <v>115</v>
      </c>
      <c r="X9" s="478"/>
      <c r="Y9" s="478"/>
      <c r="Z9" s="478"/>
      <c r="AA9" s="478"/>
      <c r="AB9" s="478"/>
      <c r="AC9" s="478"/>
      <c r="AD9" s="478"/>
      <c r="AE9" s="478"/>
      <c r="AF9" s="478"/>
      <c r="AG9" s="478"/>
      <c r="AH9" s="478"/>
      <c r="AI9" s="478"/>
      <c r="AJ9" s="478"/>
      <c r="AK9" s="478"/>
      <c r="AL9" s="548"/>
      <c r="AM9" s="465" t="s">
        <v>116</v>
      </c>
      <c r="AN9" s="365"/>
      <c r="AO9" s="365"/>
      <c r="AP9" s="365"/>
      <c r="AQ9" s="365"/>
      <c r="AR9" s="365"/>
      <c r="AS9" s="365"/>
      <c r="AT9" s="366"/>
      <c r="AU9" s="466" t="s">
        <v>117</v>
      </c>
      <c r="AV9" s="467"/>
      <c r="AW9" s="467"/>
      <c r="AX9" s="467"/>
      <c r="AY9" s="422" t="s">
        <v>118</v>
      </c>
      <c r="AZ9" s="423"/>
      <c r="BA9" s="423"/>
      <c r="BB9" s="423"/>
      <c r="BC9" s="423"/>
      <c r="BD9" s="423"/>
      <c r="BE9" s="423"/>
      <c r="BF9" s="423"/>
      <c r="BG9" s="423"/>
      <c r="BH9" s="423"/>
      <c r="BI9" s="423"/>
      <c r="BJ9" s="423"/>
      <c r="BK9" s="423"/>
      <c r="BL9" s="423"/>
      <c r="BM9" s="424"/>
      <c r="BN9" s="408">
        <v>5567</v>
      </c>
      <c r="BO9" s="409"/>
      <c r="BP9" s="409"/>
      <c r="BQ9" s="409"/>
      <c r="BR9" s="409"/>
      <c r="BS9" s="409"/>
      <c r="BT9" s="409"/>
      <c r="BU9" s="410"/>
      <c r="BV9" s="408">
        <v>196075</v>
      </c>
      <c r="BW9" s="409"/>
      <c r="BX9" s="409"/>
      <c r="BY9" s="409"/>
      <c r="BZ9" s="409"/>
      <c r="CA9" s="409"/>
      <c r="CB9" s="409"/>
      <c r="CC9" s="410"/>
      <c r="CD9" s="448" t="s">
        <v>119</v>
      </c>
      <c r="CE9" s="368"/>
      <c r="CF9" s="368"/>
      <c r="CG9" s="368"/>
      <c r="CH9" s="368"/>
      <c r="CI9" s="368"/>
      <c r="CJ9" s="368"/>
      <c r="CK9" s="368"/>
      <c r="CL9" s="368"/>
      <c r="CM9" s="368"/>
      <c r="CN9" s="368"/>
      <c r="CO9" s="368"/>
      <c r="CP9" s="368"/>
      <c r="CQ9" s="368"/>
      <c r="CR9" s="368"/>
      <c r="CS9" s="449"/>
      <c r="CT9" s="405">
        <v>11.2</v>
      </c>
      <c r="CU9" s="406"/>
      <c r="CV9" s="406"/>
      <c r="CW9" s="406"/>
      <c r="CX9" s="406"/>
      <c r="CY9" s="406"/>
      <c r="CZ9" s="406"/>
      <c r="DA9" s="407"/>
      <c r="DB9" s="405">
        <v>12.7</v>
      </c>
      <c r="DC9" s="406"/>
      <c r="DD9" s="406"/>
      <c r="DE9" s="406"/>
      <c r="DF9" s="406"/>
      <c r="DG9" s="406"/>
      <c r="DH9" s="406"/>
      <c r="DI9" s="407"/>
    </row>
    <row r="10" spans="1:119" ht="18.75" customHeight="1" thickBot="1">
      <c r="A10" s="175"/>
      <c r="B10" s="540"/>
      <c r="C10" s="541"/>
      <c r="D10" s="541"/>
      <c r="E10" s="541"/>
      <c r="F10" s="541"/>
      <c r="G10" s="541"/>
      <c r="H10" s="541"/>
      <c r="I10" s="541"/>
      <c r="J10" s="541"/>
      <c r="K10" s="459"/>
      <c r="L10" s="364" t="s">
        <v>120</v>
      </c>
      <c r="M10" s="365"/>
      <c r="N10" s="365"/>
      <c r="O10" s="365"/>
      <c r="P10" s="365"/>
      <c r="Q10" s="366"/>
      <c r="R10" s="361">
        <v>31178</v>
      </c>
      <c r="S10" s="362"/>
      <c r="T10" s="362"/>
      <c r="U10" s="362"/>
      <c r="V10" s="421"/>
      <c r="W10" s="549"/>
      <c r="X10" s="359"/>
      <c r="Y10" s="359"/>
      <c r="Z10" s="359"/>
      <c r="AA10" s="359"/>
      <c r="AB10" s="359"/>
      <c r="AC10" s="359"/>
      <c r="AD10" s="359"/>
      <c r="AE10" s="359"/>
      <c r="AF10" s="359"/>
      <c r="AG10" s="359"/>
      <c r="AH10" s="359"/>
      <c r="AI10" s="359"/>
      <c r="AJ10" s="359"/>
      <c r="AK10" s="359"/>
      <c r="AL10" s="550"/>
      <c r="AM10" s="465" t="s">
        <v>121</v>
      </c>
      <c r="AN10" s="365"/>
      <c r="AO10" s="365"/>
      <c r="AP10" s="365"/>
      <c r="AQ10" s="365"/>
      <c r="AR10" s="365"/>
      <c r="AS10" s="365"/>
      <c r="AT10" s="366"/>
      <c r="AU10" s="466" t="s">
        <v>122</v>
      </c>
      <c r="AV10" s="467"/>
      <c r="AW10" s="467"/>
      <c r="AX10" s="467"/>
      <c r="AY10" s="422" t="s">
        <v>123</v>
      </c>
      <c r="AZ10" s="423"/>
      <c r="BA10" s="423"/>
      <c r="BB10" s="423"/>
      <c r="BC10" s="423"/>
      <c r="BD10" s="423"/>
      <c r="BE10" s="423"/>
      <c r="BF10" s="423"/>
      <c r="BG10" s="423"/>
      <c r="BH10" s="423"/>
      <c r="BI10" s="423"/>
      <c r="BJ10" s="423"/>
      <c r="BK10" s="423"/>
      <c r="BL10" s="423"/>
      <c r="BM10" s="424"/>
      <c r="BN10" s="408">
        <v>73</v>
      </c>
      <c r="BO10" s="409"/>
      <c r="BP10" s="409"/>
      <c r="BQ10" s="409"/>
      <c r="BR10" s="409"/>
      <c r="BS10" s="409"/>
      <c r="BT10" s="409"/>
      <c r="BU10" s="410"/>
      <c r="BV10" s="408">
        <v>140795</v>
      </c>
      <c r="BW10" s="409"/>
      <c r="BX10" s="409"/>
      <c r="BY10" s="409"/>
      <c r="BZ10" s="409"/>
      <c r="CA10" s="409"/>
      <c r="CB10" s="409"/>
      <c r="CC10" s="410"/>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40"/>
      <c r="C11" s="541"/>
      <c r="D11" s="541"/>
      <c r="E11" s="541"/>
      <c r="F11" s="541"/>
      <c r="G11" s="541"/>
      <c r="H11" s="541"/>
      <c r="I11" s="541"/>
      <c r="J11" s="541"/>
      <c r="K11" s="459"/>
      <c r="L11" s="369" t="s">
        <v>125</v>
      </c>
      <c r="M11" s="370"/>
      <c r="N11" s="370"/>
      <c r="O11" s="370"/>
      <c r="P11" s="370"/>
      <c r="Q11" s="371"/>
      <c r="R11" s="537" t="s">
        <v>126</v>
      </c>
      <c r="S11" s="538"/>
      <c r="T11" s="538"/>
      <c r="U11" s="538"/>
      <c r="V11" s="539"/>
      <c r="W11" s="549"/>
      <c r="X11" s="359"/>
      <c r="Y11" s="359"/>
      <c r="Z11" s="359"/>
      <c r="AA11" s="359"/>
      <c r="AB11" s="359"/>
      <c r="AC11" s="359"/>
      <c r="AD11" s="359"/>
      <c r="AE11" s="359"/>
      <c r="AF11" s="359"/>
      <c r="AG11" s="359"/>
      <c r="AH11" s="359"/>
      <c r="AI11" s="359"/>
      <c r="AJ11" s="359"/>
      <c r="AK11" s="359"/>
      <c r="AL11" s="550"/>
      <c r="AM11" s="465" t="s">
        <v>127</v>
      </c>
      <c r="AN11" s="365"/>
      <c r="AO11" s="365"/>
      <c r="AP11" s="365"/>
      <c r="AQ11" s="365"/>
      <c r="AR11" s="365"/>
      <c r="AS11" s="365"/>
      <c r="AT11" s="366"/>
      <c r="AU11" s="466" t="s">
        <v>128</v>
      </c>
      <c r="AV11" s="467"/>
      <c r="AW11" s="467"/>
      <c r="AX11" s="467"/>
      <c r="AY11" s="422" t="s">
        <v>129</v>
      </c>
      <c r="AZ11" s="423"/>
      <c r="BA11" s="423"/>
      <c r="BB11" s="423"/>
      <c r="BC11" s="423"/>
      <c r="BD11" s="423"/>
      <c r="BE11" s="423"/>
      <c r="BF11" s="423"/>
      <c r="BG11" s="423"/>
      <c r="BH11" s="423"/>
      <c r="BI11" s="423"/>
      <c r="BJ11" s="423"/>
      <c r="BK11" s="423"/>
      <c r="BL11" s="423"/>
      <c r="BM11" s="424"/>
      <c r="BN11" s="408">
        <v>0</v>
      </c>
      <c r="BO11" s="409"/>
      <c r="BP11" s="409"/>
      <c r="BQ11" s="409"/>
      <c r="BR11" s="409"/>
      <c r="BS11" s="409"/>
      <c r="BT11" s="409"/>
      <c r="BU11" s="410"/>
      <c r="BV11" s="408">
        <v>3100</v>
      </c>
      <c r="BW11" s="409"/>
      <c r="BX11" s="409"/>
      <c r="BY11" s="409"/>
      <c r="BZ11" s="409"/>
      <c r="CA11" s="409"/>
      <c r="CB11" s="409"/>
      <c r="CC11" s="410"/>
      <c r="CD11" s="448" t="s">
        <v>130</v>
      </c>
      <c r="CE11" s="368"/>
      <c r="CF11" s="368"/>
      <c r="CG11" s="368"/>
      <c r="CH11" s="368"/>
      <c r="CI11" s="368"/>
      <c r="CJ11" s="368"/>
      <c r="CK11" s="368"/>
      <c r="CL11" s="368"/>
      <c r="CM11" s="368"/>
      <c r="CN11" s="368"/>
      <c r="CO11" s="368"/>
      <c r="CP11" s="368"/>
      <c r="CQ11" s="368"/>
      <c r="CR11" s="368"/>
      <c r="CS11" s="449"/>
      <c r="CT11" s="511" t="s">
        <v>131</v>
      </c>
      <c r="CU11" s="512"/>
      <c r="CV11" s="512"/>
      <c r="CW11" s="512"/>
      <c r="CX11" s="512"/>
      <c r="CY11" s="512"/>
      <c r="CZ11" s="512"/>
      <c r="DA11" s="513"/>
      <c r="DB11" s="511" t="s">
        <v>132</v>
      </c>
      <c r="DC11" s="512"/>
      <c r="DD11" s="512"/>
      <c r="DE11" s="512"/>
      <c r="DF11" s="512"/>
      <c r="DG11" s="512"/>
      <c r="DH11" s="512"/>
      <c r="DI11" s="513"/>
    </row>
    <row r="12" spans="1:119" ht="18.75" customHeight="1">
      <c r="A12" s="175"/>
      <c r="B12" s="514" t="s">
        <v>133</v>
      </c>
      <c r="C12" s="515"/>
      <c r="D12" s="515"/>
      <c r="E12" s="515"/>
      <c r="F12" s="515"/>
      <c r="G12" s="515"/>
      <c r="H12" s="515"/>
      <c r="I12" s="515"/>
      <c r="J12" s="515"/>
      <c r="K12" s="516"/>
      <c r="L12" s="523" t="s">
        <v>134</v>
      </c>
      <c r="M12" s="524"/>
      <c r="N12" s="524"/>
      <c r="O12" s="524"/>
      <c r="P12" s="524"/>
      <c r="Q12" s="525"/>
      <c r="R12" s="526">
        <v>28244</v>
      </c>
      <c r="S12" s="527"/>
      <c r="T12" s="527"/>
      <c r="U12" s="527"/>
      <c r="V12" s="528"/>
      <c r="W12" s="529" t="s">
        <v>1</v>
      </c>
      <c r="X12" s="467"/>
      <c r="Y12" s="467"/>
      <c r="Z12" s="467"/>
      <c r="AA12" s="467"/>
      <c r="AB12" s="530"/>
      <c r="AC12" s="531" t="s">
        <v>135</v>
      </c>
      <c r="AD12" s="532"/>
      <c r="AE12" s="532"/>
      <c r="AF12" s="532"/>
      <c r="AG12" s="533"/>
      <c r="AH12" s="531" t="s">
        <v>136</v>
      </c>
      <c r="AI12" s="532"/>
      <c r="AJ12" s="532"/>
      <c r="AK12" s="532"/>
      <c r="AL12" s="534"/>
      <c r="AM12" s="465" t="s">
        <v>137</v>
      </c>
      <c r="AN12" s="365"/>
      <c r="AO12" s="365"/>
      <c r="AP12" s="365"/>
      <c r="AQ12" s="365"/>
      <c r="AR12" s="365"/>
      <c r="AS12" s="365"/>
      <c r="AT12" s="366"/>
      <c r="AU12" s="466" t="s">
        <v>122</v>
      </c>
      <c r="AV12" s="467"/>
      <c r="AW12" s="467"/>
      <c r="AX12" s="467"/>
      <c r="AY12" s="422" t="s">
        <v>138</v>
      </c>
      <c r="AZ12" s="423"/>
      <c r="BA12" s="423"/>
      <c r="BB12" s="423"/>
      <c r="BC12" s="423"/>
      <c r="BD12" s="423"/>
      <c r="BE12" s="423"/>
      <c r="BF12" s="423"/>
      <c r="BG12" s="423"/>
      <c r="BH12" s="423"/>
      <c r="BI12" s="423"/>
      <c r="BJ12" s="423"/>
      <c r="BK12" s="423"/>
      <c r="BL12" s="423"/>
      <c r="BM12" s="424"/>
      <c r="BN12" s="408">
        <v>291348</v>
      </c>
      <c r="BO12" s="409"/>
      <c r="BP12" s="409"/>
      <c r="BQ12" s="409"/>
      <c r="BR12" s="409"/>
      <c r="BS12" s="409"/>
      <c r="BT12" s="409"/>
      <c r="BU12" s="410"/>
      <c r="BV12" s="408">
        <v>0</v>
      </c>
      <c r="BW12" s="409"/>
      <c r="BX12" s="409"/>
      <c r="BY12" s="409"/>
      <c r="BZ12" s="409"/>
      <c r="CA12" s="409"/>
      <c r="CB12" s="409"/>
      <c r="CC12" s="410"/>
      <c r="CD12" s="448" t="s">
        <v>139</v>
      </c>
      <c r="CE12" s="368"/>
      <c r="CF12" s="368"/>
      <c r="CG12" s="368"/>
      <c r="CH12" s="368"/>
      <c r="CI12" s="368"/>
      <c r="CJ12" s="368"/>
      <c r="CK12" s="368"/>
      <c r="CL12" s="368"/>
      <c r="CM12" s="368"/>
      <c r="CN12" s="368"/>
      <c r="CO12" s="368"/>
      <c r="CP12" s="368"/>
      <c r="CQ12" s="368"/>
      <c r="CR12" s="368"/>
      <c r="CS12" s="449"/>
      <c r="CT12" s="511" t="s">
        <v>140</v>
      </c>
      <c r="CU12" s="512"/>
      <c r="CV12" s="512"/>
      <c r="CW12" s="512"/>
      <c r="CX12" s="512"/>
      <c r="CY12" s="512"/>
      <c r="CZ12" s="512"/>
      <c r="DA12" s="513"/>
      <c r="DB12" s="511" t="s">
        <v>131</v>
      </c>
      <c r="DC12" s="512"/>
      <c r="DD12" s="512"/>
      <c r="DE12" s="512"/>
      <c r="DF12" s="512"/>
      <c r="DG12" s="512"/>
      <c r="DH12" s="512"/>
      <c r="DI12" s="513"/>
    </row>
    <row r="13" spans="1:119" ht="18.75" customHeight="1">
      <c r="A13" s="175"/>
      <c r="B13" s="517"/>
      <c r="C13" s="518"/>
      <c r="D13" s="518"/>
      <c r="E13" s="518"/>
      <c r="F13" s="518"/>
      <c r="G13" s="518"/>
      <c r="H13" s="518"/>
      <c r="I13" s="518"/>
      <c r="J13" s="518"/>
      <c r="K13" s="519"/>
      <c r="L13" s="184"/>
      <c r="M13" s="492" t="s">
        <v>141</v>
      </c>
      <c r="N13" s="493"/>
      <c r="O13" s="493"/>
      <c r="P13" s="493"/>
      <c r="Q13" s="494"/>
      <c r="R13" s="495">
        <v>27883</v>
      </c>
      <c r="S13" s="496"/>
      <c r="T13" s="496"/>
      <c r="U13" s="496"/>
      <c r="V13" s="497"/>
      <c r="W13" s="498" t="s">
        <v>142</v>
      </c>
      <c r="X13" s="394"/>
      <c r="Y13" s="394"/>
      <c r="Z13" s="394"/>
      <c r="AA13" s="394"/>
      <c r="AB13" s="395"/>
      <c r="AC13" s="361">
        <v>353</v>
      </c>
      <c r="AD13" s="362"/>
      <c r="AE13" s="362"/>
      <c r="AF13" s="362"/>
      <c r="AG13" s="363"/>
      <c r="AH13" s="361">
        <v>379</v>
      </c>
      <c r="AI13" s="362"/>
      <c r="AJ13" s="362"/>
      <c r="AK13" s="362"/>
      <c r="AL13" s="421"/>
      <c r="AM13" s="465" t="s">
        <v>143</v>
      </c>
      <c r="AN13" s="365"/>
      <c r="AO13" s="365"/>
      <c r="AP13" s="365"/>
      <c r="AQ13" s="365"/>
      <c r="AR13" s="365"/>
      <c r="AS13" s="365"/>
      <c r="AT13" s="366"/>
      <c r="AU13" s="466" t="s">
        <v>144</v>
      </c>
      <c r="AV13" s="467"/>
      <c r="AW13" s="467"/>
      <c r="AX13" s="467"/>
      <c r="AY13" s="422" t="s">
        <v>145</v>
      </c>
      <c r="AZ13" s="423"/>
      <c r="BA13" s="423"/>
      <c r="BB13" s="423"/>
      <c r="BC13" s="423"/>
      <c r="BD13" s="423"/>
      <c r="BE13" s="423"/>
      <c r="BF13" s="423"/>
      <c r="BG13" s="423"/>
      <c r="BH13" s="423"/>
      <c r="BI13" s="423"/>
      <c r="BJ13" s="423"/>
      <c r="BK13" s="423"/>
      <c r="BL13" s="423"/>
      <c r="BM13" s="424"/>
      <c r="BN13" s="408">
        <v>-285708</v>
      </c>
      <c r="BO13" s="409"/>
      <c r="BP13" s="409"/>
      <c r="BQ13" s="409"/>
      <c r="BR13" s="409"/>
      <c r="BS13" s="409"/>
      <c r="BT13" s="409"/>
      <c r="BU13" s="410"/>
      <c r="BV13" s="408">
        <v>339970</v>
      </c>
      <c r="BW13" s="409"/>
      <c r="BX13" s="409"/>
      <c r="BY13" s="409"/>
      <c r="BZ13" s="409"/>
      <c r="CA13" s="409"/>
      <c r="CB13" s="409"/>
      <c r="CC13" s="410"/>
      <c r="CD13" s="448" t="s">
        <v>146</v>
      </c>
      <c r="CE13" s="368"/>
      <c r="CF13" s="368"/>
      <c r="CG13" s="368"/>
      <c r="CH13" s="368"/>
      <c r="CI13" s="368"/>
      <c r="CJ13" s="368"/>
      <c r="CK13" s="368"/>
      <c r="CL13" s="368"/>
      <c r="CM13" s="368"/>
      <c r="CN13" s="368"/>
      <c r="CO13" s="368"/>
      <c r="CP13" s="368"/>
      <c r="CQ13" s="368"/>
      <c r="CR13" s="368"/>
      <c r="CS13" s="449"/>
      <c r="CT13" s="405">
        <v>6.3</v>
      </c>
      <c r="CU13" s="406"/>
      <c r="CV13" s="406"/>
      <c r="CW13" s="406"/>
      <c r="CX13" s="406"/>
      <c r="CY13" s="406"/>
      <c r="CZ13" s="406"/>
      <c r="DA13" s="407"/>
      <c r="DB13" s="405">
        <v>6.8</v>
      </c>
      <c r="DC13" s="406"/>
      <c r="DD13" s="406"/>
      <c r="DE13" s="406"/>
      <c r="DF13" s="406"/>
      <c r="DG13" s="406"/>
      <c r="DH13" s="406"/>
      <c r="DI13" s="407"/>
    </row>
    <row r="14" spans="1:119" ht="18.75" customHeight="1" thickBot="1">
      <c r="A14" s="175"/>
      <c r="B14" s="517"/>
      <c r="C14" s="518"/>
      <c r="D14" s="518"/>
      <c r="E14" s="518"/>
      <c r="F14" s="518"/>
      <c r="G14" s="518"/>
      <c r="H14" s="518"/>
      <c r="I14" s="518"/>
      <c r="J14" s="518"/>
      <c r="K14" s="519"/>
      <c r="L14" s="482" t="s">
        <v>147</v>
      </c>
      <c r="M14" s="535"/>
      <c r="N14" s="535"/>
      <c r="O14" s="535"/>
      <c r="P14" s="535"/>
      <c r="Q14" s="536"/>
      <c r="R14" s="495">
        <v>28647</v>
      </c>
      <c r="S14" s="496"/>
      <c r="T14" s="496"/>
      <c r="U14" s="496"/>
      <c r="V14" s="497"/>
      <c r="W14" s="499"/>
      <c r="X14" s="397"/>
      <c r="Y14" s="397"/>
      <c r="Z14" s="397"/>
      <c r="AA14" s="397"/>
      <c r="AB14" s="398"/>
      <c r="AC14" s="488">
        <v>2.6</v>
      </c>
      <c r="AD14" s="489"/>
      <c r="AE14" s="489"/>
      <c r="AF14" s="489"/>
      <c r="AG14" s="490"/>
      <c r="AH14" s="488">
        <v>2.5</v>
      </c>
      <c r="AI14" s="489"/>
      <c r="AJ14" s="489"/>
      <c r="AK14" s="489"/>
      <c r="AL14" s="491"/>
      <c r="AM14" s="465"/>
      <c r="AN14" s="365"/>
      <c r="AO14" s="365"/>
      <c r="AP14" s="365"/>
      <c r="AQ14" s="365"/>
      <c r="AR14" s="365"/>
      <c r="AS14" s="365"/>
      <c r="AT14" s="366"/>
      <c r="AU14" s="466"/>
      <c r="AV14" s="467"/>
      <c r="AW14" s="467"/>
      <c r="AX14" s="467"/>
      <c r="AY14" s="422"/>
      <c r="AZ14" s="423"/>
      <c r="BA14" s="423"/>
      <c r="BB14" s="423"/>
      <c r="BC14" s="423"/>
      <c r="BD14" s="423"/>
      <c r="BE14" s="423"/>
      <c r="BF14" s="423"/>
      <c r="BG14" s="423"/>
      <c r="BH14" s="423"/>
      <c r="BI14" s="423"/>
      <c r="BJ14" s="423"/>
      <c r="BK14" s="423"/>
      <c r="BL14" s="423"/>
      <c r="BM14" s="424"/>
      <c r="BN14" s="408"/>
      <c r="BO14" s="409"/>
      <c r="BP14" s="409"/>
      <c r="BQ14" s="409"/>
      <c r="BR14" s="409"/>
      <c r="BS14" s="409"/>
      <c r="BT14" s="409"/>
      <c r="BU14" s="410"/>
      <c r="BV14" s="408"/>
      <c r="BW14" s="409"/>
      <c r="BX14" s="409"/>
      <c r="BY14" s="409"/>
      <c r="BZ14" s="409"/>
      <c r="CA14" s="409"/>
      <c r="CB14" s="409"/>
      <c r="CC14" s="410"/>
      <c r="CD14" s="445" t="s">
        <v>148</v>
      </c>
      <c r="CE14" s="446"/>
      <c r="CF14" s="446"/>
      <c r="CG14" s="446"/>
      <c r="CH14" s="446"/>
      <c r="CI14" s="446"/>
      <c r="CJ14" s="446"/>
      <c r="CK14" s="446"/>
      <c r="CL14" s="446"/>
      <c r="CM14" s="446"/>
      <c r="CN14" s="446"/>
      <c r="CO14" s="446"/>
      <c r="CP14" s="446"/>
      <c r="CQ14" s="446"/>
      <c r="CR14" s="446"/>
      <c r="CS14" s="447"/>
      <c r="CT14" s="505">
        <v>28.3</v>
      </c>
      <c r="CU14" s="506"/>
      <c r="CV14" s="506"/>
      <c r="CW14" s="506"/>
      <c r="CX14" s="506"/>
      <c r="CY14" s="506"/>
      <c r="CZ14" s="506"/>
      <c r="DA14" s="507"/>
      <c r="DB14" s="505">
        <v>30.6</v>
      </c>
      <c r="DC14" s="506"/>
      <c r="DD14" s="506"/>
      <c r="DE14" s="506"/>
      <c r="DF14" s="506"/>
      <c r="DG14" s="506"/>
      <c r="DH14" s="506"/>
      <c r="DI14" s="507"/>
    </row>
    <row r="15" spans="1:119" ht="18.75" customHeight="1">
      <c r="A15" s="175"/>
      <c r="B15" s="517"/>
      <c r="C15" s="518"/>
      <c r="D15" s="518"/>
      <c r="E15" s="518"/>
      <c r="F15" s="518"/>
      <c r="G15" s="518"/>
      <c r="H15" s="518"/>
      <c r="I15" s="518"/>
      <c r="J15" s="518"/>
      <c r="K15" s="519"/>
      <c r="L15" s="184"/>
      <c r="M15" s="492" t="s">
        <v>149</v>
      </c>
      <c r="N15" s="493"/>
      <c r="O15" s="493"/>
      <c r="P15" s="493"/>
      <c r="Q15" s="494"/>
      <c r="R15" s="495">
        <v>28340</v>
      </c>
      <c r="S15" s="496"/>
      <c r="T15" s="496"/>
      <c r="U15" s="496"/>
      <c r="V15" s="497"/>
      <c r="W15" s="498" t="s">
        <v>150</v>
      </c>
      <c r="X15" s="394"/>
      <c r="Y15" s="394"/>
      <c r="Z15" s="394"/>
      <c r="AA15" s="394"/>
      <c r="AB15" s="395"/>
      <c r="AC15" s="361">
        <v>3827</v>
      </c>
      <c r="AD15" s="362"/>
      <c r="AE15" s="362"/>
      <c r="AF15" s="362"/>
      <c r="AG15" s="363"/>
      <c r="AH15" s="361">
        <v>4592</v>
      </c>
      <c r="AI15" s="362"/>
      <c r="AJ15" s="362"/>
      <c r="AK15" s="362"/>
      <c r="AL15" s="421"/>
      <c r="AM15" s="465"/>
      <c r="AN15" s="365"/>
      <c r="AO15" s="365"/>
      <c r="AP15" s="365"/>
      <c r="AQ15" s="365"/>
      <c r="AR15" s="365"/>
      <c r="AS15" s="365"/>
      <c r="AT15" s="366"/>
      <c r="AU15" s="466"/>
      <c r="AV15" s="467"/>
      <c r="AW15" s="467"/>
      <c r="AX15" s="467"/>
      <c r="AY15" s="434" t="s">
        <v>151</v>
      </c>
      <c r="AZ15" s="435"/>
      <c r="BA15" s="435"/>
      <c r="BB15" s="435"/>
      <c r="BC15" s="435"/>
      <c r="BD15" s="435"/>
      <c r="BE15" s="435"/>
      <c r="BF15" s="435"/>
      <c r="BG15" s="435"/>
      <c r="BH15" s="435"/>
      <c r="BI15" s="435"/>
      <c r="BJ15" s="435"/>
      <c r="BK15" s="435"/>
      <c r="BL15" s="435"/>
      <c r="BM15" s="436"/>
      <c r="BN15" s="437">
        <v>3426653</v>
      </c>
      <c r="BO15" s="438"/>
      <c r="BP15" s="438"/>
      <c r="BQ15" s="438"/>
      <c r="BR15" s="438"/>
      <c r="BS15" s="438"/>
      <c r="BT15" s="438"/>
      <c r="BU15" s="439"/>
      <c r="BV15" s="437">
        <v>3301633</v>
      </c>
      <c r="BW15" s="438"/>
      <c r="BX15" s="438"/>
      <c r="BY15" s="438"/>
      <c r="BZ15" s="438"/>
      <c r="CA15" s="438"/>
      <c r="CB15" s="438"/>
      <c r="CC15" s="439"/>
      <c r="CD15" s="508" t="s">
        <v>152</v>
      </c>
      <c r="CE15" s="509"/>
      <c r="CF15" s="509"/>
      <c r="CG15" s="509"/>
      <c r="CH15" s="509"/>
      <c r="CI15" s="509"/>
      <c r="CJ15" s="509"/>
      <c r="CK15" s="509"/>
      <c r="CL15" s="509"/>
      <c r="CM15" s="509"/>
      <c r="CN15" s="509"/>
      <c r="CO15" s="509"/>
      <c r="CP15" s="509"/>
      <c r="CQ15" s="509"/>
      <c r="CR15" s="509"/>
      <c r="CS15" s="510"/>
      <c r="CT15" s="185"/>
      <c r="CU15" s="186"/>
      <c r="CV15" s="186"/>
      <c r="CW15" s="186"/>
      <c r="CX15" s="186"/>
      <c r="CY15" s="186"/>
      <c r="CZ15" s="186"/>
      <c r="DA15" s="187"/>
      <c r="DB15" s="185"/>
      <c r="DC15" s="186"/>
      <c r="DD15" s="186"/>
      <c r="DE15" s="186"/>
      <c r="DF15" s="186"/>
      <c r="DG15" s="186"/>
      <c r="DH15" s="186"/>
      <c r="DI15" s="187"/>
    </row>
    <row r="16" spans="1:119" ht="18.75" customHeight="1">
      <c r="A16" s="175"/>
      <c r="B16" s="517"/>
      <c r="C16" s="518"/>
      <c r="D16" s="518"/>
      <c r="E16" s="518"/>
      <c r="F16" s="518"/>
      <c r="G16" s="518"/>
      <c r="H16" s="518"/>
      <c r="I16" s="518"/>
      <c r="J16" s="518"/>
      <c r="K16" s="519"/>
      <c r="L16" s="482" t="s">
        <v>153</v>
      </c>
      <c r="M16" s="483"/>
      <c r="N16" s="483"/>
      <c r="O16" s="483"/>
      <c r="P16" s="483"/>
      <c r="Q16" s="484"/>
      <c r="R16" s="485" t="s">
        <v>154</v>
      </c>
      <c r="S16" s="486"/>
      <c r="T16" s="486"/>
      <c r="U16" s="486"/>
      <c r="V16" s="487"/>
      <c r="W16" s="499"/>
      <c r="X16" s="397"/>
      <c r="Y16" s="397"/>
      <c r="Z16" s="397"/>
      <c r="AA16" s="397"/>
      <c r="AB16" s="398"/>
      <c r="AC16" s="488">
        <v>28.4</v>
      </c>
      <c r="AD16" s="489"/>
      <c r="AE16" s="489"/>
      <c r="AF16" s="489"/>
      <c r="AG16" s="490"/>
      <c r="AH16" s="488">
        <v>30.4</v>
      </c>
      <c r="AI16" s="489"/>
      <c r="AJ16" s="489"/>
      <c r="AK16" s="489"/>
      <c r="AL16" s="491"/>
      <c r="AM16" s="465"/>
      <c r="AN16" s="365"/>
      <c r="AO16" s="365"/>
      <c r="AP16" s="365"/>
      <c r="AQ16" s="365"/>
      <c r="AR16" s="365"/>
      <c r="AS16" s="365"/>
      <c r="AT16" s="366"/>
      <c r="AU16" s="466"/>
      <c r="AV16" s="467"/>
      <c r="AW16" s="467"/>
      <c r="AX16" s="467"/>
      <c r="AY16" s="422" t="s">
        <v>155</v>
      </c>
      <c r="AZ16" s="423"/>
      <c r="BA16" s="423"/>
      <c r="BB16" s="423"/>
      <c r="BC16" s="423"/>
      <c r="BD16" s="423"/>
      <c r="BE16" s="423"/>
      <c r="BF16" s="423"/>
      <c r="BG16" s="423"/>
      <c r="BH16" s="423"/>
      <c r="BI16" s="423"/>
      <c r="BJ16" s="423"/>
      <c r="BK16" s="423"/>
      <c r="BL16" s="423"/>
      <c r="BM16" s="424"/>
      <c r="BN16" s="408">
        <v>5690129</v>
      </c>
      <c r="BO16" s="409"/>
      <c r="BP16" s="409"/>
      <c r="BQ16" s="409"/>
      <c r="BR16" s="409"/>
      <c r="BS16" s="409"/>
      <c r="BT16" s="409"/>
      <c r="BU16" s="410"/>
      <c r="BV16" s="408">
        <v>5570644</v>
      </c>
      <c r="BW16" s="409"/>
      <c r="BX16" s="409"/>
      <c r="BY16" s="409"/>
      <c r="BZ16" s="409"/>
      <c r="CA16" s="409"/>
      <c r="CB16" s="409"/>
      <c r="CC16" s="410"/>
      <c r="CD16" s="188"/>
      <c r="CE16" s="440"/>
      <c r="CF16" s="440"/>
      <c r="CG16" s="440"/>
      <c r="CH16" s="440"/>
      <c r="CI16" s="440"/>
      <c r="CJ16" s="440"/>
      <c r="CK16" s="440"/>
      <c r="CL16" s="440"/>
      <c r="CM16" s="440"/>
      <c r="CN16" s="440"/>
      <c r="CO16" s="440"/>
      <c r="CP16" s="440"/>
      <c r="CQ16" s="440"/>
      <c r="CR16" s="440"/>
      <c r="CS16" s="441"/>
      <c r="CT16" s="405"/>
      <c r="CU16" s="406"/>
      <c r="CV16" s="406"/>
      <c r="CW16" s="406"/>
      <c r="CX16" s="406"/>
      <c r="CY16" s="406"/>
      <c r="CZ16" s="406"/>
      <c r="DA16" s="407"/>
      <c r="DB16" s="405"/>
      <c r="DC16" s="406"/>
      <c r="DD16" s="406"/>
      <c r="DE16" s="406"/>
      <c r="DF16" s="406"/>
      <c r="DG16" s="406"/>
      <c r="DH16" s="406"/>
      <c r="DI16" s="407"/>
    </row>
    <row r="17" spans="1:113" ht="18.75" customHeight="1" thickBot="1">
      <c r="A17" s="175"/>
      <c r="B17" s="520"/>
      <c r="C17" s="521"/>
      <c r="D17" s="521"/>
      <c r="E17" s="521"/>
      <c r="F17" s="521"/>
      <c r="G17" s="521"/>
      <c r="H17" s="521"/>
      <c r="I17" s="521"/>
      <c r="J17" s="521"/>
      <c r="K17" s="522"/>
      <c r="L17" s="189"/>
      <c r="M17" s="501" t="s">
        <v>156</v>
      </c>
      <c r="N17" s="502"/>
      <c r="O17" s="502"/>
      <c r="P17" s="502"/>
      <c r="Q17" s="503"/>
      <c r="R17" s="485" t="s">
        <v>157</v>
      </c>
      <c r="S17" s="486"/>
      <c r="T17" s="486"/>
      <c r="U17" s="486"/>
      <c r="V17" s="487"/>
      <c r="W17" s="498" t="s">
        <v>158</v>
      </c>
      <c r="X17" s="394"/>
      <c r="Y17" s="394"/>
      <c r="Z17" s="394"/>
      <c r="AA17" s="394"/>
      <c r="AB17" s="395"/>
      <c r="AC17" s="361">
        <v>9287</v>
      </c>
      <c r="AD17" s="362"/>
      <c r="AE17" s="362"/>
      <c r="AF17" s="362"/>
      <c r="AG17" s="363"/>
      <c r="AH17" s="361">
        <v>10132</v>
      </c>
      <c r="AI17" s="362"/>
      <c r="AJ17" s="362"/>
      <c r="AK17" s="362"/>
      <c r="AL17" s="421"/>
      <c r="AM17" s="465"/>
      <c r="AN17" s="365"/>
      <c r="AO17" s="365"/>
      <c r="AP17" s="365"/>
      <c r="AQ17" s="365"/>
      <c r="AR17" s="365"/>
      <c r="AS17" s="365"/>
      <c r="AT17" s="366"/>
      <c r="AU17" s="466"/>
      <c r="AV17" s="467"/>
      <c r="AW17" s="467"/>
      <c r="AX17" s="467"/>
      <c r="AY17" s="422" t="s">
        <v>159</v>
      </c>
      <c r="AZ17" s="423"/>
      <c r="BA17" s="423"/>
      <c r="BB17" s="423"/>
      <c r="BC17" s="423"/>
      <c r="BD17" s="423"/>
      <c r="BE17" s="423"/>
      <c r="BF17" s="423"/>
      <c r="BG17" s="423"/>
      <c r="BH17" s="423"/>
      <c r="BI17" s="423"/>
      <c r="BJ17" s="423"/>
      <c r="BK17" s="423"/>
      <c r="BL17" s="423"/>
      <c r="BM17" s="424"/>
      <c r="BN17" s="408">
        <v>4305961</v>
      </c>
      <c r="BO17" s="409"/>
      <c r="BP17" s="409"/>
      <c r="BQ17" s="409"/>
      <c r="BR17" s="409"/>
      <c r="BS17" s="409"/>
      <c r="BT17" s="409"/>
      <c r="BU17" s="410"/>
      <c r="BV17" s="408">
        <v>4143867</v>
      </c>
      <c r="BW17" s="409"/>
      <c r="BX17" s="409"/>
      <c r="BY17" s="409"/>
      <c r="BZ17" s="409"/>
      <c r="CA17" s="409"/>
      <c r="CB17" s="409"/>
      <c r="CC17" s="410"/>
      <c r="CD17" s="188"/>
      <c r="CE17" s="440"/>
      <c r="CF17" s="440"/>
      <c r="CG17" s="440"/>
      <c r="CH17" s="440"/>
      <c r="CI17" s="440"/>
      <c r="CJ17" s="440"/>
      <c r="CK17" s="440"/>
      <c r="CL17" s="440"/>
      <c r="CM17" s="440"/>
      <c r="CN17" s="440"/>
      <c r="CO17" s="440"/>
      <c r="CP17" s="440"/>
      <c r="CQ17" s="440"/>
      <c r="CR17" s="440"/>
      <c r="CS17" s="441"/>
      <c r="CT17" s="405"/>
      <c r="CU17" s="406"/>
      <c r="CV17" s="406"/>
      <c r="CW17" s="406"/>
      <c r="CX17" s="406"/>
      <c r="CY17" s="406"/>
      <c r="CZ17" s="406"/>
      <c r="DA17" s="407"/>
      <c r="DB17" s="405"/>
      <c r="DC17" s="406"/>
      <c r="DD17" s="406"/>
      <c r="DE17" s="406"/>
      <c r="DF17" s="406"/>
      <c r="DG17" s="406"/>
      <c r="DH17" s="406"/>
      <c r="DI17" s="407"/>
    </row>
    <row r="18" spans="1:113" ht="18.75" customHeight="1" thickBot="1">
      <c r="A18" s="175"/>
      <c r="B18" s="458" t="s">
        <v>160</v>
      </c>
      <c r="C18" s="459"/>
      <c r="D18" s="459"/>
      <c r="E18" s="460"/>
      <c r="F18" s="460"/>
      <c r="G18" s="460"/>
      <c r="H18" s="460"/>
      <c r="I18" s="460"/>
      <c r="J18" s="460"/>
      <c r="K18" s="460"/>
      <c r="L18" s="461">
        <v>60.36</v>
      </c>
      <c r="M18" s="461"/>
      <c r="N18" s="461"/>
      <c r="O18" s="461"/>
      <c r="P18" s="461"/>
      <c r="Q18" s="461"/>
      <c r="R18" s="462"/>
      <c r="S18" s="462"/>
      <c r="T18" s="462"/>
      <c r="U18" s="462"/>
      <c r="V18" s="463"/>
      <c r="W18" s="479"/>
      <c r="X18" s="480"/>
      <c r="Y18" s="480"/>
      <c r="Z18" s="480"/>
      <c r="AA18" s="480"/>
      <c r="AB18" s="504"/>
      <c r="AC18" s="378">
        <v>69</v>
      </c>
      <c r="AD18" s="379"/>
      <c r="AE18" s="379"/>
      <c r="AF18" s="379"/>
      <c r="AG18" s="464"/>
      <c r="AH18" s="378">
        <v>67.099999999999994</v>
      </c>
      <c r="AI18" s="379"/>
      <c r="AJ18" s="379"/>
      <c r="AK18" s="379"/>
      <c r="AL18" s="380"/>
      <c r="AM18" s="465"/>
      <c r="AN18" s="365"/>
      <c r="AO18" s="365"/>
      <c r="AP18" s="365"/>
      <c r="AQ18" s="365"/>
      <c r="AR18" s="365"/>
      <c r="AS18" s="365"/>
      <c r="AT18" s="366"/>
      <c r="AU18" s="466"/>
      <c r="AV18" s="467"/>
      <c r="AW18" s="467"/>
      <c r="AX18" s="467"/>
      <c r="AY18" s="422" t="s">
        <v>161</v>
      </c>
      <c r="AZ18" s="423"/>
      <c r="BA18" s="423"/>
      <c r="BB18" s="423"/>
      <c r="BC18" s="423"/>
      <c r="BD18" s="423"/>
      <c r="BE18" s="423"/>
      <c r="BF18" s="423"/>
      <c r="BG18" s="423"/>
      <c r="BH18" s="423"/>
      <c r="BI18" s="423"/>
      <c r="BJ18" s="423"/>
      <c r="BK18" s="423"/>
      <c r="BL18" s="423"/>
      <c r="BM18" s="424"/>
      <c r="BN18" s="408">
        <v>6123214</v>
      </c>
      <c r="BO18" s="409"/>
      <c r="BP18" s="409"/>
      <c r="BQ18" s="409"/>
      <c r="BR18" s="409"/>
      <c r="BS18" s="409"/>
      <c r="BT18" s="409"/>
      <c r="BU18" s="410"/>
      <c r="BV18" s="408">
        <v>5975310</v>
      </c>
      <c r="BW18" s="409"/>
      <c r="BX18" s="409"/>
      <c r="BY18" s="409"/>
      <c r="BZ18" s="409"/>
      <c r="CA18" s="409"/>
      <c r="CB18" s="409"/>
      <c r="CC18" s="410"/>
      <c r="CD18" s="188"/>
      <c r="CE18" s="440"/>
      <c r="CF18" s="440"/>
      <c r="CG18" s="440"/>
      <c r="CH18" s="440"/>
      <c r="CI18" s="440"/>
      <c r="CJ18" s="440"/>
      <c r="CK18" s="440"/>
      <c r="CL18" s="440"/>
      <c r="CM18" s="440"/>
      <c r="CN18" s="440"/>
      <c r="CO18" s="440"/>
      <c r="CP18" s="440"/>
      <c r="CQ18" s="440"/>
      <c r="CR18" s="440"/>
      <c r="CS18" s="441"/>
      <c r="CT18" s="405"/>
      <c r="CU18" s="406"/>
      <c r="CV18" s="406"/>
      <c r="CW18" s="406"/>
      <c r="CX18" s="406"/>
      <c r="CY18" s="406"/>
      <c r="CZ18" s="406"/>
      <c r="DA18" s="407"/>
      <c r="DB18" s="405"/>
      <c r="DC18" s="406"/>
      <c r="DD18" s="406"/>
      <c r="DE18" s="406"/>
      <c r="DF18" s="406"/>
      <c r="DG18" s="406"/>
      <c r="DH18" s="406"/>
      <c r="DI18" s="407"/>
    </row>
    <row r="19" spans="1:113" ht="18.75" customHeight="1" thickBot="1">
      <c r="A19" s="175"/>
      <c r="B19" s="458" t="s">
        <v>162</v>
      </c>
      <c r="C19" s="459"/>
      <c r="D19" s="459"/>
      <c r="E19" s="460"/>
      <c r="F19" s="460"/>
      <c r="G19" s="460"/>
      <c r="H19" s="460"/>
      <c r="I19" s="460"/>
      <c r="J19" s="460"/>
      <c r="K19" s="460"/>
      <c r="L19" s="468">
        <v>473</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500"/>
      <c r="AM19" s="465"/>
      <c r="AN19" s="365"/>
      <c r="AO19" s="365"/>
      <c r="AP19" s="365"/>
      <c r="AQ19" s="365"/>
      <c r="AR19" s="365"/>
      <c r="AS19" s="365"/>
      <c r="AT19" s="366"/>
      <c r="AU19" s="466"/>
      <c r="AV19" s="467"/>
      <c r="AW19" s="467"/>
      <c r="AX19" s="467"/>
      <c r="AY19" s="422" t="s">
        <v>163</v>
      </c>
      <c r="AZ19" s="423"/>
      <c r="BA19" s="423"/>
      <c r="BB19" s="423"/>
      <c r="BC19" s="423"/>
      <c r="BD19" s="423"/>
      <c r="BE19" s="423"/>
      <c r="BF19" s="423"/>
      <c r="BG19" s="423"/>
      <c r="BH19" s="423"/>
      <c r="BI19" s="423"/>
      <c r="BJ19" s="423"/>
      <c r="BK19" s="423"/>
      <c r="BL19" s="423"/>
      <c r="BM19" s="424"/>
      <c r="BN19" s="408">
        <v>7935878</v>
      </c>
      <c r="BO19" s="409"/>
      <c r="BP19" s="409"/>
      <c r="BQ19" s="409"/>
      <c r="BR19" s="409"/>
      <c r="BS19" s="409"/>
      <c r="BT19" s="409"/>
      <c r="BU19" s="410"/>
      <c r="BV19" s="408">
        <v>7698020</v>
      </c>
      <c r="BW19" s="409"/>
      <c r="BX19" s="409"/>
      <c r="BY19" s="409"/>
      <c r="BZ19" s="409"/>
      <c r="CA19" s="409"/>
      <c r="CB19" s="409"/>
      <c r="CC19" s="410"/>
      <c r="CD19" s="188"/>
      <c r="CE19" s="440"/>
      <c r="CF19" s="440"/>
      <c r="CG19" s="440"/>
      <c r="CH19" s="440"/>
      <c r="CI19" s="440"/>
      <c r="CJ19" s="440"/>
      <c r="CK19" s="440"/>
      <c r="CL19" s="440"/>
      <c r="CM19" s="440"/>
      <c r="CN19" s="440"/>
      <c r="CO19" s="440"/>
      <c r="CP19" s="440"/>
      <c r="CQ19" s="440"/>
      <c r="CR19" s="440"/>
      <c r="CS19" s="441"/>
      <c r="CT19" s="405"/>
      <c r="CU19" s="406"/>
      <c r="CV19" s="406"/>
      <c r="CW19" s="406"/>
      <c r="CX19" s="406"/>
      <c r="CY19" s="406"/>
      <c r="CZ19" s="406"/>
      <c r="DA19" s="407"/>
      <c r="DB19" s="405"/>
      <c r="DC19" s="406"/>
      <c r="DD19" s="406"/>
      <c r="DE19" s="406"/>
      <c r="DF19" s="406"/>
      <c r="DG19" s="406"/>
      <c r="DH19" s="406"/>
      <c r="DI19" s="407"/>
    </row>
    <row r="20" spans="1:113" ht="18.75" customHeight="1" thickBot="1">
      <c r="A20" s="175"/>
      <c r="B20" s="458" t="s">
        <v>164</v>
      </c>
      <c r="C20" s="459"/>
      <c r="D20" s="459"/>
      <c r="E20" s="460"/>
      <c r="F20" s="460"/>
      <c r="G20" s="460"/>
      <c r="H20" s="460"/>
      <c r="I20" s="460"/>
      <c r="J20" s="460"/>
      <c r="K20" s="460"/>
      <c r="L20" s="468">
        <v>11781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70"/>
      <c r="AO20" s="370"/>
      <c r="AP20" s="370"/>
      <c r="AQ20" s="370"/>
      <c r="AR20" s="370"/>
      <c r="AS20" s="370"/>
      <c r="AT20" s="371"/>
      <c r="AU20" s="474"/>
      <c r="AV20" s="475"/>
      <c r="AW20" s="475"/>
      <c r="AX20" s="476"/>
      <c r="AY20" s="422"/>
      <c r="AZ20" s="423"/>
      <c r="BA20" s="423"/>
      <c r="BB20" s="423"/>
      <c r="BC20" s="423"/>
      <c r="BD20" s="423"/>
      <c r="BE20" s="423"/>
      <c r="BF20" s="423"/>
      <c r="BG20" s="423"/>
      <c r="BH20" s="423"/>
      <c r="BI20" s="423"/>
      <c r="BJ20" s="423"/>
      <c r="BK20" s="423"/>
      <c r="BL20" s="423"/>
      <c r="BM20" s="424"/>
      <c r="BN20" s="408"/>
      <c r="BO20" s="409"/>
      <c r="BP20" s="409"/>
      <c r="BQ20" s="409"/>
      <c r="BR20" s="409"/>
      <c r="BS20" s="409"/>
      <c r="BT20" s="409"/>
      <c r="BU20" s="410"/>
      <c r="BV20" s="408"/>
      <c r="BW20" s="409"/>
      <c r="BX20" s="409"/>
      <c r="BY20" s="409"/>
      <c r="BZ20" s="409"/>
      <c r="CA20" s="409"/>
      <c r="CB20" s="409"/>
      <c r="CC20" s="410"/>
      <c r="CD20" s="188"/>
      <c r="CE20" s="440"/>
      <c r="CF20" s="440"/>
      <c r="CG20" s="440"/>
      <c r="CH20" s="440"/>
      <c r="CI20" s="440"/>
      <c r="CJ20" s="440"/>
      <c r="CK20" s="440"/>
      <c r="CL20" s="440"/>
      <c r="CM20" s="440"/>
      <c r="CN20" s="440"/>
      <c r="CO20" s="440"/>
      <c r="CP20" s="440"/>
      <c r="CQ20" s="440"/>
      <c r="CR20" s="440"/>
      <c r="CS20" s="441"/>
      <c r="CT20" s="405"/>
      <c r="CU20" s="406"/>
      <c r="CV20" s="406"/>
      <c r="CW20" s="406"/>
      <c r="CX20" s="406"/>
      <c r="CY20" s="406"/>
      <c r="CZ20" s="406"/>
      <c r="DA20" s="407"/>
      <c r="DB20" s="405"/>
      <c r="DC20" s="406"/>
      <c r="DD20" s="406"/>
      <c r="DE20" s="406"/>
      <c r="DF20" s="406"/>
      <c r="DG20" s="406"/>
      <c r="DH20" s="406"/>
      <c r="DI20" s="407"/>
    </row>
    <row r="21" spans="1:113" ht="18.75" customHeight="1" thickBot="1">
      <c r="A21" s="175"/>
      <c r="B21" s="455" t="s">
        <v>165</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81"/>
      <c r="AZ21" s="382"/>
      <c r="BA21" s="382"/>
      <c r="BB21" s="382"/>
      <c r="BC21" s="382"/>
      <c r="BD21" s="382"/>
      <c r="BE21" s="382"/>
      <c r="BF21" s="382"/>
      <c r="BG21" s="382"/>
      <c r="BH21" s="382"/>
      <c r="BI21" s="382"/>
      <c r="BJ21" s="382"/>
      <c r="BK21" s="382"/>
      <c r="BL21" s="382"/>
      <c r="BM21" s="383"/>
      <c r="BN21" s="442"/>
      <c r="BO21" s="443"/>
      <c r="BP21" s="443"/>
      <c r="BQ21" s="443"/>
      <c r="BR21" s="443"/>
      <c r="BS21" s="443"/>
      <c r="BT21" s="443"/>
      <c r="BU21" s="444"/>
      <c r="BV21" s="442"/>
      <c r="BW21" s="443"/>
      <c r="BX21" s="443"/>
      <c r="BY21" s="443"/>
      <c r="BZ21" s="443"/>
      <c r="CA21" s="443"/>
      <c r="CB21" s="443"/>
      <c r="CC21" s="444"/>
      <c r="CD21" s="188"/>
      <c r="CE21" s="440"/>
      <c r="CF21" s="440"/>
      <c r="CG21" s="440"/>
      <c r="CH21" s="440"/>
      <c r="CI21" s="440"/>
      <c r="CJ21" s="440"/>
      <c r="CK21" s="440"/>
      <c r="CL21" s="440"/>
      <c r="CM21" s="440"/>
      <c r="CN21" s="440"/>
      <c r="CO21" s="440"/>
      <c r="CP21" s="440"/>
      <c r="CQ21" s="440"/>
      <c r="CR21" s="440"/>
      <c r="CS21" s="441"/>
      <c r="CT21" s="405"/>
      <c r="CU21" s="406"/>
      <c r="CV21" s="406"/>
      <c r="CW21" s="406"/>
      <c r="CX21" s="406"/>
      <c r="CY21" s="406"/>
      <c r="CZ21" s="406"/>
      <c r="DA21" s="407"/>
      <c r="DB21" s="405"/>
      <c r="DC21" s="406"/>
      <c r="DD21" s="406"/>
      <c r="DE21" s="406"/>
      <c r="DF21" s="406"/>
      <c r="DG21" s="406"/>
      <c r="DH21" s="406"/>
      <c r="DI21" s="407"/>
    </row>
    <row r="22" spans="1:113" ht="18.75" customHeight="1">
      <c r="A22" s="175"/>
      <c r="B22" s="384" t="s">
        <v>166</v>
      </c>
      <c r="C22" s="385"/>
      <c r="D22" s="386"/>
      <c r="E22" s="393" t="s">
        <v>1</v>
      </c>
      <c r="F22" s="394"/>
      <c r="G22" s="394"/>
      <c r="H22" s="394"/>
      <c r="I22" s="394"/>
      <c r="J22" s="394"/>
      <c r="K22" s="395"/>
      <c r="L22" s="393" t="s">
        <v>167</v>
      </c>
      <c r="M22" s="394"/>
      <c r="N22" s="394"/>
      <c r="O22" s="394"/>
      <c r="P22" s="395"/>
      <c r="Q22" s="399" t="s">
        <v>168</v>
      </c>
      <c r="R22" s="400"/>
      <c r="S22" s="400"/>
      <c r="T22" s="400"/>
      <c r="U22" s="400"/>
      <c r="V22" s="401"/>
      <c r="W22" s="450" t="s">
        <v>169</v>
      </c>
      <c r="X22" s="385"/>
      <c r="Y22" s="386"/>
      <c r="Z22" s="393" t="s">
        <v>1</v>
      </c>
      <c r="AA22" s="394"/>
      <c r="AB22" s="394"/>
      <c r="AC22" s="394"/>
      <c r="AD22" s="394"/>
      <c r="AE22" s="394"/>
      <c r="AF22" s="394"/>
      <c r="AG22" s="395"/>
      <c r="AH22" s="411" t="s">
        <v>170</v>
      </c>
      <c r="AI22" s="394"/>
      <c r="AJ22" s="394"/>
      <c r="AK22" s="394"/>
      <c r="AL22" s="395"/>
      <c r="AM22" s="411" t="s">
        <v>171</v>
      </c>
      <c r="AN22" s="412"/>
      <c r="AO22" s="412"/>
      <c r="AP22" s="412"/>
      <c r="AQ22" s="412"/>
      <c r="AR22" s="413"/>
      <c r="AS22" s="399" t="s">
        <v>168</v>
      </c>
      <c r="AT22" s="400"/>
      <c r="AU22" s="400"/>
      <c r="AV22" s="400"/>
      <c r="AW22" s="400"/>
      <c r="AX22" s="417"/>
      <c r="AY22" s="434" t="s">
        <v>172</v>
      </c>
      <c r="AZ22" s="435"/>
      <c r="BA22" s="435"/>
      <c r="BB22" s="435"/>
      <c r="BC22" s="435"/>
      <c r="BD22" s="435"/>
      <c r="BE22" s="435"/>
      <c r="BF22" s="435"/>
      <c r="BG22" s="435"/>
      <c r="BH22" s="435"/>
      <c r="BI22" s="435"/>
      <c r="BJ22" s="435"/>
      <c r="BK22" s="435"/>
      <c r="BL22" s="435"/>
      <c r="BM22" s="436"/>
      <c r="BN22" s="437">
        <v>8239072</v>
      </c>
      <c r="BO22" s="438"/>
      <c r="BP22" s="438"/>
      <c r="BQ22" s="438"/>
      <c r="BR22" s="438"/>
      <c r="BS22" s="438"/>
      <c r="BT22" s="438"/>
      <c r="BU22" s="439"/>
      <c r="BV22" s="437">
        <v>8672535</v>
      </c>
      <c r="BW22" s="438"/>
      <c r="BX22" s="438"/>
      <c r="BY22" s="438"/>
      <c r="BZ22" s="438"/>
      <c r="CA22" s="438"/>
      <c r="CB22" s="438"/>
      <c r="CC22" s="439"/>
      <c r="CD22" s="188"/>
      <c r="CE22" s="440"/>
      <c r="CF22" s="440"/>
      <c r="CG22" s="440"/>
      <c r="CH22" s="440"/>
      <c r="CI22" s="440"/>
      <c r="CJ22" s="440"/>
      <c r="CK22" s="440"/>
      <c r="CL22" s="440"/>
      <c r="CM22" s="440"/>
      <c r="CN22" s="440"/>
      <c r="CO22" s="440"/>
      <c r="CP22" s="440"/>
      <c r="CQ22" s="440"/>
      <c r="CR22" s="440"/>
      <c r="CS22" s="441"/>
      <c r="CT22" s="405"/>
      <c r="CU22" s="406"/>
      <c r="CV22" s="406"/>
      <c r="CW22" s="406"/>
      <c r="CX22" s="406"/>
      <c r="CY22" s="406"/>
      <c r="CZ22" s="406"/>
      <c r="DA22" s="407"/>
      <c r="DB22" s="405"/>
      <c r="DC22" s="406"/>
      <c r="DD22" s="406"/>
      <c r="DE22" s="406"/>
      <c r="DF22" s="406"/>
      <c r="DG22" s="406"/>
      <c r="DH22" s="406"/>
      <c r="DI22" s="407"/>
    </row>
    <row r="23" spans="1:113" ht="18.75" customHeight="1">
      <c r="A23" s="175"/>
      <c r="B23" s="387"/>
      <c r="C23" s="388"/>
      <c r="D23" s="389"/>
      <c r="E23" s="396"/>
      <c r="F23" s="397"/>
      <c r="G23" s="397"/>
      <c r="H23" s="397"/>
      <c r="I23" s="397"/>
      <c r="J23" s="397"/>
      <c r="K23" s="398"/>
      <c r="L23" s="396"/>
      <c r="M23" s="397"/>
      <c r="N23" s="397"/>
      <c r="O23" s="397"/>
      <c r="P23" s="398"/>
      <c r="Q23" s="402"/>
      <c r="R23" s="403"/>
      <c r="S23" s="403"/>
      <c r="T23" s="403"/>
      <c r="U23" s="403"/>
      <c r="V23" s="404"/>
      <c r="W23" s="451"/>
      <c r="X23" s="388"/>
      <c r="Y23" s="389"/>
      <c r="Z23" s="396"/>
      <c r="AA23" s="397"/>
      <c r="AB23" s="397"/>
      <c r="AC23" s="397"/>
      <c r="AD23" s="397"/>
      <c r="AE23" s="397"/>
      <c r="AF23" s="397"/>
      <c r="AG23" s="398"/>
      <c r="AH23" s="396"/>
      <c r="AI23" s="397"/>
      <c r="AJ23" s="397"/>
      <c r="AK23" s="397"/>
      <c r="AL23" s="398"/>
      <c r="AM23" s="414"/>
      <c r="AN23" s="415"/>
      <c r="AO23" s="415"/>
      <c r="AP23" s="415"/>
      <c r="AQ23" s="415"/>
      <c r="AR23" s="416"/>
      <c r="AS23" s="402"/>
      <c r="AT23" s="403"/>
      <c r="AU23" s="403"/>
      <c r="AV23" s="403"/>
      <c r="AW23" s="403"/>
      <c r="AX23" s="418"/>
      <c r="AY23" s="422" t="s">
        <v>173</v>
      </c>
      <c r="AZ23" s="423"/>
      <c r="BA23" s="423"/>
      <c r="BB23" s="423"/>
      <c r="BC23" s="423"/>
      <c r="BD23" s="423"/>
      <c r="BE23" s="423"/>
      <c r="BF23" s="423"/>
      <c r="BG23" s="423"/>
      <c r="BH23" s="423"/>
      <c r="BI23" s="423"/>
      <c r="BJ23" s="423"/>
      <c r="BK23" s="423"/>
      <c r="BL23" s="423"/>
      <c r="BM23" s="424"/>
      <c r="BN23" s="408">
        <v>4107785</v>
      </c>
      <c r="BO23" s="409"/>
      <c r="BP23" s="409"/>
      <c r="BQ23" s="409"/>
      <c r="BR23" s="409"/>
      <c r="BS23" s="409"/>
      <c r="BT23" s="409"/>
      <c r="BU23" s="410"/>
      <c r="BV23" s="408">
        <v>4279698</v>
      </c>
      <c r="BW23" s="409"/>
      <c r="BX23" s="409"/>
      <c r="BY23" s="409"/>
      <c r="BZ23" s="409"/>
      <c r="CA23" s="409"/>
      <c r="CB23" s="409"/>
      <c r="CC23" s="410"/>
      <c r="CD23" s="188"/>
      <c r="CE23" s="440"/>
      <c r="CF23" s="440"/>
      <c r="CG23" s="440"/>
      <c r="CH23" s="440"/>
      <c r="CI23" s="440"/>
      <c r="CJ23" s="440"/>
      <c r="CK23" s="440"/>
      <c r="CL23" s="440"/>
      <c r="CM23" s="440"/>
      <c r="CN23" s="440"/>
      <c r="CO23" s="440"/>
      <c r="CP23" s="440"/>
      <c r="CQ23" s="440"/>
      <c r="CR23" s="440"/>
      <c r="CS23" s="441"/>
      <c r="CT23" s="405"/>
      <c r="CU23" s="406"/>
      <c r="CV23" s="406"/>
      <c r="CW23" s="406"/>
      <c r="CX23" s="406"/>
      <c r="CY23" s="406"/>
      <c r="CZ23" s="406"/>
      <c r="DA23" s="407"/>
      <c r="DB23" s="405"/>
      <c r="DC23" s="406"/>
      <c r="DD23" s="406"/>
      <c r="DE23" s="406"/>
      <c r="DF23" s="406"/>
      <c r="DG23" s="406"/>
      <c r="DH23" s="406"/>
      <c r="DI23" s="407"/>
    </row>
    <row r="24" spans="1:113" ht="18.75" customHeight="1" thickBot="1">
      <c r="A24" s="175"/>
      <c r="B24" s="387"/>
      <c r="C24" s="388"/>
      <c r="D24" s="389"/>
      <c r="E24" s="364" t="s">
        <v>174</v>
      </c>
      <c r="F24" s="365"/>
      <c r="G24" s="365"/>
      <c r="H24" s="365"/>
      <c r="I24" s="365"/>
      <c r="J24" s="365"/>
      <c r="K24" s="366"/>
      <c r="L24" s="361">
        <v>1</v>
      </c>
      <c r="M24" s="362"/>
      <c r="N24" s="362"/>
      <c r="O24" s="362"/>
      <c r="P24" s="363"/>
      <c r="Q24" s="361">
        <v>7200</v>
      </c>
      <c r="R24" s="362"/>
      <c r="S24" s="362"/>
      <c r="T24" s="362"/>
      <c r="U24" s="362"/>
      <c r="V24" s="363"/>
      <c r="W24" s="451"/>
      <c r="X24" s="388"/>
      <c r="Y24" s="389"/>
      <c r="Z24" s="364" t="s">
        <v>175</v>
      </c>
      <c r="AA24" s="365"/>
      <c r="AB24" s="365"/>
      <c r="AC24" s="365"/>
      <c r="AD24" s="365"/>
      <c r="AE24" s="365"/>
      <c r="AF24" s="365"/>
      <c r="AG24" s="366"/>
      <c r="AH24" s="361">
        <v>213</v>
      </c>
      <c r="AI24" s="362"/>
      <c r="AJ24" s="362"/>
      <c r="AK24" s="362"/>
      <c r="AL24" s="363"/>
      <c r="AM24" s="361">
        <v>667968</v>
      </c>
      <c r="AN24" s="362"/>
      <c r="AO24" s="362"/>
      <c r="AP24" s="362"/>
      <c r="AQ24" s="362"/>
      <c r="AR24" s="363"/>
      <c r="AS24" s="361">
        <v>3136</v>
      </c>
      <c r="AT24" s="362"/>
      <c r="AU24" s="362"/>
      <c r="AV24" s="362"/>
      <c r="AW24" s="362"/>
      <c r="AX24" s="421"/>
      <c r="AY24" s="381" t="s">
        <v>176</v>
      </c>
      <c r="AZ24" s="382"/>
      <c r="BA24" s="382"/>
      <c r="BB24" s="382"/>
      <c r="BC24" s="382"/>
      <c r="BD24" s="382"/>
      <c r="BE24" s="382"/>
      <c r="BF24" s="382"/>
      <c r="BG24" s="382"/>
      <c r="BH24" s="382"/>
      <c r="BI24" s="382"/>
      <c r="BJ24" s="382"/>
      <c r="BK24" s="382"/>
      <c r="BL24" s="382"/>
      <c r="BM24" s="383"/>
      <c r="BN24" s="408">
        <v>3000601</v>
      </c>
      <c r="BO24" s="409"/>
      <c r="BP24" s="409"/>
      <c r="BQ24" s="409"/>
      <c r="BR24" s="409"/>
      <c r="BS24" s="409"/>
      <c r="BT24" s="409"/>
      <c r="BU24" s="410"/>
      <c r="BV24" s="408">
        <v>3060853</v>
      </c>
      <c r="BW24" s="409"/>
      <c r="BX24" s="409"/>
      <c r="BY24" s="409"/>
      <c r="BZ24" s="409"/>
      <c r="CA24" s="409"/>
      <c r="CB24" s="409"/>
      <c r="CC24" s="410"/>
      <c r="CD24" s="188"/>
      <c r="CE24" s="440"/>
      <c r="CF24" s="440"/>
      <c r="CG24" s="440"/>
      <c r="CH24" s="440"/>
      <c r="CI24" s="440"/>
      <c r="CJ24" s="440"/>
      <c r="CK24" s="440"/>
      <c r="CL24" s="440"/>
      <c r="CM24" s="440"/>
      <c r="CN24" s="440"/>
      <c r="CO24" s="440"/>
      <c r="CP24" s="440"/>
      <c r="CQ24" s="440"/>
      <c r="CR24" s="440"/>
      <c r="CS24" s="441"/>
      <c r="CT24" s="405"/>
      <c r="CU24" s="406"/>
      <c r="CV24" s="406"/>
      <c r="CW24" s="406"/>
      <c r="CX24" s="406"/>
      <c r="CY24" s="406"/>
      <c r="CZ24" s="406"/>
      <c r="DA24" s="407"/>
      <c r="DB24" s="405"/>
      <c r="DC24" s="406"/>
      <c r="DD24" s="406"/>
      <c r="DE24" s="406"/>
      <c r="DF24" s="406"/>
      <c r="DG24" s="406"/>
      <c r="DH24" s="406"/>
      <c r="DI24" s="407"/>
    </row>
    <row r="25" spans="1:113" ht="18.75" customHeight="1">
      <c r="A25" s="175"/>
      <c r="B25" s="387"/>
      <c r="C25" s="388"/>
      <c r="D25" s="389"/>
      <c r="E25" s="364" t="s">
        <v>177</v>
      </c>
      <c r="F25" s="365"/>
      <c r="G25" s="365"/>
      <c r="H25" s="365"/>
      <c r="I25" s="365"/>
      <c r="J25" s="365"/>
      <c r="K25" s="366"/>
      <c r="L25" s="361">
        <v>1</v>
      </c>
      <c r="M25" s="362"/>
      <c r="N25" s="362"/>
      <c r="O25" s="362"/>
      <c r="P25" s="363"/>
      <c r="Q25" s="361">
        <v>6130</v>
      </c>
      <c r="R25" s="362"/>
      <c r="S25" s="362"/>
      <c r="T25" s="362"/>
      <c r="U25" s="362"/>
      <c r="V25" s="363"/>
      <c r="W25" s="451"/>
      <c r="X25" s="388"/>
      <c r="Y25" s="389"/>
      <c r="Z25" s="364" t="s">
        <v>178</v>
      </c>
      <c r="AA25" s="365"/>
      <c r="AB25" s="365"/>
      <c r="AC25" s="365"/>
      <c r="AD25" s="365"/>
      <c r="AE25" s="365"/>
      <c r="AF25" s="365"/>
      <c r="AG25" s="366"/>
      <c r="AH25" s="361" t="s">
        <v>140</v>
      </c>
      <c r="AI25" s="362"/>
      <c r="AJ25" s="362"/>
      <c r="AK25" s="362"/>
      <c r="AL25" s="363"/>
      <c r="AM25" s="361" t="s">
        <v>140</v>
      </c>
      <c r="AN25" s="362"/>
      <c r="AO25" s="362"/>
      <c r="AP25" s="362"/>
      <c r="AQ25" s="362"/>
      <c r="AR25" s="363"/>
      <c r="AS25" s="361" t="s">
        <v>140</v>
      </c>
      <c r="AT25" s="362"/>
      <c r="AU25" s="362"/>
      <c r="AV25" s="362"/>
      <c r="AW25" s="362"/>
      <c r="AX25" s="421"/>
      <c r="AY25" s="434" t="s">
        <v>179</v>
      </c>
      <c r="AZ25" s="435"/>
      <c r="BA25" s="435"/>
      <c r="BB25" s="435"/>
      <c r="BC25" s="435"/>
      <c r="BD25" s="435"/>
      <c r="BE25" s="435"/>
      <c r="BF25" s="435"/>
      <c r="BG25" s="435"/>
      <c r="BH25" s="435"/>
      <c r="BI25" s="435"/>
      <c r="BJ25" s="435"/>
      <c r="BK25" s="435"/>
      <c r="BL25" s="435"/>
      <c r="BM25" s="436"/>
      <c r="BN25" s="437">
        <v>67641</v>
      </c>
      <c r="BO25" s="438"/>
      <c r="BP25" s="438"/>
      <c r="BQ25" s="438"/>
      <c r="BR25" s="438"/>
      <c r="BS25" s="438"/>
      <c r="BT25" s="438"/>
      <c r="BU25" s="439"/>
      <c r="BV25" s="437">
        <v>165198</v>
      </c>
      <c r="BW25" s="438"/>
      <c r="BX25" s="438"/>
      <c r="BY25" s="438"/>
      <c r="BZ25" s="438"/>
      <c r="CA25" s="438"/>
      <c r="CB25" s="438"/>
      <c r="CC25" s="439"/>
      <c r="CD25" s="188"/>
      <c r="CE25" s="440"/>
      <c r="CF25" s="440"/>
      <c r="CG25" s="440"/>
      <c r="CH25" s="440"/>
      <c r="CI25" s="440"/>
      <c r="CJ25" s="440"/>
      <c r="CK25" s="440"/>
      <c r="CL25" s="440"/>
      <c r="CM25" s="440"/>
      <c r="CN25" s="440"/>
      <c r="CO25" s="440"/>
      <c r="CP25" s="440"/>
      <c r="CQ25" s="440"/>
      <c r="CR25" s="440"/>
      <c r="CS25" s="441"/>
      <c r="CT25" s="405"/>
      <c r="CU25" s="406"/>
      <c r="CV25" s="406"/>
      <c r="CW25" s="406"/>
      <c r="CX25" s="406"/>
      <c r="CY25" s="406"/>
      <c r="CZ25" s="406"/>
      <c r="DA25" s="407"/>
      <c r="DB25" s="405"/>
      <c r="DC25" s="406"/>
      <c r="DD25" s="406"/>
      <c r="DE25" s="406"/>
      <c r="DF25" s="406"/>
      <c r="DG25" s="406"/>
      <c r="DH25" s="406"/>
      <c r="DI25" s="407"/>
    </row>
    <row r="26" spans="1:113" ht="18.75" customHeight="1">
      <c r="A26" s="175"/>
      <c r="B26" s="387"/>
      <c r="C26" s="388"/>
      <c r="D26" s="389"/>
      <c r="E26" s="364" t="s">
        <v>180</v>
      </c>
      <c r="F26" s="365"/>
      <c r="G26" s="365"/>
      <c r="H26" s="365"/>
      <c r="I26" s="365"/>
      <c r="J26" s="365"/>
      <c r="K26" s="366"/>
      <c r="L26" s="361">
        <v>1</v>
      </c>
      <c r="M26" s="362"/>
      <c r="N26" s="362"/>
      <c r="O26" s="362"/>
      <c r="P26" s="363"/>
      <c r="Q26" s="361">
        <v>5800</v>
      </c>
      <c r="R26" s="362"/>
      <c r="S26" s="362"/>
      <c r="T26" s="362"/>
      <c r="U26" s="362"/>
      <c r="V26" s="363"/>
      <c r="W26" s="451"/>
      <c r="X26" s="388"/>
      <c r="Y26" s="389"/>
      <c r="Z26" s="364" t="s">
        <v>181</v>
      </c>
      <c r="AA26" s="419"/>
      <c r="AB26" s="419"/>
      <c r="AC26" s="419"/>
      <c r="AD26" s="419"/>
      <c r="AE26" s="419"/>
      <c r="AF26" s="419"/>
      <c r="AG26" s="420"/>
      <c r="AH26" s="361">
        <v>18</v>
      </c>
      <c r="AI26" s="362"/>
      <c r="AJ26" s="362"/>
      <c r="AK26" s="362"/>
      <c r="AL26" s="363"/>
      <c r="AM26" s="361">
        <v>59364</v>
      </c>
      <c r="AN26" s="362"/>
      <c r="AO26" s="362"/>
      <c r="AP26" s="362"/>
      <c r="AQ26" s="362"/>
      <c r="AR26" s="363"/>
      <c r="AS26" s="361">
        <v>3298</v>
      </c>
      <c r="AT26" s="362"/>
      <c r="AU26" s="362"/>
      <c r="AV26" s="362"/>
      <c r="AW26" s="362"/>
      <c r="AX26" s="421"/>
      <c r="AY26" s="448" t="s">
        <v>182</v>
      </c>
      <c r="AZ26" s="368"/>
      <c r="BA26" s="368"/>
      <c r="BB26" s="368"/>
      <c r="BC26" s="368"/>
      <c r="BD26" s="368"/>
      <c r="BE26" s="368"/>
      <c r="BF26" s="368"/>
      <c r="BG26" s="368"/>
      <c r="BH26" s="368"/>
      <c r="BI26" s="368"/>
      <c r="BJ26" s="368"/>
      <c r="BK26" s="368"/>
      <c r="BL26" s="368"/>
      <c r="BM26" s="449"/>
      <c r="BN26" s="408" t="s">
        <v>140</v>
      </c>
      <c r="BO26" s="409"/>
      <c r="BP26" s="409"/>
      <c r="BQ26" s="409"/>
      <c r="BR26" s="409"/>
      <c r="BS26" s="409"/>
      <c r="BT26" s="409"/>
      <c r="BU26" s="410"/>
      <c r="BV26" s="408" t="s">
        <v>140</v>
      </c>
      <c r="BW26" s="409"/>
      <c r="BX26" s="409"/>
      <c r="BY26" s="409"/>
      <c r="BZ26" s="409"/>
      <c r="CA26" s="409"/>
      <c r="CB26" s="409"/>
      <c r="CC26" s="410"/>
      <c r="CD26" s="188"/>
      <c r="CE26" s="440"/>
      <c r="CF26" s="440"/>
      <c r="CG26" s="440"/>
      <c r="CH26" s="440"/>
      <c r="CI26" s="440"/>
      <c r="CJ26" s="440"/>
      <c r="CK26" s="440"/>
      <c r="CL26" s="440"/>
      <c r="CM26" s="440"/>
      <c r="CN26" s="440"/>
      <c r="CO26" s="440"/>
      <c r="CP26" s="440"/>
      <c r="CQ26" s="440"/>
      <c r="CR26" s="440"/>
      <c r="CS26" s="441"/>
      <c r="CT26" s="405"/>
      <c r="CU26" s="406"/>
      <c r="CV26" s="406"/>
      <c r="CW26" s="406"/>
      <c r="CX26" s="406"/>
      <c r="CY26" s="406"/>
      <c r="CZ26" s="406"/>
      <c r="DA26" s="407"/>
      <c r="DB26" s="405"/>
      <c r="DC26" s="406"/>
      <c r="DD26" s="406"/>
      <c r="DE26" s="406"/>
      <c r="DF26" s="406"/>
      <c r="DG26" s="406"/>
      <c r="DH26" s="406"/>
      <c r="DI26" s="407"/>
    </row>
    <row r="27" spans="1:113" ht="18.75" customHeight="1" thickBot="1">
      <c r="A27" s="175"/>
      <c r="B27" s="387"/>
      <c r="C27" s="388"/>
      <c r="D27" s="389"/>
      <c r="E27" s="364" t="s">
        <v>183</v>
      </c>
      <c r="F27" s="365"/>
      <c r="G27" s="365"/>
      <c r="H27" s="365"/>
      <c r="I27" s="365"/>
      <c r="J27" s="365"/>
      <c r="K27" s="366"/>
      <c r="L27" s="361">
        <v>1</v>
      </c>
      <c r="M27" s="362"/>
      <c r="N27" s="362"/>
      <c r="O27" s="362"/>
      <c r="P27" s="363"/>
      <c r="Q27" s="361">
        <v>3200</v>
      </c>
      <c r="R27" s="362"/>
      <c r="S27" s="362"/>
      <c r="T27" s="362"/>
      <c r="U27" s="362"/>
      <c r="V27" s="363"/>
      <c r="W27" s="451"/>
      <c r="X27" s="388"/>
      <c r="Y27" s="389"/>
      <c r="Z27" s="364" t="s">
        <v>184</v>
      </c>
      <c r="AA27" s="365"/>
      <c r="AB27" s="365"/>
      <c r="AC27" s="365"/>
      <c r="AD27" s="365"/>
      <c r="AE27" s="365"/>
      <c r="AF27" s="365"/>
      <c r="AG27" s="366"/>
      <c r="AH27" s="361">
        <v>3</v>
      </c>
      <c r="AI27" s="362"/>
      <c r="AJ27" s="362"/>
      <c r="AK27" s="362"/>
      <c r="AL27" s="363"/>
      <c r="AM27" s="361">
        <v>12522</v>
      </c>
      <c r="AN27" s="362"/>
      <c r="AO27" s="362"/>
      <c r="AP27" s="362"/>
      <c r="AQ27" s="362"/>
      <c r="AR27" s="363"/>
      <c r="AS27" s="361">
        <v>4174</v>
      </c>
      <c r="AT27" s="362"/>
      <c r="AU27" s="362"/>
      <c r="AV27" s="362"/>
      <c r="AW27" s="362"/>
      <c r="AX27" s="421"/>
      <c r="AY27" s="445" t="s">
        <v>185</v>
      </c>
      <c r="AZ27" s="446"/>
      <c r="BA27" s="446"/>
      <c r="BB27" s="446"/>
      <c r="BC27" s="446"/>
      <c r="BD27" s="446"/>
      <c r="BE27" s="446"/>
      <c r="BF27" s="446"/>
      <c r="BG27" s="446"/>
      <c r="BH27" s="446"/>
      <c r="BI27" s="446"/>
      <c r="BJ27" s="446"/>
      <c r="BK27" s="446"/>
      <c r="BL27" s="446"/>
      <c r="BM27" s="447"/>
      <c r="BN27" s="442" t="s">
        <v>140</v>
      </c>
      <c r="BO27" s="443"/>
      <c r="BP27" s="443"/>
      <c r="BQ27" s="443"/>
      <c r="BR27" s="443"/>
      <c r="BS27" s="443"/>
      <c r="BT27" s="443"/>
      <c r="BU27" s="444"/>
      <c r="BV27" s="442" t="s">
        <v>140</v>
      </c>
      <c r="BW27" s="443"/>
      <c r="BX27" s="443"/>
      <c r="BY27" s="443"/>
      <c r="BZ27" s="443"/>
      <c r="CA27" s="443"/>
      <c r="CB27" s="443"/>
      <c r="CC27" s="444"/>
      <c r="CD27" s="190"/>
      <c r="CE27" s="440"/>
      <c r="CF27" s="440"/>
      <c r="CG27" s="440"/>
      <c r="CH27" s="440"/>
      <c r="CI27" s="440"/>
      <c r="CJ27" s="440"/>
      <c r="CK27" s="440"/>
      <c r="CL27" s="440"/>
      <c r="CM27" s="440"/>
      <c r="CN27" s="440"/>
      <c r="CO27" s="440"/>
      <c r="CP27" s="440"/>
      <c r="CQ27" s="440"/>
      <c r="CR27" s="440"/>
      <c r="CS27" s="441"/>
      <c r="CT27" s="405"/>
      <c r="CU27" s="406"/>
      <c r="CV27" s="406"/>
      <c r="CW27" s="406"/>
      <c r="CX27" s="406"/>
      <c r="CY27" s="406"/>
      <c r="CZ27" s="406"/>
      <c r="DA27" s="407"/>
      <c r="DB27" s="405"/>
      <c r="DC27" s="406"/>
      <c r="DD27" s="406"/>
      <c r="DE27" s="406"/>
      <c r="DF27" s="406"/>
      <c r="DG27" s="406"/>
      <c r="DH27" s="406"/>
      <c r="DI27" s="407"/>
    </row>
    <row r="28" spans="1:113" ht="18.75" customHeight="1">
      <c r="A28" s="175"/>
      <c r="B28" s="387"/>
      <c r="C28" s="388"/>
      <c r="D28" s="389"/>
      <c r="E28" s="364" t="s">
        <v>186</v>
      </c>
      <c r="F28" s="365"/>
      <c r="G28" s="365"/>
      <c r="H28" s="365"/>
      <c r="I28" s="365"/>
      <c r="J28" s="365"/>
      <c r="K28" s="366"/>
      <c r="L28" s="361">
        <v>1</v>
      </c>
      <c r="M28" s="362"/>
      <c r="N28" s="362"/>
      <c r="O28" s="362"/>
      <c r="P28" s="363"/>
      <c r="Q28" s="361">
        <v>2630</v>
      </c>
      <c r="R28" s="362"/>
      <c r="S28" s="362"/>
      <c r="T28" s="362"/>
      <c r="U28" s="362"/>
      <c r="V28" s="363"/>
      <c r="W28" s="451"/>
      <c r="X28" s="388"/>
      <c r="Y28" s="389"/>
      <c r="Z28" s="364" t="s">
        <v>187</v>
      </c>
      <c r="AA28" s="365"/>
      <c r="AB28" s="365"/>
      <c r="AC28" s="365"/>
      <c r="AD28" s="365"/>
      <c r="AE28" s="365"/>
      <c r="AF28" s="365"/>
      <c r="AG28" s="366"/>
      <c r="AH28" s="361" t="s">
        <v>140</v>
      </c>
      <c r="AI28" s="362"/>
      <c r="AJ28" s="362"/>
      <c r="AK28" s="362"/>
      <c r="AL28" s="363"/>
      <c r="AM28" s="361" t="s">
        <v>140</v>
      </c>
      <c r="AN28" s="362"/>
      <c r="AO28" s="362"/>
      <c r="AP28" s="362"/>
      <c r="AQ28" s="362"/>
      <c r="AR28" s="363"/>
      <c r="AS28" s="361" t="s">
        <v>140</v>
      </c>
      <c r="AT28" s="362"/>
      <c r="AU28" s="362"/>
      <c r="AV28" s="362"/>
      <c r="AW28" s="362"/>
      <c r="AX28" s="421"/>
      <c r="AY28" s="425" t="s">
        <v>188</v>
      </c>
      <c r="AZ28" s="426"/>
      <c r="BA28" s="426"/>
      <c r="BB28" s="427"/>
      <c r="BC28" s="434" t="s">
        <v>50</v>
      </c>
      <c r="BD28" s="435"/>
      <c r="BE28" s="435"/>
      <c r="BF28" s="435"/>
      <c r="BG28" s="435"/>
      <c r="BH28" s="435"/>
      <c r="BI28" s="435"/>
      <c r="BJ28" s="435"/>
      <c r="BK28" s="435"/>
      <c r="BL28" s="435"/>
      <c r="BM28" s="436"/>
      <c r="BN28" s="437">
        <v>1272930</v>
      </c>
      <c r="BO28" s="438"/>
      <c r="BP28" s="438"/>
      <c r="BQ28" s="438"/>
      <c r="BR28" s="438"/>
      <c r="BS28" s="438"/>
      <c r="BT28" s="438"/>
      <c r="BU28" s="439"/>
      <c r="BV28" s="437">
        <v>1174206</v>
      </c>
      <c r="BW28" s="438"/>
      <c r="BX28" s="438"/>
      <c r="BY28" s="438"/>
      <c r="BZ28" s="438"/>
      <c r="CA28" s="438"/>
      <c r="CB28" s="438"/>
      <c r="CC28" s="439"/>
      <c r="CD28" s="188"/>
      <c r="CE28" s="440"/>
      <c r="CF28" s="440"/>
      <c r="CG28" s="440"/>
      <c r="CH28" s="440"/>
      <c r="CI28" s="440"/>
      <c r="CJ28" s="440"/>
      <c r="CK28" s="440"/>
      <c r="CL28" s="440"/>
      <c r="CM28" s="440"/>
      <c r="CN28" s="440"/>
      <c r="CO28" s="440"/>
      <c r="CP28" s="440"/>
      <c r="CQ28" s="440"/>
      <c r="CR28" s="440"/>
      <c r="CS28" s="441"/>
      <c r="CT28" s="405"/>
      <c r="CU28" s="406"/>
      <c r="CV28" s="406"/>
      <c r="CW28" s="406"/>
      <c r="CX28" s="406"/>
      <c r="CY28" s="406"/>
      <c r="CZ28" s="406"/>
      <c r="DA28" s="407"/>
      <c r="DB28" s="405"/>
      <c r="DC28" s="406"/>
      <c r="DD28" s="406"/>
      <c r="DE28" s="406"/>
      <c r="DF28" s="406"/>
      <c r="DG28" s="406"/>
      <c r="DH28" s="406"/>
      <c r="DI28" s="407"/>
    </row>
    <row r="29" spans="1:113" ht="18.75" customHeight="1">
      <c r="A29" s="175"/>
      <c r="B29" s="387"/>
      <c r="C29" s="388"/>
      <c r="D29" s="389"/>
      <c r="E29" s="364" t="s">
        <v>189</v>
      </c>
      <c r="F29" s="365"/>
      <c r="G29" s="365"/>
      <c r="H29" s="365"/>
      <c r="I29" s="365"/>
      <c r="J29" s="365"/>
      <c r="K29" s="366"/>
      <c r="L29" s="361">
        <v>14</v>
      </c>
      <c r="M29" s="362"/>
      <c r="N29" s="362"/>
      <c r="O29" s="362"/>
      <c r="P29" s="363"/>
      <c r="Q29" s="361">
        <v>2420</v>
      </c>
      <c r="R29" s="362"/>
      <c r="S29" s="362"/>
      <c r="T29" s="362"/>
      <c r="U29" s="362"/>
      <c r="V29" s="363"/>
      <c r="W29" s="452"/>
      <c r="X29" s="453"/>
      <c r="Y29" s="454"/>
      <c r="Z29" s="364" t="s">
        <v>190</v>
      </c>
      <c r="AA29" s="365"/>
      <c r="AB29" s="365"/>
      <c r="AC29" s="365"/>
      <c r="AD29" s="365"/>
      <c r="AE29" s="365"/>
      <c r="AF29" s="365"/>
      <c r="AG29" s="366"/>
      <c r="AH29" s="361">
        <v>216</v>
      </c>
      <c r="AI29" s="362"/>
      <c r="AJ29" s="362"/>
      <c r="AK29" s="362"/>
      <c r="AL29" s="363"/>
      <c r="AM29" s="361">
        <v>680490</v>
      </c>
      <c r="AN29" s="362"/>
      <c r="AO29" s="362"/>
      <c r="AP29" s="362"/>
      <c r="AQ29" s="362"/>
      <c r="AR29" s="363"/>
      <c r="AS29" s="361">
        <v>3150</v>
      </c>
      <c r="AT29" s="362"/>
      <c r="AU29" s="362"/>
      <c r="AV29" s="362"/>
      <c r="AW29" s="362"/>
      <c r="AX29" s="421"/>
      <c r="AY29" s="428"/>
      <c r="AZ29" s="429"/>
      <c r="BA29" s="429"/>
      <c r="BB29" s="430"/>
      <c r="BC29" s="422" t="s">
        <v>191</v>
      </c>
      <c r="BD29" s="423"/>
      <c r="BE29" s="423"/>
      <c r="BF29" s="423"/>
      <c r="BG29" s="423"/>
      <c r="BH29" s="423"/>
      <c r="BI29" s="423"/>
      <c r="BJ29" s="423"/>
      <c r="BK29" s="423"/>
      <c r="BL29" s="423"/>
      <c r="BM29" s="424"/>
      <c r="BN29" s="408">
        <v>1977</v>
      </c>
      <c r="BO29" s="409"/>
      <c r="BP29" s="409"/>
      <c r="BQ29" s="409"/>
      <c r="BR29" s="409"/>
      <c r="BS29" s="409"/>
      <c r="BT29" s="409"/>
      <c r="BU29" s="410"/>
      <c r="BV29" s="408">
        <v>1977</v>
      </c>
      <c r="BW29" s="409"/>
      <c r="BX29" s="409"/>
      <c r="BY29" s="409"/>
      <c r="BZ29" s="409"/>
      <c r="CA29" s="409"/>
      <c r="CB29" s="409"/>
      <c r="CC29" s="410"/>
      <c r="CD29" s="190"/>
      <c r="CE29" s="440"/>
      <c r="CF29" s="440"/>
      <c r="CG29" s="440"/>
      <c r="CH29" s="440"/>
      <c r="CI29" s="440"/>
      <c r="CJ29" s="440"/>
      <c r="CK29" s="440"/>
      <c r="CL29" s="440"/>
      <c r="CM29" s="440"/>
      <c r="CN29" s="440"/>
      <c r="CO29" s="440"/>
      <c r="CP29" s="440"/>
      <c r="CQ29" s="440"/>
      <c r="CR29" s="440"/>
      <c r="CS29" s="441"/>
      <c r="CT29" s="405"/>
      <c r="CU29" s="406"/>
      <c r="CV29" s="406"/>
      <c r="CW29" s="406"/>
      <c r="CX29" s="406"/>
      <c r="CY29" s="406"/>
      <c r="CZ29" s="406"/>
      <c r="DA29" s="407"/>
      <c r="DB29" s="405"/>
      <c r="DC29" s="406"/>
      <c r="DD29" s="406"/>
      <c r="DE29" s="406"/>
      <c r="DF29" s="406"/>
      <c r="DG29" s="406"/>
      <c r="DH29" s="406"/>
      <c r="DI29" s="407"/>
    </row>
    <row r="30" spans="1:113" ht="18.75" customHeight="1" thickBot="1">
      <c r="A30" s="175"/>
      <c r="B30" s="390"/>
      <c r="C30" s="391"/>
      <c r="D30" s="392"/>
      <c r="E30" s="369"/>
      <c r="F30" s="370"/>
      <c r="G30" s="370"/>
      <c r="H30" s="370"/>
      <c r="I30" s="370"/>
      <c r="J30" s="370"/>
      <c r="K30" s="371"/>
      <c r="L30" s="372"/>
      <c r="M30" s="373"/>
      <c r="N30" s="373"/>
      <c r="O30" s="373"/>
      <c r="P30" s="374"/>
      <c r="Q30" s="372"/>
      <c r="R30" s="373"/>
      <c r="S30" s="373"/>
      <c r="T30" s="373"/>
      <c r="U30" s="373"/>
      <c r="V30" s="374"/>
      <c r="W30" s="375" t="s">
        <v>192</v>
      </c>
      <c r="X30" s="376"/>
      <c r="Y30" s="376"/>
      <c r="Z30" s="376"/>
      <c r="AA30" s="376"/>
      <c r="AB30" s="376"/>
      <c r="AC30" s="376"/>
      <c r="AD30" s="376"/>
      <c r="AE30" s="376"/>
      <c r="AF30" s="376"/>
      <c r="AG30" s="377"/>
      <c r="AH30" s="378">
        <v>100.8</v>
      </c>
      <c r="AI30" s="379"/>
      <c r="AJ30" s="379"/>
      <c r="AK30" s="379"/>
      <c r="AL30" s="379"/>
      <c r="AM30" s="379"/>
      <c r="AN30" s="379"/>
      <c r="AO30" s="379"/>
      <c r="AP30" s="379"/>
      <c r="AQ30" s="379"/>
      <c r="AR30" s="379"/>
      <c r="AS30" s="379"/>
      <c r="AT30" s="379"/>
      <c r="AU30" s="379"/>
      <c r="AV30" s="379"/>
      <c r="AW30" s="379"/>
      <c r="AX30" s="380"/>
      <c r="AY30" s="431"/>
      <c r="AZ30" s="432"/>
      <c r="BA30" s="432"/>
      <c r="BB30" s="433"/>
      <c r="BC30" s="381" t="s">
        <v>52</v>
      </c>
      <c r="BD30" s="382"/>
      <c r="BE30" s="382"/>
      <c r="BF30" s="382"/>
      <c r="BG30" s="382"/>
      <c r="BH30" s="382"/>
      <c r="BI30" s="382"/>
      <c r="BJ30" s="382"/>
      <c r="BK30" s="382"/>
      <c r="BL30" s="382"/>
      <c r="BM30" s="383"/>
      <c r="BN30" s="442">
        <v>537806</v>
      </c>
      <c r="BO30" s="443"/>
      <c r="BP30" s="443"/>
      <c r="BQ30" s="443"/>
      <c r="BR30" s="443"/>
      <c r="BS30" s="443"/>
      <c r="BT30" s="443"/>
      <c r="BU30" s="444"/>
      <c r="BV30" s="442">
        <v>377683</v>
      </c>
      <c r="BW30" s="443"/>
      <c r="BX30" s="443"/>
      <c r="BY30" s="443"/>
      <c r="BZ30" s="443"/>
      <c r="CA30" s="443"/>
      <c r="CB30" s="443"/>
      <c r="CC30" s="4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67" t="s">
        <v>193</v>
      </c>
      <c r="D32" s="367"/>
      <c r="E32" s="367"/>
      <c r="F32" s="367"/>
      <c r="G32" s="367"/>
      <c r="H32" s="367"/>
      <c r="I32" s="367"/>
      <c r="J32" s="367"/>
      <c r="K32" s="367"/>
      <c r="L32" s="367"/>
      <c r="M32" s="367"/>
      <c r="N32" s="367"/>
      <c r="O32" s="367"/>
      <c r="P32" s="367"/>
      <c r="Q32" s="367"/>
      <c r="R32" s="367"/>
      <c r="S32" s="367"/>
      <c r="U32" s="368" t="s">
        <v>194</v>
      </c>
      <c r="V32" s="368"/>
      <c r="W32" s="368"/>
      <c r="X32" s="368"/>
      <c r="Y32" s="368"/>
      <c r="Z32" s="368"/>
      <c r="AA32" s="368"/>
      <c r="AB32" s="368"/>
      <c r="AC32" s="368"/>
      <c r="AD32" s="368"/>
      <c r="AE32" s="368"/>
      <c r="AF32" s="368"/>
      <c r="AG32" s="368"/>
      <c r="AH32" s="368"/>
      <c r="AI32" s="368"/>
      <c r="AJ32" s="368"/>
      <c r="AK32" s="368"/>
      <c r="AM32" s="368" t="s">
        <v>195</v>
      </c>
      <c r="AN32" s="368"/>
      <c r="AO32" s="368"/>
      <c r="AP32" s="368"/>
      <c r="AQ32" s="368"/>
      <c r="AR32" s="368"/>
      <c r="AS32" s="368"/>
      <c r="AT32" s="368"/>
      <c r="AU32" s="368"/>
      <c r="AV32" s="368"/>
      <c r="AW32" s="368"/>
      <c r="AX32" s="368"/>
      <c r="AY32" s="368"/>
      <c r="AZ32" s="368"/>
      <c r="BA32" s="368"/>
      <c r="BB32" s="368"/>
      <c r="BC32" s="368"/>
      <c r="BE32" s="368" t="s">
        <v>196</v>
      </c>
      <c r="BF32" s="368"/>
      <c r="BG32" s="368"/>
      <c r="BH32" s="368"/>
      <c r="BI32" s="368"/>
      <c r="BJ32" s="368"/>
      <c r="BK32" s="368"/>
      <c r="BL32" s="368"/>
      <c r="BM32" s="368"/>
      <c r="BN32" s="368"/>
      <c r="BO32" s="368"/>
      <c r="BP32" s="368"/>
      <c r="BQ32" s="368"/>
      <c r="BR32" s="368"/>
      <c r="BS32" s="368"/>
      <c r="BT32" s="368"/>
      <c r="BU32" s="368"/>
      <c r="BW32" s="368" t="s">
        <v>197</v>
      </c>
      <c r="BX32" s="368"/>
      <c r="BY32" s="368"/>
      <c r="BZ32" s="368"/>
      <c r="CA32" s="368"/>
      <c r="CB32" s="368"/>
      <c r="CC32" s="368"/>
      <c r="CD32" s="368"/>
      <c r="CE32" s="368"/>
      <c r="CF32" s="368"/>
      <c r="CG32" s="368"/>
      <c r="CH32" s="368"/>
      <c r="CI32" s="368"/>
      <c r="CJ32" s="368"/>
      <c r="CK32" s="368"/>
      <c r="CL32" s="368"/>
      <c r="CM32" s="368"/>
      <c r="CO32" s="368" t="s">
        <v>198</v>
      </c>
      <c r="CP32" s="368"/>
      <c r="CQ32" s="368"/>
      <c r="CR32" s="368"/>
      <c r="CS32" s="368"/>
      <c r="CT32" s="368"/>
      <c r="CU32" s="368"/>
      <c r="CV32" s="368"/>
      <c r="CW32" s="368"/>
      <c r="CX32" s="368"/>
      <c r="CY32" s="368"/>
      <c r="CZ32" s="368"/>
      <c r="DA32" s="368"/>
      <c r="DB32" s="368"/>
      <c r="DC32" s="368"/>
      <c r="DD32" s="368"/>
      <c r="DE32" s="368"/>
      <c r="DI32" s="198"/>
    </row>
    <row r="33" spans="1:113" ht="13.5" customHeight="1">
      <c r="A33" s="175"/>
      <c r="B33" s="199"/>
      <c r="C33" s="360" t="s">
        <v>199</v>
      </c>
      <c r="D33" s="360"/>
      <c r="E33" s="359" t="s">
        <v>200</v>
      </c>
      <c r="F33" s="359"/>
      <c r="G33" s="359"/>
      <c r="H33" s="359"/>
      <c r="I33" s="359"/>
      <c r="J33" s="359"/>
      <c r="K33" s="359"/>
      <c r="L33" s="359"/>
      <c r="M33" s="359"/>
      <c r="N33" s="359"/>
      <c r="O33" s="359"/>
      <c r="P33" s="359"/>
      <c r="Q33" s="359"/>
      <c r="R33" s="359"/>
      <c r="S33" s="359"/>
      <c r="T33" s="200"/>
      <c r="U33" s="360" t="s">
        <v>199</v>
      </c>
      <c r="V33" s="360"/>
      <c r="W33" s="359" t="s">
        <v>200</v>
      </c>
      <c r="X33" s="359"/>
      <c r="Y33" s="359"/>
      <c r="Z33" s="359"/>
      <c r="AA33" s="359"/>
      <c r="AB33" s="359"/>
      <c r="AC33" s="359"/>
      <c r="AD33" s="359"/>
      <c r="AE33" s="359"/>
      <c r="AF33" s="359"/>
      <c r="AG33" s="359"/>
      <c r="AH33" s="359"/>
      <c r="AI33" s="359"/>
      <c r="AJ33" s="359"/>
      <c r="AK33" s="359"/>
      <c r="AL33" s="200"/>
      <c r="AM33" s="360" t="s">
        <v>199</v>
      </c>
      <c r="AN33" s="360"/>
      <c r="AO33" s="359" t="s">
        <v>200</v>
      </c>
      <c r="AP33" s="359"/>
      <c r="AQ33" s="359"/>
      <c r="AR33" s="359"/>
      <c r="AS33" s="359"/>
      <c r="AT33" s="359"/>
      <c r="AU33" s="359"/>
      <c r="AV33" s="359"/>
      <c r="AW33" s="359"/>
      <c r="AX33" s="359"/>
      <c r="AY33" s="359"/>
      <c r="AZ33" s="359"/>
      <c r="BA33" s="359"/>
      <c r="BB33" s="359"/>
      <c r="BC33" s="359"/>
      <c r="BD33" s="201"/>
      <c r="BE33" s="359" t="s">
        <v>201</v>
      </c>
      <c r="BF33" s="359"/>
      <c r="BG33" s="359" t="s">
        <v>202</v>
      </c>
      <c r="BH33" s="359"/>
      <c r="BI33" s="359"/>
      <c r="BJ33" s="359"/>
      <c r="BK33" s="359"/>
      <c r="BL33" s="359"/>
      <c r="BM33" s="359"/>
      <c r="BN33" s="359"/>
      <c r="BO33" s="359"/>
      <c r="BP33" s="359"/>
      <c r="BQ33" s="359"/>
      <c r="BR33" s="359"/>
      <c r="BS33" s="359"/>
      <c r="BT33" s="359"/>
      <c r="BU33" s="359"/>
      <c r="BV33" s="201"/>
      <c r="BW33" s="360" t="s">
        <v>201</v>
      </c>
      <c r="BX33" s="360"/>
      <c r="BY33" s="359" t="s">
        <v>203</v>
      </c>
      <c r="BZ33" s="359"/>
      <c r="CA33" s="359"/>
      <c r="CB33" s="359"/>
      <c r="CC33" s="359"/>
      <c r="CD33" s="359"/>
      <c r="CE33" s="359"/>
      <c r="CF33" s="359"/>
      <c r="CG33" s="359"/>
      <c r="CH33" s="359"/>
      <c r="CI33" s="359"/>
      <c r="CJ33" s="359"/>
      <c r="CK33" s="359"/>
      <c r="CL33" s="359"/>
      <c r="CM33" s="359"/>
      <c r="CN33" s="200"/>
      <c r="CO33" s="360" t="s">
        <v>199</v>
      </c>
      <c r="CP33" s="360"/>
      <c r="CQ33" s="359" t="s">
        <v>204</v>
      </c>
      <c r="CR33" s="359"/>
      <c r="CS33" s="359"/>
      <c r="CT33" s="359"/>
      <c r="CU33" s="359"/>
      <c r="CV33" s="359"/>
      <c r="CW33" s="359"/>
      <c r="CX33" s="359"/>
      <c r="CY33" s="359"/>
      <c r="CZ33" s="359"/>
      <c r="DA33" s="359"/>
      <c r="DB33" s="359"/>
      <c r="DC33" s="359"/>
      <c r="DD33" s="359"/>
      <c r="DE33" s="359"/>
      <c r="DF33" s="200"/>
      <c r="DG33" s="358" t="s">
        <v>205</v>
      </c>
      <c r="DH33" s="358"/>
      <c r="DI33" s="202"/>
    </row>
    <row r="34" spans="1:113" ht="32.25" customHeight="1">
      <c r="A34" s="175"/>
      <c r="B34" s="199"/>
      <c r="C34" s="356">
        <f>IF(E34="","",1)</f>
        <v>1</v>
      </c>
      <c r="D34" s="356"/>
      <c r="E34" s="357" t="str">
        <f>IF('各会計、関係団体の財政状況及び健全化判断比率'!B7="","",'各会計、関係団体の財政状況及び健全化判断比率'!B7)</f>
        <v>一般会計</v>
      </c>
      <c r="F34" s="357"/>
      <c r="G34" s="357"/>
      <c r="H34" s="357"/>
      <c r="I34" s="357"/>
      <c r="J34" s="357"/>
      <c r="K34" s="357"/>
      <c r="L34" s="357"/>
      <c r="M34" s="357"/>
      <c r="N34" s="357"/>
      <c r="O34" s="357"/>
      <c r="P34" s="357"/>
      <c r="Q34" s="357"/>
      <c r="R34" s="357"/>
      <c r="S34" s="357"/>
      <c r="T34" s="175"/>
      <c r="U34" s="356">
        <f>IF(W34="","",MAX(C34:D43)+1)</f>
        <v>2</v>
      </c>
      <c r="V34" s="356"/>
      <c r="W34" s="357" t="str">
        <f>IF('各会計、関係団体の財政状況及び健全化判断比率'!B28="","",'各会計、関係団体の財政状況及び健全化判断比率'!B28)</f>
        <v>国民健康保険特別会計</v>
      </c>
      <c r="X34" s="357"/>
      <c r="Y34" s="357"/>
      <c r="Z34" s="357"/>
      <c r="AA34" s="357"/>
      <c r="AB34" s="357"/>
      <c r="AC34" s="357"/>
      <c r="AD34" s="357"/>
      <c r="AE34" s="357"/>
      <c r="AF34" s="357"/>
      <c r="AG34" s="357"/>
      <c r="AH34" s="357"/>
      <c r="AI34" s="357"/>
      <c r="AJ34" s="357"/>
      <c r="AK34" s="357"/>
      <c r="AL34" s="175"/>
      <c r="AM34" s="356">
        <f>IF(AO34="","",MAX(C34:D43,U34:V43)+1)</f>
        <v>5</v>
      </c>
      <c r="AN34" s="356"/>
      <c r="AO34" s="357" t="str">
        <f>IF('各会計、関係団体の財政状況及び健全化判断比率'!B31="","",'各会計、関係団体の財政状況及び健全化判断比率'!B31)</f>
        <v>水道事業会計</v>
      </c>
      <c r="AP34" s="357"/>
      <c r="AQ34" s="357"/>
      <c r="AR34" s="357"/>
      <c r="AS34" s="357"/>
      <c r="AT34" s="357"/>
      <c r="AU34" s="357"/>
      <c r="AV34" s="357"/>
      <c r="AW34" s="357"/>
      <c r="AX34" s="357"/>
      <c r="AY34" s="357"/>
      <c r="AZ34" s="357"/>
      <c r="BA34" s="357"/>
      <c r="BB34" s="357"/>
      <c r="BC34" s="357"/>
      <c r="BD34" s="175"/>
      <c r="BE34" s="356" t="str">
        <f>IF(BG34="","",MAX(C34:D43,U34:V43,AM34:AN43)+1)</f>
        <v/>
      </c>
      <c r="BF34" s="356"/>
      <c r="BG34" s="357"/>
      <c r="BH34" s="357"/>
      <c r="BI34" s="357"/>
      <c r="BJ34" s="357"/>
      <c r="BK34" s="357"/>
      <c r="BL34" s="357"/>
      <c r="BM34" s="357"/>
      <c r="BN34" s="357"/>
      <c r="BO34" s="357"/>
      <c r="BP34" s="357"/>
      <c r="BQ34" s="357"/>
      <c r="BR34" s="357"/>
      <c r="BS34" s="357"/>
      <c r="BT34" s="357"/>
      <c r="BU34" s="357"/>
      <c r="BV34" s="175"/>
      <c r="BW34" s="356">
        <f>IF(BY34="","",MAX(C34:D43,U34:V43,AM34:AN43,BE34:BF43)+1)</f>
        <v>7</v>
      </c>
      <c r="BX34" s="356"/>
      <c r="BY34" s="357" t="str">
        <f>IF('各会計、関係団体の財政状況及び健全化判断比率'!B68="","",'各会計、関係団体の財政状況及び健全化判断比率'!B68)</f>
        <v>埼玉県後期高齢者医療広域連合一般会計</v>
      </c>
      <c r="BZ34" s="357"/>
      <c r="CA34" s="357"/>
      <c r="CB34" s="357"/>
      <c r="CC34" s="357"/>
      <c r="CD34" s="357"/>
      <c r="CE34" s="357"/>
      <c r="CF34" s="357"/>
      <c r="CG34" s="357"/>
      <c r="CH34" s="357"/>
      <c r="CI34" s="357"/>
      <c r="CJ34" s="357"/>
      <c r="CK34" s="357"/>
      <c r="CL34" s="357"/>
      <c r="CM34" s="357"/>
      <c r="CN34" s="175"/>
      <c r="CO34" s="356">
        <f>IF(CQ34="","",MAX(C34:D43,U34:V43,AM34:AN43,BE34:BF43,BW34:BX43)+1)</f>
        <v>17</v>
      </c>
      <c r="CP34" s="356"/>
      <c r="CQ34" s="357" t="str">
        <f>IF('各会計、関係団体の財政状況及び健全化判断比率'!BS7="","",'各会計、関係団体の財政状況及び健全化判断比率'!BS7)</f>
        <v>小川町文化協会</v>
      </c>
      <c r="CR34" s="357"/>
      <c r="CS34" s="357"/>
      <c r="CT34" s="357"/>
      <c r="CU34" s="357"/>
      <c r="CV34" s="357"/>
      <c r="CW34" s="357"/>
      <c r="CX34" s="357"/>
      <c r="CY34" s="357"/>
      <c r="CZ34" s="357"/>
      <c r="DA34" s="357"/>
      <c r="DB34" s="357"/>
      <c r="DC34" s="357"/>
      <c r="DD34" s="357"/>
      <c r="DE34" s="357"/>
      <c r="DG34" s="354" t="str">
        <f>IF('各会計、関係団体の財政状況及び健全化判断比率'!BR7="","",'各会計、関係団体の財政状況及び健全化判断比率'!BR7)</f>
        <v/>
      </c>
      <c r="DH34" s="354"/>
      <c r="DI34" s="202"/>
    </row>
    <row r="35" spans="1:113" ht="32.25" customHeight="1">
      <c r="A35" s="175"/>
      <c r="B35" s="199"/>
      <c r="C35" s="356" t="str">
        <f>IF(E35="","",C34+1)</f>
        <v/>
      </c>
      <c r="D35" s="356"/>
      <c r="E35" s="357" t="str">
        <f>IF('各会計、関係団体の財政状況及び健全化判断比率'!B8="","",'各会計、関係団体の財政状況及び健全化判断比率'!B8)</f>
        <v/>
      </c>
      <c r="F35" s="357"/>
      <c r="G35" s="357"/>
      <c r="H35" s="357"/>
      <c r="I35" s="357"/>
      <c r="J35" s="357"/>
      <c r="K35" s="357"/>
      <c r="L35" s="357"/>
      <c r="M35" s="357"/>
      <c r="N35" s="357"/>
      <c r="O35" s="357"/>
      <c r="P35" s="357"/>
      <c r="Q35" s="357"/>
      <c r="R35" s="357"/>
      <c r="S35" s="357"/>
      <c r="T35" s="175"/>
      <c r="U35" s="356">
        <f>IF(W35="","",U34+1)</f>
        <v>3</v>
      </c>
      <c r="V35" s="356"/>
      <c r="W35" s="357" t="str">
        <f>IF('各会計、関係団体の財政状況及び健全化判断比率'!B29="","",'各会計、関係団体の財政状況及び健全化判断比率'!B29)</f>
        <v>介護保険特別会計</v>
      </c>
      <c r="X35" s="357"/>
      <c r="Y35" s="357"/>
      <c r="Z35" s="357"/>
      <c r="AA35" s="357"/>
      <c r="AB35" s="357"/>
      <c r="AC35" s="357"/>
      <c r="AD35" s="357"/>
      <c r="AE35" s="357"/>
      <c r="AF35" s="357"/>
      <c r="AG35" s="357"/>
      <c r="AH35" s="357"/>
      <c r="AI35" s="357"/>
      <c r="AJ35" s="357"/>
      <c r="AK35" s="357"/>
      <c r="AL35" s="175"/>
      <c r="AM35" s="356">
        <f t="shared" ref="AM35:AM43" si="0">IF(AO35="","",AM34+1)</f>
        <v>6</v>
      </c>
      <c r="AN35" s="356"/>
      <c r="AO35" s="357" t="str">
        <f>IF('各会計、関係団体の財政状況及び健全化判断比率'!B32="","",'各会計、関係団体の財政状況及び健全化判断比率'!B32)</f>
        <v>下水道事業会計</v>
      </c>
      <c r="AP35" s="357"/>
      <c r="AQ35" s="357"/>
      <c r="AR35" s="357"/>
      <c r="AS35" s="357"/>
      <c r="AT35" s="357"/>
      <c r="AU35" s="357"/>
      <c r="AV35" s="357"/>
      <c r="AW35" s="357"/>
      <c r="AX35" s="357"/>
      <c r="AY35" s="357"/>
      <c r="AZ35" s="357"/>
      <c r="BA35" s="357"/>
      <c r="BB35" s="357"/>
      <c r="BC35" s="357"/>
      <c r="BD35" s="175"/>
      <c r="BE35" s="356" t="str">
        <f t="shared" ref="BE35:BE43" si="1">IF(BG35="","",BE34+1)</f>
        <v/>
      </c>
      <c r="BF35" s="356"/>
      <c r="BG35" s="357"/>
      <c r="BH35" s="357"/>
      <c r="BI35" s="357"/>
      <c r="BJ35" s="357"/>
      <c r="BK35" s="357"/>
      <c r="BL35" s="357"/>
      <c r="BM35" s="357"/>
      <c r="BN35" s="357"/>
      <c r="BO35" s="357"/>
      <c r="BP35" s="357"/>
      <c r="BQ35" s="357"/>
      <c r="BR35" s="357"/>
      <c r="BS35" s="357"/>
      <c r="BT35" s="357"/>
      <c r="BU35" s="357"/>
      <c r="BV35" s="175"/>
      <c r="BW35" s="356">
        <f t="shared" ref="BW35:BW43" si="2">IF(BY35="","",BW34+1)</f>
        <v>8</v>
      </c>
      <c r="BX35" s="356"/>
      <c r="BY35" s="357" t="str">
        <f>IF('各会計、関係団体の財政状況及び健全化判断比率'!B69="","",'各会計、関係団体の財政状況及び健全化判断比率'!B69)</f>
        <v>埼玉県後期高齢者医療広域連合特別会計</v>
      </c>
      <c r="BZ35" s="357"/>
      <c r="CA35" s="357"/>
      <c r="CB35" s="357"/>
      <c r="CC35" s="357"/>
      <c r="CD35" s="357"/>
      <c r="CE35" s="357"/>
      <c r="CF35" s="357"/>
      <c r="CG35" s="357"/>
      <c r="CH35" s="357"/>
      <c r="CI35" s="357"/>
      <c r="CJ35" s="357"/>
      <c r="CK35" s="357"/>
      <c r="CL35" s="357"/>
      <c r="CM35" s="357"/>
      <c r="CN35" s="175"/>
      <c r="CO35" s="356">
        <f t="shared" ref="CO35:CO43" si="3">IF(CQ35="","",CO34+1)</f>
        <v>18</v>
      </c>
      <c r="CP35" s="356"/>
      <c r="CQ35" s="357" t="str">
        <f>IF('各会計、関係団体の財政状況及び健全化判断比率'!BS8="","",'各会計、関係団体の財政状況及び健全化判断比率'!BS8)</f>
        <v>埼玉伝統工芸協会</v>
      </c>
      <c r="CR35" s="357"/>
      <c r="CS35" s="357"/>
      <c r="CT35" s="357"/>
      <c r="CU35" s="357"/>
      <c r="CV35" s="357"/>
      <c r="CW35" s="357"/>
      <c r="CX35" s="357"/>
      <c r="CY35" s="357"/>
      <c r="CZ35" s="357"/>
      <c r="DA35" s="357"/>
      <c r="DB35" s="357"/>
      <c r="DC35" s="357"/>
      <c r="DD35" s="357"/>
      <c r="DE35" s="357"/>
      <c r="DG35" s="354" t="str">
        <f>IF('各会計、関係団体の財政状況及び健全化判断比率'!BR8="","",'各会計、関係団体の財政状況及び健全化判断比率'!BR8)</f>
        <v/>
      </c>
      <c r="DH35" s="354"/>
      <c r="DI35" s="202"/>
    </row>
    <row r="36" spans="1:113" ht="32.25" customHeight="1">
      <c r="A36" s="175"/>
      <c r="B36" s="199"/>
      <c r="C36" s="356" t="str">
        <f>IF(E36="","",C35+1)</f>
        <v/>
      </c>
      <c r="D36" s="356"/>
      <c r="E36" s="357" t="str">
        <f>IF('各会計、関係団体の財政状況及び健全化判断比率'!B9="","",'各会計、関係団体の財政状況及び健全化判断比率'!B9)</f>
        <v/>
      </c>
      <c r="F36" s="357"/>
      <c r="G36" s="357"/>
      <c r="H36" s="357"/>
      <c r="I36" s="357"/>
      <c r="J36" s="357"/>
      <c r="K36" s="357"/>
      <c r="L36" s="357"/>
      <c r="M36" s="357"/>
      <c r="N36" s="357"/>
      <c r="O36" s="357"/>
      <c r="P36" s="357"/>
      <c r="Q36" s="357"/>
      <c r="R36" s="357"/>
      <c r="S36" s="357"/>
      <c r="T36" s="175"/>
      <c r="U36" s="356">
        <f t="shared" ref="U36:U43" si="4">IF(W36="","",U35+1)</f>
        <v>4</v>
      </c>
      <c r="V36" s="356"/>
      <c r="W36" s="357" t="str">
        <f>IF('各会計、関係団体の財政状況及び健全化判断比率'!B30="","",'各会計、関係団体の財政状況及び健全化判断比率'!B30)</f>
        <v>後期高齢者医療特別会計</v>
      </c>
      <c r="X36" s="357"/>
      <c r="Y36" s="357"/>
      <c r="Z36" s="357"/>
      <c r="AA36" s="357"/>
      <c r="AB36" s="357"/>
      <c r="AC36" s="357"/>
      <c r="AD36" s="357"/>
      <c r="AE36" s="357"/>
      <c r="AF36" s="357"/>
      <c r="AG36" s="357"/>
      <c r="AH36" s="357"/>
      <c r="AI36" s="357"/>
      <c r="AJ36" s="357"/>
      <c r="AK36" s="357"/>
      <c r="AL36" s="175"/>
      <c r="AM36" s="356" t="str">
        <f t="shared" si="0"/>
        <v/>
      </c>
      <c r="AN36" s="356"/>
      <c r="AO36" s="357"/>
      <c r="AP36" s="357"/>
      <c r="AQ36" s="357"/>
      <c r="AR36" s="357"/>
      <c r="AS36" s="357"/>
      <c r="AT36" s="357"/>
      <c r="AU36" s="357"/>
      <c r="AV36" s="357"/>
      <c r="AW36" s="357"/>
      <c r="AX36" s="357"/>
      <c r="AY36" s="357"/>
      <c r="AZ36" s="357"/>
      <c r="BA36" s="357"/>
      <c r="BB36" s="357"/>
      <c r="BC36" s="357"/>
      <c r="BD36" s="175"/>
      <c r="BE36" s="356" t="str">
        <f t="shared" si="1"/>
        <v/>
      </c>
      <c r="BF36" s="356"/>
      <c r="BG36" s="357"/>
      <c r="BH36" s="357"/>
      <c r="BI36" s="357"/>
      <c r="BJ36" s="357"/>
      <c r="BK36" s="357"/>
      <c r="BL36" s="357"/>
      <c r="BM36" s="357"/>
      <c r="BN36" s="357"/>
      <c r="BO36" s="357"/>
      <c r="BP36" s="357"/>
      <c r="BQ36" s="357"/>
      <c r="BR36" s="357"/>
      <c r="BS36" s="357"/>
      <c r="BT36" s="357"/>
      <c r="BU36" s="357"/>
      <c r="BV36" s="175"/>
      <c r="BW36" s="356">
        <f t="shared" si="2"/>
        <v>9</v>
      </c>
      <c r="BX36" s="356"/>
      <c r="BY36" s="357" t="str">
        <f>IF('各会計、関係団体の財政状況及び健全化判断比率'!B70="","",'各会計、関係団体の財政状況及び健全化判断比率'!B70)</f>
        <v>埼玉県市町村総合事務組合一般会計</v>
      </c>
      <c r="BZ36" s="357"/>
      <c r="CA36" s="357"/>
      <c r="CB36" s="357"/>
      <c r="CC36" s="357"/>
      <c r="CD36" s="357"/>
      <c r="CE36" s="357"/>
      <c r="CF36" s="357"/>
      <c r="CG36" s="357"/>
      <c r="CH36" s="357"/>
      <c r="CI36" s="357"/>
      <c r="CJ36" s="357"/>
      <c r="CK36" s="357"/>
      <c r="CL36" s="357"/>
      <c r="CM36" s="357"/>
      <c r="CN36" s="175"/>
      <c r="CO36" s="356" t="str">
        <f t="shared" si="3"/>
        <v/>
      </c>
      <c r="CP36" s="356"/>
      <c r="CQ36" s="357" t="str">
        <f>IF('各会計、関係団体の財政状況及び健全化判断比率'!BS9="","",'各会計、関係団体の財政状況及び健全化判断比率'!BS9)</f>
        <v/>
      </c>
      <c r="CR36" s="357"/>
      <c r="CS36" s="357"/>
      <c r="CT36" s="357"/>
      <c r="CU36" s="357"/>
      <c r="CV36" s="357"/>
      <c r="CW36" s="357"/>
      <c r="CX36" s="357"/>
      <c r="CY36" s="357"/>
      <c r="CZ36" s="357"/>
      <c r="DA36" s="357"/>
      <c r="DB36" s="357"/>
      <c r="DC36" s="357"/>
      <c r="DD36" s="357"/>
      <c r="DE36" s="357"/>
      <c r="DG36" s="354" t="str">
        <f>IF('各会計、関係団体の財政状況及び健全化判断比率'!BR9="","",'各会計、関係団体の財政状況及び健全化判断比率'!BR9)</f>
        <v/>
      </c>
      <c r="DH36" s="354"/>
      <c r="DI36" s="202"/>
    </row>
    <row r="37" spans="1:113" ht="32.25" customHeight="1">
      <c r="A37" s="175"/>
      <c r="B37" s="199"/>
      <c r="C37" s="356" t="str">
        <f>IF(E37="","",C36+1)</f>
        <v/>
      </c>
      <c r="D37" s="356"/>
      <c r="E37" s="357" t="str">
        <f>IF('各会計、関係団体の財政状況及び健全化判断比率'!B10="","",'各会計、関係団体の財政状況及び健全化判断比率'!B10)</f>
        <v/>
      </c>
      <c r="F37" s="357"/>
      <c r="G37" s="357"/>
      <c r="H37" s="357"/>
      <c r="I37" s="357"/>
      <c r="J37" s="357"/>
      <c r="K37" s="357"/>
      <c r="L37" s="357"/>
      <c r="M37" s="357"/>
      <c r="N37" s="357"/>
      <c r="O37" s="357"/>
      <c r="P37" s="357"/>
      <c r="Q37" s="357"/>
      <c r="R37" s="357"/>
      <c r="S37" s="357"/>
      <c r="T37" s="175"/>
      <c r="U37" s="356" t="str">
        <f t="shared" si="4"/>
        <v/>
      </c>
      <c r="V37" s="356"/>
      <c r="W37" s="357"/>
      <c r="X37" s="357"/>
      <c r="Y37" s="357"/>
      <c r="Z37" s="357"/>
      <c r="AA37" s="357"/>
      <c r="AB37" s="357"/>
      <c r="AC37" s="357"/>
      <c r="AD37" s="357"/>
      <c r="AE37" s="357"/>
      <c r="AF37" s="357"/>
      <c r="AG37" s="357"/>
      <c r="AH37" s="357"/>
      <c r="AI37" s="357"/>
      <c r="AJ37" s="357"/>
      <c r="AK37" s="357"/>
      <c r="AL37" s="175"/>
      <c r="AM37" s="356" t="str">
        <f t="shared" si="0"/>
        <v/>
      </c>
      <c r="AN37" s="356"/>
      <c r="AO37" s="357"/>
      <c r="AP37" s="357"/>
      <c r="AQ37" s="357"/>
      <c r="AR37" s="357"/>
      <c r="AS37" s="357"/>
      <c r="AT37" s="357"/>
      <c r="AU37" s="357"/>
      <c r="AV37" s="357"/>
      <c r="AW37" s="357"/>
      <c r="AX37" s="357"/>
      <c r="AY37" s="357"/>
      <c r="AZ37" s="357"/>
      <c r="BA37" s="357"/>
      <c r="BB37" s="357"/>
      <c r="BC37" s="357"/>
      <c r="BD37" s="175"/>
      <c r="BE37" s="356" t="str">
        <f t="shared" si="1"/>
        <v/>
      </c>
      <c r="BF37" s="356"/>
      <c r="BG37" s="357"/>
      <c r="BH37" s="357"/>
      <c r="BI37" s="357"/>
      <c r="BJ37" s="357"/>
      <c r="BK37" s="357"/>
      <c r="BL37" s="357"/>
      <c r="BM37" s="357"/>
      <c r="BN37" s="357"/>
      <c r="BO37" s="357"/>
      <c r="BP37" s="357"/>
      <c r="BQ37" s="357"/>
      <c r="BR37" s="357"/>
      <c r="BS37" s="357"/>
      <c r="BT37" s="357"/>
      <c r="BU37" s="357"/>
      <c r="BV37" s="175"/>
      <c r="BW37" s="356">
        <f t="shared" si="2"/>
        <v>10</v>
      </c>
      <c r="BX37" s="356"/>
      <c r="BY37" s="357" t="str">
        <f>IF('各会計、関係団体の財政状況及び健全化判断比率'!B71="","",'各会計、関係団体の財政状況及び健全化判断比率'!B71)</f>
        <v>埼玉県市町村総合事務組合交通災害特別会計</v>
      </c>
      <c r="BZ37" s="357"/>
      <c r="CA37" s="357"/>
      <c r="CB37" s="357"/>
      <c r="CC37" s="357"/>
      <c r="CD37" s="357"/>
      <c r="CE37" s="357"/>
      <c r="CF37" s="357"/>
      <c r="CG37" s="357"/>
      <c r="CH37" s="357"/>
      <c r="CI37" s="357"/>
      <c r="CJ37" s="357"/>
      <c r="CK37" s="357"/>
      <c r="CL37" s="357"/>
      <c r="CM37" s="357"/>
      <c r="CN37" s="175"/>
      <c r="CO37" s="356" t="str">
        <f t="shared" si="3"/>
        <v/>
      </c>
      <c r="CP37" s="356"/>
      <c r="CQ37" s="357" t="str">
        <f>IF('各会計、関係団体の財政状況及び健全化判断比率'!BS10="","",'各会計、関係団体の財政状況及び健全化判断比率'!BS10)</f>
        <v/>
      </c>
      <c r="CR37" s="357"/>
      <c r="CS37" s="357"/>
      <c r="CT37" s="357"/>
      <c r="CU37" s="357"/>
      <c r="CV37" s="357"/>
      <c r="CW37" s="357"/>
      <c r="CX37" s="357"/>
      <c r="CY37" s="357"/>
      <c r="CZ37" s="357"/>
      <c r="DA37" s="357"/>
      <c r="DB37" s="357"/>
      <c r="DC37" s="357"/>
      <c r="DD37" s="357"/>
      <c r="DE37" s="357"/>
      <c r="DG37" s="354" t="str">
        <f>IF('各会計、関係団体の財政状況及び健全化判断比率'!BR10="","",'各会計、関係団体の財政状況及び健全化判断比率'!BR10)</f>
        <v/>
      </c>
      <c r="DH37" s="354"/>
      <c r="DI37" s="202"/>
    </row>
    <row r="38" spans="1:113" ht="32.25" customHeight="1">
      <c r="A38" s="175"/>
      <c r="B38" s="199"/>
      <c r="C38" s="356" t="str">
        <f t="shared" ref="C38:C43" si="5">IF(E38="","",C37+1)</f>
        <v/>
      </c>
      <c r="D38" s="356"/>
      <c r="E38" s="357" t="str">
        <f>IF('各会計、関係団体の財政状況及び健全化判断比率'!B11="","",'各会計、関係団体の財政状況及び健全化判断比率'!B11)</f>
        <v/>
      </c>
      <c r="F38" s="357"/>
      <c r="G38" s="357"/>
      <c r="H38" s="357"/>
      <c r="I38" s="357"/>
      <c r="J38" s="357"/>
      <c r="K38" s="357"/>
      <c r="L38" s="357"/>
      <c r="M38" s="357"/>
      <c r="N38" s="357"/>
      <c r="O38" s="357"/>
      <c r="P38" s="357"/>
      <c r="Q38" s="357"/>
      <c r="R38" s="357"/>
      <c r="S38" s="357"/>
      <c r="T38" s="175"/>
      <c r="U38" s="356" t="str">
        <f t="shared" si="4"/>
        <v/>
      </c>
      <c r="V38" s="356"/>
      <c r="W38" s="357"/>
      <c r="X38" s="357"/>
      <c r="Y38" s="357"/>
      <c r="Z38" s="357"/>
      <c r="AA38" s="357"/>
      <c r="AB38" s="357"/>
      <c r="AC38" s="357"/>
      <c r="AD38" s="357"/>
      <c r="AE38" s="357"/>
      <c r="AF38" s="357"/>
      <c r="AG38" s="357"/>
      <c r="AH38" s="357"/>
      <c r="AI38" s="357"/>
      <c r="AJ38" s="357"/>
      <c r="AK38" s="357"/>
      <c r="AL38" s="175"/>
      <c r="AM38" s="356" t="str">
        <f t="shared" si="0"/>
        <v/>
      </c>
      <c r="AN38" s="356"/>
      <c r="AO38" s="357"/>
      <c r="AP38" s="357"/>
      <c r="AQ38" s="357"/>
      <c r="AR38" s="357"/>
      <c r="AS38" s="357"/>
      <c r="AT38" s="357"/>
      <c r="AU38" s="357"/>
      <c r="AV38" s="357"/>
      <c r="AW38" s="357"/>
      <c r="AX38" s="357"/>
      <c r="AY38" s="357"/>
      <c r="AZ38" s="357"/>
      <c r="BA38" s="357"/>
      <c r="BB38" s="357"/>
      <c r="BC38" s="357"/>
      <c r="BD38" s="175"/>
      <c r="BE38" s="356" t="str">
        <f t="shared" si="1"/>
        <v/>
      </c>
      <c r="BF38" s="356"/>
      <c r="BG38" s="357"/>
      <c r="BH38" s="357"/>
      <c r="BI38" s="357"/>
      <c r="BJ38" s="357"/>
      <c r="BK38" s="357"/>
      <c r="BL38" s="357"/>
      <c r="BM38" s="357"/>
      <c r="BN38" s="357"/>
      <c r="BO38" s="357"/>
      <c r="BP38" s="357"/>
      <c r="BQ38" s="357"/>
      <c r="BR38" s="357"/>
      <c r="BS38" s="357"/>
      <c r="BT38" s="357"/>
      <c r="BU38" s="357"/>
      <c r="BV38" s="175"/>
      <c r="BW38" s="356">
        <f t="shared" si="2"/>
        <v>11</v>
      </c>
      <c r="BX38" s="356"/>
      <c r="BY38" s="357" t="str">
        <f>IF('各会計、関係団体の財政状況及び健全化判断比率'!B72="","",'各会計、関係団体の財政状況及び健全化判断比率'!B72)</f>
        <v>彩の国さいたま人づくり広域連合</v>
      </c>
      <c r="BZ38" s="357"/>
      <c r="CA38" s="357"/>
      <c r="CB38" s="357"/>
      <c r="CC38" s="357"/>
      <c r="CD38" s="357"/>
      <c r="CE38" s="357"/>
      <c r="CF38" s="357"/>
      <c r="CG38" s="357"/>
      <c r="CH38" s="357"/>
      <c r="CI38" s="357"/>
      <c r="CJ38" s="357"/>
      <c r="CK38" s="357"/>
      <c r="CL38" s="357"/>
      <c r="CM38" s="357"/>
      <c r="CN38" s="175"/>
      <c r="CO38" s="356" t="str">
        <f t="shared" si="3"/>
        <v/>
      </c>
      <c r="CP38" s="356"/>
      <c r="CQ38" s="357" t="str">
        <f>IF('各会計、関係団体の財政状況及び健全化判断比率'!BS11="","",'各会計、関係団体の財政状況及び健全化判断比率'!BS11)</f>
        <v/>
      </c>
      <c r="CR38" s="357"/>
      <c r="CS38" s="357"/>
      <c r="CT38" s="357"/>
      <c r="CU38" s="357"/>
      <c r="CV38" s="357"/>
      <c r="CW38" s="357"/>
      <c r="CX38" s="357"/>
      <c r="CY38" s="357"/>
      <c r="CZ38" s="357"/>
      <c r="DA38" s="357"/>
      <c r="DB38" s="357"/>
      <c r="DC38" s="357"/>
      <c r="DD38" s="357"/>
      <c r="DE38" s="357"/>
      <c r="DG38" s="354" t="str">
        <f>IF('各会計、関係団体の財政状況及び健全化判断比率'!BR11="","",'各会計、関係団体の財政状況及び健全化判断比率'!BR11)</f>
        <v/>
      </c>
      <c r="DH38" s="354"/>
      <c r="DI38" s="202"/>
    </row>
    <row r="39" spans="1:113" ht="32.25" customHeight="1">
      <c r="A39" s="175"/>
      <c r="B39" s="199"/>
      <c r="C39" s="356" t="str">
        <f t="shared" si="5"/>
        <v/>
      </c>
      <c r="D39" s="356"/>
      <c r="E39" s="357" t="str">
        <f>IF('各会計、関係団体の財政状況及び健全化判断比率'!B12="","",'各会計、関係団体の財政状況及び健全化判断比率'!B12)</f>
        <v/>
      </c>
      <c r="F39" s="357"/>
      <c r="G39" s="357"/>
      <c r="H39" s="357"/>
      <c r="I39" s="357"/>
      <c r="J39" s="357"/>
      <c r="K39" s="357"/>
      <c r="L39" s="357"/>
      <c r="M39" s="357"/>
      <c r="N39" s="357"/>
      <c r="O39" s="357"/>
      <c r="P39" s="357"/>
      <c r="Q39" s="357"/>
      <c r="R39" s="357"/>
      <c r="S39" s="357"/>
      <c r="T39" s="175"/>
      <c r="U39" s="356" t="str">
        <f t="shared" si="4"/>
        <v/>
      </c>
      <c r="V39" s="356"/>
      <c r="W39" s="357"/>
      <c r="X39" s="357"/>
      <c r="Y39" s="357"/>
      <c r="Z39" s="357"/>
      <c r="AA39" s="357"/>
      <c r="AB39" s="357"/>
      <c r="AC39" s="357"/>
      <c r="AD39" s="357"/>
      <c r="AE39" s="357"/>
      <c r="AF39" s="357"/>
      <c r="AG39" s="357"/>
      <c r="AH39" s="357"/>
      <c r="AI39" s="357"/>
      <c r="AJ39" s="357"/>
      <c r="AK39" s="357"/>
      <c r="AL39" s="175"/>
      <c r="AM39" s="356" t="str">
        <f t="shared" si="0"/>
        <v/>
      </c>
      <c r="AN39" s="356"/>
      <c r="AO39" s="357"/>
      <c r="AP39" s="357"/>
      <c r="AQ39" s="357"/>
      <c r="AR39" s="357"/>
      <c r="AS39" s="357"/>
      <c r="AT39" s="357"/>
      <c r="AU39" s="357"/>
      <c r="AV39" s="357"/>
      <c r="AW39" s="357"/>
      <c r="AX39" s="357"/>
      <c r="AY39" s="357"/>
      <c r="AZ39" s="357"/>
      <c r="BA39" s="357"/>
      <c r="BB39" s="357"/>
      <c r="BC39" s="357"/>
      <c r="BD39" s="175"/>
      <c r="BE39" s="356" t="str">
        <f t="shared" si="1"/>
        <v/>
      </c>
      <c r="BF39" s="356"/>
      <c r="BG39" s="357"/>
      <c r="BH39" s="357"/>
      <c r="BI39" s="357"/>
      <c r="BJ39" s="357"/>
      <c r="BK39" s="357"/>
      <c r="BL39" s="357"/>
      <c r="BM39" s="357"/>
      <c r="BN39" s="357"/>
      <c r="BO39" s="357"/>
      <c r="BP39" s="357"/>
      <c r="BQ39" s="357"/>
      <c r="BR39" s="357"/>
      <c r="BS39" s="357"/>
      <c r="BT39" s="357"/>
      <c r="BU39" s="357"/>
      <c r="BV39" s="175"/>
      <c r="BW39" s="356">
        <f t="shared" si="2"/>
        <v>12</v>
      </c>
      <c r="BX39" s="356"/>
      <c r="BY39" s="357" t="str">
        <f>IF('各会計、関係団体の財政状況及び健全化判断比率'!B73="","",'各会計、関係団体の財政状況及び健全化判断比率'!B73)</f>
        <v>比企広域市町村圏組合一般会計</v>
      </c>
      <c r="BZ39" s="357"/>
      <c r="CA39" s="357"/>
      <c r="CB39" s="357"/>
      <c r="CC39" s="357"/>
      <c r="CD39" s="357"/>
      <c r="CE39" s="357"/>
      <c r="CF39" s="357"/>
      <c r="CG39" s="357"/>
      <c r="CH39" s="357"/>
      <c r="CI39" s="357"/>
      <c r="CJ39" s="357"/>
      <c r="CK39" s="357"/>
      <c r="CL39" s="357"/>
      <c r="CM39" s="357"/>
      <c r="CN39" s="175"/>
      <c r="CO39" s="356" t="str">
        <f t="shared" si="3"/>
        <v/>
      </c>
      <c r="CP39" s="356"/>
      <c r="CQ39" s="357" t="str">
        <f>IF('各会計、関係団体の財政状況及び健全化判断比率'!BS12="","",'各会計、関係団体の財政状況及び健全化判断比率'!BS12)</f>
        <v/>
      </c>
      <c r="CR39" s="357"/>
      <c r="CS39" s="357"/>
      <c r="CT39" s="357"/>
      <c r="CU39" s="357"/>
      <c r="CV39" s="357"/>
      <c r="CW39" s="357"/>
      <c r="CX39" s="357"/>
      <c r="CY39" s="357"/>
      <c r="CZ39" s="357"/>
      <c r="DA39" s="357"/>
      <c r="DB39" s="357"/>
      <c r="DC39" s="357"/>
      <c r="DD39" s="357"/>
      <c r="DE39" s="357"/>
      <c r="DG39" s="354" t="str">
        <f>IF('各会計、関係団体の財政状況及び健全化判断比率'!BR12="","",'各会計、関係団体の財政状況及び健全化判断比率'!BR12)</f>
        <v/>
      </c>
      <c r="DH39" s="354"/>
      <c r="DI39" s="202"/>
    </row>
    <row r="40" spans="1:113" ht="32.25" customHeight="1">
      <c r="A40" s="175"/>
      <c r="B40" s="199"/>
      <c r="C40" s="356" t="str">
        <f t="shared" si="5"/>
        <v/>
      </c>
      <c r="D40" s="356"/>
      <c r="E40" s="357" t="str">
        <f>IF('各会計、関係団体の財政状況及び健全化判断比率'!B13="","",'各会計、関係団体の財政状況及び健全化判断比率'!B13)</f>
        <v/>
      </c>
      <c r="F40" s="357"/>
      <c r="G40" s="357"/>
      <c r="H40" s="357"/>
      <c r="I40" s="357"/>
      <c r="J40" s="357"/>
      <c r="K40" s="357"/>
      <c r="L40" s="357"/>
      <c r="M40" s="357"/>
      <c r="N40" s="357"/>
      <c r="O40" s="357"/>
      <c r="P40" s="357"/>
      <c r="Q40" s="357"/>
      <c r="R40" s="357"/>
      <c r="S40" s="357"/>
      <c r="T40" s="175"/>
      <c r="U40" s="356" t="str">
        <f t="shared" si="4"/>
        <v/>
      </c>
      <c r="V40" s="356"/>
      <c r="W40" s="357"/>
      <c r="X40" s="357"/>
      <c r="Y40" s="357"/>
      <c r="Z40" s="357"/>
      <c r="AA40" s="357"/>
      <c r="AB40" s="357"/>
      <c r="AC40" s="357"/>
      <c r="AD40" s="357"/>
      <c r="AE40" s="357"/>
      <c r="AF40" s="357"/>
      <c r="AG40" s="357"/>
      <c r="AH40" s="357"/>
      <c r="AI40" s="357"/>
      <c r="AJ40" s="357"/>
      <c r="AK40" s="357"/>
      <c r="AL40" s="175"/>
      <c r="AM40" s="356" t="str">
        <f t="shared" si="0"/>
        <v/>
      </c>
      <c r="AN40" s="356"/>
      <c r="AO40" s="357"/>
      <c r="AP40" s="357"/>
      <c r="AQ40" s="357"/>
      <c r="AR40" s="357"/>
      <c r="AS40" s="357"/>
      <c r="AT40" s="357"/>
      <c r="AU40" s="357"/>
      <c r="AV40" s="357"/>
      <c r="AW40" s="357"/>
      <c r="AX40" s="357"/>
      <c r="AY40" s="357"/>
      <c r="AZ40" s="357"/>
      <c r="BA40" s="357"/>
      <c r="BB40" s="357"/>
      <c r="BC40" s="357"/>
      <c r="BD40" s="175"/>
      <c r="BE40" s="356" t="str">
        <f t="shared" si="1"/>
        <v/>
      </c>
      <c r="BF40" s="356"/>
      <c r="BG40" s="357"/>
      <c r="BH40" s="357"/>
      <c r="BI40" s="357"/>
      <c r="BJ40" s="357"/>
      <c r="BK40" s="357"/>
      <c r="BL40" s="357"/>
      <c r="BM40" s="357"/>
      <c r="BN40" s="357"/>
      <c r="BO40" s="357"/>
      <c r="BP40" s="357"/>
      <c r="BQ40" s="357"/>
      <c r="BR40" s="357"/>
      <c r="BS40" s="357"/>
      <c r="BT40" s="357"/>
      <c r="BU40" s="357"/>
      <c r="BV40" s="175"/>
      <c r="BW40" s="356">
        <f t="shared" si="2"/>
        <v>13</v>
      </c>
      <c r="BX40" s="356"/>
      <c r="BY40" s="357" t="str">
        <f>IF('各会計、関係団体の財政状況及び健全化判断比率'!B74="","",'各会計、関係団体の財政状況及び健全化判断比率'!B74)</f>
        <v>比企広域市町村圏組合消防特別会計</v>
      </c>
      <c r="BZ40" s="357"/>
      <c r="CA40" s="357"/>
      <c r="CB40" s="357"/>
      <c r="CC40" s="357"/>
      <c r="CD40" s="357"/>
      <c r="CE40" s="357"/>
      <c r="CF40" s="357"/>
      <c r="CG40" s="357"/>
      <c r="CH40" s="357"/>
      <c r="CI40" s="357"/>
      <c r="CJ40" s="357"/>
      <c r="CK40" s="357"/>
      <c r="CL40" s="357"/>
      <c r="CM40" s="357"/>
      <c r="CN40" s="175"/>
      <c r="CO40" s="356" t="str">
        <f t="shared" si="3"/>
        <v/>
      </c>
      <c r="CP40" s="356"/>
      <c r="CQ40" s="357" t="str">
        <f>IF('各会計、関係団体の財政状況及び健全化判断比率'!BS13="","",'各会計、関係団体の財政状況及び健全化判断比率'!BS13)</f>
        <v/>
      </c>
      <c r="CR40" s="357"/>
      <c r="CS40" s="357"/>
      <c r="CT40" s="357"/>
      <c r="CU40" s="357"/>
      <c r="CV40" s="357"/>
      <c r="CW40" s="357"/>
      <c r="CX40" s="357"/>
      <c r="CY40" s="357"/>
      <c r="CZ40" s="357"/>
      <c r="DA40" s="357"/>
      <c r="DB40" s="357"/>
      <c r="DC40" s="357"/>
      <c r="DD40" s="357"/>
      <c r="DE40" s="357"/>
      <c r="DG40" s="354" t="str">
        <f>IF('各会計、関係団体の財政状況及び健全化判断比率'!BR13="","",'各会計、関係団体の財政状況及び健全化判断比率'!BR13)</f>
        <v/>
      </c>
      <c r="DH40" s="354"/>
      <c r="DI40" s="202"/>
    </row>
    <row r="41" spans="1:113" ht="32.25" customHeight="1">
      <c r="A41" s="175"/>
      <c r="B41" s="199"/>
      <c r="C41" s="356" t="str">
        <f t="shared" si="5"/>
        <v/>
      </c>
      <c r="D41" s="356"/>
      <c r="E41" s="357" t="str">
        <f>IF('各会計、関係団体の財政状況及び健全化判断比率'!B14="","",'各会計、関係団体の財政状況及び健全化判断比率'!B14)</f>
        <v/>
      </c>
      <c r="F41" s="357"/>
      <c r="G41" s="357"/>
      <c r="H41" s="357"/>
      <c r="I41" s="357"/>
      <c r="J41" s="357"/>
      <c r="K41" s="357"/>
      <c r="L41" s="357"/>
      <c r="M41" s="357"/>
      <c r="N41" s="357"/>
      <c r="O41" s="357"/>
      <c r="P41" s="357"/>
      <c r="Q41" s="357"/>
      <c r="R41" s="357"/>
      <c r="S41" s="357"/>
      <c r="T41" s="175"/>
      <c r="U41" s="356" t="str">
        <f t="shared" si="4"/>
        <v/>
      </c>
      <c r="V41" s="356"/>
      <c r="W41" s="357"/>
      <c r="X41" s="357"/>
      <c r="Y41" s="357"/>
      <c r="Z41" s="357"/>
      <c r="AA41" s="357"/>
      <c r="AB41" s="357"/>
      <c r="AC41" s="357"/>
      <c r="AD41" s="357"/>
      <c r="AE41" s="357"/>
      <c r="AF41" s="357"/>
      <c r="AG41" s="357"/>
      <c r="AH41" s="357"/>
      <c r="AI41" s="357"/>
      <c r="AJ41" s="357"/>
      <c r="AK41" s="357"/>
      <c r="AL41" s="175"/>
      <c r="AM41" s="356" t="str">
        <f t="shared" si="0"/>
        <v/>
      </c>
      <c r="AN41" s="356"/>
      <c r="AO41" s="357"/>
      <c r="AP41" s="357"/>
      <c r="AQ41" s="357"/>
      <c r="AR41" s="357"/>
      <c r="AS41" s="357"/>
      <c r="AT41" s="357"/>
      <c r="AU41" s="357"/>
      <c r="AV41" s="357"/>
      <c r="AW41" s="357"/>
      <c r="AX41" s="357"/>
      <c r="AY41" s="357"/>
      <c r="AZ41" s="357"/>
      <c r="BA41" s="357"/>
      <c r="BB41" s="357"/>
      <c r="BC41" s="357"/>
      <c r="BD41" s="175"/>
      <c r="BE41" s="356" t="str">
        <f t="shared" si="1"/>
        <v/>
      </c>
      <c r="BF41" s="356"/>
      <c r="BG41" s="357"/>
      <c r="BH41" s="357"/>
      <c r="BI41" s="357"/>
      <c r="BJ41" s="357"/>
      <c r="BK41" s="357"/>
      <c r="BL41" s="357"/>
      <c r="BM41" s="357"/>
      <c r="BN41" s="357"/>
      <c r="BO41" s="357"/>
      <c r="BP41" s="357"/>
      <c r="BQ41" s="357"/>
      <c r="BR41" s="357"/>
      <c r="BS41" s="357"/>
      <c r="BT41" s="357"/>
      <c r="BU41" s="357"/>
      <c r="BV41" s="175"/>
      <c r="BW41" s="356">
        <f t="shared" si="2"/>
        <v>14</v>
      </c>
      <c r="BX41" s="356"/>
      <c r="BY41" s="357" t="str">
        <f>IF('各会計、関係団体の財政状況及び健全化判断比率'!B75="","",'各会計、関係団体の財政状況及び健全化判断比率'!B75)</f>
        <v>比企広域市町村圏組合斎場及び霊きゅう自動車特別会計</v>
      </c>
      <c r="BZ41" s="357"/>
      <c r="CA41" s="357"/>
      <c r="CB41" s="357"/>
      <c r="CC41" s="357"/>
      <c r="CD41" s="357"/>
      <c r="CE41" s="357"/>
      <c r="CF41" s="357"/>
      <c r="CG41" s="357"/>
      <c r="CH41" s="357"/>
      <c r="CI41" s="357"/>
      <c r="CJ41" s="357"/>
      <c r="CK41" s="357"/>
      <c r="CL41" s="357"/>
      <c r="CM41" s="357"/>
      <c r="CN41" s="175"/>
      <c r="CO41" s="356" t="str">
        <f t="shared" si="3"/>
        <v/>
      </c>
      <c r="CP41" s="356"/>
      <c r="CQ41" s="357" t="str">
        <f>IF('各会計、関係団体の財政状況及び健全化判断比率'!BS14="","",'各会計、関係団体の財政状況及び健全化判断比率'!BS14)</f>
        <v/>
      </c>
      <c r="CR41" s="357"/>
      <c r="CS41" s="357"/>
      <c r="CT41" s="357"/>
      <c r="CU41" s="357"/>
      <c r="CV41" s="357"/>
      <c r="CW41" s="357"/>
      <c r="CX41" s="357"/>
      <c r="CY41" s="357"/>
      <c r="CZ41" s="357"/>
      <c r="DA41" s="357"/>
      <c r="DB41" s="357"/>
      <c r="DC41" s="357"/>
      <c r="DD41" s="357"/>
      <c r="DE41" s="357"/>
      <c r="DG41" s="354" t="str">
        <f>IF('各会計、関係団体の財政状況及び健全化判断比率'!BR14="","",'各会計、関係団体の財政状況及び健全化判断比率'!BR14)</f>
        <v/>
      </c>
      <c r="DH41" s="354"/>
      <c r="DI41" s="202"/>
    </row>
    <row r="42" spans="1:113" ht="32.25" customHeight="1">
      <c r="B42" s="199"/>
      <c r="C42" s="356" t="str">
        <f t="shared" si="5"/>
        <v/>
      </c>
      <c r="D42" s="356"/>
      <c r="E42" s="357" t="str">
        <f>IF('各会計、関係団体の財政状況及び健全化判断比率'!B15="","",'各会計、関係団体の財政状況及び健全化判断比率'!B15)</f>
        <v/>
      </c>
      <c r="F42" s="357"/>
      <c r="G42" s="357"/>
      <c r="H42" s="357"/>
      <c r="I42" s="357"/>
      <c r="J42" s="357"/>
      <c r="K42" s="357"/>
      <c r="L42" s="357"/>
      <c r="M42" s="357"/>
      <c r="N42" s="357"/>
      <c r="O42" s="357"/>
      <c r="P42" s="357"/>
      <c r="Q42" s="357"/>
      <c r="R42" s="357"/>
      <c r="S42" s="357"/>
      <c r="T42" s="175"/>
      <c r="U42" s="356" t="str">
        <f t="shared" si="4"/>
        <v/>
      </c>
      <c r="V42" s="356"/>
      <c r="W42" s="357"/>
      <c r="X42" s="357"/>
      <c r="Y42" s="357"/>
      <c r="Z42" s="357"/>
      <c r="AA42" s="357"/>
      <c r="AB42" s="357"/>
      <c r="AC42" s="357"/>
      <c r="AD42" s="357"/>
      <c r="AE42" s="357"/>
      <c r="AF42" s="357"/>
      <c r="AG42" s="357"/>
      <c r="AH42" s="357"/>
      <c r="AI42" s="357"/>
      <c r="AJ42" s="357"/>
      <c r="AK42" s="357"/>
      <c r="AL42" s="175"/>
      <c r="AM42" s="356" t="str">
        <f t="shared" si="0"/>
        <v/>
      </c>
      <c r="AN42" s="356"/>
      <c r="AO42" s="357"/>
      <c r="AP42" s="357"/>
      <c r="AQ42" s="357"/>
      <c r="AR42" s="357"/>
      <c r="AS42" s="357"/>
      <c r="AT42" s="357"/>
      <c r="AU42" s="357"/>
      <c r="AV42" s="357"/>
      <c r="AW42" s="357"/>
      <c r="AX42" s="357"/>
      <c r="AY42" s="357"/>
      <c r="AZ42" s="357"/>
      <c r="BA42" s="357"/>
      <c r="BB42" s="357"/>
      <c r="BC42" s="357"/>
      <c r="BD42" s="175"/>
      <c r="BE42" s="356" t="str">
        <f t="shared" si="1"/>
        <v/>
      </c>
      <c r="BF42" s="356"/>
      <c r="BG42" s="357"/>
      <c r="BH42" s="357"/>
      <c r="BI42" s="357"/>
      <c r="BJ42" s="357"/>
      <c r="BK42" s="357"/>
      <c r="BL42" s="357"/>
      <c r="BM42" s="357"/>
      <c r="BN42" s="357"/>
      <c r="BO42" s="357"/>
      <c r="BP42" s="357"/>
      <c r="BQ42" s="357"/>
      <c r="BR42" s="357"/>
      <c r="BS42" s="357"/>
      <c r="BT42" s="357"/>
      <c r="BU42" s="357"/>
      <c r="BV42" s="175"/>
      <c r="BW42" s="356">
        <f t="shared" si="2"/>
        <v>15</v>
      </c>
      <c r="BX42" s="356"/>
      <c r="BY42" s="357" t="str">
        <f>IF('各会計、関係団体の財政状況及び健全化判断比率'!B76="","",'各会計、関係団体の財政状況及び健全化判断比率'!B76)</f>
        <v>比企広域市町村圏組合介護認定及び障害程度区分審査会特別会計</v>
      </c>
      <c r="BZ42" s="357"/>
      <c r="CA42" s="357"/>
      <c r="CB42" s="357"/>
      <c r="CC42" s="357"/>
      <c r="CD42" s="357"/>
      <c r="CE42" s="357"/>
      <c r="CF42" s="357"/>
      <c r="CG42" s="357"/>
      <c r="CH42" s="357"/>
      <c r="CI42" s="357"/>
      <c r="CJ42" s="357"/>
      <c r="CK42" s="357"/>
      <c r="CL42" s="357"/>
      <c r="CM42" s="357"/>
      <c r="CN42" s="175"/>
      <c r="CO42" s="356" t="str">
        <f t="shared" si="3"/>
        <v/>
      </c>
      <c r="CP42" s="356"/>
      <c r="CQ42" s="357" t="str">
        <f>IF('各会計、関係団体の財政状況及び健全化判断比率'!BS15="","",'各会計、関係団体の財政状況及び健全化判断比率'!BS15)</f>
        <v/>
      </c>
      <c r="CR42" s="357"/>
      <c r="CS42" s="357"/>
      <c r="CT42" s="357"/>
      <c r="CU42" s="357"/>
      <c r="CV42" s="357"/>
      <c r="CW42" s="357"/>
      <c r="CX42" s="357"/>
      <c r="CY42" s="357"/>
      <c r="CZ42" s="357"/>
      <c r="DA42" s="357"/>
      <c r="DB42" s="357"/>
      <c r="DC42" s="357"/>
      <c r="DD42" s="357"/>
      <c r="DE42" s="357"/>
      <c r="DG42" s="354" t="str">
        <f>IF('各会計、関係団体の財政状況及び健全化判断比率'!BR15="","",'各会計、関係団体の財政状況及び健全化判断比率'!BR15)</f>
        <v/>
      </c>
      <c r="DH42" s="354"/>
      <c r="DI42" s="202"/>
    </row>
    <row r="43" spans="1:113" ht="32.25" customHeight="1">
      <c r="B43" s="199"/>
      <c r="C43" s="356" t="str">
        <f t="shared" si="5"/>
        <v/>
      </c>
      <c r="D43" s="356"/>
      <c r="E43" s="357" t="str">
        <f>IF('各会計、関係団体の財政状況及び健全化判断比率'!B16="","",'各会計、関係団体の財政状況及び健全化判断比率'!B16)</f>
        <v/>
      </c>
      <c r="F43" s="357"/>
      <c r="G43" s="357"/>
      <c r="H43" s="357"/>
      <c r="I43" s="357"/>
      <c r="J43" s="357"/>
      <c r="K43" s="357"/>
      <c r="L43" s="357"/>
      <c r="M43" s="357"/>
      <c r="N43" s="357"/>
      <c r="O43" s="357"/>
      <c r="P43" s="357"/>
      <c r="Q43" s="357"/>
      <c r="R43" s="357"/>
      <c r="S43" s="357"/>
      <c r="T43" s="175"/>
      <c r="U43" s="356" t="str">
        <f t="shared" si="4"/>
        <v/>
      </c>
      <c r="V43" s="356"/>
      <c r="W43" s="357"/>
      <c r="X43" s="357"/>
      <c r="Y43" s="357"/>
      <c r="Z43" s="357"/>
      <c r="AA43" s="357"/>
      <c r="AB43" s="357"/>
      <c r="AC43" s="357"/>
      <c r="AD43" s="357"/>
      <c r="AE43" s="357"/>
      <c r="AF43" s="357"/>
      <c r="AG43" s="357"/>
      <c r="AH43" s="357"/>
      <c r="AI43" s="357"/>
      <c r="AJ43" s="357"/>
      <c r="AK43" s="357"/>
      <c r="AL43" s="175"/>
      <c r="AM43" s="356" t="str">
        <f t="shared" si="0"/>
        <v/>
      </c>
      <c r="AN43" s="356"/>
      <c r="AO43" s="357"/>
      <c r="AP43" s="357"/>
      <c r="AQ43" s="357"/>
      <c r="AR43" s="357"/>
      <c r="AS43" s="357"/>
      <c r="AT43" s="357"/>
      <c r="AU43" s="357"/>
      <c r="AV43" s="357"/>
      <c r="AW43" s="357"/>
      <c r="AX43" s="357"/>
      <c r="AY43" s="357"/>
      <c r="AZ43" s="357"/>
      <c r="BA43" s="357"/>
      <c r="BB43" s="357"/>
      <c r="BC43" s="357"/>
      <c r="BD43" s="175"/>
      <c r="BE43" s="356" t="str">
        <f t="shared" si="1"/>
        <v/>
      </c>
      <c r="BF43" s="356"/>
      <c r="BG43" s="357"/>
      <c r="BH43" s="357"/>
      <c r="BI43" s="357"/>
      <c r="BJ43" s="357"/>
      <c r="BK43" s="357"/>
      <c r="BL43" s="357"/>
      <c r="BM43" s="357"/>
      <c r="BN43" s="357"/>
      <c r="BO43" s="357"/>
      <c r="BP43" s="357"/>
      <c r="BQ43" s="357"/>
      <c r="BR43" s="357"/>
      <c r="BS43" s="357"/>
      <c r="BT43" s="357"/>
      <c r="BU43" s="357"/>
      <c r="BV43" s="175"/>
      <c r="BW43" s="356">
        <f t="shared" si="2"/>
        <v>16</v>
      </c>
      <c r="BX43" s="356"/>
      <c r="BY43" s="357" t="str">
        <f>IF('各会計、関係団体の財政状況及び健全化判断比率'!B77="","",'各会計、関係団体の財政状況及び健全化判断比率'!B77)</f>
        <v>比企広域市町村圏組合公平委員会特別会計</v>
      </c>
      <c r="BZ43" s="357"/>
      <c r="CA43" s="357"/>
      <c r="CB43" s="357"/>
      <c r="CC43" s="357"/>
      <c r="CD43" s="357"/>
      <c r="CE43" s="357"/>
      <c r="CF43" s="357"/>
      <c r="CG43" s="357"/>
      <c r="CH43" s="357"/>
      <c r="CI43" s="357"/>
      <c r="CJ43" s="357"/>
      <c r="CK43" s="357"/>
      <c r="CL43" s="357"/>
      <c r="CM43" s="357"/>
      <c r="CN43" s="175"/>
      <c r="CO43" s="356" t="str">
        <f t="shared" si="3"/>
        <v/>
      </c>
      <c r="CP43" s="356"/>
      <c r="CQ43" s="357" t="str">
        <f>IF('各会計、関係団体の財政状況及び健全化判断比率'!BS16="","",'各会計、関係団体の財政状況及び健全化判断比率'!BS16)</f>
        <v/>
      </c>
      <c r="CR43" s="357"/>
      <c r="CS43" s="357"/>
      <c r="CT43" s="357"/>
      <c r="CU43" s="357"/>
      <c r="CV43" s="357"/>
      <c r="CW43" s="357"/>
      <c r="CX43" s="357"/>
      <c r="CY43" s="357"/>
      <c r="CZ43" s="357"/>
      <c r="DA43" s="357"/>
      <c r="DB43" s="357"/>
      <c r="DC43" s="357"/>
      <c r="DD43" s="357"/>
      <c r="DE43" s="357"/>
      <c r="DG43" s="354" t="str">
        <f>IF('各会計、関係団体の財政状況及び健全化判断比率'!BR16="","",'各会計、関係団体の財政状況及び健全化判断比率'!BR16)</f>
        <v/>
      </c>
      <c r="DH43" s="354"/>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206</v>
      </c>
      <c r="E46" s="353" t="s">
        <v>207</v>
      </c>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row>
    <row r="47" spans="1:113">
      <c r="E47" s="353" t="s">
        <v>208</v>
      </c>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row>
    <row r="48" spans="1:113">
      <c r="E48" s="353" t="s">
        <v>209</v>
      </c>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row>
    <row r="49" spans="5:113">
      <c r="E49" s="355" t="s">
        <v>210</v>
      </c>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row>
    <row r="50" spans="5:113">
      <c r="E50" s="353" t="s">
        <v>211</v>
      </c>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c r="CP50" s="353"/>
      <c r="CQ50" s="353"/>
      <c r="CR50" s="353"/>
      <c r="CS50" s="353"/>
      <c r="CT50" s="353"/>
      <c r="CU50" s="353"/>
      <c r="CV50" s="353"/>
      <c r="CW50" s="353"/>
      <c r="CX50" s="353"/>
      <c r="CY50" s="353"/>
      <c r="CZ50" s="353"/>
      <c r="DA50" s="353"/>
      <c r="DB50" s="353"/>
      <c r="DC50" s="353"/>
      <c r="DD50" s="353"/>
      <c r="DE50" s="353"/>
      <c r="DF50" s="353"/>
      <c r="DG50" s="353"/>
      <c r="DH50" s="353"/>
      <c r="DI50" s="353"/>
    </row>
    <row r="51" spans="5:113">
      <c r="E51" s="353" t="s">
        <v>212</v>
      </c>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row>
    <row r="52" spans="5:113">
      <c r="E52" s="353" t="s">
        <v>213</v>
      </c>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3"/>
    </row>
    <row r="53" spans="5:113">
      <c r="E53" s="353" t="s">
        <v>214</v>
      </c>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row>
    <row r="54" spans="5:113"/>
    <row r="55" spans="5:113"/>
    <row r="56" spans="5:113"/>
  </sheetData>
  <sheetProtection algorithmName="SHA-512" hashValue="vFrJJimZ0YEMdVL6MxgKLs7Mrj1nojZy+wcsqgJAYrMIaz9FNKOKlui0e2Mp/GHfsFSO9tzL1Vi0fRoOrMqJMQ==" saltValue="87zkF30KcXnzskCA+2Ay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6" t="s">
        <v>215</v>
      </c>
      <c r="DI1" s="707"/>
      <c r="DJ1" s="707"/>
      <c r="DK1" s="707"/>
      <c r="DL1" s="707"/>
      <c r="DM1" s="707"/>
      <c r="DN1" s="708"/>
      <c r="DO1" s="208"/>
      <c r="DP1" s="706" t="s">
        <v>216</v>
      </c>
      <c r="DQ1" s="707"/>
      <c r="DR1" s="707"/>
      <c r="DS1" s="707"/>
      <c r="DT1" s="707"/>
      <c r="DU1" s="707"/>
      <c r="DV1" s="707"/>
      <c r="DW1" s="707"/>
      <c r="DX1" s="707"/>
      <c r="DY1" s="707"/>
      <c r="DZ1" s="707"/>
      <c r="EA1" s="707"/>
      <c r="EB1" s="707"/>
      <c r="EC1" s="708"/>
      <c r="ED1" s="207"/>
      <c r="EE1" s="207"/>
      <c r="EF1" s="207"/>
      <c r="EG1" s="207"/>
      <c r="EH1" s="207"/>
      <c r="EI1" s="207"/>
      <c r="EJ1" s="207"/>
      <c r="EK1" s="207"/>
      <c r="EL1" s="207"/>
      <c r="EM1" s="207"/>
    </row>
    <row r="2" spans="2:143" ht="22.5" customHeight="1">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709" t="s">
        <v>224</v>
      </c>
      <c r="AQ4" s="709"/>
      <c r="AR4" s="709"/>
      <c r="AS4" s="709"/>
      <c r="AT4" s="709"/>
      <c r="AU4" s="709"/>
      <c r="AV4" s="709"/>
      <c r="AW4" s="709"/>
      <c r="AX4" s="709"/>
      <c r="AY4" s="709"/>
      <c r="AZ4" s="709"/>
      <c r="BA4" s="709"/>
      <c r="BB4" s="709"/>
      <c r="BC4" s="709"/>
      <c r="BD4" s="709"/>
      <c r="BE4" s="709"/>
      <c r="BF4" s="709"/>
      <c r="BG4" s="709" t="s">
        <v>225</v>
      </c>
      <c r="BH4" s="709"/>
      <c r="BI4" s="709"/>
      <c r="BJ4" s="709"/>
      <c r="BK4" s="709"/>
      <c r="BL4" s="709"/>
      <c r="BM4" s="709"/>
      <c r="BN4" s="709"/>
      <c r="BO4" s="709" t="s">
        <v>222</v>
      </c>
      <c r="BP4" s="709"/>
      <c r="BQ4" s="709"/>
      <c r="BR4" s="709"/>
      <c r="BS4" s="709" t="s">
        <v>226</v>
      </c>
      <c r="BT4" s="709"/>
      <c r="BU4" s="709"/>
      <c r="BV4" s="709"/>
      <c r="BW4" s="709"/>
      <c r="BX4" s="709"/>
      <c r="BY4" s="709"/>
      <c r="BZ4" s="709"/>
      <c r="CA4" s="709"/>
      <c r="CB4" s="709"/>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c r="B5" s="668" t="s">
        <v>228</v>
      </c>
      <c r="C5" s="669"/>
      <c r="D5" s="669"/>
      <c r="E5" s="669"/>
      <c r="F5" s="669"/>
      <c r="G5" s="669"/>
      <c r="H5" s="669"/>
      <c r="I5" s="669"/>
      <c r="J5" s="669"/>
      <c r="K5" s="669"/>
      <c r="L5" s="669"/>
      <c r="M5" s="669"/>
      <c r="N5" s="669"/>
      <c r="O5" s="669"/>
      <c r="P5" s="669"/>
      <c r="Q5" s="670"/>
      <c r="R5" s="665">
        <v>3571146</v>
      </c>
      <c r="S5" s="666"/>
      <c r="T5" s="666"/>
      <c r="U5" s="666"/>
      <c r="V5" s="666"/>
      <c r="W5" s="666"/>
      <c r="X5" s="666"/>
      <c r="Y5" s="691"/>
      <c r="Z5" s="704">
        <v>33.9</v>
      </c>
      <c r="AA5" s="704"/>
      <c r="AB5" s="704"/>
      <c r="AC5" s="704"/>
      <c r="AD5" s="705">
        <v>3440054</v>
      </c>
      <c r="AE5" s="705"/>
      <c r="AF5" s="705"/>
      <c r="AG5" s="705"/>
      <c r="AH5" s="705"/>
      <c r="AI5" s="705"/>
      <c r="AJ5" s="705"/>
      <c r="AK5" s="705"/>
      <c r="AL5" s="692">
        <v>51.4</v>
      </c>
      <c r="AM5" s="674"/>
      <c r="AN5" s="674"/>
      <c r="AO5" s="693"/>
      <c r="AP5" s="668" t="s">
        <v>229</v>
      </c>
      <c r="AQ5" s="669"/>
      <c r="AR5" s="669"/>
      <c r="AS5" s="669"/>
      <c r="AT5" s="669"/>
      <c r="AU5" s="669"/>
      <c r="AV5" s="669"/>
      <c r="AW5" s="669"/>
      <c r="AX5" s="669"/>
      <c r="AY5" s="669"/>
      <c r="AZ5" s="669"/>
      <c r="BA5" s="669"/>
      <c r="BB5" s="669"/>
      <c r="BC5" s="669"/>
      <c r="BD5" s="669"/>
      <c r="BE5" s="669"/>
      <c r="BF5" s="670"/>
      <c r="BG5" s="610">
        <v>3440054</v>
      </c>
      <c r="BH5" s="611"/>
      <c r="BI5" s="611"/>
      <c r="BJ5" s="611"/>
      <c r="BK5" s="611"/>
      <c r="BL5" s="611"/>
      <c r="BM5" s="611"/>
      <c r="BN5" s="612"/>
      <c r="BO5" s="648">
        <v>96.3</v>
      </c>
      <c r="BP5" s="648"/>
      <c r="BQ5" s="648"/>
      <c r="BR5" s="648"/>
      <c r="BS5" s="649" t="s">
        <v>230</v>
      </c>
      <c r="BT5" s="649"/>
      <c r="BU5" s="649"/>
      <c r="BV5" s="649"/>
      <c r="BW5" s="649"/>
      <c r="BX5" s="649"/>
      <c r="BY5" s="649"/>
      <c r="BZ5" s="649"/>
      <c r="CA5" s="649"/>
      <c r="CB5" s="689"/>
      <c r="CD5" s="662" t="s">
        <v>224</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222</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c r="B6" s="607" t="s">
        <v>234</v>
      </c>
      <c r="C6" s="608"/>
      <c r="D6" s="608"/>
      <c r="E6" s="608"/>
      <c r="F6" s="608"/>
      <c r="G6" s="608"/>
      <c r="H6" s="608"/>
      <c r="I6" s="608"/>
      <c r="J6" s="608"/>
      <c r="K6" s="608"/>
      <c r="L6" s="608"/>
      <c r="M6" s="608"/>
      <c r="N6" s="608"/>
      <c r="O6" s="608"/>
      <c r="P6" s="608"/>
      <c r="Q6" s="609"/>
      <c r="R6" s="610">
        <v>117745</v>
      </c>
      <c r="S6" s="611"/>
      <c r="T6" s="611"/>
      <c r="U6" s="611"/>
      <c r="V6" s="611"/>
      <c r="W6" s="611"/>
      <c r="X6" s="611"/>
      <c r="Y6" s="612"/>
      <c r="Z6" s="648">
        <v>1.1000000000000001</v>
      </c>
      <c r="AA6" s="648"/>
      <c r="AB6" s="648"/>
      <c r="AC6" s="648"/>
      <c r="AD6" s="649">
        <v>117745</v>
      </c>
      <c r="AE6" s="649"/>
      <c r="AF6" s="649"/>
      <c r="AG6" s="649"/>
      <c r="AH6" s="649"/>
      <c r="AI6" s="649"/>
      <c r="AJ6" s="649"/>
      <c r="AK6" s="649"/>
      <c r="AL6" s="613">
        <v>1.8</v>
      </c>
      <c r="AM6" s="614"/>
      <c r="AN6" s="614"/>
      <c r="AO6" s="650"/>
      <c r="AP6" s="607" t="s">
        <v>235</v>
      </c>
      <c r="AQ6" s="608"/>
      <c r="AR6" s="608"/>
      <c r="AS6" s="608"/>
      <c r="AT6" s="608"/>
      <c r="AU6" s="608"/>
      <c r="AV6" s="608"/>
      <c r="AW6" s="608"/>
      <c r="AX6" s="608"/>
      <c r="AY6" s="608"/>
      <c r="AZ6" s="608"/>
      <c r="BA6" s="608"/>
      <c r="BB6" s="608"/>
      <c r="BC6" s="608"/>
      <c r="BD6" s="608"/>
      <c r="BE6" s="608"/>
      <c r="BF6" s="609"/>
      <c r="BG6" s="610">
        <v>3440054</v>
      </c>
      <c r="BH6" s="611"/>
      <c r="BI6" s="611"/>
      <c r="BJ6" s="611"/>
      <c r="BK6" s="611"/>
      <c r="BL6" s="611"/>
      <c r="BM6" s="611"/>
      <c r="BN6" s="612"/>
      <c r="BO6" s="648">
        <v>96.3</v>
      </c>
      <c r="BP6" s="648"/>
      <c r="BQ6" s="648"/>
      <c r="BR6" s="648"/>
      <c r="BS6" s="649" t="s">
        <v>131</v>
      </c>
      <c r="BT6" s="649"/>
      <c r="BU6" s="649"/>
      <c r="BV6" s="649"/>
      <c r="BW6" s="649"/>
      <c r="BX6" s="649"/>
      <c r="BY6" s="649"/>
      <c r="BZ6" s="649"/>
      <c r="CA6" s="649"/>
      <c r="CB6" s="689"/>
      <c r="CD6" s="668" t="s">
        <v>236</v>
      </c>
      <c r="CE6" s="669"/>
      <c r="CF6" s="669"/>
      <c r="CG6" s="669"/>
      <c r="CH6" s="669"/>
      <c r="CI6" s="669"/>
      <c r="CJ6" s="669"/>
      <c r="CK6" s="669"/>
      <c r="CL6" s="669"/>
      <c r="CM6" s="669"/>
      <c r="CN6" s="669"/>
      <c r="CO6" s="669"/>
      <c r="CP6" s="669"/>
      <c r="CQ6" s="670"/>
      <c r="CR6" s="610">
        <v>114130</v>
      </c>
      <c r="CS6" s="611"/>
      <c r="CT6" s="611"/>
      <c r="CU6" s="611"/>
      <c r="CV6" s="611"/>
      <c r="CW6" s="611"/>
      <c r="CX6" s="611"/>
      <c r="CY6" s="612"/>
      <c r="CZ6" s="692">
        <v>1.1000000000000001</v>
      </c>
      <c r="DA6" s="674"/>
      <c r="DB6" s="674"/>
      <c r="DC6" s="694"/>
      <c r="DD6" s="616" t="s">
        <v>131</v>
      </c>
      <c r="DE6" s="611"/>
      <c r="DF6" s="611"/>
      <c r="DG6" s="611"/>
      <c r="DH6" s="611"/>
      <c r="DI6" s="611"/>
      <c r="DJ6" s="611"/>
      <c r="DK6" s="611"/>
      <c r="DL6" s="611"/>
      <c r="DM6" s="611"/>
      <c r="DN6" s="611"/>
      <c r="DO6" s="611"/>
      <c r="DP6" s="612"/>
      <c r="DQ6" s="616">
        <v>114130</v>
      </c>
      <c r="DR6" s="611"/>
      <c r="DS6" s="611"/>
      <c r="DT6" s="611"/>
      <c r="DU6" s="611"/>
      <c r="DV6" s="611"/>
      <c r="DW6" s="611"/>
      <c r="DX6" s="611"/>
      <c r="DY6" s="611"/>
      <c r="DZ6" s="611"/>
      <c r="EA6" s="611"/>
      <c r="EB6" s="611"/>
      <c r="EC6" s="647"/>
    </row>
    <row r="7" spans="2:143" ht="11.25" customHeight="1">
      <c r="B7" s="607" t="s">
        <v>237</v>
      </c>
      <c r="C7" s="608"/>
      <c r="D7" s="608"/>
      <c r="E7" s="608"/>
      <c r="F7" s="608"/>
      <c r="G7" s="608"/>
      <c r="H7" s="608"/>
      <c r="I7" s="608"/>
      <c r="J7" s="608"/>
      <c r="K7" s="608"/>
      <c r="L7" s="608"/>
      <c r="M7" s="608"/>
      <c r="N7" s="608"/>
      <c r="O7" s="608"/>
      <c r="P7" s="608"/>
      <c r="Q7" s="609"/>
      <c r="R7" s="610">
        <v>1381</v>
      </c>
      <c r="S7" s="611"/>
      <c r="T7" s="611"/>
      <c r="U7" s="611"/>
      <c r="V7" s="611"/>
      <c r="W7" s="611"/>
      <c r="X7" s="611"/>
      <c r="Y7" s="612"/>
      <c r="Z7" s="648">
        <v>0</v>
      </c>
      <c r="AA7" s="648"/>
      <c r="AB7" s="648"/>
      <c r="AC7" s="648"/>
      <c r="AD7" s="649">
        <v>1381</v>
      </c>
      <c r="AE7" s="649"/>
      <c r="AF7" s="649"/>
      <c r="AG7" s="649"/>
      <c r="AH7" s="649"/>
      <c r="AI7" s="649"/>
      <c r="AJ7" s="649"/>
      <c r="AK7" s="649"/>
      <c r="AL7" s="613">
        <v>0</v>
      </c>
      <c r="AM7" s="614"/>
      <c r="AN7" s="614"/>
      <c r="AO7" s="650"/>
      <c r="AP7" s="607" t="s">
        <v>238</v>
      </c>
      <c r="AQ7" s="608"/>
      <c r="AR7" s="608"/>
      <c r="AS7" s="608"/>
      <c r="AT7" s="608"/>
      <c r="AU7" s="608"/>
      <c r="AV7" s="608"/>
      <c r="AW7" s="608"/>
      <c r="AX7" s="608"/>
      <c r="AY7" s="608"/>
      <c r="AZ7" s="608"/>
      <c r="BA7" s="608"/>
      <c r="BB7" s="608"/>
      <c r="BC7" s="608"/>
      <c r="BD7" s="608"/>
      <c r="BE7" s="608"/>
      <c r="BF7" s="609"/>
      <c r="BG7" s="610">
        <v>1527160</v>
      </c>
      <c r="BH7" s="611"/>
      <c r="BI7" s="611"/>
      <c r="BJ7" s="611"/>
      <c r="BK7" s="611"/>
      <c r="BL7" s="611"/>
      <c r="BM7" s="611"/>
      <c r="BN7" s="612"/>
      <c r="BO7" s="648">
        <v>42.8</v>
      </c>
      <c r="BP7" s="648"/>
      <c r="BQ7" s="648"/>
      <c r="BR7" s="648"/>
      <c r="BS7" s="649" t="s">
        <v>131</v>
      </c>
      <c r="BT7" s="649"/>
      <c r="BU7" s="649"/>
      <c r="BV7" s="649"/>
      <c r="BW7" s="649"/>
      <c r="BX7" s="649"/>
      <c r="BY7" s="649"/>
      <c r="BZ7" s="649"/>
      <c r="CA7" s="649"/>
      <c r="CB7" s="689"/>
      <c r="CD7" s="607" t="s">
        <v>239</v>
      </c>
      <c r="CE7" s="608"/>
      <c r="CF7" s="608"/>
      <c r="CG7" s="608"/>
      <c r="CH7" s="608"/>
      <c r="CI7" s="608"/>
      <c r="CJ7" s="608"/>
      <c r="CK7" s="608"/>
      <c r="CL7" s="608"/>
      <c r="CM7" s="608"/>
      <c r="CN7" s="608"/>
      <c r="CO7" s="608"/>
      <c r="CP7" s="608"/>
      <c r="CQ7" s="609"/>
      <c r="CR7" s="610">
        <v>1494640</v>
      </c>
      <c r="CS7" s="611"/>
      <c r="CT7" s="611"/>
      <c r="CU7" s="611"/>
      <c r="CV7" s="611"/>
      <c r="CW7" s="611"/>
      <c r="CX7" s="611"/>
      <c r="CY7" s="612"/>
      <c r="CZ7" s="648">
        <v>14.8</v>
      </c>
      <c r="DA7" s="648"/>
      <c r="DB7" s="648"/>
      <c r="DC7" s="648"/>
      <c r="DD7" s="616">
        <v>211570</v>
      </c>
      <c r="DE7" s="611"/>
      <c r="DF7" s="611"/>
      <c r="DG7" s="611"/>
      <c r="DH7" s="611"/>
      <c r="DI7" s="611"/>
      <c r="DJ7" s="611"/>
      <c r="DK7" s="611"/>
      <c r="DL7" s="611"/>
      <c r="DM7" s="611"/>
      <c r="DN7" s="611"/>
      <c r="DO7" s="611"/>
      <c r="DP7" s="612"/>
      <c r="DQ7" s="616">
        <v>1198209</v>
      </c>
      <c r="DR7" s="611"/>
      <c r="DS7" s="611"/>
      <c r="DT7" s="611"/>
      <c r="DU7" s="611"/>
      <c r="DV7" s="611"/>
      <c r="DW7" s="611"/>
      <c r="DX7" s="611"/>
      <c r="DY7" s="611"/>
      <c r="DZ7" s="611"/>
      <c r="EA7" s="611"/>
      <c r="EB7" s="611"/>
      <c r="EC7" s="647"/>
    </row>
    <row r="8" spans="2:143" ht="11.25" customHeight="1">
      <c r="B8" s="607" t="s">
        <v>240</v>
      </c>
      <c r="C8" s="608"/>
      <c r="D8" s="608"/>
      <c r="E8" s="608"/>
      <c r="F8" s="608"/>
      <c r="G8" s="608"/>
      <c r="H8" s="608"/>
      <c r="I8" s="608"/>
      <c r="J8" s="608"/>
      <c r="K8" s="608"/>
      <c r="L8" s="608"/>
      <c r="M8" s="608"/>
      <c r="N8" s="608"/>
      <c r="O8" s="608"/>
      <c r="P8" s="608"/>
      <c r="Q8" s="609"/>
      <c r="R8" s="610">
        <v>19614</v>
      </c>
      <c r="S8" s="611"/>
      <c r="T8" s="611"/>
      <c r="U8" s="611"/>
      <c r="V8" s="611"/>
      <c r="W8" s="611"/>
      <c r="X8" s="611"/>
      <c r="Y8" s="612"/>
      <c r="Z8" s="648">
        <v>0.2</v>
      </c>
      <c r="AA8" s="648"/>
      <c r="AB8" s="648"/>
      <c r="AC8" s="648"/>
      <c r="AD8" s="649">
        <v>19614</v>
      </c>
      <c r="AE8" s="649"/>
      <c r="AF8" s="649"/>
      <c r="AG8" s="649"/>
      <c r="AH8" s="649"/>
      <c r="AI8" s="649"/>
      <c r="AJ8" s="649"/>
      <c r="AK8" s="649"/>
      <c r="AL8" s="613">
        <v>0.3</v>
      </c>
      <c r="AM8" s="614"/>
      <c r="AN8" s="614"/>
      <c r="AO8" s="650"/>
      <c r="AP8" s="607" t="s">
        <v>241</v>
      </c>
      <c r="AQ8" s="608"/>
      <c r="AR8" s="608"/>
      <c r="AS8" s="608"/>
      <c r="AT8" s="608"/>
      <c r="AU8" s="608"/>
      <c r="AV8" s="608"/>
      <c r="AW8" s="608"/>
      <c r="AX8" s="608"/>
      <c r="AY8" s="608"/>
      <c r="AZ8" s="608"/>
      <c r="BA8" s="608"/>
      <c r="BB8" s="608"/>
      <c r="BC8" s="608"/>
      <c r="BD8" s="608"/>
      <c r="BE8" s="608"/>
      <c r="BF8" s="609"/>
      <c r="BG8" s="610">
        <v>53316</v>
      </c>
      <c r="BH8" s="611"/>
      <c r="BI8" s="611"/>
      <c r="BJ8" s="611"/>
      <c r="BK8" s="611"/>
      <c r="BL8" s="611"/>
      <c r="BM8" s="611"/>
      <c r="BN8" s="612"/>
      <c r="BO8" s="648">
        <v>1.5</v>
      </c>
      <c r="BP8" s="648"/>
      <c r="BQ8" s="648"/>
      <c r="BR8" s="648"/>
      <c r="BS8" s="649" t="s">
        <v>131</v>
      </c>
      <c r="BT8" s="649"/>
      <c r="BU8" s="649"/>
      <c r="BV8" s="649"/>
      <c r="BW8" s="649"/>
      <c r="BX8" s="649"/>
      <c r="BY8" s="649"/>
      <c r="BZ8" s="649"/>
      <c r="CA8" s="649"/>
      <c r="CB8" s="689"/>
      <c r="CD8" s="607" t="s">
        <v>242</v>
      </c>
      <c r="CE8" s="608"/>
      <c r="CF8" s="608"/>
      <c r="CG8" s="608"/>
      <c r="CH8" s="608"/>
      <c r="CI8" s="608"/>
      <c r="CJ8" s="608"/>
      <c r="CK8" s="608"/>
      <c r="CL8" s="608"/>
      <c r="CM8" s="608"/>
      <c r="CN8" s="608"/>
      <c r="CO8" s="608"/>
      <c r="CP8" s="608"/>
      <c r="CQ8" s="609"/>
      <c r="CR8" s="610">
        <v>3630003</v>
      </c>
      <c r="CS8" s="611"/>
      <c r="CT8" s="611"/>
      <c r="CU8" s="611"/>
      <c r="CV8" s="611"/>
      <c r="CW8" s="611"/>
      <c r="CX8" s="611"/>
      <c r="CY8" s="612"/>
      <c r="CZ8" s="648">
        <v>36.1</v>
      </c>
      <c r="DA8" s="648"/>
      <c r="DB8" s="648"/>
      <c r="DC8" s="648"/>
      <c r="DD8" s="616">
        <v>4462</v>
      </c>
      <c r="DE8" s="611"/>
      <c r="DF8" s="611"/>
      <c r="DG8" s="611"/>
      <c r="DH8" s="611"/>
      <c r="DI8" s="611"/>
      <c r="DJ8" s="611"/>
      <c r="DK8" s="611"/>
      <c r="DL8" s="611"/>
      <c r="DM8" s="611"/>
      <c r="DN8" s="611"/>
      <c r="DO8" s="611"/>
      <c r="DP8" s="612"/>
      <c r="DQ8" s="616">
        <v>2045082</v>
      </c>
      <c r="DR8" s="611"/>
      <c r="DS8" s="611"/>
      <c r="DT8" s="611"/>
      <c r="DU8" s="611"/>
      <c r="DV8" s="611"/>
      <c r="DW8" s="611"/>
      <c r="DX8" s="611"/>
      <c r="DY8" s="611"/>
      <c r="DZ8" s="611"/>
      <c r="EA8" s="611"/>
      <c r="EB8" s="611"/>
      <c r="EC8" s="647"/>
    </row>
    <row r="9" spans="2:143" ht="11.25" customHeight="1">
      <c r="B9" s="607" t="s">
        <v>243</v>
      </c>
      <c r="C9" s="608"/>
      <c r="D9" s="608"/>
      <c r="E9" s="608"/>
      <c r="F9" s="608"/>
      <c r="G9" s="608"/>
      <c r="H9" s="608"/>
      <c r="I9" s="608"/>
      <c r="J9" s="608"/>
      <c r="K9" s="608"/>
      <c r="L9" s="608"/>
      <c r="M9" s="608"/>
      <c r="N9" s="608"/>
      <c r="O9" s="608"/>
      <c r="P9" s="608"/>
      <c r="Q9" s="609"/>
      <c r="R9" s="610">
        <v>15163</v>
      </c>
      <c r="S9" s="611"/>
      <c r="T9" s="611"/>
      <c r="U9" s="611"/>
      <c r="V9" s="611"/>
      <c r="W9" s="611"/>
      <c r="X9" s="611"/>
      <c r="Y9" s="612"/>
      <c r="Z9" s="648">
        <v>0.1</v>
      </c>
      <c r="AA9" s="648"/>
      <c r="AB9" s="648"/>
      <c r="AC9" s="648"/>
      <c r="AD9" s="649">
        <v>15163</v>
      </c>
      <c r="AE9" s="649"/>
      <c r="AF9" s="649"/>
      <c r="AG9" s="649"/>
      <c r="AH9" s="649"/>
      <c r="AI9" s="649"/>
      <c r="AJ9" s="649"/>
      <c r="AK9" s="649"/>
      <c r="AL9" s="613">
        <v>0.2</v>
      </c>
      <c r="AM9" s="614"/>
      <c r="AN9" s="614"/>
      <c r="AO9" s="650"/>
      <c r="AP9" s="607" t="s">
        <v>244</v>
      </c>
      <c r="AQ9" s="608"/>
      <c r="AR9" s="608"/>
      <c r="AS9" s="608"/>
      <c r="AT9" s="608"/>
      <c r="AU9" s="608"/>
      <c r="AV9" s="608"/>
      <c r="AW9" s="608"/>
      <c r="AX9" s="608"/>
      <c r="AY9" s="608"/>
      <c r="AZ9" s="608"/>
      <c r="BA9" s="608"/>
      <c r="BB9" s="608"/>
      <c r="BC9" s="608"/>
      <c r="BD9" s="608"/>
      <c r="BE9" s="608"/>
      <c r="BF9" s="609"/>
      <c r="BG9" s="610">
        <v>1323974</v>
      </c>
      <c r="BH9" s="611"/>
      <c r="BI9" s="611"/>
      <c r="BJ9" s="611"/>
      <c r="BK9" s="611"/>
      <c r="BL9" s="611"/>
      <c r="BM9" s="611"/>
      <c r="BN9" s="612"/>
      <c r="BO9" s="648">
        <v>37.1</v>
      </c>
      <c r="BP9" s="648"/>
      <c r="BQ9" s="648"/>
      <c r="BR9" s="648"/>
      <c r="BS9" s="649" t="s">
        <v>131</v>
      </c>
      <c r="BT9" s="649"/>
      <c r="BU9" s="649"/>
      <c r="BV9" s="649"/>
      <c r="BW9" s="649"/>
      <c r="BX9" s="649"/>
      <c r="BY9" s="649"/>
      <c r="BZ9" s="649"/>
      <c r="CA9" s="649"/>
      <c r="CB9" s="689"/>
      <c r="CD9" s="607" t="s">
        <v>245</v>
      </c>
      <c r="CE9" s="608"/>
      <c r="CF9" s="608"/>
      <c r="CG9" s="608"/>
      <c r="CH9" s="608"/>
      <c r="CI9" s="608"/>
      <c r="CJ9" s="608"/>
      <c r="CK9" s="608"/>
      <c r="CL9" s="608"/>
      <c r="CM9" s="608"/>
      <c r="CN9" s="608"/>
      <c r="CO9" s="608"/>
      <c r="CP9" s="608"/>
      <c r="CQ9" s="609"/>
      <c r="CR9" s="610">
        <v>1146471</v>
      </c>
      <c r="CS9" s="611"/>
      <c r="CT9" s="611"/>
      <c r="CU9" s="611"/>
      <c r="CV9" s="611"/>
      <c r="CW9" s="611"/>
      <c r="CX9" s="611"/>
      <c r="CY9" s="612"/>
      <c r="CZ9" s="648">
        <v>11.4</v>
      </c>
      <c r="DA9" s="648"/>
      <c r="DB9" s="648"/>
      <c r="DC9" s="648"/>
      <c r="DD9" s="616">
        <v>7696</v>
      </c>
      <c r="DE9" s="611"/>
      <c r="DF9" s="611"/>
      <c r="DG9" s="611"/>
      <c r="DH9" s="611"/>
      <c r="DI9" s="611"/>
      <c r="DJ9" s="611"/>
      <c r="DK9" s="611"/>
      <c r="DL9" s="611"/>
      <c r="DM9" s="611"/>
      <c r="DN9" s="611"/>
      <c r="DO9" s="611"/>
      <c r="DP9" s="612"/>
      <c r="DQ9" s="616">
        <v>975779</v>
      </c>
      <c r="DR9" s="611"/>
      <c r="DS9" s="611"/>
      <c r="DT9" s="611"/>
      <c r="DU9" s="611"/>
      <c r="DV9" s="611"/>
      <c r="DW9" s="611"/>
      <c r="DX9" s="611"/>
      <c r="DY9" s="611"/>
      <c r="DZ9" s="611"/>
      <c r="EA9" s="611"/>
      <c r="EB9" s="611"/>
      <c r="EC9" s="647"/>
    </row>
    <row r="10" spans="2:143" ht="11.25" customHeight="1">
      <c r="B10" s="607" t="s">
        <v>246</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48" t="s">
        <v>131</v>
      </c>
      <c r="AA10" s="648"/>
      <c r="AB10" s="648"/>
      <c r="AC10" s="648"/>
      <c r="AD10" s="649" t="s">
        <v>131</v>
      </c>
      <c r="AE10" s="649"/>
      <c r="AF10" s="649"/>
      <c r="AG10" s="649"/>
      <c r="AH10" s="649"/>
      <c r="AI10" s="649"/>
      <c r="AJ10" s="649"/>
      <c r="AK10" s="649"/>
      <c r="AL10" s="613" t="s">
        <v>131</v>
      </c>
      <c r="AM10" s="614"/>
      <c r="AN10" s="614"/>
      <c r="AO10" s="650"/>
      <c r="AP10" s="607" t="s">
        <v>247</v>
      </c>
      <c r="AQ10" s="608"/>
      <c r="AR10" s="608"/>
      <c r="AS10" s="608"/>
      <c r="AT10" s="608"/>
      <c r="AU10" s="608"/>
      <c r="AV10" s="608"/>
      <c r="AW10" s="608"/>
      <c r="AX10" s="608"/>
      <c r="AY10" s="608"/>
      <c r="AZ10" s="608"/>
      <c r="BA10" s="608"/>
      <c r="BB10" s="608"/>
      <c r="BC10" s="608"/>
      <c r="BD10" s="608"/>
      <c r="BE10" s="608"/>
      <c r="BF10" s="609"/>
      <c r="BG10" s="610">
        <v>80219</v>
      </c>
      <c r="BH10" s="611"/>
      <c r="BI10" s="611"/>
      <c r="BJ10" s="611"/>
      <c r="BK10" s="611"/>
      <c r="BL10" s="611"/>
      <c r="BM10" s="611"/>
      <c r="BN10" s="612"/>
      <c r="BO10" s="648">
        <v>2.2000000000000002</v>
      </c>
      <c r="BP10" s="648"/>
      <c r="BQ10" s="648"/>
      <c r="BR10" s="648"/>
      <c r="BS10" s="649" t="s">
        <v>230</v>
      </c>
      <c r="BT10" s="649"/>
      <c r="BU10" s="649"/>
      <c r="BV10" s="649"/>
      <c r="BW10" s="649"/>
      <c r="BX10" s="649"/>
      <c r="BY10" s="649"/>
      <c r="BZ10" s="649"/>
      <c r="CA10" s="649"/>
      <c r="CB10" s="689"/>
      <c r="CD10" s="607" t="s">
        <v>248</v>
      </c>
      <c r="CE10" s="608"/>
      <c r="CF10" s="608"/>
      <c r="CG10" s="608"/>
      <c r="CH10" s="608"/>
      <c r="CI10" s="608"/>
      <c r="CJ10" s="608"/>
      <c r="CK10" s="608"/>
      <c r="CL10" s="608"/>
      <c r="CM10" s="608"/>
      <c r="CN10" s="608"/>
      <c r="CO10" s="608"/>
      <c r="CP10" s="608"/>
      <c r="CQ10" s="609"/>
      <c r="CR10" s="610">
        <v>293</v>
      </c>
      <c r="CS10" s="611"/>
      <c r="CT10" s="611"/>
      <c r="CU10" s="611"/>
      <c r="CV10" s="611"/>
      <c r="CW10" s="611"/>
      <c r="CX10" s="611"/>
      <c r="CY10" s="612"/>
      <c r="CZ10" s="648">
        <v>0</v>
      </c>
      <c r="DA10" s="648"/>
      <c r="DB10" s="648"/>
      <c r="DC10" s="648"/>
      <c r="DD10" s="616" t="s">
        <v>140</v>
      </c>
      <c r="DE10" s="611"/>
      <c r="DF10" s="611"/>
      <c r="DG10" s="611"/>
      <c r="DH10" s="611"/>
      <c r="DI10" s="611"/>
      <c r="DJ10" s="611"/>
      <c r="DK10" s="611"/>
      <c r="DL10" s="611"/>
      <c r="DM10" s="611"/>
      <c r="DN10" s="611"/>
      <c r="DO10" s="611"/>
      <c r="DP10" s="612"/>
      <c r="DQ10" s="616">
        <v>293</v>
      </c>
      <c r="DR10" s="611"/>
      <c r="DS10" s="611"/>
      <c r="DT10" s="611"/>
      <c r="DU10" s="611"/>
      <c r="DV10" s="611"/>
      <c r="DW10" s="611"/>
      <c r="DX10" s="611"/>
      <c r="DY10" s="611"/>
      <c r="DZ10" s="611"/>
      <c r="EA10" s="611"/>
      <c r="EB10" s="611"/>
      <c r="EC10" s="647"/>
    </row>
    <row r="11" spans="2:143" ht="11.25" customHeight="1">
      <c r="B11" s="607" t="s">
        <v>249</v>
      </c>
      <c r="C11" s="608"/>
      <c r="D11" s="608"/>
      <c r="E11" s="608"/>
      <c r="F11" s="608"/>
      <c r="G11" s="608"/>
      <c r="H11" s="608"/>
      <c r="I11" s="608"/>
      <c r="J11" s="608"/>
      <c r="K11" s="608"/>
      <c r="L11" s="608"/>
      <c r="M11" s="608"/>
      <c r="N11" s="608"/>
      <c r="O11" s="608"/>
      <c r="P11" s="608"/>
      <c r="Q11" s="609"/>
      <c r="R11" s="610">
        <v>660338</v>
      </c>
      <c r="S11" s="611"/>
      <c r="T11" s="611"/>
      <c r="U11" s="611"/>
      <c r="V11" s="611"/>
      <c r="W11" s="611"/>
      <c r="X11" s="611"/>
      <c r="Y11" s="612"/>
      <c r="Z11" s="613">
        <v>6.3</v>
      </c>
      <c r="AA11" s="614"/>
      <c r="AB11" s="614"/>
      <c r="AC11" s="615"/>
      <c r="AD11" s="616">
        <v>660338</v>
      </c>
      <c r="AE11" s="611"/>
      <c r="AF11" s="611"/>
      <c r="AG11" s="611"/>
      <c r="AH11" s="611"/>
      <c r="AI11" s="611"/>
      <c r="AJ11" s="611"/>
      <c r="AK11" s="612"/>
      <c r="AL11" s="613">
        <v>9.9</v>
      </c>
      <c r="AM11" s="614"/>
      <c r="AN11" s="614"/>
      <c r="AO11" s="650"/>
      <c r="AP11" s="607" t="s">
        <v>250</v>
      </c>
      <c r="AQ11" s="608"/>
      <c r="AR11" s="608"/>
      <c r="AS11" s="608"/>
      <c r="AT11" s="608"/>
      <c r="AU11" s="608"/>
      <c r="AV11" s="608"/>
      <c r="AW11" s="608"/>
      <c r="AX11" s="608"/>
      <c r="AY11" s="608"/>
      <c r="AZ11" s="608"/>
      <c r="BA11" s="608"/>
      <c r="BB11" s="608"/>
      <c r="BC11" s="608"/>
      <c r="BD11" s="608"/>
      <c r="BE11" s="608"/>
      <c r="BF11" s="609"/>
      <c r="BG11" s="610">
        <v>69651</v>
      </c>
      <c r="BH11" s="611"/>
      <c r="BI11" s="611"/>
      <c r="BJ11" s="611"/>
      <c r="BK11" s="611"/>
      <c r="BL11" s="611"/>
      <c r="BM11" s="611"/>
      <c r="BN11" s="612"/>
      <c r="BO11" s="648">
        <v>2</v>
      </c>
      <c r="BP11" s="648"/>
      <c r="BQ11" s="648"/>
      <c r="BR11" s="648"/>
      <c r="BS11" s="649" t="s">
        <v>230</v>
      </c>
      <c r="BT11" s="649"/>
      <c r="BU11" s="649"/>
      <c r="BV11" s="649"/>
      <c r="BW11" s="649"/>
      <c r="BX11" s="649"/>
      <c r="BY11" s="649"/>
      <c r="BZ11" s="649"/>
      <c r="CA11" s="649"/>
      <c r="CB11" s="689"/>
      <c r="CD11" s="607" t="s">
        <v>251</v>
      </c>
      <c r="CE11" s="608"/>
      <c r="CF11" s="608"/>
      <c r="CG11" s="608"/>
      <c r="CH11" s="608"/>
      <c r="CI11" s="608"/>
      <c r="CJ11" s="608"/>
      <c r="CK11" s="608"/>
      <c r="CL11" s="608"/>
      <c r="CM11" s="608"/>
      <c r="CN11" s="608"/>
      <c r="CO11" s="608"/>
      <c r="CP11" s="608"/>
      <c r="CQ11" s="609"/>
      <c r="CR11" s="610">
        <v>246859</v>
      </c>
      <c r="CS11" s="611"/>
      <c r="CT11" s="611"/>
      <c r="CU11" s="611"/>
      <c r="CV11" s="611"/>
      <c r="CW11" s="611"/>
      <c r="CX11" s="611"/>
      <c r="CY11" s="612"/>
      <c r="CZ11" s="648">
        <v>2.5</v>
      </c>
      <c r="DA11" s="648"/>
      <c r="DB11" s="648"/>
      <c r="DC11" s="648"/>
      <c r="DD11" s="616">
        <v>18015</v>
      </c>
      <c r="DE11" s="611"/>
      <c r="DF11" s="611"/>
      <c r="DG11" s="611"/>
      <c r="DH11" s="611"/>
      <c r="DI11" s="611"/>
      <c r="DJ11" s="611"/>
      <c r="DK11" s="611"/>
      <c r="DL11" s="611"/>
      <c r="DM11" s="611"/>
      <c r="DN11" s="611"/>
      <c r="DO11" s="611"/>
      <c r="DP11" s="612"/>
      <c r="DQ11" s="616">
        <v>159158</v>
      </c>
      <c r="DR11" s="611"/>
      <c r="DS11" s="611"/>
      <c r="DT11" s="611"/>
      <c r="DU11" s="611"/>
      <c r="DV11" s="611"/>
      <c r="DW11" s="611"/>
      <c r="DX11" s="611"/>
      <c r="DY11" s="611"/>
      <c r="DZ11" s="611"/>
      <c r="EA11" s="611"/>
      <c r="EB11" s="611"/>
      <c r="EC11" s="647"/>
    </row>
    <row r="12" spans="2:143" ht="11.25" customHeight="1">
      <c r="B12" s="607" t="s">
        <v>252</v>
      </c>
      <c r="C12" s="608"/>
      <c r="D12" s="608"/>
      <c r="E12" s="608"/>
      <c r="F12" s="608"/>
      <c r="G12" s="608"/>
      <c r="H12" s="608"/>
      <c r="I12" s="608"/>
      <c r="J12" s="608"/>
      <c r="K12" s="608"/>
      <c r="L12" s="608"/>
      <c r="M12" s="608"/>
      <c r="N12" s="608"/>
      <c r="O12" s="608"/>
      <c r="P12" s="608"/>
      <c r="Q12" s="609"/>
      <c r="R12" s="610">
        <v>50339</v>
      </c>
      <c r="S12" s="611"/>
      <c r="T12" s="611"/>
      <c r="U12" s="611"/>
      <c r="V12" s="611"/>
      <c r="W12" s="611"/>
      <c r="X12" s="611"/>
      <c r="Y12" s="612"/>
      <c r="Z12" s="648">
        <v>0.5</v>
      </c>
      <c r="AA12" s="648"/>
      <c r="AB12" s="648"/>
      <c r="AC12" s="648"/>
      <c r="AD12" s="649">
        <v>50339</v>
      </c>
      <c r="AE12" s="649"/>
      <c r="AF12" s="649"/>
      <c r="AG12" s="649"/>
      <c r="AH12" s="649"/>
      <c r="AI12" s="649"/>
      <c r="AJ12" s="649"/>
      <c r="AK12" s="649"/>
      <c r="AL12" s="613">
        <v>0.8</v>
      </c>
      <c r="AM12" s="614"/>
      <c r="AN12" s="614"/>
      <c r="AO12" s="650"/>
      <c r="AP12" s="607" t="s">
        <v>253</v>
      </c>
      <c r="AQ12" s="608"/>
      <c r="AR12" s="608"/>
      <c r="AS12" s="608"/>
      <c r="AT12" s="608"/>
      <c r="AU12" s="608"/>
      <c r="AV12" s="608"/>
      <c r="AW12" s="608"/>
      <c r="AX12" s="608"/>
      <c r="AY12" s="608"/>
      <c r="AZ12" s="608"/>
      <c r="BA12" s="608"/>
      <c r="BB12" s="608"/>
      <c r="BC12" s="608"/>
      <c r="BD12" s="608"/>
      <c r="BE12" s="608"/>
      <c r="BF12" s="609"/>
      <c r="BG12" s="610">
        <v>1648130</v>
      </c>
      <c r="BH12" s="611"/>
      <c r="BI12" s="611"/>
      <c r="BJ12" s="611"/>
      <c r="BK12" s="611"/>
      <c r="BL12" s="611"/>
      <c r="BM12" s="611"/>
      <c r="BN12" s="612"/>
      <c r="BO12" s="648">
        <v>46.2</v>
      </c>
      <c r="BP12" s="648"/>
      <c r="BQ12" s="648"/>
      <c r="BR12" s="648"/>
      <c r="BS12" s="649" t="s">
        <v>131</v>
      </c>
      <c r="BT12" s="649"/>
      <c r="BU12" s="649"/>
      <c r="BV12" s="649"/>
      <c r="BW12" s="649"/>
      <c r="BX12" s="649"/>
      <c r="BY12" s="649"/>
      <c r="BZ12" s="649"/>
      <c r="CA12" s="649"/>
      <c r="CB12" s="689"/>
      <c r="CD12" s="607" t="s">
        <v>254</v>
      </c>
      <c r="CE12" s="608"/>
      <c r="CF12" s="608"/>
      <c r="CG12" s="608"/>
      <c r="CH12" s="608"/>
      <c r="CI12" s="608"/>
      <c r="CJ12" s="608"/>
      <c r="CK12" s="608"/>
      <c r="CL12" s="608"/>
      <c r="CM12" s="608"/>
      <c r="CN12" s="608"/>
      <c r="CO12" s="608"/>
      <c r="CP12" s="608"/>
      <c r="CQ12" s="609"/>
      <c r="CR12" s="610">
        <v>246664</v>
      </c>
      <c r="CS12" s="611"/>
      <c r="CT12" s="611"/>
      <c r="CU12" s="611"/>
      <c r="CV12" s="611"/>
      <c r="CW12" s="611"/>
      <c r="CX12" s="611"/>
      <c r="CY12" s="612"/>
      <c r="CZ12" s="648">
        <v>2.5</v>
      </c>
      <c r="DA12" s="648"/>
      <c r="DB12" s="648"/>
      <c r="DC12" s="648"/>
      <c r="DD12" s="616">
        <v>52442</v>
      </c>
      <c r="DE12" s="611"/>
      <c r="DF12" s="611"/>
      <c r="DG12" s="611"/>
      <c r="DH12" s="611"/>
      <c r="DI12" s="611"/>
      <c r="DJ12" s="611"/>
      <c r="DK12" s="611"/>
      <c r="DL12" s="611"/>
      <c r="DM12" s="611"/>
      <c r="DN12" s="611"/>
      <c r="DO12" s="611"/>
      <c r="DP12" s="612"/>
      <c r="DQ12" s="616">
        <v>215536</v>
      </c>
      <c r="DR12" s="611"/>
      <c r="DS12" s="611"/>
      <c r="DT12" s="611"/>
      <c r="DU12" s="611"/>
      <c r="DV12" s="611"/>
      <c r="DW12" s="611"/>
      <c r="DX12" s="611"/>
      <c r="DY12" s="611"/>
      <c r="DZ12" s="611"/>
      <c r="EA12" s="611"/>
      <c r="EB12" s="611"/>
      <c r="EC12" s="647"/>
    </row>
    <row r="13" spans="2:143" ht="11.25" customHeight="1">
      <c r="B13" s="607" t="s">
        <v>255</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48" t="s">
        <v>131</v>
      </c>
      <c r="AA13" s="648"/>
      <c r="AB13" s="648"/>
      <c r="AC13" s="648"/>
      <c r="AD13" s="649" t="s">
        <v>131</v>
      </c>
      <c r="AE13" s="649"/>
      <c r="AF13" s="649"/>
      <c r="AG13" s="649"/>
      <c r="AH13" s="649"/>
      <c r="AI13" s="649"/>
      <c r="AJ13" s="649"/>
      <c r="AK13" s="649"/>
      <c r="AL13" s="613" t="s">
        <v>131</v>
      </c>
      <c r="AM13" s="614"/>
      <c r="AN13" s="614"/>
      <c r="AO13" s="650"/>
      <c r="AP13" s="607" t="s">
        <v>256</v>
      </c>
      <c r="AQ13" s="608"/>
      <c r="AR13" s="608"/>
      <c r="AS13" s="608"/>
      <c r="AT13" s="608"/>
      <c r="AU13" s="608"/>
      <c r="AV13" s="608"/>
      <c r="AW13" s="608"/>
      <c r="AX13" s="608"/>
      <c r="AY13" s="608"/>
      <c r="AZ13" s="608"/>
      <c r="BA13" s="608"/>
      <c r="BB13" s="608"/>
      <c r="BC13" s="608"/>
      <c r="BD13" s="608"/>
      <c r="BE13" s="608"/>
      <c r="BF13" s="609"/>
      <c r="BG13" s="610">
        <v>1645445</v>
      </c>
      <c r="BH13" s="611"/>
      <c r="BI13" s="611"/>
      <c r="BJ13" s="611"/>
      <c r="BK13" s="611"/>
      <c r="BL13" s="611"/>
      <c r="BM13" s="611"/>
      <c r="BN13" s="612"/>
      <c r="BO13" s="648">
        <v>46.1</v>
      </c>
      <c r="BP13" s="648"/>
      <c r="BQ13" s="648"/>
      <c r="BR13" s="648"/>
      <c r="BS13" s="649" t="s">
        <v>131</v>
      </c>
      <c r="BT13" s="649"/>
      <c r="BU13" s="649"/>
      <c r="BV13" s="649"/>
      <c r="BW13" s="649"/>
      <c r="BX13" s="649"/>
      <c r="BY13" s="649"/>
      <c r="BZ13" s="649"/>
      <c r="CA13" s="649"/>
      <c r="CB13" s="689"/>
      <c r="CD13" s="607" t="s">
        <v>257</v>
      </c>
      <c r="CE13" s="608"/>
      <c r="CF13" s="608"/>
      <c r="CG13" s="608"/>
      <c r="CH13" s="608"/>
      <c r="CI13" s="608"/>
      <c r="CJ13" s="608"/>
      <c r="CK13" s="608"/>
      <c r="CL13" s="608"/>
      <c r="CM13" s="608"/>
      <c r="CN13" s="608"/>
      <c r="CO13" s="608"/>
      <c r="CP13" s="608"/>
      <c r="CQ13" s="609"/>
      <c r="CR13" s="610">
        <v>763379</v>
      </c>
      <c r="CS13" s="611"/>
      <c r="CT13" s="611"/>
      <c r="CU13" s="611"/>
      <c r="CV13" s="611"/>
      <c r="CW13" s="611"/>
      <c r="CX13" s="611"/>
      <c r="CY13" s="612"/>
      <c r="CZ13" s="648">
        <v>7.6</v>
      </c>
      <c r="DA13" s="648"/>
      <c r="DB13" s="648"/>
      <c r="DC13" s="648"/>
      <c r="DD13" s="616">
        <v>286405</v>
      </c>
      <c r="DE13" s="611"/>
      <c r="DF13" s="611"/>
      <c r="DG13" s="611"/>
      <c r="DH13" s="611"/>
      <c r="DI13" s="611"/>
      <c r="DJ13" s="611"/>
      <c r="DK13" s="611"/>
      <c r="DL13" s="611"/>
      <c r="DM13" s="611"/>
      <c r="DN13" s="611"/>
      <c r="DO13" s="611"/>
      <c r="DP13" s="612"/>
      <c r="DQ13" s="616">
        <v>529764</v>
      </c>
      <c r="DR13" s="611"/>
      <c r="DS13" s="611"/>
      <c r="DT13" s="611"/>
      <c r="DU13" s="611"/>
      <c r="DV13" s="611"/>
      <c r="DW13" s="611"/>
      <c r="DX13" s="611"/>
      <c r="DY13" s="611"/>
      <c r="DZ13" s="611"/>
      <c r="EA13" s="611"/>
      <c r="EB13" s="611"/>
      <c r="EC13" s="647"/>
    </row>
    <row r="14" spans="2:143" ht="11.25" customHeight="1">
      <c r="B14" s="607" t="s">
        <v>258</v>
      </c>
      <c r="C14" s="608"/>
      <c r="D14" s="608"/>
      <c r="E14" s="608"/>
      <c r="F14" s="608"/>
      <c r="G14" s="608"/>
      <c r="H14" s="608"/>
      <c r="I14" s="608"/>
      <c r="J14" s="608"/>
      <c r="K14" s="608"/>
      <c r="L14" s="608"/>
      <c r="M14" s="608"/>
      <c r="N14" s="608"/>
      <c r="O14" s="608"/>
      <c r="P14" s="608"/>
      <c r="Q14" s="609"/>
      <c r="R14" s="610">
        <v>284</v>
      </c>
      <c r="S14" s="611"/>
      <c r="T14" s="611"/>
      <c r="U14" s="611"/>
      <c r="V14" s="611"/>
      <c r="W14" s="611"/>
      <c r="X14" s="611"/>
      <c r="Y14" s="612"/>
      <c r="Z14" s="648">
        <v>0</v>
      </c>
      <c r="AA14" s="648"/>
      <c r="AB14" s="648"/>
      <c r="AC14" s="648"/>
      <c r="AD14" s="649">
        <v>284</v>
      </c>
      <c r="AE14" s="649"/>
      <c r="AF14" s="649"/>
      <c r="AG14" s="649"/>
      <c r="AH14" s="649"/>
      <c r="AI14" s="649"/>
      <c r="AJ14" s="649"/>
      <c r="AK14" s="649"/>
      <c r="AL14" s="613">
        <v>0</v>
      </c>
      <c r="AM14" s="614"/>
      <c r="AN14" s="614"/>
      <c r="AO14" s="650"/>
      <c r="AP14" s="607" t="s">
        <v>259</v>
      </c>
      <c r="AQ14" s="608"/>
      <c r="AR14" s="608"/>
      <c r="AS14" s="608"/>
      <c r="AT14" s="608"/>
      <c r="AU14" s="608"/>
      <c r="AV14" s="608"/>
      <c r="AW14" s="608"/>
      <c r="AX14" s="608"/>
      <c r="AY14" s="608"/>
      <c r="AZ14" s="608"/>
      <c r="BA14" s="608"/>
      <c r="BB14" s="608"/>
      <c r="BC14" s="608"/>
      <c r="BD14" s="608"/>
      <c r="BE14" s="608"/>
      <c r="BF14" s="609"/>
      <c r="BG14" s="610">
        <v>97794</v>
      </c>
      <c r="BH14" s="611"/>
      <c r="BI14" s="611"/>
      <c r="BJ14" s="611"/>
      <c r="BK14" s="611"/>
      <c r="BL14" s="611"/>
      <c r="BM14" s="611"/>
      <c r="BN14" s="612"/>
      <c r="BO14" s="648">
        <v>2.7</v>
      </c>
      <c r="BP14" s="648"/>
      <c r="BQ14" s="648"/>
      <c r="BR14" s="648"/>
      <c r="BS14" s="649" t="s">
        <v>140</v>
      </c>
      <c r="BT14" s="649"/>
      <c r="BU14" s="649"/>
      <c r="BV14" s="649"/>
      <c r="BW14" s="649"/>
      <c r="BX14" s="649"/>
      <c r="BY14" s="649"/>
      <c r="BZ14" s="649"/>
      <c r="CA14" s="649"/>
      <c r="CB14" s="689"/>
      <c r="CD14" s="607" t="s">
        <v>260</v>
      </c>
      <c r="CE14" s="608"/>
      <c r="CF14" s="608"/>
      <c r="CG14" s="608"/>
      <c r="CH14" s="608"/>
      <c r="CI14" s="608"/>
      <c r="CJ14" s="608"/>
      <c r="CK14" s="608"/>
      <c r="CL14" s="608"/>
      <c r="CM14" s="608"/>
      <c r="CN14" s="608"/>
      <c r="CO14" s="608"/>
      <c r="CP14" s="608"/>
      <c r="CQ14" s="609"/>
      <c r="CR14" s="610">
        <v>531301</v>
      </c>
      <c r="CS14" s="611"/>
      <c r="CT14" s="611"/>
      <c r="CU14" s="611"/>
      <c r="CV14" s="611"/>
      <c r="CW14" s="611"/>
      <c r="CX14" s="611"/>
      <c r="CY14" s="612"/>
      <c r="CZ14" s="648">
        <v>5.3</v>
      </c>
      <c r="DA14" s="648"/>
      <c r="DB14" s="648"/>
      <c r="DC14" s="648"/>
      <c r="DD14" s="616">
        <v>14289</v>
      </c>
      <c r="DE14" s="611"/>
      <c r="DF14" s="611"/>
      <c r="DG14" s="611"/>
      <c r="DH14" s="611"/>
      <c r="DI14" s="611"/>
      <c r="DJ14" s="611"/>
      <c r="DK14" s="611"/>
      <c r="DL14" s="611"/>
      <c r="DM14" s="611"/>
      <c r="DN14" s="611"/>
      <c r="DO14" s="611"/>
      <c r="DP14" s="612"/>
      <c r="DQ14" s="616">
        <v>530177</v>
      </c>
      <c r="DR14" s="611"/>
      <c r="DS14" s="611"/>
      <c r="DT14" s="611"/>
      <c r="DU14" s="611"/>
      <c r="DV14" s="611"/>
      <c r="DW14" s="611"/>
      <c r="DX14" s="611"/>
      <c r="DY14" s="611"/>
      <c r="DZ14" s="611"/>
      <c r="EA14" s="611"/>
      <c r="EB14" s="611"/>
      <c r="EC14" s="647"/>
    </row>
    <row r="15" spans="2:143" ht="11.25" customHeight="1">
      <c r="B15" s="607" t="s">
        <v>261</v>
      </c>
      <c r="C15" s="608"/>
      <c r="D15" s="608"/>
      <c r="E15" s="608"/>
      <c r="F15" s="608"/>
      <c r="G15" s="608"/>
      <c r="H15" s="608"/>
      <c r="I15" s="608"/>
      <c r="J15" s="608"/>
      <c r="K15" s="608"/>
      <c r="L15" s="608"/>
      <c r="M15" s="608"/>
      <c r="N15" s="608"/>
      <c r="O15" s="608"/>
      <c r="P15" s="608"/>
      <c r="Q15" s="609"/>
      <c r="R15" s="610" t="s">
        <v>131</v>
      </c>
      <c r="S15" s="611"/>
      <c r="T15" s="611"/>
      <c r="U15" s="611"/>
      <c r="V15" s="611"/>
      <c r="W15" s="611"/>
      <c r="X15" s="611"/>
      <c r="Y15" s="612"/>
      <c r="Z15" s="648" t="s">
        <v>131</v>
      </c>
      <c r="AA15" s="648"/>
      <c r="AB15" s="648"/>
      <c r="AC15" s="648"/>
      <c r="AD15" s="649" t="s">
        <v>131</v>
      </c>
      <c r="AE15" s="649"/>
      <c r="AF15" s="649"/>
      <c r="AG15" s="649"/>
      <c r="AH15" s="649"/>
      <c r="AI15" s="649"/>
      <c r="AJ15" s="649"/>
      <c r="AK15" s="649"/>
      <c r="AL15" s="613" t="s">
        <v>140</v>
      </c>
      <c r="AM15" s="614"/>
      <c r="AN15" s="614"/>
      <c r="AO15" s="650"/>
      <c r="AP15" s="607" t="s">
        <v>262</v>
      </c>
      <c r="AQ15" s="608"/>
      <c r="AR15" s="608"/>
      <c r="AS15" s="608"/>
      <c r="AT15" s="608"/>
      <c r="AU15" s="608"/>
      <c r="AV15" s="608"/>
      <c r="AW15" s="608"/>
      <c r="AX15" s="608"/>
      <c r="AY15" s="608"/>
      <c r="AZ15" s="608"/>
      <c r="BA15" s="608"/>
      <c r="BB15" s="608"/>
      <c r="BC15" s="608"/>
      <c r="BD15" s="608"/>
      <c r="BE15" s="608"/>
      <c r="BF15" s="609"/>
      <c r="BG15" s="610">
        <v>166970</v>
      </c>
      <c r="BH15" s="611"/>
      <c r="BI15" s="611"/>
      <c r="BJ15" s="611"/>
      <c r="BK15" s="611"/>
      <c r="BL15" s="611"/>
      <c r="BM15" s="611"/>
      <c r="BN15" s="612"/>
      <c r="BO15" s="648">
        <v>4.7</v>
      </c>
      <c r="BP15" s="648"/>
      <c r="BQ15" s="648"/>
      <c r="BR15" s="648"/>
      <c r="BS15" s="649" t="s">
        <v>131</v>
      </c>
      <c r="BT15" s="649"/>
      <c r="BU15" s="649"/>
      <c r="BV15" s="649"/>
      <c r="BW15" s="649"/>
      <c r="BX15" s="649"/>
      <c r="BY15" s="649"/>
      <c r="BZ15" s="649"/>
      <c r="CA15" s="649"/>
      <c r="CB15" s="689"/>
      <c r="CD15" s="607" t="s">
        <v>263</v>
      </c>
      <c r="CE15" s="608"/>
      <c r="CF15" s="608"/>
      <c r="CG15" s="608"/>
      <c r="CH15" s="608"/>
      <c r="CI15" s="608"/>
      <c r="CJ15" s="608"/>
      <c r="CK15" s="608"/>
      <c r="CL15" s="608"/>
      <c r="CM15" s="608"/>
      <c r="CN15" s="608"/>
      <c r="CO15" s="608"/>
      <c r="CP15" s="608"/>
      <c r="CQ15" s="609"/>
      <c r="CR15" s="610">
        <v>1006686</v>
      </c>
      <c r="CS15" s="611"/>
      <c r="CT15" s="611"/>
      <c r="CU15" s="611"/>
      <c r="CV15" s="611"/>
      <c r="CW15" s="611"/>
      <c r="CX15" s="611"/>
      <c r="CY15" s="612"/>
      <c r="CZ15" s="648">
        <v>10</v>
      </c>
      <c r="DA15" s="648"/>
      <c r="DB15" s="648"/>
      <c r="DC15" s="648"/>
      <c r="DD15" s="616">
        <v>192751</v>
      </c>
      <c r="DE15" s="611"/>
      <c r="DF15" s="611"/>
      <c r="DG15" s="611"/>
      <c r="DH15" s="611"/>
      <c r="DI15" s="611"/>
      <c r="DJ15" s="611"/>
      <c r="DK15" s="611"/>
      <c r="DL15" s="611"/>
      <c r="DM15" s="611"/>
      <c r="DN15" s="611"/>
      <c r="DO15" s="611"/>
      <c r="DP15" s="612"/>
      <c r="DQ15" s="616">
        <v>801578</v>
      </c>
      <c r="DR15" s="611"/>
      <c r="DS15" s="611"/>
      <c r="DT15" s="611"/>
      <c r="DU15" s="611"/>
      <c r="DV15" s="611"/>
      <c r="DW15" s="611"/>
      <c r="DX15" s="611"/>
      <c r="DY15" s="611"/>
      <c r="DZ15" s="611"/>
      <c r="EA15" s="611"/>
      <c r="EB15" s="611"/>
      <c r="EC15" s="647"/>
    </row>
    <row r="16" spans="2:143" ht="11.25" customHeight="1">
      <c r="B16" s="607" t="s">
        <v>264</v>
      </c>
      <c r="C16" s="608"/>
      <c r="D16" s="608"/>
      <c r="E16" s="608"/>
      <c r="F16" s="608"/>
      <c r="G16" s="608"/>
      <c r="H16" s="608"/>
      <c r="I16" s="608"/>
      <c r="J16" s="608"/>
      <c r="K16" s="608"/>
      <c r="L16" s="608"/>
      <c r="M16" s="608"/>
      <c r="N16" s="608"/>
      <c r="O16" s="608"/>
      <c r="P16" s="608"/>
      <c r="Q16" s="609"/>
      <c r="R16" s="610">
        <v>18770</v>
      </c>
      <c r="S16" s="611"/>
      <c r="T16" s="611"/>
      <c r="U16" s="611"/>
      <c r="V16" s="611"/>
      <c r="W16" s="611"/>
      <c r="X16" s="611"/>
      <c r="Y16" s="612"/>
      <c r="Z16" s="648">
        <v>0.2</v>
      </c>
      <c r="AA16" s="648"/>
      <c r="AB16" s="648"/>
      <c r="AC16" s="648"/>
      <c r="AD16" s="649">
        <v>18770</v>
      </c>
      <c r="AE16" s="649"/>
      <c r="AF16" s="649"/>
      <c r="AG16" s="649"/>
      <c r="AH16" s="649"/>
      <c r="AI16" s="649"/>
      <c r="AJ16" s="649"/>
      <c r="AK16" s="649"/>
      <c r="AL16" s="613">
        <v>0.3</v>
      </c>
      <c r="AM16" s="614"/>
      <c r="AN16" s="614"/>
      <c r="AO16" s="650"/>
      <c r="AP16" s="607" t="s">
        <v>265</v>
      </c>
      <c r="AQ16" s="608"/>
      <c r="AR16" s="608"/>
      <c r="AS16" s="608"/>
      <c r="AT16" s="608"/>
      <c r="AU16" s="608"/>
      <c r="AV16" s="608"/>
      <c r="AW16" s="608"/>
      <c r="AX16" s="608"/>
      <c r="AY16" s="608"/>
      <c r="AZ16" s="608"/>
      <c r="BA16" s="608"/>
      <c r="BB16" s="608"/>
      <c r="BC16" s="608"/>
      <c r="BD16" s="608"/>
      <c r="BE16" s="608"/>
      <c r="BF16" s="609"/>
      <c r="BG16" s="610" t="s">
        <v>230</v>
      </c>
      <c r="BH16" s="611"/>
      <c r="BI16" s="611"/>
      <c r="BJ16" s="611"/>
      <c r="BK16" s="611"/>
      <c r="BL16" s="611"/>
      <c r="BM16" s="611"/>
      <c r="BN16" s="612"/>
      <c r="BO16" s="648" t="s">
        <v>140</v>
      </c>
      <c r="BP16" s="648"/>
      <c r="BQ16" s="648"/>
      <c r="BR16" s="648"/>
      <c r="BS16" s="649" t="s">
        <v>131</v>
      </c>
      <c r="BT16" s="649"/>
      <c r="BU16" s="649"/>
      <c r="BV16" s="649"/>
      <c r="BW16" s="649"/>
      <c r="BX16" s="649"/>
      <c r="BY16" s="649"/>
      <c r="BZ16" s="649"/>
      <c r="CA16" s="649"/>
      <c r="CB16" s="689"/>
      <c r="CD16" s="607" t="s">
        <v>266</v>
      </c>
      <c r="CE16" s="608"/>
      <c r="CF16" s="608"/>
      <c r="CG16" s="608"/>
      <c r="CH16" s="608"/>
      <c r="CI16" s="608"/>
      <c r="CJ16" s="608"/>
      <c r="CK16" s="608"/>
      <c r="CL16" s="608"/>
      <c r="CM16" s="608"/>
      <c r="CN16" s="608"/>
      <c r="CO16" s="608"/>
      <c r="CP16" s="608"/>
      <c r="CQ16" s="609"/>
      <c r="CR16" s="610" t="s">
        <v>131</v>
      </c>
      <c r="CS16" s="611"/>
      <c r="CT16" s="611"/>
      <c r="CU16" s="611"/>
      <c r="CV16" s="611"/>
      <c r="CW16" s="611"/>
      <c r="CX16" s="611"/>
      <c r="CY16" s="612"/>
      <c r="CZ16" s="648" t="s">
        <v>131</v>
      </c>
      <c r="DA16" s="648"/>
      <c r="DB16" s="648"/>
      <c r="DC16" s="648"/>
      <c r="DD16" s="616" t="s">
        <v>230</v>
      </c>
      <c r="DE16" s="611"/>
      <c r="DF16" s="611"/>
      <c r="DG16" s="611"/>
      <c r="DH16" s="611"/>
      <c r="DI16" s="611"/>
      <c r="DJ16" s="611"/>
      <c r="DK16" s="611"/>
      <c r="DL16" s="611"/>
      <c r="DM16" s="611"/>
      <c r="DN16" s="611"/>
      <c r="DO16" s="611"/>
      <c r="DP16" s="612"/>
      <c r="DQ16" s="616" t="s">
        <v>131</v>
      </c>
      <c r="DR16" s="611"/>
      <c r="DS16" s="611"/>
      <c r="DT16" s="611"/>
      <c r="DU16" s="611"/>
      <c r="DV16" s="611"/>
      <c r="DW16" s="611"/>
      <c r="DX16" s="611"/>
      <c r="DY16" s="611"/>
      <c r="DZ16" s="611"/>
      <c r="EA16" s="611"/>
      <c r="EB16" s="611"/>
      <c r="EC16" s="647"/>
    </row>
    <row r="17" spans="2:133" ht="11.25" customHeight="1">
      <c r="B17" s="607" t="s">
        <v>267</v>
      </c>
      <c r="C17" s="608"/>
      <c r="D17" s="608"/>
      <c r="E17" s="608"/>
      <c r="F17" s="608"/>
      <c r="G17" s="608"/>
      <c r="H17" s="608"/>
      <c r="I17" s="608"/>
      <c r="J17" s="608"/>
      <c r="K17" s="608"/>
      <c r="L17" s="608"/>
      <c r="M17" s="608"/>
      <c r="N17" s="608"/>
      <c r="O17" s="608"/>
      <c r="P17" s="608"/>
      <c r="Q17" s="609"/>
      <c r="R17" s="610">
        <v>41704</v>
      </c>
      <c r="S17" s="611"/>
      <c r="T17" s="611"/>
      <c r="U17" s="611"/>
      <c r="V17" s="611"/>
      <c r="W17" s="611"/>
      <c r="X17" s="611"/>
      <c r="Y17" s="612"/>
      <c r="Z17" s="648">
        <v>0.4</v>
      </c>
      <c r="AA17" s="648"/>
      <c r="AB17" s="648"/>
      <c r="AC17" s="648"/>
      <c r="AD17" s="649">
        <v>41704</v>
      </c>
      <c r="AE17" s="649"/>
      <c r="AF17" s="649"/>
      <c r="AG17" s="649"/>
      <c r="AH17" s="649"/>
      <c r="AI17" s="649"/>
      <c r="AJ17" s="649"/>
      <c r="AK17" s="649"/>
      <c r="AL17" s="613">
        <v>0.6</v>
      </c>
      <c r="AM17" s="614"/>
      <c r="AN17" s="614"/>
      <c r="AO17" s="650"/>
      <c r="AP17" s="607" t="s">
        <v>268</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48" t="s">
        <v>230</v>
      </c>
      <c r="BP17" s="648"/>
      <c r="BQ17" s="648"/>
      <c r="BR17" s="648"/>
      <c r="BS17" s="649" t="s">
        <v>230</v>
      </c>
      <c r="BT17" s="649"/>
      <c r="BU17" s="649"/>
      <c r="BV17" s="649"/>
      <c r="BW17" s="649"/>
      <c r="BX17" s="649"/>
      <c r="BY17" s="649"/>
      <c r="BZ17" s="649"/>
      <c r="CA17" s="649"/>
      <c r="CB17" s="689"/>
      <c r="CD17" s="607" t="s">
        <v>269</v>
      </c>
      <c r="CE17" s="608"/>
      <c r="CF17" s="608"/>
      <c r="CG17" s="608"/>
      <c r="CH17" s="608"/>
      <c r="CI17" s="608"/>
      <c r="CJ17" s="608"/>
      <c r="CK17" s="608"/>
      <c r="CL17" s="608"/>
      <c r="CM17" s="608"/>
      <c r="CN17" s="608"/>
      <c r="CO17" s="608"/>
      <c r="CP17" s="608"/>
      <c r="CQ17" s="609"/>
      <c r="CR17" s="610">
        <v>885567</v>
      </c>
      <c r="CS17" s="611"/>
      <c r="CT17" s="611"/>
      <c r="CU17" s="611"/>
      <c r="CV17" s="611"/>
      <c r="CW17" s="611"/>
      <c r="CX17" s="611"/>
      <c r="CY17" s="612"/>
      <c r="CZ17" s="648">
        <v>8.8000000000000007</v>
      </c>
      <c r="DA17" s="648"/>
      <c r="DB17" s="648"/>
      <c r="DC17" s="648"/>
      <c r="DD17" s="616" t="s">
        <v>140</v>
      </c>
      <c r="DE17" s="611"/>
      <c r="DF17" s="611"/>
      <c r="DG17" s="611"/>
      <c r="DH17" s="611"/>
      <c r="DI17" s="611"/>
      <c r="DJ17" s="611"/>
      <c r="DK17" s="611"/>
      <c r="DL17" s="611"/>
      <c r="DM17" s="611"/>
      <c r="DN17" s="611"/>
      <c r="DO17" s="611"/>
      <c r="DP17" s="612"/>
      <c r="DQ17" s="616">
        <v>885567</v>
      </c>
      <c r="DR17" s="611"/>
      <c r="DS17" s="611"/>
      <c r="DT17" s="611"/>
      <c r="DU17" s="611"/>
      <c r="DV17" s="611"/>
      <c r="DW17" s="611"/>
      <c r="DX17" s="611"/>
      <c r="DY17" s="611"/>
      <c r="DZ17" s="611"/>
      <c r="EA17" s="611"/>
      <c r="EB17" s="611"/>
      <c r="EC17" s="647"/>
    </row>
    <row r="18" spans="2:133" ht="11.25" customHeight="1">
      <c r="B18" s="607" t="s">
        <v>270</v>
      </c>
      <c r="C18" s="608"/>
      <c r="D18" s="608"/>
      <c r="E18" s="608"/>
      <c r="F18" s="608"/>
      <c r="G18" s="608"/>
      <c r="H18" s="608"/>
      <c r="I18" s="608"/>
      <c r="J18" s="608"/>
      <c r="K18" s="608"/>
      <c r="L18" s="608"/>
      <c r="M18" s="608"/>
      <c r="N18" s="608"/>
      <c r="O18" s="608"/>
      <c r="P18" s="608"/>
      <c r="Q18" s="609"/>
      <c r="R18" s="610">
        <v>12216</v>
      </c>
      <c r="S18" s="611"/>
      <c r="T18" s="611"/>
      <c r="U18" s="611"/>
      <c r="V18" s="611"/>
      <c r="W18" s="611"/>
      <c r="X18" s="611"/>
      <c r="Y18" s="612"/>
      <c r="Z18" s="648">
        <v>0.1</v>
      </c>
      <c r="AA18" s="648"/>
      <c r="AB18" s="648"/>
      <c r="AC18" s="648"/>
      <c r="AD18" s="649">
        <v>12216</v>
      </c>
      <c r="AE18" s="649"/>
      <c r="AF18" s="649"/>
      <c r="AG18" s="649"/>
      <c r="AH18" s="649"/>
      <c r="AI18" s="649"/>
      <c r="AJ18" s="649"/>
      <c r="AK18" s="649"/>
      <c r="AL18" s="613">
        <v>0.2</v>
      </c>
      <c r="AM18" s="614"/>
      <c r="AN18" s="614"/>
      <c r="AO18" s="650"/>
      <c r="AP18" s="607" t="s">
        <v>271</v>
      </c>
      <c r="AQ18" s="608"/>
      <c r="AR18" s="608"/>
      <c r="AS18" s="608"/>
      <c r="AT18" s="608"/>
      <c r="AU18" s="608"/>
      <c r="AV18" s="608"/>
      <c r="AW18" s="608"/>
      <c r="AX18" s="608"/>
      <c r="AY18" s="608"/>
      <c r="AZ18" s="608"/>
      <c r="BA18" s="608"/>
      <c r="BB18" s="608"/>
      <c r="BC18" s="608"/>
      <c r="BD18" s="608"/>
      <c r="BE18" s="608"/>
      <c r="BF18" s="609"/>
      <c r="BG18" s="610" t="s">
        <v>131</v>
      </c>
      <c r="BH18" s="611"/>
      <c r="BI18" s="611"/>
      <c r="BJ18" s="611"/>
      <c r="BK18" s="611"/>
      <c r="BL18" s="611"/>
      <c r="BM18" s="611"/>
      <c r="BN18" s="612"/>
      <c r="BO18" s="648" t="s">
        <v>131</v>
      </c>
      <c r="BP18" s="648"/>
      <c r="BQ18" s="648"/>
      <c r="BR18" s="648"/>
      <c r="BS18" s="649" t="s">
        <v>131</v>
      </c>
      <c r="BT18" s="649"/>
      <c r="BU18" s="649"/>
      <c r="BV18" s="649"/>
      <c r="BW18" s="649"/>
      <c r="BX18" s="649"/>
      <c r="BY18" s="649"/>
      <c r="BZ18" s="649"/>
      <c r="CA18" s="649"/>
      <c r="CB18" s="689"/>
      <c r="CD18" s="607" t="s">
        <v>272</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48" t="s">
        <v>230</v>
      </c>
      <c r="DA18" s="648"/>
      <c r="DB18" s="648"/>
      <c r="DC18" s="648"/>
      <c r="DD18" s="616" t="s">
        <v>230</v>
      </c>
      <c r="DE18" s="611"/>
      <c r="DF18" s="611"/>
      <c r="DG18" s="611"/>
      <c r="DH18" s="611"/>
      <c r="DI18" s="611"/>
      <c r="DJ18" s="611"/>
      <c r="DK18" s="611"/>
      <c r="DL18" s="611"/>
      <c r="DM18" s="611"/>
      <c r="DN18" s="611"/>
      <c r="DO18" s="611"/>
      <c r="DP18" s="612"/>
      <c r="DQ18" s="616" t="s">
        <v>131</v>
      </c>
      <c r="DR18" s="611"/>
      <c r="DS18" s="611"/>
      <c r="DT18" s="611"/>
      <c r="DU18" s="611"/>
      <c r="DV18" s="611"/>
      <c r="DW18" s="611"/>
      <c r="DX18" s="611"/>
      <c r="DY18" s="611"/>
      <c r="DZ18" s="611"/>
      <c r="EA18" s="611"/>
      <c r="EB18" s="611"/>
      <c r="EC18" s="647"/>
    </row>
    <row r="19" spans="2:133" ht="11.25" customHeight="1">
      <c r="B19" s="607" t="s">
        <v>273</v>
      </c>
      <c r="C19" s="608"/>
      <c r="D19" s="608"/>
      <c r="E19" s="608"/>
      <c r="F19" s="608"/>
      <c r="G19" s="608"/>
      <c r="H19" s="608"/>
      <c r="I19" s="608"/>
      <c r="J19" s="608"/>
      <c r="K19" s="608"/>
      <c r="L19" s="608"/>
      <c r="M19" s="608"/>
      <c r="N19" s="608"/>
      <c r="O19" s="608"/>
      <c r="P19" s="608"/>
      <c r="Q19" s="609"/>
      <c r="R19" s="610">
        <v>12216</v>
      </c>
      <c r="S19" s="611"/>
      <c r="T19" s="611"/>
      <c r="U19" s="611"/>
      <c r="V19" s="611"/>
      <c r="W19" s="611"/>
      <c r="X19" s="611"/>
      <c r="Y19" s="612"/>
      <c r="Z19" s="648">
        <v>0.1</v>
      </c>
      <c r="AA19" s="648"/>
      <c r="AB19" s="648"/>
      <c r="AC19" s="648"/>
      <c r="AD19" s="649">
        <v>12216</v>
      </c>
      <c r="AE19" s="649"/>
      <c r="AF19" s="649"/>
      <c r="AG19" s="649"/>
      <c r="AH19" s="649"/>
      <c r="AI19" s="649"/>
      <c r="AJ19" s="649"/>
      <c r="AK19" s="649"/>
      <c r="AL19" s="613">
        <v>0.2</v>
      </c>
      <c r="AM19" s="614"/>
      <c r="AN19" s="614"/>
      <c r="AO19" s="650"/>
      <c r="AP19" s="607" t="s">
        <v>274</v>
      </c>
      <c r="AQ19" s="608"/>
      <c r="AR19" s="608"/>
      <c r="AS19" s="608"/>
      <c r="AT19" s="608"/>
      <c r="AU19" s="608"/>
      <c r="AV19" s="608"/>
      <c r="AW19" s="608"/>
      <c r="AX19" s="608"/>
      <c r="AY19" s="608"/>
      <c r="AZ19" s="608"/>
      <c r="BA19" s="608"/>
      <c r="BB19" s="608"/>
      <c r="BC19" s="608"/>
      <c r="BD19" s="608"/>
      <c r="BE19" s="608"/>
      <c r="BF19" s="609"/>
      <c r="BG19" s="610">
        <v>131092</v>
      </c>
      <c r="BH19" s="611"/>
      <c r="BI19" s="611"/>
      <c r="BJ19" s="611"/>
      <c r="BK19" s="611"/>
      <c r="BL19" s="611"/>
      <c r="BM19" s="611"/>
      <c r="BN19" s="612"/>
      <c r="BO19" s="648">
        <v>3.7</v>
      </c>
      <c r="BP19" s="648"/>
      <c r="BQ19" s="648"/>
      <c r="BR19" s="648"/>
      <c r="BS19" s="649" t="s">
        <v>131</v>
      </c>
      <c r="BT19" s="649"/>
      <c r="BU19" s="649"/>
      <c r="BV19" s="649"/>
      <c r="BW19" s="649"/>
      <c r="BX19" s="649"/>
      <c r="BY19" s="649"/>
      <c r="BZ19" s="649"/>
      <c r="CA19" s="649"/>
      <c r="CB19" s="689"/>
      <c r="CD19" s="607" t="s">
        <v>275</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48" t="s">
        <v>131</v>
      </c>
      <c r="DA19" s="648"/>
      <c r="DB19" s="648"/>
      <c r="DC19" s="648"/>
      <c r="DD19" s="616" t="s">
        <v>230</v>
      </c>
      <c r="DE19" s="611"/>
      <c r="DF19" s="611"/>
      <c r="DG19" s="611"/>
      <c r="DH19" s="611"/>
      <c r="DI19" s="611"/>
      <c r="DJ19" s="611"/>
      <c r="DK19" s="611"/>
      <c r="DL19" s="611"/>
      <c r="DM19" s="611"/>
      <c r="DN19" s="611"/>
      <c r="DO19" s="611"/>
      <c r="DP19" s="612"/>
      <c r="DQ19" s="616" t="s">
        <v>131</v>
      </c>
      <c r="DR19" s="611"/>
      <c r="DS19" s="611"/>
      <c r="DT19" s="611"/>
      <c r="DU19" s="611"/>
      <c r="DV19" s="611"/>
      <c r="DW19" s="611"/>
      <c r="DX19" s="611"/>
      <c r="DY19" s="611"/>
      <c r="DZ19" s="611"/>
      <c r="EA19" s="611"/>
      <c r="EB19" s="611"/>
      <c r="EC19" s="647"/>
    </row>
    <row r="20" spans="2:133" ht="11.25" customHeight="1">
      <c r="B20" s="677" t="s">
        <v>276</v>
      </c>
      <c r="C20" s="678"/>
      <c r="D20" s="678"/>
      <c r="E20" s="678"/>
      <c r="F20" s="678"/>
      <c r="G20" s="678"/>
      <c r="H20" s="678"/>
      <c r="I20" s="678"/>
      <c r="J20" s="678"/>
      <c r="K20" s="678"/>
      <c r="L20" s="678"/>
      <c r="M20" s="678"/>
      <c r="N20" s="678"/>
      <c r="O20" s="678"/>
      <c r="P20" s="678"/>
      <c r="Q20" s="679"/>
      <c r="R20" s="610" t="s">
        <v>131</v>
      </c>
      <c r="S20" s="611"/>
      <c r="T20" s="611"/>
      <c r="U20" s="611"/>
      <c r="V20" s="611"/>
      <c r="W20" s="611"/>
      <c r="X20" s="611"/>
      <c r="Y20" s="612"/>
      <c r="Z20" s="648" t="s">
        <v>230</v>
      </c>
      <c r="AA20" s="648"/>
      <c r="AB20" s="648"/>
      <c r="AC20" s="648"/>
      <c r="AD20" s="649" t="s">
        <v>131</v>
      </c>
      <c r="AE20" s="649"/>
      <c r="AF20" s="649"/>
      <c r="AG20" s="649"/>
      <c r="AH20" s="649"/>
      <c r="AI20" s="649"/>
      <c r="AJ20" s="649"/>
      <c r="AK20" s="649"/>
      <c r="AL20" s="613" t="s">
        <v>230</v>
      </c>
      <c r="AM20" s="614"/>
      <c r="AN20" s="614"/>
      <c r="AO20" s="650"/>
      <c r="AP20" s="607" t="s">
        <v>277</v>
      </c>
      <c r="AQ20" s="608"/>
      <c r="AR20" s="608"/>
      <c r="AS20" s="608"/>
      <c r="AT20" s="608"/>
      <c r="AU20" s="608"/>
      <c r="AV20" s="608"/>
      <c r="AW20" s="608"/>
      <c r="AX20" s="608"/>
      <c r="AY20" s="608"/>
      <c r="AZ20" s="608"/>
      <c r="BA20" s="608"/>
      <c r="BB20" s="608"/>
      <c r="BC20" s="608"/>
      <c r="BD20" s="608"/>
      <c r="BE20" s="608"/>
      <c r="BF20" s="609"/>
      <c r="BG20" s="610">
        <v>131092</v>
      </c>
      <c r="BH20" s="611"/>
      <c r="BI20" s="611"/>
      <c r="BJ20" s="611"/>
      <c r="BK20" s="611"/>
      <c r="BL20" s="611"/>
      <c r="BM20" s="611"/>
      <c r="BN20" s="612"/>
      <c r="BO20" s="648">
        <v>3.7</v>
      </c>
      <c r="BP20" s="648"/>
      <c r="BQ20" s="648"/>
      <c r="BR20" s="648"/>
      <c r="BS20" s="649" t="s">
        <v>230</v>
      </c>
      <c r="BT20" s="649"/>
      <c r="BU20" s="649"/>
      <c r="BV20" s="649"/>
      <c r="BW20" s="649"/>
      <c r="BX20" s="649"/>
      <c r="BY20" s="649"/>
      <c r="BZ20" s="649"/>
      <c r="CA20" s="649"/>
      <c r="CB20" s="689"/>
      <c r="CD20" s="607" t="s">
        <v>278</v>
      </c>
      <c r="CE20" s="608"/>
      <c r="CF20" s="608"/>
      <c r="CG20" s="608"/>
      <c r="CH20" s="608"/>
      <c r="CI20" s="608"/>
      <c r="CJ20" s="608"/>
      <c r="CK20" s="608"/>
      <c r="CL20" s="608"/>
      <c r="CM20" s="608"/>
      <c r="CN20" s="608"/>
      <c r="CO20" s="608"/>
      <c r="CP20" s="608"/>
      <c r="CQ20" s="609"/>
      <c r="CR20" s="610">
        <v>10065993</v>
      </c>
      <c r="CS20" s="611"/>
      <c r="CT20" s="611"/>
      <c r="CU20" s="611"/>
      <c r="CV20" s="611"/>
      <c r="CW20" s="611"/>
      <c r="CX20" s="611"/>
      <c r="CY20" s="612"/>
      <c r="CZ20" s="648">
        <v>100</v>
      </c>
      <c r="DA20" s="648"/>
      <c r="DB20" s="648"/>
      <c r="DC20" s="648"/>
      <c r="DD20" s="616">
        <v>787630</v>
      </c>
      <c r="DE20" s="611"/>
      <c r="DF20" s="611"/>
      <c r="DG20" s="611"/>
      <c r="DH20" s="611"/>
      <c r="DI20" s="611"/>
      <c r="DJ20" s="611"/>
      <c r="DK20" s="611"/>
      <c r="DL20" s="611"/>
      <c r="DM20" s="611"/>
      <c r="DN20" s="611"/>
      <c r="DO20" s="611"/>
      <c r="DP20" s="612"/>
      <c r="DQ20" s="616">
        <v>7455273</v>
      </c>
      <c r="DR20" s="611"/>
      <c r="DS20" s="611"/>
      <c r="DT20" s="611"/>
      <c r="DU20" s="611"/>
      <c r="DV20" s="611"/>
      <c r="DW20" s="611"/>
      <c r="DX20" s="611"/>
      <c r="DY20" s="611"/>
      <c r="DZ20" s="611"/>
      <c r="EA20" s="611"/>
      <c r="EB20" s="611"/>
      <c r="EC20" s="647"/>
    </row>
    <row r="21" spans="2:133" ht="11.25" customHeight="1">
      <c r="B21" s="607" t="s">
        <v>279</v>
      </c>
      <c r="C21" s="608"/>
      <c r="D21" s="608"/>
      <c r="E21" s="608"/>
      <c r="F21" s="608"/>
      <c r="G21" s="608"/>
      <c r="H21" s="608"/>
      <c r="I21" s="608"/>
      <c r="J21" s="608"/>
      <c r="K21" s="608"/>
      <c r="L21" s="608"/>
      <c r="M21" s="608"/>
      <c r="N21" s="608"/>
      <c r="O21" s="608"/>
      <c r="P21" s="608"/>
      <c r="Q21" s="609"/>
      <c r="R21" s="610">
        <v>2417937</v>
      </c>
      <c r="S21" s="611"/>
      <c r="T21" s="611"/>
      <c r="U21" s="611"/>
      <c r="V21" s="611"/>
      <c r="W21" s="611"/>
      <c r="X21" s="611"/>
      <c r="Y21" s="612"/>
      <c r="Z21" s="648">
        <v>22.9</v>
      </c>
      <c r="AA21" s="648"/>
      <c r="AB21" s="648"/>
      <c r="AC21" s="648"/>
      <c r="AD21" s="649">
        <v>2268516</v>
      </c>
      <c r="AE21" s="649"/>
      <c r="AF21" s="649"/>
      <c r="AG21" s="649"/>
      <c r="AH21" s="649"/>
      <c r="AI21" s="649"/>
      <c r="AJ21" s="649"/>
      <c r="AK21" s="649"/>
      <c r="AL21" s="613">
        <v>33.9</v>
      </c>
      <c r="AM21" s="614"/>
      <c r="AN21" s="614"/>
      <c r="AO21" s="650"/>
      <c r="AP21" s="607" t="s">
        <v>280</v>
      </c>
      <c r="AQ21" s="687"/>
      <c r="AR21" s="687"/>
      <c r="AS21" s="687"/>
      <c r="AT21" s="687"/>
      <c r="AU21" s="687"/>
      <c r="AV21" s="687"/>
      <c r="AW21" s="687"/>
      <c r="AX21" s="687"/>
      <c r="AY21" s="687"/>
      <c r="AZ21" s="687"/>
      <c r="BA21" s="687"/>
      <c r="BB21" s="687"/>
      <c r="BC21" s="687"/>
      <c r="BD21" s="687"/>
      <c r="BE21" s="687"/>
      <c r="BF21" s="688"/>
      <c r="BG21" s="610" t="s">
        <v>131</v>
      </c>
      <c r="BH21" s="611"/>
      <c r="BI21" s="611"/>
      <c r="BJ21" s="611"/>
      <c r="BK21" s="611"/>
      <c r="BL21" s="611"/>
      <c r="BM21" s="611"/>
      <c r="BN21" s="612"/>
      <c r="BO21" s="648" t="s">
        <v>140</v>
      </c>
      <c r="BP21" s="648"/>
      <c r="BQ21" s="648"/>
      <c r="BR21" s="648"/>
      <c r="BS21" s="649" t="s">
        <v>131</v>
      </c>
      <c r="BT21" s="649"/>
      <c r="BU21" s="649"/>
      <c r="BV21" s="649"/>
      <c r="BW21" s="649"/>
      <c r="BX21" s="649"/>
      <c r="BY21" s="649"/>
      <c r="BZ21" s="649"/>
      <c r="CA21" s="649"/>
      <c r="CB21" s="689"/>
      <c r="CD21" s="591"/>
      <c r="CE21" s="592"/>
      <c r="CF21" s="592"/>
      <c r="CG21" s="592"/>
      <c r="CH21" s="592"/>
      <c r="CI21" s="592"/>
      <c r="CJ21" s="592"/>
      <c r="CK21" s="592"/>
      <c r="CL21" s="592"/>
      <c r="CM21" s="592"/>
      <c r="CN21" s="592"/>
      <c r="CO21" s="592"/>
      <c r="CP21" s="592"/>
      <c r="CQ21" s="593"/>
      <c r="CR21" s="695"/>
      <c r="CS21" s="696"/>
      <c r="CT21" s="696"/>
      <c r="CU21" s="696"/>
      <c r="CV21" s="696"/>
      <c r="CW21" s="696"/>
      <c r="CX21" s="696"/>
      <c r="CY21" s="697"/>
      <c r="CZ21" s="698"/>
      <c r="DA21" s="698"/>
      <c r="DB21" s="698"/>
      <c r="DC21" s="698"/>
      <c r="DD21" s="699"/>
      <c r="DE21" s="696"/>
      <c r="DF21" s="696"/>
      <c r="DG21" s="696"/>
      <c r="DH21" s="696"/>
      <c r="DI21" s="696"/>
      <c r="DJ21" s="696"/>
      <c r="DK21" s="696"/>
      <c r="DL21" s="696"/>
      <c r="DM21" s="696"/>
      <c r="DN21" s="696"/>
      <c r="DO21" s="696"/>
      <c r="DP21" s="697"/>
      <c r="DQ21" s="699"/>
      <c r="DR21" s="696"/>
      <c r="DS21" s="696"/>
      <c r="DT21" s="696"/>
      <c r="DU21" s="696"/>
      <c r="DV21" s="696"/>
      <c r="DW21" s="696"/>
      <c r="DX21" s="696"/>
      <c r="DY21" s="696"/>
      <c r="DZ21" s="696"/>
      <c r="EA21" s="696"/>
      <c r="EB21" s="696"/>
      <c r="EC21" s="703"/>
    </row>
    <row r="22" spans="2:133" ht="11.25" customHeight="1">
      <c r="B22" s="607" t="s">
        <v>281</v>
      </c>
      <c r="C22" s="608"/>
      <c r="D22" s="608"/>
      <c r="E22" s="608"/>
      <c r="F22" s="608"/>
      <c r="G22" s="608"/>
      <c r="H22" s="608"/>
      <c r="I22" s="608"/>
      <c r="J22" s="608"/>
      <c r="K22" s="608"/>
      <c r="L22" s="608"/>
      <c r="M22" s="608"/>
      <c r="N22" s="608"/>
      <c r="O22" s="608"/>
      <c r="P22" s="608"/>
      <c r="Q22" s="609"/>
      <c r="R22" s="610">
        <v>2268516</v>
      </c>
      <c r="S22" s="611"/>
      <c r="T22" s="611"/>
      <c r="U22" s="611"/>
      <c r="V22" s="611"/>
      <c r="W22" s="611"/>
      <c r="X22" s="611"/>
      <c r="Y22" s="612"/>
      <c r="Z22" s="648">
        <v>21.5</v>
      </c>
      <c r="AA22" s="648"/>
      <c r="AB22" s="648"/>
      <c r="AC22" s="648"/>
      <c r="AD22" s="649">
        <v>2268516</v>
      </c>
      <c r="AE22" s="649"/>
      <c r="AF22" s="649"/>
      <c r="AG22" s="649"/>
      <c r="AH22" s="649"/>
      <c r="AI22" s="649"/>
      <c r="AJ22" s="649"/>
      <c r="AK22" s="649"/>
      <c r="AL22" s="613">
        <v>33.9</v>
      </c>
      <c r="AM22" s="614"/>
      <c r="AN22" s="614"/>
      <c r="AO22" s="650"/>
      <c r="AP22" s="607" t="s">
        <v>282</v>
      </c>
      <c r="AQ22" s="687"/>
      <c r="AR22" s="687"/>
      <c r="AS22" s="687"/>
      <c r="AT22" s="687"/>
      <c r="AU22" s="687"/>
      <c r="AV22" s="687"/>
      <c r="AW22" s="687"/>
      <c r="AX22" s="687"/>
      <c r="AY22" s="687"/>
      <c r="AZ22" s="687"/>
      <c r="BA22" s="687"/>
      <c r="BB22" s="687"/>
      <c r="BC22" s="687"/>
      <c r="BD22" s="687"/>
      <c r="BE22" s="687"/>
      <c r="BF22" s="688"/>
      <c r="BG22" s="610" t="s">
        <v>131</v>
      </c>
      <c r="BH22" s="611"/>
      <c r="BI22" s="611"/>
      <c r="BJ22" s="611"/>
      <c r="BK22" s="611"/>
      <c r="BL22" s="611"/>
      <c r="BM22" s="611"/>
      <c r="BN22" s="612"/>
      <c r="BO22" s="648" t="s">
        <v>131</v>
      </c>
      <c r="BP22" s="648"/>
      <c r="BQ22" s="648"/>
      <c r="BR22" s="648"/>
      <c r="BS22" s="649" t="s">
        <v>131</v>
      </c>
      <c r="BT22" s="649"/>
      <c r="BU22" s="649"/>
      <c r="BV22" s="649"/>
      <c r="BW22" s="649"/>
      <c r="BX22" s="649"/>
      <c r="BY22" s="649"/>
      <c r="BZ22" s="649"/>
      <c r="CA22" s="649"/>
      <c r="CB22" s="689"/>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07" t="s">
        <v>284</v>
      </c>
      <c r="C23" s="608"/>
      <c r="D23" s="608"/>
      <c r="E23" s="608"/>
      <c r="F23" s="608"/>
      <c r="G23" s="608"/>
      <c r="H23" s="608"/>
      <c r="I23" s="608"/>
      <c r="J23" s="608"/>
      <c r="K23" s="608"/>
      <c r="L23" s="608"/>
      <c r="M23" s="608"/>
      <c r="N23" s="608"/>
      <c r="O23" s="608"/>
      <c r="P23" s="608"/>
      <c r="Q23" s="609"/>
      <c r="R23" s="610">
        <v>149421</v>
      </c>
      <c r="S23" s="611"/>
      <c r="T23" s="611"/>
      <c r="U23" s="611"/>
      <c r="V23" s="611"/>
      <c r="W23" s="611"/>
      <c r="X23" s="611"/>
      <c r="Y23" s="612"/>
      <c r="Z23" s="648">
        <v>1.4</v>
      </c>
      <c r="AA23" s="648"/>
      <c r="AB23" s="648"/>
      <c r="AC23" s="648"/>
      <c r="AD23" s="649" t="s">
        <v>230</v>
      </c>
      <c r="AE23" s="649"/>
      <c r="AF23" s="649"/>
      <c r="AG23" s="649"/>
      <c r="AH23" s="649"/>
      <c r="AI23" s="649"/>
      <c r="AJ23" s="649"/>
      <c r="AK23" s="649"/>
      <c r="AL23" s="613" t="s">
        <v>131</v>
      </c>
      <c r="AM23" s="614"/>
      <c r="AN23" s="614"/>
      <c r="AO23" s="650"/>
      <c r="AP23" s="607" t="s">
        <v>285</v>
      </c>
      <c r="AQ23" s="687"/>
      <c r="AR23" s="687"/>
      <c r="AS23" s="687"/>
      <c r="AT23" s="687"/>
      <c r="AU23" s="687"/>
      <c r="AV23" s="687"/>
      <c r="AW23" s="687"/>
      <c r="AX23" s="687"/>
      <c r="AY23" s="687"/>
      <c r="AZ23" s="687"/>
      <c r="BA23" s="687"/>
      <c r="BB23" s="687"/>
      <c r="BC23" s="687"/>
      <c r="BD23" s="687"/>
      <c r="BE23" s="687"/>
      <c r="BF23" s="688"/>
      <c r="BG23" s="610">
        <v>131092</v>
      </c>
      <c r="BH23" s="611"/>
      <c r="BI23" s="611"/>
      <c r="BJ23" s="611"/>
      <c r="BK23" s="611"/>
      <c r="BL23" s="611"/>
      <c r="BM23" s="611"/>
      <c r="BN23" s="612"/>
      <c r="BO23" s="648">
        <v>3.7</v>
      </c>
      <c r="BP23" s="648"/>
      <c r="BQ23" s="648"/>
      <c r="BR23" s="648"/>
      <c r="BS23" s="649" t="s">
        <v>131</v>
      </c>
      <c r="BT23" s="649"/>
      <c r="BU23" s="649"/>
      <c r="BV23" s="649"/>
      <c r="BW23" s="649"/>
      <c r="BX23" s="649"/>
      <c r="BY23" s="649"/>
      <c r="BZ23" s="649"/>
      <c r="CA23" s="649"/>
      <c r="CB23" s="689"/>
      <c r="CD23" s="662" t="s">
        <v>224</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700" t="s">
        <v>289</v>
      </c>
      <c r="DM23" s="701"/>
      <c r="DN23" s="701"/>
      <c r="DO23" s="701"/>
      <c r="DP23" s="701"/>
      <c r="DQ23" s="701"/>
      <c r="DR23" s="701"/>
      <c r="DS23" s="701"/>
      <c r="DT23" s="701"/>
      <c r="DU23" s="701"/>
      <c r="DV23" s="702"/>
      <c r="DW23" s="662" t="s">
        <v>290</v>
      </c>
      <c r="DX23" s="663"/>
      <c r="DY23" s="663"/>
      <c r="DZ23" s="663"/>
      <c r="EA23" s="663"/>
      <c r="EB23" s="663"/>
      <c r="EC23" s="664"/>
    </row>
    <row r="24" spans="2:133" ht="11.25" customHeight="1">
      <c r="B24" s="607" t="s">
        <v>291</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48" t="s">
        <v>131</v>
      </c>
      <c r="AA24" s="648"/>
      <c r="AB24" s="648"/>
      <c r="AC24" s="648"/>
      <c r="AD24" s="649" t="s">
        <v>230</v>
      </c>
      <c r="AE24" s="649"/>
      <c r="AF24" s="649"/>
      <c r="AG24" s="649"/>
      <c r="AH24" s="649"/>
      <c r="AI24" s="649"/>
      <c r="AJ24" s="649"/>
      <c r="AK24" s="649"/>
      <c r="AL24" s="613" t="s">
        <v>131</v>
      </c>
      <c r="AM24" s="614"/>
      <c r="AN24" s="614"/>
      <c r="AO24" s="650"/>
      <c r="AP24" s="607" t="s">
        <v>292</v>
      </c>
      <c r="AQ24" s="687"/>
      <c r="AR24" s="687"/>
      <c r="AS24" s="687"/>
      <c r="AT24" s="687"/>
      <c r="AU24" s="687"/>
      <c r="AV24" s="687"/>
      <c r="AW24" s="687"/>
      <c r="AX24" s="687"/>
      <c r="AY24" s="687"/>
      <c r="AZ24" s="687"/>
      <c r="BA24" s="687"/>
      <c r="BB24" s="687"/>
      <c r="BC24" s="687"/>
      <c r="BD24" s="687"/>
      <c r="BE24" s="687"/>
      <c r="BF24" s="688"/>
      <c r="BG24" s="610" t="s">
        <v>131</v>
      </c>
      <c r="BH24" s="611"/>
      <c r="BI24" s="611"/>
      <c r="BJ24" s="611"/>
      <c r="BK24" s="611"/>
      <c r="BL24" s="611"/>
      <c r="BM24" s="611"/>
      <c r="BN24" s="612"/>
      <c r="BO24" s="648" t="s">
        <v>131</v>
      </c>
      <c r="BP24" s="648"/>
      <c r="BQ24" s="648"/>
      <c r="BR24" s="648"/>
      <c r="BS24" s="649" t="s">
        <v>131</v>
      </c>
      <c r="BT24" s="649"/>
      <c r="BU24" s="649"/>
      <c r="BV24" s="649"/>
      <c r="BW24" s="649"/>
      <c r="BX24" s="649"/>
      <c r="BY24" s="649"/>
      <c r="BZ24" s="649"/>
      <c r="CA24" s="649"/>
      <c r="CB24" s="689"/>
      <c r="CD24" s="668" t="s">
        <v>293</v>
      </c>
      <c r="CE24" s="669"/>
      <c r="CF24" s="669"/>
      <c r="CG24" s="669"/>
      <c r="CH24" s="669"/>
      <c r="CI24" s="669"/>
      <c r="CJ24" s="669"/>
      <c r="CK24" s="669"/>
      <c r="CL24" s="669"/>
      <c r="CM24" s="669"/>
      <c r="CN24" s="669"/>
      <c r="CO24" s="669"/>
      <c r="CP24" s="669"/>
      <c r="CQ24" s="670"/>
      <c r="CR24" s="665">
        <v>4609523</v>
      </c>
      <c r="CS24" s="666"/>
      <c r="CT24" s="666"/>
      <c r="CU24" s="666"/>
      <c r="CV24" s="666"/>
      <c r="CW24" s="666"/>
      <c r="CX24" s="666"/>
      <c r="CY24" s="691"/>
      <c r="CZ24" s="692">
        <v>45.8</v>
      </c>
      <c r="DA24" s="674"/>
      <c r="DB24" s="674"/>
      <c r="DC24" s="694"/>
      <c r="DD24" s="690">
        <v>3191260</v>
      </c>
      <c r="DE24" s="666"/>
      <c r="DF24" s="666"/>
      <c r="DG24" s="666"/>
      <c r="DH24" s="666"/>
      <c r="DI24" s="666"/>
      <c r="DJ24" s="666"/>
      <c r="DK24" s="691"/>
      <c r="DL24" s="690">
        <v>2974784</v>
      </c>
      <c r="DM24" s="666"/>
      <c r="DN24" s="666"/>
      <c r="DO24" s="666"/>
      <c r="DP24" s="666"/>
      <c r="DQ24" s="666"/>
      <c r="DR24" s="666"/>
      <c r="DS24" s="666"/>
      <c r="DT24" s="666"/>
      <c r="DU24" s="666"/>
      <c r="DV24" s="691"/>
      <c r="DW24" s="692">
        <v>43.5</v>
      </c>
      <c r="DX24" s="674"/>
      <c r="DY24" s="674"/>
      <c r="DZ24" s="674"/>
      <c r="EA24" s="674"/>
      <c r="EB24" s="674"/>
      <c r="EC24" s="693"/>
    </row>
    <row r="25" spans="2:133" ht="11.25" customHeight="1">
      <c r="B25" s="607" t="s">
        <v>294</v>
      </c>
      <c r="C25" s="608"/>
      <c r="D25" s="608"/>
      <c r="E25" s="608"/>
      <c r="F25" s="608"/>
      <c r="G25" s="608"/>
      <c r="H25" s="608"/>
      <c r="I25" s="608"/>
      <c r="J25" s="608"/>
      <c r="K25" s="608"/>
      <c r="L25" s="608"/>
      <c r="M25" s="608"/>
      <c r="N25" s="608"/>
      <c r="O25" s="608"/>
      <c r="P25" s="608"/>
      <c r="Q25" s="609"/>
      <c r="R25" s="610">
        <v>6926637</v>
      </c>
      <c r="S25" s="611"/>
      <c r="T25" s="611"/>
      <c r="U25" s="611"/>
      <c r="V25" s="611"/>
      <c r="W25" s="611"/>
      <c r="X25" s="611"/>
      <c r="Y25" s="612"/>
      <c r="Z25" s="648">
        <v>65.7</v>
      </c>
      <c r="AA25" s="648"/>
      <c r="AB25" s="648"/>
      <c r="AC25" s="648"/>
      <c r="AD25" s="649">
        <v>6646124</v>
      </c>
      <c r="AE25" s="649"/>
      <c r="AF25" s="649"/>
      <c r="AG25" s="649"/>
      <c r="AH25" s="649"/>
      <c r="AI25" s="649"/>
      <c r="AJ25" s="649"/>
      <c r="AK25" s="649"/>
      <c r="AL25" s="613">
        <v>99.3</v>
      </c>
      <c r="AM25" s="614"/>
      <c r="AN25" s="614"/>
      <c r="AO25" s="650"/>
      <c r="AP25" s="607" t="s">
        <v>295</v>
      </c>
      <c r="AQ25" s="687"/>
      <c r="AR25" s="687"/>
      <c r="AS25" s="687"/>
      <c r="AT25" s="687"/>
      <c r="AU25" s="687"/>
      <c r="AV25" s="687"/>
      <c r="AW25" s="687"/>
      <c r="AX25" s="687"/>
      <c r="AY25" s="687"/>
      <c r="AZ25" s="687"/>
      <c r="BA25" s="687"/>
      <c r="BB25" s="687"/>
      <c r="BC25" s="687"/>
      <c r="BD25" s="687"/>
      <c r="BE25" s="687"/>
      <c r="BF25" s="688"/>
      <c r="BG25" s="610" t="s">
        <v>131</v>
      </c>
      <c r="BH25" s="611"/>
      <c r="BI25" s="611"/>
      <c r="BJ25" s="611"/>
      <c r="BK25" s="611"/>
      <c r="BL25" s="611"/>
      <c r="BM25" s="611"/>
      <c r="BN25" s="612"/>
      <c r="BO25" s="648" t="s">
        <v>230</v>
      </c>
      <c r="BP25" s="648"/>
      <c r="BQ25" s="648"/>
      <c r="BR25" s="648"/>
      <c r="BS25" s="649" t="s">
        <v>131</v>
      </c>
      <c r="BT25" s="649"/>
      <c r="BU25" s="649"/>
      <c r="BV25" s="649"/>
      <c r="BW25" s="649"/>
      <c r="BX25" s="649"/>
      <c r="BY25" s="649"/>
      <c r="BZ25" s="649"/>
      <c r="CA25" s="649"/>
      <c r="CB25" s="689"/>
      <c r="CD25" s="607" t="s">
        <v>296</v>
      </c>
      <c r="CE25" s="608"/>
      <c r="CF25" s="608"/>
      <c r="CG25" s="608"/>
      <c r="CH25" s="608"/>
      <c r="CI25" s="608"/>
      <c r="CJ25" s="608"/>
      <c r="CK25" s="608"/>
      <c r="CL25" s="608"/>
      <c r="CM25" s="608"/>
      <c r="CN25" s="608"/>
      <c r="CO25" s="608"/>
      <c r="CP25" s="608"/>
      <c r="CQ25" s="609"/>
      <c r="CR25" s="610">
        <v>1933513</v>
      </c>
      <c r="CS25" s="623"/>
      <c r="CT25" s="623"/>
      <c r="CU25" s="623"/>
      <c r="CV25" s="623"/>
      <c r="CW25" s="623"/>
      <c r="CX25" s="623"/>
      <c r="CY25" s="624"/>
      <c r="CZ25" s="613">
        <v>19.2</v>
      </c>
      <c r="DA25" s="625"/>
      <c r="DB25" s="625"/>
      <c r="DC25" s="626"/>
      <c r="DD25" s="616">
        <v>1833492</v>
      </c>
      <c r="DE25" s="623"/>
      <c r="DF25" s="623"/>
      <c r="DG25" s="623"/>
      <c r="DH25" s="623"/>
      <c r="DI25" s="623"/>
      <c r="DJ25" s="623"/>
      <c r="DK25" s="624"/>
      <c r="DL25" s="616">
        <v>1623646</v>
      </c>
      <c r="DM25" s="623"/>
      <c r="DN25" s="623"/>
      <c r="DO25" s="623"/>
      <c r="DP25" s="623"/>
      <c r="DQ25" s="623"/>
      <c r="DR25" s="623"/>
      <c r="DS25" s="623"/>
      <c r="DT25" s="623"/>
      <c r="DU25" s="623"/>
      <c r="DV25" s="624"/>
      <c r="DW25" s="613">
        <v>23.8</v>
      </c>
      <c r="DX25" s="625"/>
      <c r="DY25" s="625"/>
      <c r="DZ25" s="625"/>
      <c r="EA25" s="625"/>
      <c r="EB25" s="625"/>
      <c r="EC25" s="637"/>
    </row>
    <row r="26" spans="2:133" ht="11.25" customHeight="1">
      <c r="B26" s="607" t="s">
        <v>297</v>
      </c>
      <c r="C26" s="608"/>
      <c r="D26" s="608"/>
      <c r="E26" s="608"/>
      <c r="F26" s="608"/>
      <c r="G26" s="608"/>
      <c r="H26" s="608"/>
      <c r="I26" s="608"/>
      <c r="J26" s="608"/>
      <c r="K26" s="608"/>
      <c r="L26" s="608"/>
      <c r="M26" s="608"/>
      <c r="N26" s="608"/>
      <c r="O26" s="608"/>
      <c r="P26" s="608"/>
      <c r="Q26" s="609"/>
      <c r="R26" s="610">
        <v>3414</v>
      </c>
      <c r="S26" s="611"/>
      <c r="T26" s="611"/>
      <c r="U26" s="611"/>
      <c r="V26" s="611"/>
      <c r="W26" s="611"/>
      <c r="X26" s="611"/>
      <c r="Y26" s="612"/>
      <c r="Z26" s="648">
        <v>0</v>
      </c>
      <c r="AA26" s="648"/>
      <c r="AB26" s="648"/>
      <c r="AC26" s="648"/>
      <c r="AD26" s="649">
        <v>3414</v>
      </c>
      <c r="AE26" s="649"/>
      <c r="AF26" s="649"/>
      <c r="AG26" s="649"/>
      <c r="AH26" s="649"/>
      <c r="AI26" s="649"/>
      <c r="AJ26" s="649"/>
      <c r="AK26" s="649"/>
      <c r="AL26" s="613">
        <v>0.1</v>
      </c>
      <c r="AM26" s="614"/>
      <c r="AN26" s="614"/>
      <c r="AO26" s="650"/>
      <c r="AP26" s="607" t="s">
        <v>298</v>
      </c>
      <c r="AQ26" s="687"/>
      <c r="AR26" s="687"/>
      <c r="AS26" s="687"/>
      <c r="AT26" s="687"/>
      <c r="AU26" s="687"/>
      <c r="AV26" s="687"/>
      <c r="AW26" s="687"/>
      <c r="AX26" s="687"/>
      <c r="AY26" s="687"/>
      <c r="AZ26" s="687"/>
      <c r="BA26" s="687"/>
      <c r="BB26" s="687"/>
      <c r="BC26" s="687"/>
      <c r="BD26" s="687"/>
      <c r="BE26" s="687"/>
      <c r="BF26" s="688"/>
      <c r="BG26" s="610" t="s">
        <v>131</v>
      </c>
      <c r="BH26" s="611"/>
      <c r="BI26" s="611"/>
      <c r="BJ26" s="611"/>
      <c r="BK26" s="611"/>
      <c r="BL26" s="611"/>
      <c r="BM26" s="611"/>
      <c r="BN26" s="612"/>
      <c r="BO26" s="648" t="s">
        <v>140</v>
      </c>
      <c r="BP26" s="648"/>
      <c r="BQ26" s="648"/>
      <c r="BR26" s="648"/>
      <c r="BS26" s="649" t="s">
        <v>131</v>
      </c>
      <c r="BT26" s="649"/>
      <c r="BU26" s="649"/>
      <c r="BV26" s="649"/>
      <c r="BW26" s="649"/>
      <c r="BX26" s="649"/>
      <c r="BY26" s="649"/>
      <c r="BZ26" s="649"/>
      <c r="CA26" s="649"/>
      <c r="CB26" s="689"/>
      <c r="CD26" s="607" t="s">
        <v>299</v>
      </c>
      <c r="CE26" s="608"/>
      <c r="CF26" s="608"/>
      <c r="CG26" s="608"/>
      <c r="CH26" s="608"/>
      <c r="CI26" s="608"/>
      <c r="CJ26" s="608"/>
      <c r="CK26" s="608"/>
      <c r="CL26" s="608"/>
      <c r="CM26" s="608"/>
      <c r="CN26" s="608"/>
      <c r="CO26" s="608"/>
      <c r="CP26" s="608"/>
      <c r="CQ26" s="609"/>
      <c r="CR26" s="610">
        <v>1191027</v>
      </c>
      <c r="CS26" s="611"/>
      <c r="CT26" s="611"/>
      <c r="CU26" s="611"/>
      <c r="CV26" s="611"/>
      <c r="CW26" s="611"/>
      <c r="CX26" s="611"/>
      <c r="CY26" s="612"/>
      <c r="CZ26" s="613">
        <v>11.8</v>
      </c>
      <c r="DA26" s="625"/>
      <c r="DB26" s="625"/>
      <c r="DC26" s="626"/>
      <c r="DD26" s="616">
        <v>1147276</v>
      </c>
      <c r="DE26" s="611"/>
      <c r="DF26" s="611"/>
      <c r="DG26" s="611"/>
      <c r="DH26" s="611"/>
      <c r="DI26" s="611"/>
      <c r="DJ26" s="611"/>
      <c r="DK26" s="612"/>
      <c r="DL26" s="616" t="s">
        <v>230</v>
      </c>
      <c r="DM26" s="611"/>
      <c r="DN26" s="611"/>
      <c r="DO26" s="611"/>
      <c r="DP26" s="611"/>
      <c r="DQ26" s="611"/>
      <c r="DR26" s="611"/>
      <c r="DS26" s="611"/>
      <c r="DT26" s="611"/>
      <c r="DU26" s="611"/>
      <c r="DV26" s="612"/>
      <c r="DW26" s="613" t="s">
        <v>230</v>
      </c>
      <c r="DX26" s="625"/>
      <c r="DY26" s="625"/>
      <c r="DZ26" s="625"/>
      <c r="EA26" s="625"/>
      <c r="EB26" s="625"/>
      <c r="EC26" s="637"/>
    </row>
    <row r="27" spans="2:133" ht="11.25" customHeight="1">
      <c r="B27" s="607" t="s">
        <v>300</v>
      </c>
      <c r="C27" s="608"/>
      <c r="D27" s="608"/>
      <c r="E27" s="608"/>
      <c r="F27" s="608"/>
      <c r="G27" s="608"/>
      <c r="H27" s="608"/>
      <c r="I27" s="608"/>
      <c r="J27" s="608"/>
      <c r="K27" s="608"/>
      <c r="L27" s="608"/>
      <c r="M27" s="608"/>
      <c r="N27" s="608"/>
      <c r="O27" s="608"/>
      <c r="P27" s="608"/>
      <c r="Q27" s="609"/>
      <c r="R27" s="610">
        <v>80046</v>
      </c>
      <c r="S27" s="611"/>
      <c r="T27" s="611"/>
      <c r="U27" s="611"/>
      <c r="V27" s="611"/>
      <c r="W27" s="611"/>
      <c r="X27" s="611"/>
      <c r="Y27" s="612"/>
      <c r="Z27" s="648">
        <v>0.8</v>
      </c>
      <c r="AA27" s="648"/>
      <c r="AB27" s="648"/>
      <c r="AC27" s="648"/>
      <c r="AD27" s="649" t="s">
        <v>131</v>
      </c>
      <c r="AE27" s="649"/>
      <c r="AF27" s="649"/>
      <c r="AG27" s="649"/>
      <c r="AH27" s="649"/>
      <c r="AI27" s="649"/>
      <c r="AJ27" s="649"/>
      <c r="AK27" s="649"/>
      <c r="AL27" s="613" t="s">
        <v>131</v>
      </c>
      <c r="AM27" s="614"/>
      <c r="AN27" s="614"/>
      <c r="AO27" s="650"/>
      <c r="AP27" s="607" t="s">
        <v>301</v>
      </c>
      <c r="AQ27" s="608"/>
      <c r="AR27" s="608"/>
      <c r="AS27" s="608"/>
      <c r="AT27" s="608"/>
      <c r="AU27" s="608"/>
      <c r="AV27" s="608"/>
      <c r="AW27" s="608"/>
      <c r="AX27" s="608"/>
      <c r="AY27" s="608"/>
      <c r="AZ27" s="608"/>
      <c r="BA27" s="608"/>
      <c r="BB27" s="608"/>
      <c r="BC27" s="608"/>
      <c r="BD27" s="608"/>
      <c r="BE27" s="608"/>
      <c r="BF27" s="609"/>
      <c r="BG27" s="610">
        <v>3571146</v>
      </c>
      <c r="BH27" s="611"/>
      <c r="BI27" s="611"/>
      <c r="BJ27" s="611"/>
      <c r="BK27" s="611"/>
      <c r="BL27" s="611"/>
      <c r="BM27" s="611"/>
      <c r="BN27" s="612"/>
      <c r="BO27" s="648">
        <v>100</v>
      </c>
      <c r="BP27" s="648"/>
      <c r="BQ27" s="648"/>
      <c r="BR27" s="648"/>
      <c r="BS27" s="649" t="s">
        <v>131</v>
      </c>
      <c r="BT27" s="649"/>
      <c r="BU27" s="649"/>
      <c r="BV27" s="649"/>
      <c r="BW27" s="649"/>
      <c r="BX27" s="649"/>
      <c r="BY27" s="649"/>
      <c r="BZ27" s="649"/>
      <c r="CA27" s="649"/>
      <c r="CB27" s="689"/>
      <c r="CD27" s="607" t="s">
        <v>302</v>
      </c>
      <c r="CE27" s="608"/>
      <c r="CF27" s="608"/>
      <c r="CG27" s="608"/>
      <c r="CH27" s="608"/>
      <c r="CI27" s="608"/>
      <c r="CJ27" s="608"/>
      <c r="CK27" s="608"/>
      <c r="CL27" s="608"/>
      <c r="CM27" s="608"/>
      <c r="CN27" s="608"/>
      <c r="CO27" s="608"/>
      <c r="CP27" s="608"/>
      <c r="CQ27" s="609"/>
      <c r="CR27" s="610">
        <v>1790443</v>
      </c>
      <c r="CS27" s="623"/>
      <c r="CT27" s="623"/>
      <c r="CU27" s="623"/>
      <c r="CV27" s="623"/>
      <c r="CW27" s="623"/>
      <c r="CX27" s="623"/>
      <c r="CY27" s="624"/>
      <c r="CZ27" s="613">
        <v>17.8</v>
      </c>
      <c r="DA27" s="625"/>
      <c r="DB27" s="625"/>
      <c r="DC27" s="626"/>
      <c r="DD27" s="616">
        <v>472201</v>
      </c>
      <c r="DE27" s="623"/>
      <c r="DF27" s="623"/>
      <c r="DG27" s="623"/>
      <c r="DH27" s="623"/>
      <c r="DI27" s="623"/>
      <c r="DJ27" s="623"/>
      <c r="DK27" s="624"/>
      <c r="DL27" s="616">
        <v>465571</v>
      </c>
      <c r="DM27" s="623"/>
      <c r="DN27" s="623"/>
      <c r="DO27" s="623"/>
      <c r="DP27" s="623"/>
      <c r="DQ27" s="623"/>
      <c r="DR27" s="623"/>
      <c r="DS27" s="623"/>
      <c r="DT27" s="623"/>
      <c r="DU27" s="623"/>
      <c r="DV27" s="624"/>
      <c r="DW27" s="613">
        <v>6.8</v>
      </c>
      <c r="DX27" s="625"/>
      <c r="DY27" s="625"/>
      <c r="DZ27" s="625"/>
      <c r="EA27" s="625"/>
      <c r="EB27" s="625"/>
      <c r="EC27" s="637"/>
    </row>
    <row r="28" spans="2:133" ht="11.25" customHeight="1">
      <c r="B28" s="607" t="s">
        <v>303</v>
      </c>
      <c r="C28" s="608"/>
      <c r="D28" s="608"/>
      <c r="E28" s="608"/>
      <c r="F28" s="608"/>
      <c r="G28" s="608"/>
      <c r="H28" s="608"/>
      <c r="I28" s="608"/>
      <c r="J28" s="608"/>
      <c r="K28" s="608"/>
      <c r="L28" s="608"/>
      <c r="M28" s="608"/>
      <c r="N28" s="608"/>
      <c r="O28" s="608"/>
      <c r="P28" s="608"/>
      <c r="Q28" s="609"/>
      <c r="R28" s="610">
        <v>55717</v>
      </c>
      <c r="S28" s="611"/>
      <c r="T28" s="611"/>
      <c r="U28" s="611"/>
      <c r="V28" s="611"/>
      <c r="W28" s="611"/>
      <c r="X28" s="611"/>
      <c r="Y28" s="612"/>
      <c r="Z28" s="648">
        <v>0.5</v>
      </c>
      <c r="AA28" s="648"/>
      <c r="AB28" s="648"/>
      <c r="AC28" s="648"/>
      <c r="AD28" s="649">
        <v>12559</v>
      </c>
      <c r="AE28" s="649"/>
      <c r="AF28" s="649"/>
      <c r="AG28" s="649"/>
      <c r="AH28" s="649"/>
      <c r="AI28" s="649"/>
      <c r="AJ28" s="649"/>
      <c r="AK28" s="649"/>
      <c r="AL28" s="613">
        <v>0.2</v>
      </c>
      <c r="AM28" s="614"/>
      <c r="AN28" s="614"/>
      <c r="AO28" s="650"/>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48"/>
      <c r="BP28" s="648"/>
      <c r="BQ28" s="648"/>
      <c r="BR28" s="648"/>
      <c r="BS28" s="616"/>
      <c r="BT28" s="611"/>
      <c r="BU28" s="611"/>
      <c r="BV28" s="611"/>
      <c r="BW28" s="611"/>
      <c r="BX28" s="611"/>
      <c r="BY28" s="611"/>
      <c r="BZ28" s="611"/>
      <c r="CA28" s="611"/>
      <c r="CB28" s="647"/>
      <c r="CD28" s="607" t="s">
        <v>304</v>
      </c>
      <c r="CE28" s="608"/>
      <c r="CF28" s="608"/>
      <c r="CG28" s="608"/>
      <c r="CH28" s="608"/>
      <c r="CI28" s="608"/>
      <c r="CJ28" s="608"/>
      <c r="CK28" s="608"/>
      <c r="CL28" s="608"/>
      <c r="CM28" s="608"/>
      <c r="CN28" s="608"/>
      <c r="CO28" s="608"/>
      <c r="CP28" s="608"/>
      <c r="CQ28" s="609"/>
      <c r="CR28" s="610">
        <v>885567</v>
      </c>
      <c r="CS28" s="611"/>
      <c r="CT28" s="611"/>
      <c r="CU28" s="611"/>
      <c r="CV28" s="611"/>
      <c r="CW28" s="611"/>
      <c r="CX28" s="611"/>
      <c r="CY28" s="612"/>
      <c r="CZ28" s="613">
        <v>8.8000000000000007</v>
      </c>
      <c r="DA28" s="625"/>
      <c r="DB28" s="625"/>
      <c r="DC28" s="626"/>
      <c r="DD28" s="616">
        <v>885567</v>
      </c>
      <c r="DE28" s="611"/>
      <c r="DF28" s="611"/>
      <c r="DG28" s="611"/>
      <c r="DH28" s="611"/>
      <c r="DI28" s="611"/>
      <c r="DJ28" s="611"/>
      <c r="DK28" s="612"/>
      <c r="DL28" s="616">
        <v>885567</v>
      </c>
      <c r="DM28" s="611"/>
      <c r="DN28" s="611"/>
      <c r="DO28" s="611"/>
      <c r="DP28" s="611"/>
      <c r="DQ28" s="611"/>
      <c r="DR28" s="611"/>
      <c r="DS28" s="611"/>
      <c r="DT28" s="611"/>
      <c r="DU28" s="611"/>
      <c r="DV28" s="612"/>
      <c r="DW28" s="613">
        <v>13</v>
      </c>
      <c r="DX28" s="625"/>
      <c r="DY28" s="625"/>
      <c r="DZ28" s="625"/>
      <c r="EA28" s="625"/>
      <c r="EB28" s="625"/>
      <c r="EC28" s="637"/>
    </row>
    <row r="29" spans="2:133" ht="11.25" customHeight="1">
      <c r="B29" s="607" t="s">
        <v>305</v>
      </c>
      <c r="C29" s="608"/>
      <c r="D29" s="608"/>
      <c r="E29" s="608"/>
      <c r="F29" s="608"/>
      <c r="G29" s="608"/>
      <c r="H29" s="608"/>
      <c r="I29" s="608"/>
      <c r="J29" s="608"/>
      <c r="K29" s="608"/>
      <c r="L29" s="608"/>
      <c r="M29" s="608"/>
      <c r="N29" s="608"/>
      <c r="O29" s="608"/>
      <c r="P29" s="608"/>
      <c r="Q29" s="609"/>
      <c r="R29" s="610">
        <v>12561</v>
      </c>
      <c r="S29" s="611"/>
      <c r="T29" s="611"/>
      <c r="U29" s="611"/>
      <c r="V29" s="611"/>
      <c r="W29" s="611"/>
      <c r="X29" s="611"/>
      <c r="Y29" s="612"/>
      <c r="Z29" s="648">
        <v>0.1</v>
      </c>
      <c r="AA29" s="648"/>
      <c r="AB29" s="648"/>
      <c r="AC29" s="648"/>
      <c r="AD29" s="649" t="s">
        <v>140</v>
      </c>
      <c r="AE29" s="649"/>
      <c r="AF29" s="649"/>
      <c r="AG29" s="649"/>
      <c r="AH29" s="649"/>
      <c r="AI29" s="649"/>
      <c r="AJ29" s="649"/>
      <c r="AK29" s="649"/>
      <c r="AL29" s="613" t="s">
        <v>230</v>
      </c>
      <c r="AM29" s="614"/>
      <c r="AN29" s="614"/>
      <c r="AO29" s="650"/>
      <c r="AP29" s="591"/>
      <c r="AQ29" s="592"/>
      <c r="AR29" s="592"/>
      <c r="AS29" s="592"/>
      <c r="AT29" s="592"/>
      <c r="AU29" s="592"/>
      <c r="AV29" s="592"/>
      <c r="AW29" s="592"/>
      <c r="AX29" s="592"/>
      <c r="AY29" s="592"/>
      <c r="AZ29" s="592"/>
      <c r="BA29" s="592"/>
      <c r="BB29" s="592"/>
      <c r="BC29" s="592"/>
      <c r="BD29" s="592"/>
      <c r="BE29" s="592"/>
      <c r="BF29" s="593"/>
      <c r="BG29" s="610"/>
      <c r="BH29" s="611"/>
      <c r="BI29" s="611"/>
      <c r="BJ29" s="611"/>
      <c r="BK29" s="611"/>
      <c r="BL29" s="611"/>
      <c r="BM29" s="611"/>
      <c r="BN29" s="612"/>
      <c r="BO29" s="648"/>
      <c r="BP29" s="648"/>
      <c r="BQ29" s="648"/>
      <c r="BR29" s="648"/>
      <c r="BS29" s="649"/>
      <c r="BT29" s="649"/>
      <c r="BU29" s="649"/>
      <c r="BV29" s="649"/>
      <c r="BW29" s="649"/>
      <c r="BX29" s="649"/>
      <c r="BY29" s="649"/>
      <c r="BZ29" s="649"/>
      <c r="CA29" s="649"/>
      <c r="CB29" s="689"/>
      <c r="CD29" s="629" t="s">
        <v>306</v>
      </c>
      <c r="CE29" s="630"/>
      <c r="CF29" s="607" t="s">
        <v>72</v>
      </c>
      <c r="CG29" s="608"/>
      <c r="CH29" s="608"/>
      <c r="CI29" s="608"/>
      <c r="CJ29" s="608"/>
      <c r="CK29" s="608"/>
      <c r="CL29" s="608"/>
      <c r="CM29" s="608"/>
      <c r="CN29" s="608"/>
      <c r="CO29" s="608"/>
      <c r="CP29" s="608"/>
      <c r="CQ29" s="609"/>
      <c r="CR29" s="610">
        <v>885567</v>
      </c>
      <c r="CS29" s="623"/>
      <c r="CT29" s="623"/>
      <c r="CU29" s="623"/>
      <c r="CV29" s="623"/>
      <c r="CW29" s="623"/>
      <c r="CX29" s="623"/>
      <c r="CY29" s="624"/>
      <c r="CZ29" s="613">
        <v>8.8000000000000007</v>
      </c>
      <c r="DA29" s="625"/>
      <c r="DB29" s="625"/>
      <c r="DC29" s="626"/>
      <c r="DD29" s="616">
        <v>885567</v>
      </c>
      <c r="DE29" s="623"/>
      <c r="DF29" s="623"/>
      <c r="DG29" s="623"/>
      <c r="DH29" s="623"/>
      <c r="DI29" s="623"/>
      <c r="DJ29" s="623"/>
      <c r="DK29" s="624"/>
      <c r="DL29" s="616">
        <v>885567</v>
      </c>
      <c r="DM29" s="623"/>
      <c r="DN29" s="623"/>
      <c r="DO29" s="623"/>
      <c r="DP29" s="623"/>
      <c r="DQ29" s="623"/>
      <c r="DR29" s="623"/>
      <c r="DS29" s="623"/>
      <c r="DT29" s="623"/>
      <c r="DU29" s="623"/>
      <c r="DV29" s="624"/>
      <c r="DW29" s="613">
        <v>13</v>
      </c>
      <c r="DX29" s="625"/>
      <c r="DY29" s="625"/>
      <c r="DZ29" s="625"/>
      <c r="EA29" s="625"/>
      <c r="EB29" s="625"/>
      <c r="EC29" s="637"/>
    </row>
    <row r="30" spans="2:133" ht="11.25" customHeight="1">
      <c r="B30" s="607" t="s">
        <v>307</v>
      </c>
      <c r="C30" s="608"/>
      <c r="D30" s="608"/>
      <c r="E30" s="608"/>
      <c r="F30" s="608"/>
      <c r="G30" s="608"/>
      <c r="H30" s="608"/>
      <c r="I30" s="608"/>
      <c r="J30" s="608"/>
      <c r="K30" s="608"/>
      <c r="L30" s="608"/>
      <c r="M30" s="608"/>
      <c r="N30" s="608"/>
      <c r="O30" s="608"/>
      <c r="P30" s="608"/>
      <c r="Q30" s="609"/>
      <c r="R30" s="610">
        <v>1736159</v>
      </c>
      <c r="S30" s="611"/>
      <c r="T30" s="611"/>
      <c r="U30" s="611"/>
      <c r="V30" s="611"/>
      <c r="W30" s="611"/>
      <c r="X30" s="611"/>
      <c r="Y30" s="612"/>
      <c r="Z30" s="648">
        <v>16.5</v>
      </c>
      <c r="AA30" s="648"/>
      <c r="AB30" s="648"/>
      <c r="AC30" s="648"/>
      <c r="AD30" s="649" t="s">
        <v>230</v>
      </c>
      <c r="AE30" s="649"/>
      <c r="AF30" s="649"/>
      <c r="AG30" s="649"/>
      <c r="AH30" s="649"/>
      <c r="AI30" s="649"/>
      <c r="AJ30" s="649"/>
      <c r="AK30" s="649"/>
      <c r="AL30" s="613" t="s">
        <v>140</v>
      </c>
      <c r="AM30" s="614"/>
      <c r="AN30" s="614"/>
      <c r="AO30" s="650"/>
      <c r="AP30" s="662" t="s">
        <v>224</v>
      </c>
      <c r="AQ30" s="663"/>
      <c r="AR30" s="663"/>
      <c r="AS30" s="663"/>
      <c r="AT30" s="663"/>
      <c r="AU30" s="663"/>
      <c r="AV30" s="663"/>
      <c r="AW30" s="663"/>
      <c r="AX30" s="663"/>
      <c r="AY30" s="663"/>
      <c r="AZ30" s="663"/>
      <c r="BA30" s="663"/>
      <c r="BB30" s="663"/>
      <c r="BC30" s="663"/>
      <c r="BD30" s="663"/>
      <c r="BE30" s="663"/>
      <c r="BF30" s="664"/>
      <c r="BG30" s="662" t="s">
        <v>308</v>
      </c>
      <c r="BH30" s="685"/>
      <c r="BI30" s="685"/>
      <c r="BJ30" s="685"/>
      <c r="BK30" s="685"/>
      <c r="BL30" s="685"/>
      <c r="BM30" s="685"/>
      <c r="BN30" s="685"/>
      <c r="BO30" s="685"/>
      <c r="BP30" s="685"/>
      <c r="BQ30" s="686"/>
      <c r="BR30" s="662" t="s">
        <v>309</v>
      </c>
      <c r="BS30" s="685"/>
      <c r="BT30" s="685"/>
      <c r="BU30" s="685"/>
      <c r="BV30" s="685"/>
      <c r="BW30" s="685"/>
      <c r="BX30" s="685"/>
      <c r="BY30" s="685"/>
      <c r="BZ30" s="685"/>
      <c r="CA30" s="685"/>
      <c r="CB30" s="686"/>
      <c r="CD30" s="631"/>
      <c r="CE30" s="632"/>
      <c r="CF30" s="607" t="s">
        <v>310</v>
      </c>
      <c r="CG30" s="608"/>
      <c r="CH30" s="608"/>
      <c r="CI30" s="608"/>
      <c r="CJ30" s="608"/>
      <c r="CK30" s="608"/>
      <c r="CL30" s="608"/>
      <c r="CM30" s="608"/>
      <c r="CN30" s="608"/>
      <c r="CO30" s="608"/>
      <c r="CP30" s="608"/>
      <c r="CQ30" s="609"/>
      <c r="CR30" s="610">
        <v>862193</v>
      </c>
      <c r="CS30" s="611"/>
      <c r="CT30" s="611"/>
      <c r="CU30" s="611"/>
      <c r="CV30" s="611"/>
      <c r="CW30" s="611"/>
      <c r="CX30" s="611"/>
      <c r="CY30" s="612"/>
      <c r="CZ30" s="613">
        <v>8.6</v>
      </c>
      <c r="DA30" s="625"/>
      <c r="DB30" s="625"/>
      <c r="DC30" s="626"/>
      <c r="DD30" s="616">
        <v>862193</v>
      </c>
      <c r="DE30" s="611"/>
      <c r="DF30" s="611"/>
      <c r="DG30" s="611"/>
      <c r="DH30" s="611"/>
      <c r="DI30" s="611"/>
      <c r="DJ30" s="611"/>
      <c r="DK30" s="612"/>
      <c r="DL30" s="616">
        <v>862193</v>
      </c>
      <c r="DM30" s="611"/>
      <c r="DN30" s="611"/>
      <c r="DO30" s="611"/>
      <c r="DP30" s="611"/>
      <c r="DQ30" s="611"/>
      <c r="DR30" s="611"/>
      <c r="DS30" s="611"/>
      <c r="DT30" s="611"/>
      <c r="DU30" s="611"/>
      <c r="DV30" s="612"/>
      <c r="DW30" s="613">
        <v>12.6</v>
      </c>
      <c r="DX30" s="625"/>
      <c r="DY30" s="625"/>
      <c r="DZ30" s="625"/>
      <c r="EA30" s="625"/>
      <c r="EB30" s="625"/>
      <c r="EC30" s="637"/>
    </row>
    <row r="31" spans="2:133" ht="11.25" customHeight="1">
      <c r="B31" s="677" t="s">
        <v>311</v>
      </c>
      <c r="C31" s="678"/>
      <c r="D31" s="678"/>
      <c r="E31" s="678"/>
      <c r="F31" s="678"/>
      <c r="G31" s="678"/>
      <c r="H31" s="678"/>
      <c r="I31" s="678"/>
      <c r="J31" s="678"/>
      <c r="K31" s="678"/>
      <c r="L31" s="678"/>
      <c r="M31" s="678"/>
      <c r="N31" s="678"/>
      <c r="O31" s="678"/>
      <c r="P31" s="678"/>
      <c r="Q31" s="679"/>
      <c r="R31" s="610" t="s">
        <v>230</v>
      </c>
      <c r="S31" s="611"/>
      <c r="T31" s="611"/>
      <c r="U31" s="611"/>
      <c r="V31" s="611"/>
      <c r="W31" s="611"/>
      <c r="X31" s="611"/>
      <c r="Y31" s="612"/>
      <c r="Z31" s="648" t="s">
        <v>131</v>
      </c>
      <c r="AA31" s="648"/>
      <c r="AB31" s="648"/>
      <c r="AC31" s="648"/>
      <c r="AD31" s="649" t="s">
        <v>131</v>
      </c>
      <c r="AE31" s="649"/>
      <c r="AF31" s="649"/>
      <c r="AG31" s="649"/>
      <c r="AH31" s="649"/>
      <c r="AI31" s="649"/>
      <c r="AJ31" s="649"/>
      <c r="AK31" s="649"/>
      <c r="AL31" s="613" t="s">
        <v>131</v>
      </c>
      <c r="AM31" s="614"/>
      <c r="AN31" s="614"/>
      <c r="AO31" s="650"/>
      <c r="AP31" s="680" t="s">
        <v>312</v>
      </c>
      <c r="AQ31" s="681"/>
      <c r="AR31" s="681"/>
      <c r="AS31" s="681"/>
      <c r="AT31" s="682" t="s">
        <v>313</v>
      </c>
      <c r="AU31" s="212"/>
      <c r="AV31" s="212"/>
      <c r="AW31" s="212"/>
      <c r="AX31" s="668" t="s">
        <v>190</v>
      </c>
      <c r="AY31" s="669"/>
      <c r="AZ31" s="669"/>
      <c r="BA31" s="669"/>
      <c r="BB31" s="669"/>
      <c r="BC31" s="669"/>
      <c r="BD31" s="669"/>
      <c r="BE31" s="669"/>
      <c r="BF31" s="670"/>
      <c r="BG31" s="672">
        <v>99.2</v>
      </c>
      <c r="BH31" s="673"/>
      <c r="BI31" s="673"/>
      <c r="BJ31" s="673"/>
      <c r="BK31" s="673"/>
      <c r="BL31" s="673"/>
      <c r="BM31" s="674">
        <v>98.3</v>
      </c>
      <c r="BN31" s="673"/>
      <c r="BO31" s="673"/>
      <c r="BP31" s="673"/>
      <c r="BQ31" s="675"/>
      <c r="BR31" s="672">
        <v>99.4</v>
      </c>
      <c r="BS31" s="673"/>
      <c r="BT31" s="673"/>
      <c r="BU31" s="673"/>
      <c r="BV31" s="673"/>
      <c r="BW31" s="673"/>
      <c r="BX31" s="674">
        <v>98.5</v>
      </c>
      <c r="BY31" s="673"/>
      <c r="BZ31" s="673"/>
      <c r="CA31" s="673"/>
      <c r="CB31" s="675"/>
      <c r="CD31" s="631"/>
      <c r="CE31" s="632"/>
      <c r="CF31" s="607" t="s">
        <v>314</v>
      </c>
      <c r="CG31" s="608"/>
      <c r="CH31" s="608"/>
      <c r="CI31" s="608"/>
      <c r="CJ31" s="608"/>
      <c r="CK31" s="608"/>
      <c r="CL31" s="608"/>
      <c r="CM31" s="608"/>
      <c r="CN31" s="608"/>
      <c r="CO31" s="608"/>
      <c r="CP31" s="608"/>
      <c r="CQ31" s="609"/>
      <c r="CR31" s="610">
        <v>23374</v>
      </c>
      <c r="CS31" s="623"/>
      <c r="CT31" s="623"/>
      <c r="CU31" s="623"/>
      <c r="CV31" s="623"/>
      <c r="CW31" s="623"/>
      <c r="CX31" s="623"/>
      <c r="CY31" s="624"/>
      <c r="CZ31" s="613">
        <v>0.2</v>
      </c>
      <c r="DA31" s="625"/>
      <c r="DB31" s="625"/>
      <c r="DC31" s="626"/>
      <c r="DD31" s="616">
        <v>23374</v>
      </c>
      <c r="DE31" s="623"/>
      <c r="DF31" s="623"/>
      <c r="DG31" s="623"/>
      <c r="DH31" s="623"/>
      <c r="DI31" s="623"/>
      <c r="DJ31" s="623"/>
      <c r="DK31" s="624"/>
      <c r="DL31" s="616">
        <v>23374</v>
      </c>
      <c r="DM31" s="623"/>
      <c r="DN31" s="623"/>
      <c r="DO31" s="623"/>
      <c r="DP31" s="623"/>
      <c r="DQ31" s="623"/>
      <c r="DR31" s="623"/>
      <c r="DS31" s="623"/>
      <c r="DT31" s="623"/>
      <c r="DU31" s="623"/>
      <c r="DV31" s="624"/>
      <c r="DW31" s="613">
        <v>0.3</v>
      </c>
      <c r="DX31" s="625"/>
      <c r="DY31" s="625"/>
      <c r="DZ31" s="625"/>
      <c r="EA31" s="625"/>
      <c r="EB31" s="625"/>
      <c r="EC31" s="637"/>
    </row>
    <row r="32" spans="2:133" ht="11.25" customHeight="1">
      <c r="B32" s="607" t="s">
        <v>315</v>
      </c>
      <c r="C32" s="608"/>
      <c r="D32" s="608"/>
      <c r="E32" s="608"/>
      <c r="F32" s="608"/>
      <c r="G32" s="608"/>
      <c r="H32" s="608"/>
      <c r="I32" s="608"/>
      <c r="J32" s="608"/>
      <c r="K32" s="608"/>
      <c r="L32" s="608"/>
      <c r="M32" s="608"/>
      <c r="N32" s="608"/>
      <c r="O32" s="608"/>
      <c r="P32" s="608"/>
      <c r="Q32" s="609"/>
      <c r="R32" s="610">
        <v>738777</v>
      </c>
      <c r="S32" s="611"/>
      <c r="T32" s="611"/>
      <c r="U32" s="611"/>
      <c r="V32" s="611"/>
      <c r="W32" s="611"/>
      <c r="X32" s="611"/>
      <c r="Y32" s="612"/>
      <c r="Z32" s="648">
        <v>7</v>
      </c>
      <c r="AA32" s="648"/>
      <c r="AB32" s="648"/>
      <c r="AC32" s="648"/>
      <c r="AD32" s="649" t="s">
        <v>230</v>
      </c>
      <c r="AE32" s="649"/>
      <c r="AF32" s="649"/>
      <c r="AG32" s="649"/>
      <c r="AH32" s="649"/>
      <c r="AI32" s="649"/>
      <c r="AJ32" s="649"/>
      <c r="AK32" s="649"/>
      <c r="AL32" s="613" t="s">
        <v>131</v>
      </c>
      <c r="AM32" s="614"/>
      <c r="AN32" s="614"/>
      <c r="AO32" s="650"/>
      <c r="AP32" s="651"/>
      <c r="AQ32" s="652"/>
      <c r="AR32" s="652"/>
      <c r="AS32" s="652"/>
      <c r="AT32" s="683"/>
      <c r="AU32" s="208" t="s">
        <v>316</v>
      </c>
      <c r="AX32" s="607" t="s">
        <v>317</v>
      </c>
      <c r="AY32" s="608"/>
      <c r="AZ32" s="608"/>
      <c r="BA32" s="608"/>
      <c r="BB32" s="608"/>
      <c r="BC32" s="608"/>
      <c r="BD32" s="608"/>
      <c r="BE32" s="608"/>
      <c r="BF32" s="609"/>
      <c r="BG32" s="676">
        <v>99.1</v>
      </c>
      <c r="BH32" s="623"/>
      <c r="BI32" s="623"/>
      <c r="BJ32" s="623"/>
      <c r="BK32" s="623"/>
      <c r="BL32" s="623"/>
      <c r="BM32" s="614">
        <v>98.3</v>
      </c>
      <c r="BN32" s="623"/>
      <c r="BO32" s="623"/>
      <c r="BP32" s="623"/>
      <c r="BQ32" s="646"/>
      <c r="BR32" s="676">
        <v>99.5</v>
      </c>
      <c r="BS32" s="623"/>
      <c r="BT32" s="623"/>
      <c r="BU32" s="623"/>
      <c r="BV32" s="623"/>
      <c r="BW32" s="623"/>
      <c r="BX32" s="614">
        <v>98.5</v>
      </c>
      <c r="BY32" s="623"/>
      <c r="BZ32" s="623"/>
      <c r="CA32" s="623"/>
      <c r="CB32" s="646"/>
      <c r="CD32" s="633"/>
      <c r="CE32" s="634"/>
      <c r="CF32" s="607" t="s">
        <v>318</v>
      </c>
      <c r="CG32" s="608"/>
      <c r="CH32" s="608"/>
      <c r="CI32" s="608"/>
      <c r="CJ32" s="608"/>
      <c r="CK32" s="608"/>
      <c r="CL32" s="608"/>
      <c r="CM32" s="608"/>
      <c r="CN32" s="608"/>
      <c r="CO32" s="608"/>
      <c r="CP32" s="608"/>
      <c r="CQ32" s="609"/>
      <c r="CR32" s="610" t="s">
        <v>230</v>
      </c>
      <c r="CS32" s="611"/>
      <c r="CT32" s="611"/>
      <c r="CU32" s="611"/>
      <c r="CV32" s="611"/>
      <c r="CW32" s="611"/>
      <c r="CX32" s="611"/>
      <c r="CY32" s="612"/>
      <c r="CZ32" s="613" t="s">
        <v>140</v>
      </c>
      <c r="DA32" s="625"/>
      <c r="DB32" s="625"/>
      <c r="DC32" s="626"/>
      <c r="DD32" s="616" t="s">
        <v>131</v>
      </c>
      <c r="DE32" s="611"/>
      <c r="DF32" s="611"/>
      <c r="DG32" s="611"/>
      <c r="DH32" s="611"/>
      <c r="DI32" s="611"/>
      <c r="DJ32" s="611"/>
      <c r="DK32" s="612"/>
      <c r="DL32" s="616" t="s">
        <v>230</v>
      </c>
      <c r="DM32" s="611"/>
      <c r="DN32" s="611"/>
      <c r="DO32" s="611"/>
      <c r="DP32" s="611"/>
      <c r="DQ32" s="611"/>
      <c r="DR32" s="611"/>
      <c r="DS32" s="611"/>
      <c r="DT32" s="611"/>
      <c r="DU32" s="611"/>
      <c r="DV32" s="612"/>
      <c r="DW32" s="613" t="s">
        <v>131</v>
      </c>
      <c r="DX32" s="625"/>
      <c r="DY32" s="625"/>
      <c r="DZ32" s="625"/>
      <c r="EA32" s="625"/>
      <c r="EB32" s="625"/>
      <c r="EC32" s="637"/>
    </row>
    <row r="33" spans="2:133" ht="11.25" customHeight="1">
      <c r="B33" s="607" t="s">
        <v>319</v>
      </c>
      <c r="C33" s="608"/>
      <c r="D33" s="608"/>
      <c r="E33" s="608"/>
      <c r="F33" s="608"/>
      <c r="G33" s="608"/>
      <c r="H33" s="608"/>
      <c r="I33" s="608"/>
      <c r="J33" s="608"/>
      <c r="K33" s="608"/>
      <c r="L33" s="608"/>
      <c r="M33" s="608"/>
      <c r="N33" s="608"/>
      <c r="O33" s="608"/>
      <c r="P33" s="608"/>
      <c r="Q33" s="609"/>
      <c r="R33" s="610">
        <v>25830</v>
      </c>
      <c r="S33" s="611"/>
      <c r="T33" s="611"/>
      <c r="U33" s="611"/>
      <c r="V33" s="611"/>
      <c r="W33" s="611"/>
      <c r="X33" s="611"/>
      <c r="Y33" s="612"/>
      <c r="Z33" s="648">
        <v>0.2</v>
      </c>
      <c r="AA33" s="648"/>
      <c r="AB33" s="648"/>
      <c r="AC33" s="648"/>
      <c r="AD33" s="649">
        <v>22255</v>
      </c>
      <c r="AE33" s="649"/>
      <c r="AF33" s="649"/>
      <c r="AG33" s="649"/>
      <c r="AH33" s="649"/>
      <c r="AI33" s="649"/>
      <c r="AJ33" s="649"/>
      <c r="AK33" s="649"/>
      <c r="AL33" s="613">
        <v>0.3</v>
      </c>
      <c r="AM33" s="614"/>
      <c r="AN33" s="614"/>
      <c r="AO33" s="650"/>
      <c r="AP33" s="653"/>
      <c r="AQ33" s="654"/>
      <c r="AR33" s="654"/>
      <c r="AS33" s="654"/>
      <c r="AT33" s="684"/>
      <c r="AU33" s="213"/>
      <c r="AV33" s="213"/>
      <c r="AW33" s="213"/>
      <c r="AX33" s="591" t="s">
        <v>320</v>
      </c>
      <c r="AY33" s="592"/>
      <c r="AZ33" s="592"/>
      <c r="BA33" s="592"/>
      <c r="BB33" s="592"/>
      <c r="BC33" s="592"/>
      <c r="BD33" s="592"/>
      <c r="BE33" s="592"/>
      <c r="BF33" s="593"/>
      <c r="BG33" s="671">
        <v>99.3</v>
      </c>
      <c r="BH33" s="595"/>
      <c r="BI33" s="595"/>
      <c r="BJ33" s="595"/>
      <c r="BK33" s="595"/>
      <c r="BL33" s="595"/>
      <c r="BM33" s="641">
        <v>98.2</v>
      </c>
      <c r="BN33" s="595"/>
      <c r="BO33" s="595"/>
      <c r="BP33" s="595"/>
      <c r="BQ33" s="658"/>
      <c r="BR33" s="671">
        <v>99.4</v>
      </c>
      <c r="BS33" s="595"/>
      <c r="BT33" s="595"/>
      <c r="BU33" s="595"/>
      <c r="BV33" s="595"/>
      <c r="BW33" s="595"/>
      <c r="BX33" s="641">
        <v>98.3</v>
      </c>
      <c r="BY33" s="595"/>
      <c r="BZ33" s="595"/>
      <c r="CA33" s="595"/>
      <c r="CB33" s="658"/>
      <c r="CD33" s="607" t="s">
        <v>321</v>
      </c>
      <c r="CE33" s="608"/>
      <c r="CF33" s="608"/>
      <c r="CG33" s="608"/>
      <c r="CH33" s="608"/>
      <c r="CI33" s="608"/>
      <c r="CJ33" s="608"/>
      <c r="CK33" s="608"/>
      <c r="CL33" s="608"/>
      <c r="CM33" s="608"/>
      <c r="CN33" s="608"/>
      <c r="CO33" s="608"/>
      <c r="CP33" s="608"/>
      <c r="CQ33" s="609"/>
      <c r="CR33" s="610">
        <v>4668840</v>
      </c>
      <c r="CS33" s="623"/>
      <c r="CT33" s="623"/>
      <c r="CU33" s="623"/>
      <c r="CV33" s="623"/>
      <c r="CW33" s="623"/>
      <c r="CX33" s="623"/>
      <c r="CY33" s="624"/>
      <c r="CZ33" s="613">
        <v>46.4</v>
      </c>
      <c r="DA33" s="625"/>
      <c r="DB33" s="625"/>
      <c r="DC33" s="626"/>
      <c r="DD33" s="616">
        <v>4000688</v>
      </c>
      <c r="DE33" s="623"/>
      <c r="DF33" s="623"/>
      <c r="DG33" s="623"/>
      <c r="DH33" s="623"/>
      <c r="DI33" s="623"/>
      <c r="DJ33" s="623"/>
      <c r="DK33" s="624"/>
      <c r="DL33" s="616">
        <v>3148430</v>
      </c>
      <c r="DM33" s="623"/>
      <c r="DN33" s="623"/>
      <c r="DO33" s="623"/>
      <c r="DP33" s="623"/>
      <c r="DQ33" s="623"/>
      <c r="DR33" s="623"/>
      <c r="DS33" s="623"/>
      <c r="DT33" s="623"/>
      <c r="DU33" s="623"/>
      <c r="DV33" s="624"/>
      <c r="DW33" s="613">
        <v>46.1</v>
      </c>
      <c r="DX33" s="625"/>
      <c r="DY33" s="625"/>
      <c r="DZ33" s="625"/>
      <c r="EA33" s="625"/>
      <c r="EB33" s="625"/>
      <c r="EC33" s="637"/>
    </row>
    <row r="34" spans="2:133" ht="11.25" customHeight="1">
      <c r="B34" s="607" t="s">
        <v>322</v>
      </c>
      <c r="C34" s="608"/>
      <c r="D34" s="608"/>
      <c r="E34" s="608"/>
      <c r="F34" s="608"/>
      <c r="G34" s="608"/>
      <c r="H34" s="608"/>
      <c r="I34" s="608"/>
      <c r="J34" s="608"/>
      <c r="K34" s="608"/>
      <c r="L34" s="608"/>
      <c r="M34" s="608"/>
      <c r="N34" s="608"/>
      <c r="O34" s="608"/>
      <c r="P34" s="608"/>
      <c r="Q34" s="609"/>
      <c r="R34" s="610">
        <v>28525</v>
      </c>
      <c r="S34" s="611"/>
      <c r="T34" s="611"/>
      <c r="U34" s="611"/>
      <c r="V34" s="611"/>
      <c r="W34" s="611"/>
      <c r="X34" s="611"/>
      <c r="Y34" s="612"/>
      <c r="Z34" s="648">
        <v>0.3</v>
      </c>
      <c r="AA34" s="648"/>
      <c r="AB34" s="648"/>
      <c r="AC34" s="648"/>
      <c r="AD34" s="649" t="s">
        <v>131</v>
      </c>
      <c r="AE34" s="649"/>
      <c r="AF34" s="649"/>
      <c r="AG34" s="649"/>
      <c r="AH34" s="649"/>
      <c r="AI34" s="649"/>
      <c r="AJ34" s="649"/>
      <c r="AK34" s="649"/>
      <c r="AL34" s="613" t="s">
        <v>230</v>
      </c>
      <c r="AM34" s="614"/>
      <c r="AN34" s="614"/>
      <c r="AO34" s="650"/>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323</v>
      </c>
      <c r="CE34" s="608"/>
      <c r="CF34" s="608"/>
      <c r="CG34" s="608"/>
      <c r="CH34" s="608"/>
      <c r="CI34" s="608"/>
      <c r="CJ34" s="608"/>
      <c r="CK34" s="608"/>
      <c r="CL34" s="608"/>
      <c r="CM34" s="608"/>
      <c r="CN34" s="608"/>
      <c r="CO34" s="608"/>
      <c r="CP34" s="608"/>
      <c r="CQ34" s="609"/>
      <c r="CR34" s="610">
        <v>1404353</v>
      </c>
      <c r="CS34" s="611"/>
      <c r="CT34" s="611"/>
      <c r="CU34" s="611"/>
      <c r="CV34" s="611"/>
      <c r="CW34" s="611"/>
      <c r="CX34" s="611"/>
      <c r="CY34" s="612"/>
      <c r="CZ34" s="613">
        <v>14</v>
      </c>
      <c r="DA34" s="625"/>
      <c r="DB34" s="625"/>
      <c r="DC34" s="626"/>
      <c r="DD34" s="616">
        <v>1032832</v>
      </c>
      <c r="DE34" s="611"/>
      <c r="DF34" s="611"/>
      <c r="DG34" s="611"/>
      <c r="DH34" s="611"/>
      <c r="DI34" s="611"/>
      <c r="DJ34" s="611"/>
      <c r="DK34" s="612"/>
      <c r="DL34" s="616">
        <v>834394</v>
      </c>
      <c r="DM34" s="611"/>
      <c r="DN34" s="611"/>
      <c r="DO34" s="611"/>
      <c r="DP34" s="611"/>
      <c r="DQ34" s="611"/>
      <c r="DR34" s="611"/>
      <c r="DS34" s="611"/>
      <c r="DT34" s="611"/>
      <c r="DU34" s="611"/>
      <c r="DV34" s="612"/>
      <c r="DW34" s="613">
        <v>12.2</v>
      </c>
      <c r="DX34" s="625"/>
      <c r="DY34" s="625"/>
      <c r="DZ34" s="625"/>
      <c r="EA34" s="625"/>
      <c r="EB34" s="625"/>
      <c r="EC34" s="637"/>
    </row>
    <row r="35" spans="2:133" ht="11.25" customHeight="1">
      <c r="B35" s="607" t="s">
        <v>324</v>
      </c>
      <c r="C35" s="608"/>
      <c r="D35" s="608"/>
      <c r="E35" s="608"/>
      <c r="F35" s="608"/>
      <c r="G35" s="608"/>
      <c r="H35" s="608"/>
      <c r="I35" s="608"/>
      <c r="J35" s="608"/>
      <c r="K35" s="608"/>
      <c r="L35" s="608"/>
      <c r="M35" s="608"/>
      <c r="N35" s="608"/>
      <c r="O35" s="608"/>
      <c r="P35" s="608"/>
      <c r="Q35" s="609"/>
      <c r="R35" s="610">
        <v>313398</v>
      </c>
      <c r="S35" s="611"/>
      <c r="T35" s="611"/>
      <c r="U35" s="611"/>
      <c r="V35" s="611"/>
      <c r="W35" s="611"/>
      <c r="X35" s="611"/>
      <c r="Y35" s="612"/>
      <c r="Z35" s="648">
        <v>3</v>
      </c>
      <c r="AA35" s="648"/>
      <c r="AB35" s="648"/>
      <c r="AC35" s="648"/>
      <c r="AD35" s="649" t="s">
        <v>230</v>
      </c>
      <c r="AE35" s="649"/>
      <c r="AF35" s="649"/>
      <c r="AG35" s="649"/>
      <c r="AH35" s="649"/>
      <c r="AI35" s="649"/>
      <c r="AJ35" s="649"/>
      <c r="AK35" s="649"/>
      <c r="AL35" s="613" t="s">
        <v>230</v>
      </c>
      <c r="AM35" s="614"/>
      <c r="AN35" s="614"/>
      <c r="AO35" s="650"/>
      <c r="AP35" s="216"/>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7" t="s">
        <v>327</v>
      </c>
      <c r="CE35" s="608"/>
      <c r="CF35" s="608"/>
      <c r="CG35" s="608"/>
      <c r="CH35" s="608"/>
      <c r="CI35" s="608"/>
      <c r="CJ35" s="608"/>
      <c r="CK35" s="608"/>
      <c r="CL35" s="608"/>
      <c r="CM35" s="608"/>
      <c r="CN35" s="608"/>
      <c r="CO35" s="608"/>
      <c r="CP35" s="608"/>
      <c r="CQ35" s="609"/>
      <c r="CR35" s="610">
        <v>55171</v>
      </c>
      <c r="CS35" s="623"/>
      <c r="CT35" s="623"/>
      <c r="CU35" s="623"/>
      <c r="CV35" s="623"/>
      <c r="CW35" s="623"/>
      <c r="CX35" s="623"/>
      <c r="CY35" s="624"/>
      <c r="CZ35" s="613">
        <v>0.5</v>
      </c>
      <c r="DA35" s="625"/>
      <c r="DB35" s="625"/>
      <c r="DC35" s="626"/>
      <c r="DD35" s="616">
        <v>53701</v>
      </c>
      <c r="DE35" s="623"/>
      <c r="DF35" s="623"/>
      <c r="DG35" s="623"/>
      <c r="DH35" s="623"/>
      <c r="DI35" s="623"/>
      <c r="DJ35" s="623"/>
      <c r="DK35" s="624"/>
      <c r="DL35" s="616">
        <v>53421</v>
      </c>
      <c r="DM35" s="623"/>
      <c r="DN35" s="623"/>
      <c r="DO35" s="623"/>
      <c r="DP35" s="623"/>
      <c r="DQ35" s="623"/>
      <c r="DR35" s="623"/>
      <c r="DS35" s="623"/>
      <c r="DT35" s="623"/>
      <c r="DU35" s="623"/>
      <c r="DV35" s="624"/>
      <c r="DW35" s="613">
        <v>0.8</v>
      </c>
      <c r="DX35" s="625"/>
      <c r="DY35" s="625"/>
      <c r="DZ35" s="625"/>
      <c r="EA35" s="625"/>
      <c r="EB35" s="625"/>
      <c r="EC35" s="637"/>
    </row>
    <row r="36" spans="2:133" ht="11.25" customHeight="1">
      <c r="B36" s="607" t="s">
        <v>328</v>
      </c>
      <c r="C36" s="608"/>
      <c r="D36" s="608"/>
      <c r="E36" s="608"/>
      <c r="F36" s="608"/>
      <c r="G36" s="608"/>
      <c r="H36" s="608"/>
      <c r="I36" s="608"/>
      <c r="J36" s="608"/>
      <c r="K36" s="608"/>
      <c r="L36" s="608"/>
      <c r="M36" s="608"/>
      <c r="N36" s="608"/>
      <c r="O36" s="608"/>
      <c r="P36" s="608"/>
      <c r="Q36" s="609"/>
      <c r="R36" s="610">
        <v>96036</v>
      </c>
      <c r="S36" s="611"/>
      <c r="T36" s="611"/>
      <c r="U36" s="611"/>
      <c r="V36" s="611"/>
      <c r="W36" s="611"/>
      <c r="X36" s="611"/>
      <c r="Y36" s="612"/>
      <c r="Z36" s="648">
        <v>0.9</v>
      </c>
      <c r="AA36" s="648"/>
      <c r="AB36" s="648"/>
      <c r="AC36" s="648"/>
      <c r="AD36" s="649" t="s">
        <v>131</v>
      </c>
      <c r="AE36" s="649"/>
      <c r="AF36" s="649"/>
      <c r="AG36" s="649"/>
      <c r="AH36" s="649"/>
      <c r="AI36" s="649"/>
      <c r="AJ36" s="649"/>
      <c r="AK36" s="649"/>
      <c r="AL36" s="613" t="s">
        <v>131</v>
      </c>
      <c r="AM36" s="614"/>
      <c r="AN36" s="614"/>
      <c r="AO36" s="650"/>
      <c r="AP36" s="216"/>
      <c r="AQ36" s="659" t="s">
        <v>329</v>
      </c>
      <c r="AR36" s="660"/>
      <c r="AS36" s="660"/>
      <c r="AT36" s="660"/>
      <c r="AU36" s="660"/>
      <c r="AV36" s="660"/>
      <c r="AW36" s="660"/>
      <c r="AX36" s="660"/>
      <c r="AY36" s="661"/>
      <c r="AZ36" s="665">
        <v>1545426</v>
      </c>
      <c r="BA36" s="666"/>
      <c r="BB36" s="666"/>
      <c r="BC36" s="666"/>
      <c r="BD36" s="666"/>
      <c r="BE36" s="666"/>
      <c r="BF36" s="667"/>
      <c r="BG36" s="668" t="s">
        <v>330</v>
      </c>
      <c r="BH36" s="669"/>
      <c r="BI36" s="669"/>
      <c r="BJ36" s="669"/>
      <c r="BK36" s="669"/>
      <c r="BL36" s="669"/>
      <c r="BM36" s="669"/>
      <c r="BN36" s="669"/>
      <c r="BO36" s="669"/>
      <c r="BP36" s="669"/>
      <c r="BQ36" s="669"/>
      <c r="BR36" s="669"/>
      <c r="BS36" s="669"/>
      <c r="BT36" s="669"/>
      <c r="BU36" s="670"/>
      <c r="BV36" s="665">
        <v>65696</v>
      </c>
      <c r="BW36" s="666"/>
      <c r="BX36" s="666"/>
      <c r="BY36" s="666"/>
      <c r="BZ36" s="666"/>
      <c r="CA36" s="666"/>
      <c r="CB36" s="667"/>
      <c r="CD36" s="607" t="s">
        <v>331</v>
      </c>
      <c r="CE36" s="608"/>
      <c r="CF36" s="608"/>
      <c r="CG36" s="608"/>
      <c r="CH36" s="608"/>
      <c r="CI36" s="608"/>
      <c r="CJ36" s="608"/>
      <c r="CK36" s="608"/>
      <c r="CL36" s="608"/>
      <c r="CM36" s="608"/>
      <c r="CN36" s="608"/>
      <c r="CO36" s="608"/>
      <c r="CP36" s="608"/>
      <c r="CQ36" s="609"/>
      <c r="CR36" s="610">
        <v>1862791</v>
      </c>
      <c r="CS36" s="611"/>
      <c r="CT36" s="611"/>
      <c r="CU36" s="611"/>
      <c r="CV36" s="611"/>
      <c r="CW36" s="611"/>
      <c r="CX36" s="611"/>
      <c r="CY36" s="612"/>
      <c r="CZ36" s="613">
        <v>18.5</v>
      </c>
      <c r="DA36" s="625"/>
      <c r="DB36" s="625"/>
      <c r="DC36" s="626"/>
      <c r="DD36" s="616">
        <v>1790105</v>
      </c>
      <c r="DE36" s="611"/>
      <c r="DF36" s="611"/>
      <c r="DG36" s="611"/>
      <c r="DH36" s="611"/>
      <c r="DI36" s="611"/>
      <c r="DJ36" s="611"/>
      <c r="DK36" s="612"/>
      <c r="DL36" s="616">
        <v>1318678</v>
      </c>
      <c r="DM36" s="611"/>
      <c r="DN36" s="611"/>
      <c r="DO36" s="611"/>
      <c r="DP36" s="611"/>
      <c r="DQ36" s="611"/>
      <c r="DR36" s="611"/>
      <c r="DS36" s="611"/>
      <c r="DT36" s="611"/>
      <c r="DU36" s="611"/>
      <c r="DV36" s="612"/>
      <c r="DW36" s="613">
        <v>19.3</v>
      </c>
      <c r="DX36" s="625"/>
      <c r="DY36" s="625"/>
      <c r="DZ36" s="625"/>
      <c r="EA36" s="625"/>
      <c r="EB36" s="625"/>
      <c r="EC36" s="637"/>
    </row>
    <row r="37" spans="2:133" ht="11.25" customHeight="1">
      <c r="B37" s="607" t="s">
        <v>332</v>
      </c>
      <c r="C37" s="608"/>
      <c r="D37" s="608"/>
      <c r="E37" s="608"/>
      <c r="F37" s="608"/>
      <c r="G37" s="608"/>
      <c r="H37" s="608"/>
      <c r="I37" s="608"/>
      <c r="J37" s="608"/>
      <c r="K37" s="608"/>
      <c r="L37" s="608"/>
      <c r="M37" s="608"/>
      <c r="N37" s="608"/>
      <c r="O37" s="608"/>
      <c r="P37" s="608"/>
      <c r="Q37" s="609"/>
      <c r="R37" s="610">
        <v>100769</v>
      </c>
      <c r="S37" s="611"/>
      <c r="T37" s="611"/>
      <c r="U37" s="611"/>
      <c r="V37" s="611"/>
      <c r="W37" s="611"/>
      <c r="X37" s="611"/>
      <c r="Y37" s="612"/>
      <c r="Z37" s="648">
        <v>1</v>
      </c>
      <c r="AA37" s="648"/>
      <c r="AB37" s="648"/>
      <c r="AC37" s="648"/>
      <c r="AD37" s="649">
        <v>9039</v>
      </c>
      <c r="AE37" s="649"/>
      <c r="AF37" s="649"/>
      <c r="AG37" s="649"/>
      <c r="AH37" s="649"/>
      <c r="AI37" s="649"/>
      <c r="AJ37" s="649"/>
      <c r="AK37" s="649"/>
      <c r="AL37" s="613">
        <v>0.1</v>
      </c>
      <c r="AM37" s="614"/>
      <c r="AN37" s="614"/>
      <c r="AO37" s="650"/>
      <c r="AQ37" s="643" t="s">
        <v>333</v>
      </c>
      <c r="AR37" s="644"/>
      <c r="AS37" s="644"/>
      <c r="AT37" s="644"/>
      <c r="AU37" s="644"/>
      <c r="AV37" s="644"/>
      <c r="AW37" s="644"/>
      <c r="AX37" s="644"/>
      <c r="AY37" s="645"/>
      <c r="AZ37" s="610">
        <v>276725</v>
      </c>
      <c r="BA37" s="611"/>
      <c r="BB37" s="611"/>
      <c r="BC37" s="611"/>
      <c r="BD37" s="623"/>
      <c r="BE37" s="623"/>
      <c r="BF37" s="646"/>
      <c r="BG37" s="607" t="s">
        <v>334</v>
      </c>
      <c r="BH37" s="608"/>
      <c r="BI37" s="608"/>
      <c r="BJ37" s="608"/>
      <c r="BK37" s="608"/>
      <c r="BL37" s="608"/>
      <c r="BM37" s="608"/>
      <c r="BN37" s="608"/>
      <c r="BO37" s="608"/>
      <c r="BP37" s="608"/>
      <c r="BQ37" s="608"/>
      <c r="BR37" s="608"/>
      <c r="BS37" s="608"/>
      <c r="BT37" s="608"/>
      <c r="BU37" s="609"/>
      <c r="BV37" s="610">
        <v>48987</v>
      </c>
      <c r="BW37" s="611"/>
      <c r="BX37" s="611"/>
      <c r="BY37" s="611"/>
      <c r="BZ37" s="611"/>
      <c r="CA37" s="611"/>
      <c r="CB37" s="647"/>
      <c r="CD37" s="607" t="s">
        <v>335</v>
      </c>
      <c r="CE37" s="608"/>
      <c r="CF37" s="608"/>
      <c r="CG37" s="608"/>
      <c r="CH37" s="608"/>
      <c r="CI37" s="608"/>
      <c r="CJ37" s="608"/>
      <c r="CK37" s="608"/>
      <c r="CL37" s="608"/>
      <c r="CM37" s="608"/>
      <c r="CN37" s="608"/>
      <c r="CO37" s="608"/>
      <c r="CP37" s="608"/>
      <c r="CQ37" s="609"/>
      <c r="CR37" s="610">
        <v>955658</v>
      </c>
      <c r="CS37" s="623"/>
      <c r="CT37" s="623"/>
      <c r="CU37" s="623"/>
      <c r="CV37" s="623"/>
      <c r="CW37" s="623"/>
      <c r="CX37" s="623"/>
      <c r="CY37" s="624"/>
      <c r="CZ37" s="613">
        <v>9.5</v>
      </c>
      <c r="DA37" s="625"/>
      <c r="DB37" s="625"/>
      <c r="DC37" s="626"/>
      <c r="DD37" s="616">
        <v>955658</v>
      </c>
      <c r="DE37" s="623"/>
      <c r="DF37" s="623"/>
      <c r="DG37" s="623"/>
      <c r="DH37" s="623"/>
      <c r="DI37" s="623"/>
      <c r="DJ37" s="623"/>
      <c r="DK37" s="624"/>
      <c r="DL37" s="616">
        <v>894946</v>
      </c>
      <c r="DM37" s="623"/>
      <c r="DN37" s="623"/>
      <c r="DO37" s="623"/>
      <c r="DP37" s="623"/>
      <c r="DQ37" s="623"/>
      <c r="DR37" s="623"/>
      <c r="DS37" s="623"/>
      <c r="DT37" s="623"/>
      <c r="DU37" s="623"/>
      <c r="DV37" s="624"/>
      <c r="DW37" s="613">
        <v>13.1</v>
      </c>
      <c r="DX37" s="625"/>
      <c r="DY37" s="625"/>
      <c r="DZ37" s="625"/>
      <c r="EA37" s="625"/>
      <c r="EB37" s="625"/>
      <c r="EC37" s="637"/>
    </row>
    <row r="38" spans="2:133" ht="11.25" customHeight="1">
      <c r="B38" s="607" t="s">
        <v>336</v>
      </c>
      <c r="C38" s="608"/>
      <c r="D38" s="608"/>
      <c r="E38" s="608"/>
      <c r="F38" s="608"/>
      <c r="G38" s="608"/>
      <c r="H38" s="608"/>
      <c r="I38" s="608"/>
      <c r="J38" s="608"/>
      <c r="K38" s="608"/>
      <c r="L38" s="608"/>
      <c r="M38" s="608"/>
      <c r="N38" s="608"/>
      <c r="O38" s="608"/>
      <c r="P38" s="608"/>
      <c r="Q38" s="609"/>
      <c r="R38" s="610">
        <v>428729</v>
      </c>
      <c r="S38" s="611"/>
      <c r="T38" s="611"/>
      <c r="U38" s="611"/>
      <c r="V38" s="611"/>
      <c r="W38" s="611"/>
      <c r="X38" s="611"/>
      <c r="Y38" s="612"/>
      <c r="Z38" s="648">
        <v>4.0999999999999996</v>
      </c>
      <c r="AA38" s="648"/>
      <c r="AB38" s="648"/>
      <c r="AC38" s="648"/>
      <c r="AD38" s="649" t="s">
        <v>131</v>
      </c>
      <c r="AE38" s="649"/>
      <c r="AF38" s="649"/>
      <c r="AG38" s="649"/>
      <c r="AH38" s="649"/>
      <c r="AI38" s="649"/>
      <c r="AJ38" s="649"/>
      <c r="AK38" s="649"/>
      <c r="AL38" s="613" t="s">
        <v>131</v>
      </c>
      <c r="AM38" s="614"/>
      <c r="AN38" s="614"/>
      <c r="AO38" s="650"/>
      <c r="AQ38" s="643" t="s">
        <v>337</v>
      </c>
      <c r="AR38" s="644"/>
      <c r="AS38" s="644"/>
      <c r="AT38" s="644"/>
      <c r="AU38" s="644"/>
      <c r="AV38" s="644"/>
      <c r="AW38" s="644"/>
      <c r="AX38" s="644"/>
      <c r="AY38" s="645"/>
      <c r="AZ38" s="610">
        <v>94271</v>
      </c>
      <c r="BA38" s="611"/>
      <c r="BB38" s="611"/>
      <c r="BC38" s="611"/>
      <c r="BD38" s="623"/>
      <c r="BE38" s="623"/>
      <c r="BF38" s="646"/>
      <c r="BG38" s="607" t="s">
        <v>338</v>
      </c>
      <c r="BH38" s="608"/>
      <c r="BI38" s="608"/>
      <c r="BJ38" s="608"/>
      <c r="BK38" s="608"/>
      <c r="BL38" s="608"/>
      <c r="BM38" s="608"/>
      <c r="BN38" s="608"/>
      <c r="BO38" s="608"/>
      <c r="BP38" s="608"/>
      <c r="BQ38" s="608"/>
      <c r="BR38" s="608"/>
      <c r="BS38" s="608"/>
      <c r="BT38" s="608"/>
      <c r="BU38" s="609"/>
      <c r="BV38" s="610">
        <v>4774</v>
      </c>
      <c r="BW38" s="611"/>
      <c r="BX38" s="611"/>
      <c r="BY38" s="611"/>
      <c r="BZ38" s="611"/>
      <c r="CA38" s="611"/>
      <c r="CB38" s="647"/>
      <c r="CD38" s="607" t="s">
        <v>339</v>
      </c>
      <c r="CE38" s="608"/>
      <c r="CF38" s="608"/>
      <c r="CG38" s="608"/>
      <c r="CH38" s="608"/>
      <c r="CI38" s="608"/>
      <c r="CJ38" s="608"/>
      <c r="CK38" s="608"/>
      <c r="CL38" s="608"/>
      <c r="CM38" s="608"/>
      <c r="CN38" s="608"/>
      <c r="CO38" s="608"/>
      <c r="CP38" s="608"/>
      <c r="CQ38" s="609"/>
      <c r="CR38" s="610">
        <v>1174430</v>
      </c>
      <c r="CS38" s="611"/>
      <c r="CT38" s="611"/>
      <c r="CU38" s="611"/>
      <c r="CV38" s="611"/>
      <c r="CW38" s="611"/>
      <c r="CX38" s="611"/>
      <c r="CY38" s="612"/>
      <c r="CZ38" s="613">
        <v>11.7</v>
      </c>
      <c r="DA38" s="625"/>
      <c r="DB38" s="625"/>
      <c r="DC38" s="626"/>
      <c r="DD38" s="616">
        <v>972050</v>
      </c>
      <c r="DE38" s="611"/>
      <c r="DF38" s="611"/>
      <c r="DG38" s="611"/>
      <c r="DH38" s="611"/>
      <c r="DI38" s="611"/>
      <c r="DJ38" s="611"/>
      <c r="DK38" s="612"/>
      <c r="DL38" s="616">
        <v>941937</v>
      </c>
      <c r="DM38" s="611"/>
      <c r="DN38" s="611"/>
      <c r="DO38" s="611"/>
      <c r="DP38" s="611"/>
      <c r="DQ38" s="611"/>
      <c r="DR38" s="611"/>
      <c r="DS38" s="611"/>
      <c r="DT38" s="611"/>
      <c r="DU38" s="611"/>
      <c r="DV38" s="612"/>
      <c r="DW38" s="613">
        <v>13.8</v>
      </c>
      <c r="DX38" s="625"/>
      <c r="DY38" s="625"/>
      <c r="DZ38" s="625"/>
      <c r="EA38" s="625"/>
      <c r="EB38" s="625"/>
      <c r="EC38" s="637"/>
    </row>
    <row r="39" spans="2:133" ht="11.25" customHeight="1">
      <c r="B39" s="607" t="s">
        <v>340</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48" t="s">
        <v>131</v>
      </c>
      <c r="AA39" s="648"/>
      <c r="AB39" s="648"/>
      <c r="AC39" s="648"/>
      <c r="AD39" s="649" t="s">
        <v>131</v>
      </c>
      <c r="AE39" s="649"/>
      <c r="AF39" s="649"/>
      <c r="AG39" s="649"/>
      <c r="AH39" s="649"/>
      <c r="AI39" s="649"/>
      <c r="AJ39" s="649"/>
      <c r="AK39" s="649"/>
      <c r="AL39" s="613" t="s">
        <v>131</v>
      </c>
      <c r="AM39" s="614"/>
      <c r="AN39" s="614"/>
      <c r="AO39" s="650"/>
      <c r="AQ39" s="643" t="s">
        <v>341</v>
      </c>
      <c r="AR39" s="644"/>
      <c r="AS39" s="644"/>
      <c r="AT39" s="644"/>
      <c r="AU39" s="644"/>
      <c r="AV39" s="644"/>
      <c r="AW39" s="644"/>
      <c r="AX39" s="644"/>
      <c r="AY39" s="645"/>
      <c r="AZ39" s="610" t="s">
        <v>230</v>
      </c>
      <c r="BA39" s="611"/>
      <c r="BB39" s="611"/>
      <c r="BC39" s="611"/>
      <c r="BD39" s="623"/>
      <c r="BE39" s="623"/>
      <c r="BF39" s="646"/>
      <c r="BG39" s="607" t="s">
        <v>342</v>
      </c>
      <c r="BH39" s="608"/>
      <c r="BI39" s="608"/>
      <c r="BJ39" s="608"/>
      <c r="BK39" s="608"/>
      <c r="BL39" s="608"/>
      <c r="BM39" s="608"/>
      <c r="BN39" s="608"/>
      <c r="BO39" s="608"/>
      <c r="BP39" s="608"/>
      <c r="BQ39" s="608"/>
      <c r="BR39" s="608"/>
      <c r="BS39" s="608"/>
      <c r="BT39" s="608"/>
      <c r="BU39" s="609"/>
      <c r="BV39" s="610">
        <v>7255</v>
      </c>
      <c r="BW39" s="611"/>
      <c r="BX39" s="611"/>
      <c r="BY39" s="611"/>
      <c r="BZ39" s="611"/>
      <c r="CA39" s="611"/>
      <c r="CB39" s="647"/>
      <c r="CD39" s="607" t="s">
        <v>343</v>
      </c>
      <c r="CE39" s="608"/>
      <c r="CF39" s="608"/>
      <c r="CG39" s="608"/>
      <c r="CH39" s="608"/>
      <c r="CI39" s="608"/>
      <c r="CJ39" s="608"/>
      <c r="CK39" s="608"/>
      <c r="CL39" s="608"/>
      <c r="CM39" s="608"/>
      <c r="CN39" s="608"/>
      <c r="CO39" s="608"/>
      <c r="CP39" s="608"/>
      <c r="CQ39" s="609"/>
      <c r="CR39" s="610">
        <v>172095</v>
      </c>
      <c r="CS39" s="623"/>
      <c r="CT39" s="623"/>
      <c r="CU39" s="623"/>
      <c r="CV39" s="623"/>
      <c r="CW39" s="623"/>
      <c r="CX39" s="623"/>
      <c r="CY39" s="624"/>
      <c r="CZ39" s="613">
        <v>1.7</v>
      </c>
      <c r="DA39" s="625"/>
      <c r="DB39" s="625"/>
      <c r="DC39" s="626"/>
      <c r="DD39" s="616">
        <v>152000</v>
      </c>
      <c r="DE39" s="623"/>
      <c r="DF39" s="623"/>
      <c r="DG39" s="623"/>
      <c r="DH39" s="623"/>
      <c r="DI39" s="623"/>
      <c r="DJ39" s="623"/>
      <c r="DK39" s="624"/>
      <c r="DL39" s="616" t="s">
        <v>131</v>
      </c>
      <c r="DM39" s="623"/>
      <c r="DN39" s="623"/>
      <c r="DO39" s="623"/>
      <c r="DP39" s="623"/>
      <c r="DQ39" s="623"/>
      <c r="DR39" s="623"/>
      <c r="DS39" s="623"/>
      <c r="DT39" s="623"/>
      <c r="DU39" s="623"/>
      <c r="DV39" s="624"/>
      <c r="DW39" s="613" t="s">
        <v>140</v>
      </c>
      <c r="DX39" s="625"/>
      <c r="DY39" s="625"/>
      <c r="DZ39" s="625"/>
      <c r="EA39" s="625"/>
      <c r="EB39" s="625"/>
      <c r="EC39" s="637"/>
    </row>
    <row r="40" spans="2:133" ht="11.25" customHeight="1">
      <c r="B40" s="607" t="s">
        <v>344</v>
      </c>
      <c r="C40" s="608"/>
      <c r="D40" s="608"/>
      <c r="E40" s="608"/>
      <c r="F40" s="608"/>
      <c r="G40" s="608"/>
      <c r="H40" s="608"/>
      <c r="I40" s="608"/>
      <c r="J40" s="608"/>
      <c r="K40" s="608"/>
      <c r="L40" s="608"/>
      <c r="M40" s="608"/>
      <c r="N40" s="608"/>
      <c r="O40" s="608"/>
      <c r="P40" s="608"/>
      <c r="Q40" s="609"/>
      <c r="R40" s="610">
        <v>139629</v>
      </c>
      <c r="S40" s="611"/>
      <c r="T40" s="611"/>
      <c r="U40" s="611"/>
      <c r="V40" s="611"/>
      <c r="W40" s="611"/>
      <c r="X40" s="611"/>
      <c r="Y40" s="612"/>
      <c r="Z40" s="648">
        <v>1.3</v>
      </c>
      <c r="AA40" s="648"/>
      <c r="AB40" s="648"/>
      <c r="AC40" s="648"/>
      <c r="AD40" s="649" t="s">
        <v>131</v>
      </c>
      <c r="AE40" s="649"/>
      <c r="AF40" s="649"/>
      <c r="AG40" s="649"/>
      <c r="AH40" s="649"/>
      <c r="AI40" s="649"/>
      <c r="AJ40" s="649"/>
      <c r="AK40" s="649"/>
      <c r="AL40" s="613" t="s">
        <v>131</v>
      </c>
      <c r="AM40" s="614"/>
      <c r="AN40" s="614"/>
      <c r="AO40" s="650"/>
      <c r="AQ40" s="643" t="s">
        <v>345</v>
      </c>
      <c r="AR40" s="644"/>
      <c r="AS40" s="644"/>
      <c r="AT40" s="644"/>
      <c r="AU40" s="644"/>
      <c r="AV40" s="644"/>
      <c r="AW40" s="644"/>
      <c r="AX40" s="644"/>
      <c r="AY40" s="645"/>
      <c r="AZ40" s="610" t="s">
        <v>131</v>
      </c>
      <c r="BA40" s="611"/>
      <c r="BB40" s="611"/>
      <c r="BC40" s="611"/>
      <c r="BD40" s="623"/>
      <c r="BE40" s="623"/>
      <c r="BF40" s="646"/>
      <c r="BG40" s="651" t="s">
        <v>346</v>
      </c>
      <c r="BH40" s="652"/>
      <c r="BI40" s="652"/>
      <c r="BJ40" s="652"/>
      <c r="BK40" s="652"/>
      <c r="BL40" s="217"/>
      <c r="BM40" s="608" t="s">
        <v>347</v>
      </c>
      <c r="BN40" s="608"/>
      <c r="BO40" s="608"/>
      <c r="BP40" s="608"/>
      <c r="BQ40" s="608"/>
      <c r="BR40" s="608"/>
      <c r="BS40" s="608"/>
      <c r="BT40" s="608"/>
      <c r="BU40" s="609"/>
      <c r="BV40" s="610">
        <v>79</v>
      </c>
      <c r="BW40" s="611"/>
      <c r="BX40" s="611"/>
      <c r="BY40" s="611"/>
      <c r="BZ40" s="611"/>
      <c r="CA40" s="611"/>
      <c r="CB40" s="647"/>
      <c r="CD40" s="607" t="s">
        <v>348</v>
      </c>
      <c r="CE40" s="608"/>
      <c r="CF40" s="608"/>
      <c r="CG40" s="608"/>
      <c r="CH40" s="608"/>
      <c r="CI40" s="608"/>
      <c r="CJ40" s="608"/>
      <c r="CK40" s="608"/>
      <c r="CL40" s="608"/>
      <c r="CM40" s="608"/>
      <c r="CN40" s="608"/>
      <c r="CO40" s="608"/>
      <c r="CP40" s="608"/>
      <c r="CQ40" s="609"/>
      <c r="CR40" s="610" t="s">
        <v>140</v>
      </c>
      <c r="CS40" s="611"/>
      <c r="CT40" s="611"/>
      <c r="CU40" s="611"/>
      <c r="CV40" s="611"/>
      <c r="CW40" s="611"/>
      <c r="CX40" s="611"/>
      <c r="CY40" s="612"/>
      <c r="CZ40" s="613" t="s">
        <v>230</v>
      </c>
      <c r="DA40" s="625"/>
      <c r="DB40" s="625"/>
      <c r="DC40" s="626"/>
      <c r="DD40" s="616" t="s">
        <v>131</v>
      </c>
      <c r="DE40" s="611"/>
      <c r="DF40" s="611"/>
      <c r="DG40" s="611"/>
      <c r="DH40" s="611"/>
      <c r="DI40" s="611"/>
      <c r="DJ40" s="611"/>
      <c r="DK40" s="612"/>
      <c r="DL40" s="616" t="s">
        <v>131</v>
      </c>
      <c r="DM40" s="611"/>
      <c r="DN40" s="611"/>
      <c r="DO40" s="611"/>
      <c r="DP40" s="611"/>
      <c r="DQ40" s="611"/>
      <c r="DR40" s="611"/>
      <c r="DS40" s="611"/>
      <c r="DT40" s="611"/>
      <c r="DU40" s="611"/>
      <c r="DV40" s="612"/>
      <c r="DW40" s="613" t="s">
        <v>230</v>
      </c>
      <c r="DX40" s="625"/>
      <c r="DY40" s="625"/>
      <c r="DZ40" s="625"/>
      <c r="EA40" s="625"/>
      <c r="EB40" s="625"/>
      <c r="EC40" s="637"/>
    </row>
    <row r="41" spans="2:133" ht="11.25" customHeight="1">
      <c r="B41" s="591" t="s">
        <v>349</v>
      </c>
      <c r="C41" s="592"/>
      <c r="D41" s="592"/>
      <c r="E41" s="592"/>
      <c r="F41" s="592"/>
      <c r="G41" s="592"/>
      <c r="H41" s="592"/>
      <c r="I41" s="592"/>
      <c r="J41" s="592"/>
      <c r="K41" s="592"/>
      <c r="L41" s="592"/>
      <c r="M41" s="592"/>
      <c r="N41" s="592"/>
      <c r="O41" s="592"/>
      <c r="P41" s="592"/>
      <c r="Q41" s="593"/>
      <c r="R41" s="594">
        <v>10546598</v>
      </c>
      <c r="S41" s="635"/>
      <c r="T41" s="635"/>
      <c r="U41" s="635"/>
      <c r="V41" s="635"/>
      <c r="W41" s="635"/>
      <c r="X41" s="635"/>
      <c r="Y41" s="638"/>
      <c r="Z41" s="639">
        <v>100</v>
      </c>
      <c r="AA41" s="639"/>
      <c r="AB41" s="639"/>
      <c r="AC41" s="639"/>
      <c r="AD41" s="640">
        <v>6693391</v>
      </c>
      <c r="AE41" s="640"/>
      <c r="AF41" s="640"/>
      <c r="AG41" s="640"/>
      <c r="AH41" s="640"/>
      <c r="AI41" s="640"/>
      <c r="AJ41" s="640"/>
      <c r="AK41" s="640"/>
      <c r="AL41" s="597">
        <v>100</v>
      </c>
      <c r="AM41" s="641"/>
      <c r="AN41" s="641"/>
      <c r="AO41" s="642"/>
      <c r="AQ41" s="643" t="s">
        <v>350</v>
      </c>
      <c r="AR41" s="644"/>
      <c r="AS41" s="644"/>
      <c r="AT41" s="644"/>
      <c r="AU41" s="644"/>
      <c r="AV41" s="644"/>
      <c r="AW41" s="644"/>
      <c r="AX41" s="644"/>
      <c r="AY41" s="645"/>
      <c r="AZ41" s="610">
        <v>203134</v>
      </c>
      <c r="BA41" s="611"/>
      <c r="BB41" s="611"/>
      <c r="BC41" s="611"/>
      <c r="BD41" s="623"/>
      <c r="BE41" s="623"/>
      <c r="BF41" s="646"/>
      <c r="BG41" s="651"/>
      <c r="BH41" s="652"/>
      <c r="BI41" s="652"/>
      <c r="BJ41" s="652"/>
      <c r="BK41" s="652"/>
      <c r="BL41" s="217"/>
      <c r="BM41" s="608" t="s">
        <v>351</v>
      </c>
      <c r="BN41" s="608"/>
      <c r="BO41" s="608"/>
      <c r="BP41" s="608"/>
      <c r="BQ41" s="608"/>
      <c r="BR41" s="608"/>
      <c r="BS41" s="608"/>
      <c r="BT41" s="608"/>
      <c r="BU41" s="609"/>
      <c r="BV41" s="610" t="s">
        <v>230</v>
      </c>
      <c r="BW41" s="611"/>
      <c r="BX41" s="611"/>
      <c r="BY41" s="611"/>
      <c r="BZ41" s="611"/>
      <c r="CA41" s="611"/>
      <c r="CB41" s="647"/>
      <c r="CD41" s="607" t="s">
        <v>352</v>
      </c>
      <c r="CE41" s="608"/>
      <c r="CF41" s="608"/>
      <c r="CG41" s="608"/>
      <c r="CH41" s="608"/>
      <c r="CI41" s="608"/>
      <c r="CJ41" s="608"/>
      <c r="CK41" s="608"/>
      <c r="CL41" s="608"/>
      <c r="CM41" s="608"/>
      <c r="CN41" s="608"/>
      <c r="CO41" s="608"/>
      <c r="CP41" s="608"/>
      <c r="CQ41" s="609"/>
      <c r="CR41" s="610" t="s">
        <v>230</v>
      </c>
      <c r="CS41" s="623"/>
      <c r="CT41" s="623"/>
      <c r="CU41" s="623"/>
      <c r="CV41" s="623"/>
      <c r="CW41" s="623"/>
      <c r="CX41" s="623"/>
      <c r="CY41" s="624"/>
      <c r="CZ41" s="613" t="s">
        <v>131</v>
      </c>
      <c r="DA41" s="625"/>
      <c r="DB41" s="625"/>
      <c r="DC41" s="626"/>
      <c r="DD41" s="616" t="s">
        <v>131</v>
      </c>
      <c r="DE41" s="623"/>
      <c r="DF41" s="623"/>
      <c r="DG41" s="623"/>
      <c r="DH41" s="623"/>
      <c r="DI41" s="623"/>
      <c r="DJ41" s="623"/>
      <c r="DK41" s="624"/>
      <c r="DL41" s="617"/>
      <c r="DM41" s="618"/>
      <c r="DN41" s="618"/>
      <c r="DO41" s="618"/>
      <c r="DP41" s="618"/>
      <c r="DQ41" s="618"/>
      <c r="DR41" s="618"/>
      <c r="DS41" s="618"/>
      <c r="DT41" s="618"/>
      <c r="DU41" s="618"/>
      <c r="DV41" s="619"/>
      <c r="DW41" s="620"/>
      <c r="DX41" s="621"/>
      <c r="DY41" s="621"/>
      <c r="DZ41" s="621"/>
      <c r="EA41" s="621"/>
      <c r="EB41" s="621"/>
      <c r="EC41" s="622"/>
    </row>
    <row r="42" spans="2:133" ht="11.25" customHeight="1">
      <c r="AQ42" s="655" t="s">
        <v>353</v>
      </c>
      <c r="AR42" s="656"/>
      <c r="AS42" s="656"/>
      <c r="AT42" s="656"/>
      <c r="AU42" s="656"/>
      <c r="AV42" s="656"/>
      <c r="AW42" s="656"/>
      <c r="AX42" s="656"/>
      <c r="AY42" s="657"/>
      <c r="AZ42" s="594">
        <v>971296</v>
      </c>
      <c r="BA42" s="635"/>
      <c r="BB42" s="635"/>
      <c r="BC42" s="635"/>
      <c r="BD42" s="595"/>
      <c r="BE42" s="595"/>
      <c r="BF42" s="658"/>
      <c r="BG42" s="653"/>
      <c r="BH42" s="654"/>
      <c r="BI42" s="654"/>
      <c r="BJ42" s="654"/>
      <c r="BK42" s="654"/>
      <c r="BL42" s="218"/>
      <c r="BM42" s="592" t="s">
        <v>354</v>
      </c>
      <c r="BN42" s="592"/>
      <c r="BO42" s="592"/>
      <c r="BP42" s="592"/>
      <c r="BQ42" s="592"/>
      <c r="BR42" s="592"/>
      <c r="BS42" s="592"/>
      <c r="BT42" s="592"/>
      <c r="BU42" s="593"/>
      <c r="BV42" s="594">
        <v>367</v>
      </c>
      <c r="BW42" s="635"/>
      <c r="BX42" s="635"/>
      <c r="BY42" s="635"/>
      <c r="BZ42" s="635"/>
      <c r="CA42" s="635"/>
      <c r="CB42" s="636"/>
      <c r="CD42" s="607" t="s">
        <v>355</v>
      </c>
      <c r="CE42" s="608"/>
      <c r="CF42" s="608"/>
      <c r="CG42" s="608"/>
      <c r="CH42" s="608"/>
      <c r="CI42" s="608"/>
      <c r="CJ42" s="608"/>
      <c r="CK42" s="608"/>
      <c r="CL42" s="608"/>
      <c r="CM42" s="608"/>
      <c r="CN42" s="608"/>
      <c r="CO42" s="608"/>
      <c r="CP42" s="608"/>
      <c r="CQ42" s="609"/>
      <c r="CR42" s="610">
        <v>787630</v>
      </c>
      <c r="CS42" s="623"/>
      <c r="CT42" s="623"/>
      <c r="CU42" s="623"/>
      <c r="CV42" s="623"/>
      <c r="CW42" s="623"/>
      <c r="CX42" s="623"/>
      <c r="CY42" s="624"/>
      <c r="CZ42" s="613">
        <v>7.8</v>
      </c>
      <c r="DA42" s="625"/>
      <c r="DB42" s="625"/>
      <c r="DC42" s="626"/>
      <c r="DD42" s="616">
        <v>263325</v>
      </c>
      <c r="DE42" s="623"/>
      <c r="DF42" s="623"/>
      <c r="DG42" s="623"/>
      <c r="DH42" s="623"/>
      <c r="DI42" s="623"/>
      <c r="DJ42" s="623"/>
      <c r="DK42" s="624"/>
      <c r="DL42" s="617"/>
      <c r="DM42" s="618"/>
      <c r="DN42" s="618"/>
      <c r="DO42" s="618"/>
      <c r="DP42" s="618"/>
      <c r="DQ42" s="618"/>
      <c r="DR42" s="618"/>
      <c r="DS42" s="618"/>
      <c r="DT42" s="618"/>
      <c r="DU42" s="618"/>
      <c r="DV42" s="619"/>
      <c r="DW42" s="620"/>
      <c r="DX42" s="621"/>
      <c r="DY42" s="621"/>
      <c r="DZ42" s="621"/>
      <c r="EA42" s="621"/>
      <c r="EB42" s="621"/>
      <c r="EC42" s="622"/>
    </row>
    <row r="43" spans="2:133" ht="11.25" customHeight="1">
      <c r="B43" s="208" t="s">
        <v>356</v>
      </c>
      <c r="CD43" s="607" t="s">
        <v>357</v>
      </c>
      <c r="CE43" s="608"/>
      <c r="CF43" s="608"/>
      <c r="CG43" s="608"/>
      <c r="CH43" s="608"/>
      <c r="CI43" s="608"/>
      <c r="CJ43" s="608"/>
      <c r="CK43" s="608"/>
      <c r="CL43" s="608"/>
      <c r="CM43" s="608"/>
      <c r="CN43" s="608"/>
      <c r="CO43" s="608"/>
      <c r="CP43" s="608"/>
      <c r="CQ43" s="609"/>
      <c r="CR43" s="610">
        <v>43553</v>
      </c>
      <c r="CS43" s="623"/>
      <c r="CT43" s="623"/>
      <c r="CU43" s="623"/>
      <c r="CV43" s="623"/>
      <c r="CW43" s="623"/>
      <c r="CX43" s="623"/>
      <c r="CY43" s="624"/>
      <c r="CZ43" s="613">
        <v>0.4</v>
      </c>
      <c r="DA43" s="625"/>
      <c r="DB43" s="625"/>
      <c r="DC43" s="626"/>
      <c r="DD43" s="616">
        <v>43553</v>
      </c>
      <c r="DE43" s="623"/>
      <c r="DF43" s="623"/>
      <c r="DG43" s="623"/>
      <c r="DH43" s="623"/>
      <c r="DI43" s="623"/>
      <c r="DJ43" s="623"/>
      <c r="DK43" s="624"/>
      <c r="DL43" s="617"/>
      <c r="DM43" s="618"/>
      <c r="DN43" s="618"/>
      <c r="DO43" s="618"/>
      <c r="DP43" s="618"/>
      <c r="DQ43" s="618"/>
      <c r="DR43" s="618"/>
      <c r="DS43" s="618"/>
      <c r="DT43" s="618"/>
      <c r="DU43" s="618"/>
      <c r="DV43" s="619"/>
      <c r="DW43" s="620"/>
      <c r="DX43" s="621"/>
      <c r="DY43" s="621"/>
      <c r="DZ43" s="621"/>
      <c r="EA43" s="621"/>
      <c r="EB43" s="621"/>
      <c r="EC43" s="622"/>
    </row>
    <row r="44" spans="2:133" ht="11.25" customHeight="1">
      <c r="B44" s="627" t="s">
        <v>358</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7"/>
      <c r="CB44" s="627"/>
      <c r="CC44" s="628"/>
      <c r="CD44" s="629" t="s">
        <v>306</v>
      </c>
      <c r="CE44" s="630"/>
      <c r="CF44" s="607" t="s">
        <v>359</v>
      </c>
      <c r="CG44" s="608"/>
      <c r="CH44" s="608"/>
      <c r="CI44" s="608"/>
      <c r="CJ44" s="608"/>
      <c r="CK44" s="608"/>
      <c r="CL44" s="608"/>
      <c r="CM44" s="608"/>
      <c r="CN44" s="608"/>
      <c r="CO44" s="608"/>
      <c r="CP44" s="608"/>
      <c r="CQ44" s="609"/>
      <c r="CR44" s="610">
        <v>787630</v>
      </c>
      <c r="CS44" s="611"/>
      <c r="CT44" s="611"/>
      <c r="CU44" s="611"/>
      <c r="CV44" s="611"/>
      <c r="CW44" s="611"/>
      <c r="CX44" s="611"/>
      <c r="CY44" s="612"/>
      <c r="CZ44" s="613">
        <v>7.8</v>
      </c>
      <c r="DA44" s="614"/>
      <c r="DB44" s="614"/>
      <c r="DC44" s="615"/>
      <c r="DD44" s="616">
        <v>263325</v>
      </c>
      <c r="DE44" s="611"/>
      <c r="DF44" s="611"/>
      <c r="DG44" s="611"/>
      <c r="DH44" s="611"/>
      <c r="DI44" s="611"/>
      <c r="DJ44" s="611"/>
      <c r="DK44" s="612"/>
      <c r="DL44" s="617"/>
      <c r="DM44" s="618"/>
      <c r="DN44" s="618"/>
      <c r="DO44" s="618"/>
      <c r="DP44" s="618"/>
      <c r="DQ44" s="618"/>
      <c r="DR44" s="618"/>
      <c r="DS44" s="618"/>
      <c r="DT44" s="618"/>
      <c r="DU44" s="618"/>
      <c r="DV44" s="619"/>
      <c r="DW44" s="620"/>
      <c r="DX44" s="621"/>
      <c r="DY44" s="621"/>
      <c r="DZ44" s="621"/>
      <c r="EA44" s="621"/>
      <c r="EB44" s="621"/>
      <c r="EC44" s="622"/>
    </row>
    <row r="45" spans="2:133" ht="11.25" customHeight="1">
      <c r="B45" s="627" t="s">
        <v>360</v>
      </c>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7"/>
      <c r="BN45" s="627"/>
      <c r="BO45" s="627"/>
      <c r="BP45" s="627"/>
      <c r="BQ45" s="627"/>
      <c r="BR45" s="627"/>
      <c r="BS45" s="627"/>
      <c r="BT45" s="627"/>
      <c r="BU45" s="627"/>
      <c r="BV45" s="627"/>
      <c r="BW45" s="627"/>
      <c r="BX45" s="627"/>
      <c r="BY45" s="627"/>
      <c r="BZ45" s="627"/>
      <c r="CA45" s="627"/>
      <c r="CB45" s="627"/>
      <c r="CC45" s="628"/>
      <c r="CD45" s="631"/>
      <c r="CE45" s="632"/>
      <c r="CF45" s="607" t="s">
        <v>361</v>
      </c>
      <c r="CG45" s="608"/>
      <c r="CH45" s="608"/>
      <c r="CI45" s="608"/>
      <c r="CJ45" s="608"/>
      <c r="CK45" s="608"/>
      <c r="CL45" s="608"/>
      <c r="CM45" s="608"/>
      <c r="CN45" s="608"/>
      <c r="CO45" s="608"/>
      <c r="CP45" s="608"/>
      <c r="CQ45" s="609"/>
      <c r="CR45" s="610">
        <v>227903</v>
      </c>
      <c r="CS45" s="623"/>
      <c r="CT45" s="623"/>
      <c r="CU45" s="623"/>
      <c r="CV45" s="623"/>
      <c r="CW45" s="623"/>
      <c r="CX45" s="623"/>
      <c r="CY45" s="624"/>
      <c r="CZ45" s="613">
        <v>2.2999999999999998</v>
      </c>
      <c r="DA45" s="625"/>
      <c r="DB45" s="625"/>
      <c r="DC45" s="626"/>
      <c r="DD45" s="616">
        <v>25495</v>
      </c>
      <c r="DE45" s="623"/>
      <c r="DF45" s="623"/>
      <c r="DG45" s="623"/>
      <c r="DH45" s="623"/>
      <c r="DI45" s="623"/>
      <c r="DJ45" s="623"/>
      <c r="DK45" s="624"/>
      <c r="DL45" s="617"/>
      <c r="DM45" s="618"/>
      <c r="DN45" s="618"/>
      <c r="DO45" s="618"/>
      <c r="DP45" s="618"/>
      <c r="DQ45" s="618"/>
      <c r="DR45" s="618"/>
      <c r="DS45" s="618"/>
      <c r="DT45" s="618"/>
      <c r="DU45" s="618"/>
      <c r="DV45" s="619"/>
      <c r="DW45" s="620"/>
      <c r="DX45" s="621"/>
      <c r="DY45" s="621"/>
      <c r="DZ45" s="621"/>
      <c r="EA45" s="621"/>
      <c r="EB45" s="621"/>
      <c r="EC45" s="622"/>
    </row>
    <row r="46" spans="2:133" ht="11.25" customHeight="1">
      <c r="B46" s="219"/>
      <c r="CD46" s="631"/>
      <c r="CE46" s="632"/>
      <c r="CF46" s="607" t="s">
        <v>362</v>
      </c>
      <c r="CG46" s="608"/>
      <c r="CH46" s="608"/>
      <c r="CI46" s="608"/>
      <c r="CJ46" s="608"/>
      <c r="CK46" s="608"/>
      <c r="CL46" s="608"/>
      <c r="CM46" s="608"/>
      <c r="CN46" s="608"/>
      <c r="CO46" s="608"/>
      <c r="CP46" s="608"/>
      <c r="CQ46" s="609"/>
      <c r="CR46" s="610">
        <v>544670</v>
      </c>
      <c r="CS46" s="611"/>
      <c r="CT46" s="611"/>
      <c r="CU46" s="611"/>
      <c r="CV46" s="611"/>
      <c r="CW46" s="611"/>
      <c r="CX46" s="611"/>
      <c r="CY46" s="612"/>
      <c r="CZ46" s="613">
        <v>5.4</v>
      </c>
      <c r="DA46" s="614"/>
      <c r="DB46" s="614"/>
      <c r="DC46" s="615"/>
      <c r="DD46" s="616">
        <v>235373</v>
      </c>
      <c r="DE46" s="611"/>
      <c r="DF46" s="611"/>
      <c r="DG46" s="611"/>
      <c r="DH46" s="611"/>
      <c r="DI46" s="611"/>
      <c r="DJ46" s="611"/>
      <c r="DK46" s="612"/>
      <c r="DL46" s="617"/>
      <c r="DM46" s="618"/>
      <c r="DN46" s="618"/>
      <c r="DO46" s="618"/>
      <c r="DP46" s="618"/>
      <c r="DQ46" s="618"/>
      <c r="DR46" s="618"/>
      <c r="DS46" s="618"/>
      <c r="DT46" s="618"/>
      <c r="DU46" s="618"/>
      <c r="DV46" s="619"/>
      <c r="DW46" s="620"/>
      <c r="DX46" s="621"/>
      <c r="DY46" s="621"/>
      <c r="DZ46" s="621"/>
      <c r="EA46" s="621"/>
      <c r="EB46" s="621"/>
      <c r="EC46" s="622"/>
    </row>
    <row r="47" spans="2:133" ht="11.25" customHeight="1">
      <c r="B47" s="219"/>
      <c r="CD47" s="631"/>
      <c r="CE47" s="632"/>
      <c r="CF47" s="607" t="s">
        <v>363</v>
      </c>
      <c r="CG47" s="608"/>
      <c r="CH47" s="608"/>
      <c r="CI47" s="608"/>
      <c r="CJ47" s="608"/>
      <c r="CK47" s="608"/>
      <c r="CL47" s="608"/>
      <c r="CM47" s="608"/>
      <c r="CN47" s="608"/>
      <c r="CO47" s="608"/>
      <c r="CP47" s="608"/>
      <c r="CQ47" s="609"/>
      <c r="CR47" s="610" t="s">
        <v>131</v>
      </c>
      <c r="CS47" s="623"/>
      <c r="CT47" s="623"/>
      <c r="CU47" s="623"/>
      <c r="CV47" s="623"/>
      <c r="CW47" s="623"/>
      <c r="CX47" s="623"/>
      <c r="CY47" s="624"/>
      <c r="CZ47" s="613" t="s">
        <v>230</v>
      </c>
      <c r="DA47" s="625"/>
      <c r="DB47" s="625"/>
      <c r="DC47" s="626"/>
      <c r="DD47" s="616" t="s">
        <v>131</v>
      </c>
      <c r="DE47" s="623"/>
      <c r="DF47" s="623"/>
      <c r="DG47" s="623"/>
      <c r="DH47" s="623"/>
      <c r="DI47" s="623"/>
      <c r="DJ47" s="623"/>
      <c r="DK47" s="624"/>
      <c r="DL47" s="617"/>
      <c r="DM47" s="618"/>
      <c r="DN47" s="618"/>
      <c r="DO47" s="618"/>
      <c r="DP47" s="618"/>
      <c r="DQ47" s="618"/>
      <c r="DR47" s="618"/>
      <c r="DS47" s="618"/>
      <c r="DT47" s="618"/>
      <c r="DU47" s="618"/>
      <c r="DV47" s="619"/>
      <c r="DW47" s="620"/>
      <c r="DX47" s="621"/>
      <c r="DY47" s="621"/>
      <c r="DZ47" s="621"/>
      <c r="EA47" s="621"/>
      <c r="EB47" s="621"/>
      <c r="EC47" s="622"/>
    </row>
    <row r="48" spans="2:133" ht="11">
      <c r="B48" s="219"/>
      <c r="CD48" s="633"/>
      <c r="CE48" s="634"/>
      <c r="CF48" s="607" t="s">
        <v>364</v>
      </c>
      <c r="CG48" s="608"/>
      <c r="CH48" s="608"/>
      <c r="CI48" s="608"/>
      <c r="CJ48" s="608"/>
      <c r="CK48" s="608"/>
      <c r="CL48" s="608"/>
      <c r="CM48" s="608"/>
      <c r="CN48" s="608"/>
      <c r="CO48" s="608"/>
      <c r="CP48" s="608"/>
      <c r="CQ48" s="609"/>
      <c r="CR48" s="610" t="s">
        <v>230</v>
      </c>
      <c r="CS48" s="611"/>
      <c r="CT48" s="611"/>
      <c r="CU48" s="611"/>
      <c r="CV48" s="611"/>
      <c r="CW48" s="611"/>
      <c r="CX48" s="611"/>
      <c r="CY48" s="612"/>
      <c r="CZ48" s="613" t="s">
        <v>230</v>
      </c>
      <c r="DA48" s="614"/>
      <c r="DB48" s="614"/>
      <c r="DC48" s="615"/>
      <c r="DD48" s="616" t="s">
        <v>230</v>
      </c>
      <c r="DE48" s="611"/>
      <c r="DF48" s="611"/>
      <c r="DG48" s="611"/>
      <c r="DH48" s="611"/>
      <c r="DI48" s="611"/>
      <c r="DJ48" s="611"/>
      <c r="DK48" s="612"/>
      <c r="DL48" s="617"/>
      <c r="DM48" s="618"/>
      <c r="DN48" s="618"/>
      <c r="DO48" s="618"/>
      <c r="DP48" s="618"/>
      <c r="DQ48" s="618"/>
      <c r="DR48" s="618"/>
      <c r="DS48" s="618"/>
      <c r="DT48" s="618"/>
      <c r="DU48" s="618"/>
      <c r="DV48" s="619"/>
      <c r="DW48" s="620"/>
      <c r="DX48" s="621"/>
      <c r="DY48" s="621"/>
      <c r="DZ48" s="621"/>
      <c r="EA48" s="621"/>
      <c r="EB48" s="621"/>
      <c r="EC48" s="622"/>
    </row>
    <row r="49" spans="2:133" ht="11.25" customHeight="1">
      <c r="B49" s="219"/>
      <c r="CD49" s="591" t="s">
        <v>365</v>
      </c>
      <c r="CE49" s="592"/>
      <c r="CF49" s="592"/>
      <c r="CG49" s="592"/>
      <c r="CH49" s="592"/>
      <c r="CI49" s="592"/>
      <c r="CJ49" s="592"/>
      <c r="CK49" s="592"/>
      <c r="CL49" s="592"/>
      <c r="CM49" s="592"/>
      <c r="CN49" s="592"/>
      <c r="CO49" s="592"/>
      <c r="CP49" s="592"/>
      <c r="CQ49" s="593"/>
      <c r="CR49" s="594">
        <v>10065993</v>
      </c>
      <c r="CS49" s="595"/>
      <c r="CT49" s="595"/>
      <c r="CU49" s="595"/>
      <c r="CV49" s="595"/>
      <c r="CW49" s="595"/>
      <c r="CX49" s="595"/>
      <c r="CY49" s="596"/>
      <c r="CZ49" s="597">
        <v>100</v>
      </c>
      <c r="DA49" s="598"/>
      <c r="DB49" s="598"/>
      <c r="DC49" s="599"/>
      <c r="DD49" s="600">
        <v>7455273</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sheetData>
  <sheetProtection algorithmName="SHA-512" hashValue="EYVF7YFqU/VvrWOnSxdYBxTX02YIIrDOY4g1al14b7LMjvt97dPkCo+a4F1ir0eVCx5pQDkUSvuo8NpW79qJTA==" saltValue="xTWVK1Zd1RWzOYxure/x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9" t="s">
        <v>366</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367</v>
      </c>
      <c r="DK2" s="1081"/>
      <c r="DL2" s="1081"/>
      <c r="DM2" s="1081"/>
      <c r="DN2" s="1081"/>
      <c r="DO2" s="1082"/>
      <c r="DP2" s="222"/>
      <c r="DQ2" s="1080" t="s">
        <v>368</v>
      </c>
      <c r="DR2" s="1081"/>
      <c r="DS2" s="1081"/>
      <c r="DT2" s="1081"/>
      <c r="DU2" s="1081"/>
      <c r="DV2" s="1081"/>
      <c r="DW2" s="1081"/>
      <c r="DX2" s="1081"/>
      <c r="DY2" s="1081"/>
      <c r="DZ2" s="1082"/>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8" t="s">
        <v>369</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9" t="s">
        <v>370</v>
      </c>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228"/>
    </row>
    <row r="5" spans="1:131" s="229" customFormat="1" ht="26.25" customHeight="1">
      <c r="A5" s="984" t="s">
        <v>371</v>
      </c>
      <c r="B5" s="985"/>
      <c r="C5" s="985"/>
      <c r="D5" s="985"/>
      <c r="E5" s="985"/>
      <c r="F5" s="985"/>
      <c r="G5" s="985"/>
      <c r="H5" s="985"/>
      <c r="I5" s="985"/>
      <c r="J5" s="985"/>
      <c r="K5" s="985"/>
      <c r="L5" s="985"/>
      <c r="M5" s="985"/>
      <c r="N5" s="985"/>
      <c r="O5" s="985"/>
      <c r="P5" s="986"/>
      <c r="Q5" s="990" t="s">
        <v>372</v>
      </c>
      <c r="R5" s="991"/>
      <c r="S5" s="991"/>
      <c r="T5" s="991"/>
      <c r="U5" s="992"/>
      <c r="V5" s="990" t="s">
        <v>373</v>
      </c>
      <c r="W5" s="991"/>
      <c r="X5" s="991"/>
      <c r="Y5" s="991"/>
      <c r="Z5" s="992"/>
      <c r="AA5" s="990" t="s">
        <v>374</v>
      </c>
      <c r="AB5" s="991"/>
      <c r="AC5" s="991"/>
      <c r="AD5" s="991"/>
      <c r="AE5" s="991"/>
      <c r="AF5" s="1083" t="s">
        <v>375</v>
      </c>
      <c r="AG5" s="991"/>
      <c r="AH5" s="991"/>
      <c r="AI5" s="991"/>
      <c r="AJ5" s="1004"/>
      <c r="AK5" s="991" t="s">
        <v>376</v>
      </c>
      <c r="AL5" s="991"/>
      <c r="AM5" s="991"/>
      <c r="AN5" s="991"/>
      <c r="AO5" s="992"/>
      <c r="AP5" s="990" t="s">
        <v>377</v>
      </c>
      <c r="AQ5" s="991"/>
      <c r="AR5" s="991"/>
      <c r="AS5" s="991"/>
      <c r="AT5" s="992"/>
      <c r="AU5" s="990" t="s">
        <v>378</v>
      </c>
      <c r="AV5" s="991"/>
      <c r="AW5" s="991"/>
      <c r="AX5" s="991"/>
      <c r="AY5" s="1004"/>
      <c r="AZ5" s="226"/>
      <c r="BA5" s="226"/>
      <c r="BB5" s="226"/>
      <c r="BC5" s="226"/>
      <c r="BD5" s="226"/>
      <c r="BE5" s="227"/>
      <c r="BF5" s="227"/>
      <c r="BG5" s="227"/>
      <c r="BH5" s="227"/>
      <c r="BI5" s="227"/>
      <c r="BJ5" s="227"/>
      <c r="BK5" s="227"/>
      <c r="BL5" s="227"/>
      <c r="BM5" s="227"/>
      <c r="BN5" s="227"/>
      <c r="BO5" s="227"/>
      <c r="BP5" s="227"/>
      <c r="BQ5" s="984" t="s">
        <v>379</v>
      </c>
      <c r="BR5" s="985"/>
      <c r="BS5" s="985"/>
      <c r="BT5" s="985"/>
      <c r="BU5" s="985"/>
      <c r="BV5" s="985"/>
      <c r="BW5" s="985"/>
      <c r="BX5" s="985"/>
      <c r="BY5" s="985"/>
      <c r="BZ5" s="985"/>
      <c r="CA5" s="985"/>
      <c r="CB5" s="985"/>
      <c r="CC5" s="985"/>
      <c r="CD5" s="985"/>
      <c r="CE5" s="985"/>
      <c r="CF5" s="985"/>
      <c r="CG5" s="986"/>
      <c r="CH5" s="990" t="s">
        <v>380</v>
      </c>
      <c r="CI5" s="991"/>
      <c r="CJ5" s="991"/>
      <c r="CK5" s="991"/>
      <c r="CL5" s="992"/>
      <c r="CM5" s="990" t="s">
        <v>381</v>
      </c>
      <c r="CN5" s="991"/>
      <c r="CO5" s="991"/>
      <c r="CP5" s="991"/>
      <c r="CQ5" s="992"/>
      <c r="CR5" s="990" t="s">
        <v>382</v>
      </c>
      <c r="CS5" s="991"/>
      <c r="CT5" s="991"/>
      <c r="CU5" s="991"/>
      <c r="CV5" s="992"/>
      <c r="CW5" s="990" t="s">
        <v>383</v>
      </c>
      <c r="CX5" s="991"/>
      <c r="CY5" s="991"/>
      <c r="CZ5" s="991"/>
      <c r="DA5" s="992"/>
      <c r="DB5" s="990" t="s">
        <v>384</v>
      </c>
      <c r="DC5" s="991"/>
      <c r="DD5" s="991"/>
      <c r="DE5" s="991"/>
      <c r="DF5" s="992"/>
      <c r="DG5" s="1073" t="s">
        <v>385</v>
      </c>
      <c r="DH5" s="1074"/>
      <c r="DI5" s="1074"/>
      <c r="DJ5" s="1074"/>
      <c r="DK5" s="1075"/>
      <c r="DL5" s="1073" t="s">
        <v>386</v>
      </c>
      <c r="DM5" s="1074"/>
      <c r="DN5" s="1074"/>
      <c r="DO5" s="1074"/>
      <c r="DP5" s="1075"/>
      <c r="DQ5" s="990" t="s">
        <v>387</v>
      </c>
      <c r="DR5" s="991"/>
      <c r="DS5" s="991"/>
      <c r="DT5" s="991"/>
      <c r="DU5" s="992"/>
      <c r="DV5" s="990" t="s">
        <v>378</v>
      </c>
      <c r="DW5" s="991"/>
      <c r="DX5" s="991"/>
      <c r="DY5" s="991"/>
      <c r="DZ5" s="1004"/>
      <c r="EA5" s="228"/>
    </row>
    <row r="6" spans="1:131" s="229"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84"/>
      <c r="AG6" s="994"/>
      <c r="AH6" s="994"/>
      <c r="AI6" s="994"/>
      <c r="AJ6" s="1005"/>
      <c r="AK6" s="994"/>
      <c r="AL6" s="994"/>
      <c r="AM6" s="994"/>
      <c r="AN6" s="994"/>
      <c r="AO6" s="995"/>
      <c r="AP6" s="993"/>
      <c r="AQ6" s="994"/>
      <c r="AR6" s="994"/>
      <c r="AS6" s="994"/>
      <c r="AT6" s="995"/>
      <c r="AU6" s="993"/>
      <c r="AV6" s="994"/>
      <c r="AW6" s="994"/>
      <c r="AX6" s="994"/>
      <c r="AY6" s="1005"/>
      <c r="AZ6" s="226"/>
      <c r="BA6" s="226"/>
      <c r="BB6" s="226"/>
      <c r="BC6" s="226"/>
      <c r="BD6" s="226"/>
      <c r="BE6" s="227"/>
      <c r="BF6" s="227"/>
      <c r="BG6" s="227"/>
      <c r="BH6" s="227"/>
      <c r="BI6" s="227"/>
      <c r="BJ6" s="227"/>
      <c r="BK6" s="227"/>
      <c r="BL6" s="227"/>
      <c r="BM6" s="227"/>
      <c r="BN6" s="227"/>
      <c r="BO6" s="227"/>
      <c r="BP6" s="227"/>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76"/>
      <c r="DH6" s="1077"/>
      <c r="DI6" s="1077"/>
      <c r="DJ6" s="1077"/>
      <c r="DK6" s="1078"/>
      <c r="DL6" s="1076"/>
      <c r="DM6" s="1077"/>
      <c r="DN6" s="1077"/>
      <c r="DO6" s="1077"/>
      <c r="DP6" s="1078"/>
      <c r="DQ6" s="993"/>
      <c r="DR6" s="994"/>
      <c r="DS6" s="994"/>
      <c r="DT6" s="994"/>
      <c r="DU6" s="995"/>
      <c r="DV6" s="993"/>
      <c r="DW6" s="994"/>
      <c r="DX6" s="994"/>
      <c r="DY6" s="994"/>
      <c r="DZ6" s="1005"/>
      <c r="EA6" s="228"/>
    </row>
    <row r="7" spans="1:131" s="229" customFormat="1" ht="26.25" customHeight="1" thickTop="1">
      <c r="A7" s="230">
        <v>1</v>
      </c>
      <c r="B7" s="1036" t="s">
        <v>388</v>
      </c>
      <c r="C7" s="1037"/>
      <c r="D7" s="1037"/>
      <c r="E7" s="1037"/>
      <c r="F7" s="1037"/>
      <c r="G7" s="1037"/>
      <c r="H7" s="1037"/>
      <c r="I7" s="1037"/>
      <c r="J7" s="1037"/>
      <c r="K7" s="1037"/>
      <c r="L7" s="1037"/>
      <c r="M7" s="1037"/>
      <c r="N7" s="1037"/>
      <c r="O7" s="1037"/>
      <c r="P7" s="1038"/>
      <c r="Q7" s="1091">
        <v>10547</v>
      </c>
      <c r="R7" s="1092"/>
      <c r="S7" s="1092"/>
      <c r="T7" s="1092"/>
      <c r="U7" s="1092"/>
      <c r="V7" s="1092">
        <v>10066</v>
      </c>
      <c r="W7" s="1092"/>
      <c r="X7" s="1092"/>
      <c r="Y7" s="1092"/>
      <c r="Z7" s="1092"/>
      <c r="AA7" s="1092">
        <v>481</v>
      </c>
      <c r="AB7" s="1092"/>
      <c r="AC7" s="1092"/>
      <c r="AD7" s="1092"/>
      <c r="AE7" s="1093"/>
      <c r="AF7" s="1094">
        <v>451</v>
      </c>
      <c r="AG7" s="1095"/>
      <c r="AH7" s="1095"/>
      <c r="AI7" s="1095"/>
      <c r="AJ7" s="1096"/>
      <c r="AK7" s="1097">
        <v>313</v>
      </c>
      <c r="AL7" s="1098"/>
      <c r="AM7" s="1098"/>
      <c r="AN7" s="1098"/>
      <c r="AO7" s="1098"/>
      <c r="AP7" s="1098">
        <v>8239</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0">
        <v>1</v>
      </c>
      <c r="BR7" s="231"/>
      <c r="BS7" s="1088" t="s">
        <v>584</v>
      </c>
      <c r="BT7" s="1089"/>
      <c r="BU7" s="1089"/>
      <c r="BV7" s="1089"/>
      <c r="BW7" s="1089"/>
      <c r="BX7" s="1089"/>
      <c r="BY7" s="1089"/>
      <c r="BZ7" s="1089"/>
      <c r="CA7" s="1089"/>
      <c r="CB7" s="1089"/>
      <c r="CC7" s="1089"/>
      <c r="CD7" s="1089"/>
      <c r="CE7" s="1089"/>
      <c r="CF7" s="1089"/>
      <c r="CG7" s="1101"/>
      <c r="CH7" s="1085">
        <v>1</v>
      </c>
      <c r="CI7" s="1086"/>
      <c r="CJ7" s="1086"/>
      <c r="CK7" s="1086"/>
      <c r="CL7" s="1087"/>
      <c r="CM7" s="1085">
        <v>24</v>
      </c>
      <c r="CN7" s="1086"/>
      <c r="CO7" s="1086"/>
      <c r="CP7" s="1086"/>
      <c r="CQ7" s="1087"/>
      <c r="CR7" s="1085">
        <v>2</v>
      </c>
      <c r="CS7" s="1086"/>
      <c r="CT7" s="1086"/>
      <c r="CU7" s="1086"/>
      <c r="CV7" s="1087"/>
      <c r="CW7" s="1085" t="s">
        <v>519</v>
      </c>
      <c r="CX7" s="1086"/>
      <c r="CY7" s="1086"/>
      <c r="CZ7" s="1086"/>
      <c r="DA7" s="1087"/>
      <c r="DB7" s="1085" t="s">
        <v>519</v>
      </c>
      <c r="DC7" s="1086"/>
      <c r="DD7" s="1086"/>
      <c r="DE7" s="1086"/>
      <c r="DF7" s="1087"/>
      <c r="DG7" s="1085" t="s">
        <v>519</v>
      </c>
      <c r="DH7" s="1086"/>
      <c r="DI7" s="1086"/>
      <c r="DJ7" s="1086"/>
      <c r="DK7" s="1087"/>
      <c r="DL7" s="1085" t="s">
        <v>519</v>
      </c>
      <c r="DM7" s="1086"/>
      <c r="DN7" s="1086"/>
      <c r="DO7" s="1086"/>
      <c r="DP7" s="1087"/>
      <c r="DQ7" s="1085" t="s">
        <v>519</v>
      </c>
      <c r="DR7" s="1086"/>
      <c r="DS7" s="1086"/>
      <c r="DT7" s="1086"/>
      <c r="DU7" s="1087"/>
      <c r="DV7" s="1088"/>
      <c r="DW7" s="1089"/>
      <c r="DX7" s="1089"/>
      <c r="DY7" s="1089"/>
      <c r="DZ7" s="1090"/>
      <c r="EA7" s="228"/>
    </row>
    <row r="8" spans="1:131" s="229" customFormat="1" ht="26.25" customHeight="1">
      <c r="A8" s="232">
        <v>2</v>
      </c>
      <c r="B8" s="1019"/>
      <c r="C8" s="1020"/>
      <c r="D8" s="1020"/>
      <c r="E8" s="1020"/>
      <c r="F8" s="1020"/>
      <c r="G8" s="1020"/>
      <c r="H8" s="1020"/>
      <c r="I8" s="1020"/>
      <c r="J8" s="1020"/>
      <c r="K8" s="1020"/>
      <c r="L8" s="1020"/>
      <c r="M8" s="1020"/>
      <c r="N8" s="1020"/>
      <c r="O8" s="1020"/>
      <c r="P8" s="1021"/>
      <c r="Q8" s="1027"/>
      <c r="R8" s="1028"/>
      <c r="S8" s="1028"/>
      <c r="T8" s="1028"/>
      <c r="U8" s="1028"/>
      <c r="V8" s="1028"/>
      <c r="W8" s="1028"/>
      <c r="X8" s="1028"/>
      <c r="Y8" s="1028"/>
      <c r="Z8" s="1028"/>
      <c r="AA8" s="1028"/>
      <c r="AB8" s="1028"/>
      <c r="AC8" s="1028"/>
      <c r="AD8" s="1028"/>
      <c r="AE8" s="1029"/>
      <c r="AF8" s="1024"/>
      <c r="AG8" s="1025"/>
      <c r="AH8" s="1025"/>
      <c r="AI8" s="1025"/>
      <c r="AJ8" s="1026"/>
      <c r="AK8" s="1069"/>
      <c r="AL8" s="1070"/>
      <c r="AM8" s="1070"/>
      <c r="AN8" s="1070"/>
      <c r="AO8" s="1070"/>
      <c r="AP8" s="1070"/>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2">
        <v>2</v>
      </c>
      <c r="BR8" s="233"/>
      <c r="BS8" s="981" t="s">
        <v>585</v>
      </c>
      <c r="BT8" s="982"/>
      <c r="BU8" s="982"/>
      <c r="BV8" s="982"/>
      <c r="BW8" s="982"/>
      <c r="BX8" s="982"/>
      <c r="BY8" s="982"/>
      <c r="BZ8" s="982"/>
      <c r="CA8" s="982"/>
      <c r="CB8" s="982"/>
      <c r="CC8" s="982"/>
      <c r="CD8" s="982"/>
      <c r="CE8" s="982"/>
      <c r="CF8" s="982"/>
      <c r="CG8" s="1003"/>
      <c r="CH8" s="978">
        <v>-2</v>
      </c>
      <c r="CI8" s="979"/>
      <c r="CJ8" s="979"/>
      <c r="CK8" s="979"/>
      <c r="CL8" s="980"/>
      <c r="CM8" s="978">
        <v>19</v>
      </c>
      <c r="CN8" s="979"/>
      <c r="CO8" s="979"/>
      <c r="CP8" s="979"/>
      <c r="CQ8" s="980"/>
      <c r="CR8" s="978">
        <v>1</v>
      </c>
      <c r="CS8" s="979"/>
      <c r="CT8" s="979"/>
      <c r="CU8" s="979"/>
      <c r="CV8" s="980"/>
      <c r="CW8" s="978" t="s">
        <v>519</v>
      </c>
      <c r="CX8" s="979"/>
      <c r="CY8" s="979"/>
      <c r="CZ8" s="979"/>
      <c r="DA8" s="980"/>
      <c r="DB8" s="978" t="s">
        <v>519</v>
      </c>
      <c r="DC8" s="979"/>
      <c r="DD8" s="979"/>
      <c r="DE8" s="979"/>
      <c r="DF8" s="980"/>
      <c r="DG8" s="978" t="s">
        <v>519</v>
      </c>
      <c r="DH8" s="979"/>
      <c r="DI8" s="979"/>
      <c r="DJ8" s="979"/>
      <c r="DK8" s="980"/>
      <c r="DL8" s="978" t="s">
        <v>519</v>
      </c>
      <c r="DM8" s="979"/>
      <c r="DN8" s="979"/>
      <c r="DO8" s="979"/>
      <c r="DP8" s="980"/>
      <c r="DQ8" s="978" t="s">
        <v>519</v>
      </c>
      <c r="DR8" s="979"/>
      <c r="DS8" s="979"/>
      <c r="DT8" s="979"/>
      <c r="DU8" s="980"/>
      <c r="DV8" s="981"/>
      <c r="DW8" s="982"/>
      <c r="DX8" s="982"/>
      <c r="DY8" s="982"/>
      <c r="DZ8" s="983"/>
      <c r="EA8" s="228"/>
    </row>
    <row r="9" spans="1:131" s="229" customFormat="1" ht="26.25" customHeight="1">
      <c r="A9" s="232">
        <v>3</v>
      </c>
      <c r="B9" s="1019"/>
      <c r="C9" s="1020"/>
      <c r="D9" s="1020"/>
      <c r="E9" s="1020"/>
      <c r="F9" s="1020"/>
      <c r="G9" s="1020"/>
      <c r="H9" s="1020"/>
      <c r="I9" s="1020"/>
      <c r="J9" s="1020"/>
      <c r="K9" s="1020"/>
      <c r="L9" s="1020"/>
      <c r="M9" s="1020"/>
      <c r="N9" s="1020"/>
      <c r="O9" s="1020"/>
      <c r="P9" s="1021"/>
      <c r="Q9" s="1027"/>
      <c r="R9" s="1028"/>
      <c r="S9" s="1028"/>
      <c r="T9" s="1028"/>
      <c r="U9" s="1028"/>
      <c r="V9" s="1028"/>
      <c r="W9" s="1028"/>
      <c r="X9" s="1028"/>
      <c r="Y9" s="1028"/>
      <c r="Z9" s="1028"/>
      <c r="AA9" s="1028"/>
      <c r="AB9" s="1028"/>
      <c r="AC9" s="1028"/>
      <c r="AD9" s="1028"/>
      <c r="AE9" s="1029"/>
      <c r="AF9" s="1024"/>
      <c r="AG9" s="1025"/>
      <c r="AH9" s="1025"/>
      <c r="AI9" s="1025"/>
      <c r="AJ9" s="1026"/>
      <c r="AK9" s="1069"/>
      <c r="AL9" s="1070"/>
      <c r="AM9" s="1070"/>
      <c r="AN9" s="1070"/>
      <c r="AO9" s="1070"/>
      <c r="AP9" s="1070"/>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2">
        <v>3</v>
      </c>
      <c r="BR9" s="233"/>
      <c r="BS9" s="981"/>
      <c r="BT9" s="982"/>
      <c r="BU9" s="982"/>
      <c r="BV9" s="982"/>
      <c r="BW9" s="982"/>
      <c r="BX9" s="982"/>
      <c r="BY9" s="982"/>
      <c r="BZ9" s="982"/>
      <c r="CA9" s="982"/>
      <c r="CB9" s="982"/>
      <c r="CC9" s="982"/>
      <c r="CD9" s="982"/>
      <c r="CE9" s="982"/>
      <c r="CF9" s="982"/>
      <c r="CG9" s="1003"/>
      <c r="CH9" s="978"/>
      <c r="CI9" s="979"/>
      <c r="CJ9" s="979"/>
      <c r="CK9" s="979"/>
      <c r="CL9" s="980"/>
      <c r="CM9" s="978"/>
      <c r="CN9" s="979"/>
      <c r="CO9" s="979"/>
      <c r="CP9" s="979"/>
      <c r="CQ9" s="980"/>
      <c r="CR9" s="978"/>
      <c r="CS9" s="979"/>
      <c r="CT9" s="979"/>
      <c r="CU9" s="979"/>
      <c r="CV9" s="980"/>
      <c r="CW9" s="978"/>
      <c r="CX9" s="979"/>
      <c r="CY9" s="979"/>
      <c r="CZ9" s="979"/>
      <c r="DA9" s="980"/>
      <c r="DB9" s="978"/>
      <c r="DC9" s="979"/>
      <c r="DD9" s="979"/>
      <c r="DE9" s="979"/>
      <c r="DF9" s="980"/>
      <c r="DG9" s="978"/>
      <c r="DH9" s="979"/>
      <c r="DI9" s="979"/>
      <c r="DJ9" s="979"/>
      <c r="DK9" s="980"/>
      <c r="DL9" s="978"/>
      <c r="DM9" s="979"/>
      <c r="DN9" s="979"/>
      <c r="DO9" s="979"/>
      <c r="DP9" s="980"/>
      <c r="DQ9" s="978"/>
      <c r="DR9" s="979"/>
      <c r="DS9" s="979"/>
      <c r="DT9" s="979"/>
      <c r="DU9" s="980"/>
      <c r="DV9" s="981"/>
      <c r="DW9" s="982"/>
      <c r="DX9" s="982"/>
      <c r="DY9" s="982"/>
      <c r="DZ9" s="983"/>
      <c r="EA9" s="228"/>
    </row>
    <row r="10" spans="1:131" s="229" customFormat="1" ht="26.25" customHeight="1">
      <c r="A10" s="232">
        <v>4</v>
      </c>
      <c r="B10" s="1019"/>
      <c r="C10" s="1020"/>
      <c r="D10" s="1020"/>
      <c r="E10" s="1020"/>
      <c r="F10" s="1020"/>
      <c r="G10" s="1020"/>
      <c r="H10" s="1020"/>
      <c r="I10" s="1020"/>
      <c r="J10" s="1020"/>
      <c r="K10" s="1020"/>
      <c r="L10" s="1020"/>
      <c r="M10" s="1020"/>
      <c r="N10" s="1020"/>
      <c r="O10" s="1020"/>
      <c r="P10" s="1021"/>
      <c r="Q10" s="1027"/>
      <c r="R10" s="1028"/>
      <c r="S10" s="1028"/>
      <c r="T10" s="1028"/>
      <c r="U10" s="1028"/>
      <c r="V10" s="1028"/>
      <c r="W10" s="1028"/>
      <c r="X10" s="1028"/>
      <c r="Y10" s="1028"/>
      <c r="Z10" s="1028"/>
      <c r="AA10" s="1028"/>
      <c r="AB10" s="1028"/>
      <c r="AC10" s="1028"/>
      <c r="AD10" s="1028"/>
      <c r="AE10" s="1029"/>
      <c r="AF10" s="1024"/>
      <c r="AG10" s="1025"/>
      <c r="AH10" s="1025"/>
      <c r="AI10" s="1025"/>
      <c r="AJ10" s="1026"/>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2">
        <v>4</v>
      </c>
      <c r="BR10" s="233"/>
      <c r="BS10" s="981"/>
      <c r="BT10" s="982"/>
      <c r="BU10" s="982"/>
      <c r="BV10" s="982"/>
      <c r="BW10" s="982"/>
      <c r="BX10" s="982"/>
      <c r="BY10" s="982"/>
      <c r="BZ10" s="982"/>
      <c r="CA10" s="982"/>
      <c r="CB10" s="982"/>
      <c r="CC10" s="982"/>
      <c r="CD10" s="982"/>
      <c r="CE10" s="982"/>
      <c r="CF10" s="982"/>
      <c r="CG10" s="1003"/>
      <c r="CH10" s="978"/>
      <c r="CI10" s="979"/>
      <c r="CJ10" s="979"/>
      <c r="CK10" s="979"/>
      <c r="CL10" s="980"/>
      <c r="CM10" s="978"/>
      <c r="CN10" s="979"/>
      <c r="CO10" s="979"/>
      <c r="CP10" s="979"/>
      <c r="CQ10" s="980"/>
      <c r="CR10" s="978"/>
      <c r="CS10" s="979"/>
      <c r="CT10" s="979"/>
      <c r="CU10" s="979"/>
      <c r="CV10" s="980"/>
      <c r="CW10" s="978"/>
      <c r="CX10" s="979"/>
      <c r="CY10" s="979"/>
      <c r="CZ10" s="979"/>
      <c r="DA10" s="980"/>
      <c r="DB10" s="978"/>
      <c r="DC10" s="979"/>
      <c r="DD10" s="979"/>
      <c r="DE10" s="979"/>
      <c r="DF10" s="980"/>
      <c r="DG10" s="978"/>
      <c r="DH10" s="979"/>
      <c r="DI10" s="979"/>
      <c r="DJ10" s="979"/>
      <c r="DK10" s="980"/>
      <c r="DL10" s="978"/>
      <c r="DM10" s="979"/>
      <c r="DN10" s="979"/>
      <c r="DO10" s="979"/>
      <c r="DP10" s="980"/>
      <c r="DQ10" s="978"/>
      <c r="DR10" s="979"/>
      <c r="DS10" s="979"/>
      <c r="DT10" s="979"/>
      <c r="DU10" s="980"/>
      <c r="DV10" s="981"/>
      <c r="DW10" s="982"/>
      <c r="DX10" s="982"/>
      <c r="DY10" s="982"/>
      <c r="DZ10" s="983"/>
      <c r="EA10" s="228"/>
    </row>
    <row r="11" spans="1:131" s="229" customFormat="1" ht="26.25" customHeight="1">
      <c r="A11" s="232">
        <v>5</v>
      </c>
      <c r="B11" s="1019"/>
      <c r="C11" s="1020"/>
      <c r="D11" s="1020"/>
      <c r="E11" s="1020"/>
      <c r="F11" s="1020"/>
      <c r="G11" s="1020"/>
      <c r="H11" s="1020"/>
      <c r="I11" s="1020"/>
      <c r="J11" s="1020"/>
      <c r="K11" s="1020"/>
      <c r="L11" s="1020"/>
      <c r="M11" s="1020"/>
      <c r="N11" s="1020"/>
      <c r="O11" s="1020"/>
      <c r="P11" s="1021"/>
      <c r="Q11" s="1027"/>
      <c r="R11" s="1028"/>
      <c r="S11" s="1028"/>
      <c r="T11" s="1028"/>
      <c r="U11" s="1028"/>
      <c r="V11" s="1028"/>
      <c r="W11" s="1028"/>
      <c r="X11" s="1028"/>
      <c r="Y11" s="1028"/>
      <c r="Z11" s="1028"/>
      <c r="AA11" s="1028"/>
      <c r="AB11" s="1028"/>
      <c r="AC11" s="1028"/>
      <c r="AD11" s="1028"/>
      <c r="AE11" s="1029"/>
      <c r="AF11" s="1024"/>
      <c r="AG11" s="1025"/>
      <c r="AH11" s="1025"/>
      <c r="AI11" s="1025"/>
      <c r="AJ11" s="1026"/>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2">
        <v>5</v>
      </c>
      <c r="BR11" s="233"/>
      <c r="BS11" s="981"/>
      <c r="BT11" s="982"/>
      <c r="BU11" s="982"/>
      <c r="BV11" s="982"/>
      <c r="BW11" s="982"/>
      <c r="BX11" s="982"/>
      <c r="BY11" s="982"/>
      <c r="BZ11" s="982"/>
      <c r="CA11" s="982"/>
      <c r="CB11" s="982"/>
      <c r="CC11" s="982"/>
      <c r="CD11" s="982"/>
      <c r="CE11" s="982"/>
      <c r="CF11" s="982"/>
      <c r="CG11" s="1003"/>
      <c r="CH11" s="978"/>
      <c r="CI11" s="979"/>
      <c r="CJ11" s="979"/>
      <c r="CK11" s="979"/>
      <c r="CL11" s="980"/>
      <c r="CM11" s="978"/>
      <c r="CN11" s="979"/>
      <c r="CO11" s="979"/>
      <c r="CP11" s="979"/>
      <c r="CQ11" s="980"/>
      <c r="CR11" s="978"/>
      <c r="CS11" s="979"/>
      <c r="CT11" s="979"/>
      <c r="CU11" s="979"/>
      <c r="CV11" s="980"/>
      <c r="CW11" s="978"/>
      <c r="CX11" s="979"/>
      <c r="CY11" s="979"/>
      <c r="CZ11" s="979"/>
      <c r="DA11" s="980"/>
      <c r="DB11" s="978"/>
      <c r="DC11" s="979"/>
      <c r="DD11" s="979"/>
      <c r="DE11" s="979"/>
      <c r="DF11" s="980"/>
      <c r="DG11" s="978"/>
      <c r="DH11" s="979"/>
      <c r="DI11" s="979"/>
      <c r="DJ11" s="979"/>
      <c r="DK11" s="980"/>
      <c r="DL11" s="978"/>
      <c r="DM11" s="979"/>
      <c r="DN11" s="979"/>
      <c r="DO11" s="979"/>
      <c r="DP11" s="980"/>
      <c r="DQ11" s="978"/>
      <c r="DR11" s="979"/>
      <c r="DS11" s="979"/>
      <c r="DT11" s="979"/>
      <c r="DU11" s="980"/>
      <c r="DV11" s="981"/>
      <c r="DW11" s="982"/>
      <c r="DX11" s="982"/>
      <c r="DY11" s="982"/>
      <c r="DZ11" s="983"/>
      <c r="EA11" s="228"/>
    </row>
    <row r="12" spans="1:131" s="229" customFormat="1" ht="26.25" customHeight="1">
      <c r="A12" s="232">
        <v>6</v>
      </c>
      <c r="B12" s="1019"/>
      <c r="C12" s="1020"/>
      <c r="D12" s="1020"/>
      <c r="E12" s="1020"/>
      <c r="F12" s="1020"/>
      <c r="G12" s="1020"/>
      <c r="H12" s="1020"/>
      <c r="I12" s="1020"/>
      <c r="J12" s="1020"/>
      <c r="K12" s="1020"/>
      <c r="L12" s="1020"/>
      <c r="M12" s="1020"/>
      <c r="N12" s="1020"/>
      <c r="O12" s="1020"/>
      <c r="P12" s="1021"/>
      <c r="Q12" s="1027"/>
      <c r="R12" s="1028"/>
      <c r="S12" s="1028"/>
      <c r="T12" s="1028"/>
      <c r="U12" s="1028"/>
      <c r="V12" s="1028"/>
      <c r="W12" s="1028"/>
      <c r="X12" s="1028"/>
      <c r="Y12" s="1028"/>
      <c r="Z12" s="1028"/>
      <c r="AA12" s="1028"/>
      <c r="AB12" s="1028"/>
      <c r="AC12" s="1028"/>
      <c r="AD12" s="1028"/>
      <c r="AE12" s="1029"/>
      <c r="AF12" s="1024"/>
      <c r="AG12" s="1025"/>
      <c r="AH12" s="1025"/>
      <c r="AI12" s="1025"/>
      <c r="AJ12" s="1026"/>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2">
        <v>6</v>
      </c>
      <c r="BR12" s="233"/>
      <c r="BS12" s="981"/>
      <c r="BT12" s="982"/>
      <c r="BU12" s="982"/>
      <c r="BV12" s="982"/>
      <c r="BW12" s="982"/>
      <c r="BX12" s="982"/>
      <c r="BY12" s="982"/>
      <c r="BZ12" s="982"/>
      <c r="CA12" s="982"/>
      <c r="CB12" s="982"/>
      <c r="CC12" s="982"/>
      <c r="CD12" s="982"/>
      <c r="CE12" s="982"/>
      <c r="CF12" s="982"/>
      <c r="CG12" s="1003"/>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81"/>
      <c r="DW12" s="982"/>
      <c r="DX12" s="982"/>
      <c r="DY12" s="982"/>
      <c r="DZ12" s="983"/>
      <c r="EA12" s="228"/>
    </row>
    <row r="13" spans="1:131" s="229" customFormat="1" ht="26.25" customHeight="1">
      <c r="A13" s="232">
        <v>7</v>
      </c>
      <c r="B13" s="1019"/>
      <c r="C13" s="1020"/>
      <c r="D13" s="1020"/>
      <c r="E13" s="1020"/>
      <c r="F13" s="1020"/>
      <c r="G13" s="1020"/>
      <c r="H13" s="1020"/>
      <c r="I13" s="1020"/>
      <c r="J13" s="1020"/>
      <c r="K13" s="1020"/>
      <c r="L13" s="1020"/>
      <c r="M13" s="1020"/>
      <c r="N13" s="1020"/>
      <c r="O13" s="1020"/>
      <c r="P13" s="1021"/>
      <c r="Q13" s="1027"/>
      <c r="R13" s="1028"/>
      <c r="S13" s="1028"/>
      <c r="T13" s="1028"/>
      <c r="U13" s="1028"/>
      <c r="V13" s="1028"/>
      <c r="W13" s="1028"/>
      <c r="X13" s="1028"/>
      <c r="Y13" s="1028"/>
      <c r="Z13" s="1028"/>
      <c r="AA13" s="1028"/>
      <c r="AB13" s="1028"/>
      <c r="AC13" s="1028"/>
      <c r="AD13" s="1028"/>
      <c r="AE13" s="1029"/>
      <c r="AF13" s="1024"/>
      <c r="AG13" s="1025"/>
      <c r="AH13" s="1025"/>
      <c r="AI13" s="1025"/>
      <c r="AJ13" s="1026"/>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2">
        <v>7</v>
      </c>
      <c r="BR13" s="233"/>
      <c r="BS13" s="981"/>
      <c r="BT13" s="982"/>
      <c r="BU13" s="982"/>
      <c r="BV13" s="982"/>
      <c r="BW13" s="982"/>
      <c r="BX13" s="982"/>
      <c r="BY13" s="982"/>
      <c r="BZ13" s="982"/>
      <c r="CA13" s="982"/>
      <c r="CB13" s="982"/>
      <c r="CC13" s="982"/>
      <c r="CD13" s="982"/>
      <c r="CE13" s="982"/>
      <c r="CF13" s="982"/>
      <c r="CG13" s="1003"/>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81"/>
      <c r="DW13" s="982"/>
      <c r="DX13" s="982"/>
      <c r="DY13" s="982"/>
      <c r="DZ13" s="983"/>
      <c r="EA13" s="228"/>
    </row>
    <row r="14" spans="1:131" s="229" customFormat="1" ht="26.25" customHeight="1">
      <c r="A14" s="232">
        <v>8</v>
      </c>
      <c r="B14" s="1019"/>
      <c r="C14" s="1020"/>
      <c r="D14" s="1020"/>
      <c r="E14" s="1020"/>
      <c r="F14" s="1020"/>
      <c r="G14" s="1020"/>
      <c r="H14" s="1020"/>
      <c r="I14" s="1020"/>
      <c r="J14" s="1020"/>
      <c r="K14" s="1020"/>
      <c r="L14" s="1020"/>
      <c r="M14" s="1020"/>
      <c r="N14" s="1020"/>
      <c r="O14" s="1020"/>
      <c r="P14" s="1021"/>
      <c r="Q14" s="1027"/>
      <c r="R14" s="1028"/>
      <c r="S14" s="1028"/>
      <c r="T14" s="1028"/>
      <c r="U14" s="1028"/>
      <c r="V14" s="1028"/>
      <c r="W14" s="1028"/>
      <c r="X14" s="1028"/>
      <c r="Y14" s="1028"/>
      <c r="Z14" s="1028"/>
      <c r="AA14" s="1028"/>
      <c r="AB14" s="1028"/>
      <c r="AC14" s="1028"/>
      <c r="AD14" s="1028"/>
      <c r="AE14" s="1029"/>
      <c r="AF14" s="1024"/>
      <c r="AG14" s="1025"/>
      <c r="AH14" s="1025"/>
      <c r="AI14" s="1025"/>
      <c r="AJ14" s="1026"/>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2">
        <v>8</v>
      </c>
      <c r="BR14" s="233"/>
      <c r="BS14" s="981"/>
      <c r="BT14" s="982"/>
      <c r="BU14" s="982"/>
      <c r="BV14" s="982"/>
      <c r="BW14" s="982"/>
      <c r="BX14" s="982"/>
      <c r="BY14" s="982"/>
      <c r="BZ14" s="982"/>
      <c r="CA14" s="982"/>
      <c r="CB14" s="982"/>
      <c r="CC14" s="982"/>
      <c r="CD14" s="982"/>
      <c r="CE14" s="982"/>
      <c r="CF14" s="982"/>
      <c r="CG14" s="1003"/>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81"/>
      <c r="DW14" s="982"/>
      <c r="DX14" s="982"/>
      <c r="DY14" s="982"/>
      <c r="DZ14" s="983"/>
      <c r="EA14" s="228"/>
    </row>
    <row r="15" spans="1:131" s="229" customFormat="1" ht="26.25" customHeight="1">
      <c r="A15" s="232">
        <v>9</v>
      </c>
      <c r="B15" s="1019"/>
      <c r="C15" s="1020"/>
      <c r="D15" s="1020"/>
      <c r="E15" s="1020"/>
      <c r="F15" s="1020"/>
      <c r="G15" s="1020"/>
      <c r="H15" s="1020"/>
      <c r="I15" s="1020"/>
      <c r="J15" s="1020"/>
      <c r="K15" s="1020"/>
      <c r="L15" s="1020"/>
      <c r="M15" s="1020"/>
      <c r="N15" s="1020"/>
      <c r="O15" s="1020"/>
      <c r="P15" s="1021"/>
      <c r="Q15" s="1027"/>
      <c r="R15" s="1028"/>
      <c r="S15" s="1028"/>
      <c r="T15" s="1028"/>
      <c r="U15" s="1028"/>
      <c r="V15" s="1028"/>
      <c r="W15" s="1028"/>
      <c r="X15" s="1028"/>
      <c r="Y15" s="1028"/>
      <c r="Z15" s="1028"/>
      <c r="AA15" s="1028"/>
      <c r="AB15" s="1028"/>
      <c r="AC15" s="1028"/>
      <c r="AD15" s="1028"/>
      <c r="AE15" s="1029"/>
      <c r="AF15" s="1024"/>
      <c r="AG15" s="1025"/>
      <c r="AH15" s="1025"/>
      <c r="AI15" s="1025"/>
      <c r="AJ15" s="1026"/>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2">
        <v>9</v>
      </c>
      <c r="BR15" s="233"/>
      <c r="BS15" s="981"/>
      <c r="BT15" s="982"/>
      <c r="BU15" s="982"/>
      <c r="BV15" s="982"/>
      <c r="BW15" s="982"/>
      <c r="BX15" s="982"/>
      <c r="BY15" s="982"/>
      <c r="BZ15" s="982"/>
      <c r="CA15" s="982"/>
      <c r="CB15" s="982"/>
      <c r="CC15" s="982"/>
      <c r="CD15" s="982"/>
      <c r="CE15" s="982"/>
      <c r="CF15" s="982"/>
      <c r="CG15" s="1003"/>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81"/>
      <c r="DW15" s="982"/>
      <c r="DX15" s="982"/>
      <c r="DY15" s="982"/>
      <c r="DZ15" s="983"/>
      <c r="EA15" s="228"/>
    </row>
    <row r="16" spans="1:131" s="229" customFormat="1" ht="26.25" customHeight="1">
      <c r="A16" s="232">
        <v>10</v>
      </c>
      <c r="B16" s="1019"/>
      <c r="C16" s="1020"/>
      <c r="D16" s="1020"/>
      <c r="E16" s="1020"/>
      <c r="F16" s="1020"/>
      <c r="G16" s="1020"/>
      <c r="H16" s="1020"/>
      <c r="I16" s="1020"/>
      <c r="J16" s="1020"/>
      <c r="K16" s="1020"/>
      <c r="L16" s="1020"/>
      <c r="M16" s="1020"/>
      <c r="N16" s="1020"/>
      <c r="O16" s="1020"/>
      <c r="P16" s="1021"/>
      <c r="Q16" s="1027"/>
      <c r="R16" s="1028"/>
      <c r="S16" s="1028"/>
      <c r="T16" s="1028"/>
      <c r="U16" s="1028"/>
      <c r="V16" s="1028"/>
      <c r="W16" s="1028"/>
      <c r="X16" s="1028"/>
      <c r="Y16" s="1028"/>
      <c r="Z16" s="1028"/>
      <c r="AA16" s="1028"/>
      <c r="AB16" s="1028"/>
      <c r="AC16" s="1028"/>
      <c r="AD16" s="1028"/>
      <c r="AE16" s="1029"/>
      <c r="AF16" s="1024"/>
      <c r="AG16" s="1025"/>
      <c r="AH16" s="1025"/>
      <c r="AI16" s="1025"/>
      <c r="AJ16" s="1026"/>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2">
        <v>10</v>
      </c>
      <c r="BR16" s="233"/>
      <c r="BS16" s="981"/>
      <c r="BT16" s="982"/>
      <c r="BU16" s="982"/>
      <c r="BV16" s="982"/>
      <c r="BW16" s="982"/>
      <c r="BX16" s="982"/>
      <c r="BY16" s="982"/>
      <c r="BZ16" s="982"/>
      <c r="CA16" s="982"/>
      <c r="CB16" s="982"/>
      <c r="CC16" s="982"/>
      <c r="CD16" s="982"/>
      <c r="CE16" s="982"/>
      <c r="CF16" s="982"/>
      <c r="CG16" s="1003"/>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81"/>
      <c r="DW16" s="982"/>
      <c r="DX16" s="982"/>
      <c r="DY16" s="982"/>
      <c r="DZ16" s="983"/>
      <c r="EA16" s="228"/>
    </row>
    <row r="17" spans="1:131" s="229" customFormat="1" ht="26.25" customHeight="1">
      <c r="A17" s="232">
        <v>11</v>
      </c>
      <c r="B17" s="1019"/>
      <c r="C17" s="1020"/>
      <c r="D17" s="1020"/>
      <c r="E17" s="1020"/>
      <c r="F17" s="1020"/>
      <c r="G17" s="1020"/>
      <c r="H17" s="1020"/>
      <c r="I17" s="1020"/>
      <c r="J17" s="1020"/>
      <c r="K17" s="1020"/>
      <c r="L17" s="1020"/>
      <c r="M17" s="1020"/>
      <c r="N17" s="1020"/>
      <c r="O17" s="1020"/>
      <c r="P17" s="1021"/>
      <c r="Q17" s="1027"/>
      <c r="R17" s="1028"/>
      <c r="S17" s="1028"/>
      <c r="T17" s="1028"/>
      <c r="U17" s="1028"/>
      <c r="V17" s="1028"/>
      <c r="W17" s="1028"/>
      <c r="X17" s="1028"/>
      <c r="Y17" s="1028"/>
      <c r="Z17" s="1028"/>
      <c r="AA17" s="1028"/>
      <c r="AB17" s="1028"/>
      <c r="AC17" s="1028"/>
      <c r="AD17" s="1028"/>
      <c r="AE17" s="1029"/>
      <c r="AF17" s="1024"/>
      <c r="AG17" s="1025"/>
      <c r="AH17" s="1025"/>
      <c r="AI17" s="1025"/>
      <c r="AJ17" s="1026"/>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2">
        <v>11</v>
      </c>
      <c r="BR17" s="233"/>
      <c r="BS17" s="981"/>
      <c r="BT17" s="982"/>
      <c r="BU17" s="982"/>
      <c r="BV17" s="982"/>
      <c r="BW17" s="982"/>
      <c r="BX17" s="982"/>
      <c r="BY17" s="982"/>
      <c r="BZ17" s="982"/>
      <c r="CA17" s="982"/>
      <c r="CB17" s="982"/>
      <c r="CC17" s="982"/>
      <c r="CD17" s="982"/>
      <c r="CE17" s="982"/>
      <c r="CF17" s="982"/>
      <c r="CG17" s="1003"/>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81"/>
      <c r="DW17" s="982"/>
      <c r="DX17" s="982"/>
      <c r="DY17" s="982"/>
      <c r="DZ17" s="983"/>
      <c r="EA17" s="228"/>
    </row>
    <row r="18" spans="1:131" s="229" customFormat="1" ht="26.25" customHeight="1">
      <c r="A18" s="232">
        <v>12</v>
      </c>
      <c r="B18" s="1019"/>
      <c r="C18" s="1020"/>
      <c r="D18" s="1020"/>
      <c r="E18" s="1020"/>
      <c r="F18" s="1020"/>
      <c r="G18" s="1020"/>
      <c r="H18" s="1020"/>
      <c r="I18" s="1020"/>
      <c r="J18" s="1020"/>
      <c r="K18" s="1020"/>
      <c r="L18" s="1020"/>
      <c r="M18" s="1020"/>
      <c r="N18" s="1020"/>
      <c r="O18" s="1020"/>
      <c r="P18" s="1021"/>
      <c r="Q18" s="1027"/>
      <c r="R18" s="1028"/>
      <c r="S18" s="1028"/>
      <c r="T18" s="1028"/>
      <c r="U18" s="1028"/>
      <c r="V18" s="1028"/>
      <c r="W18" s="1028"/>
      <c r="X18" s="1028"/>
      <c r="Y18" s="1028"/>
      <c r="Z18" s="1028"/>
      <c r="AA18" s="1028"/>
      <c r="AB18" s="1028"/>
      <c r="AC18" s="1028"/>
      <c r="AD18" s="1028"/>
      <c r="AE18" s="1029"/>
      <c r="AF18" s="1024"/>
      <c r="AG18" s="1025"/>
      <c r="AH18" s="1025"/>
      <c r="AI18" s="1025"/>
      <c r="AJ18" s="1026"/>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2">
        <v>12</v>
      </c>
      <c r="BR18" s="233"/>
      <c r="BS18" s="981"/>
      <c r="BT18" s="982"/>
      <c r="BU18" s="982"/>
      <c r="BV18" s="982"/>
      <c r="BW18" s="982"/>
      <c r="BX18" s="982"/>
      <c r="BY18" s="982"/>
      <c r="BZ18" s="982"/>
      <c r="CA18" s="982"/>
      <c r="CB18" s="982"/>
      <c r="CC18" s="982"/>
      <c r="CD18" s="982"/>
      <c r="CE18" s="982"/>
      <c r="CF18" s="982"/>
      <c r="CG18" s="1003"/>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81"/>
      <c r="DW18" s="982"/>
      <c r="DX18" s="982"/>
      <c r="DY18" s="982"/>
      <c r="DZ18" s="983"/>
      <c r="EA18" s="228"/>
    </row>
    <row r="19" spans="1:131" s="229" customFormat="1" ht="26.25" customHeight="1">
      <c r="A19" s="232">
        <v>13</v>
      </c>
      <c r="B19" s="1019"/>
      <c r="C19" s="1020"/>
      <c r="D19" s="1020"/>
      <c r="E19" s="1020"/>
      <c r="F19" s="1020"/>
      <c r="G19" s="1020"/>
      <c r="H19" s="1020"/>
      <c r="I19" s="1020"/>
      <c r="J19" s="1020"/>
      <c r="K19" s="1020"/>
      <c r="L19" s="1020"/>
      <c r="M19" s="1020"/>
      <c r="N19" s="1020"/>
      <c r="O19" s="1020"/>
      <c r="P19" s="1021"/>
      <c r="Q19" s="1027"/>
      <c r="R19" s="1028"/>
      <c r="S19" s="1028"/>
      <c r="T19" s="1028"/>
      <c r="U19" s="1028"/>
      <c r="V19" s="1028"/>
      <c r="W19" s="1028"/>
      <c r="X19" s="1028"/>
      <c r="Y19" s="1028"/>
      <c r="Z19" s="1028"/>
      <c r="AA19" s="1028"/>
      <c r="AB19" s="1028"/>
      <c r="AC19" s="1028"/>
      <c r="AD19" s="1028"/>
      <c r="AE19" s="1029"/>
      <c r="AF19" s="1024"/>
      <c r="AG19" s="1025"/>
      <c r="AH19" s="1025"/>
      <c r="AI19" s="1025"/>
      <c r="AJ19" s="1026"/>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2">
        <v>13</v>
      </c>
      <c r="BR19" s="233"/>
      <c r="BS19" s="981"/>
      <c r="BT19" s="982"/>
      <c r="BU19" s="982"/>
      <c r="BV19" s="982"/>
      <c r="BW19" s="982"/>
      <c r="BX19" s="982"/>
      <c r="BY19" s="982"/>
      <c r="BZ19" s="982"/>
      <c r="CA19" s="982"/>
      <c r="CB19" s="982"/>
      <c r="CC19" s="982"/>
      <c r="CD19" s="982"/>
      <c r="CE19" s="982"/>
      <c r="CF19" s="982"/>
      <c r="CG19" s="1003"/>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81"/>
      <c r="DW19" s="982"/>
      <c r="DX19" s="982"/>
      <c r="DY19" s="982"/>
      <c r="DZ19" s="983"/>
      <c r="EA19" s="228"/>
    </row>
    <row r="20" spans="1:131" s="229" customFormat="1" ht="26.25" customHeight="1">
      <c r="A20" s="232">
        <v>14</v>
      </c>
      <c r="B20" s="1019"/>
      <c r="C20" s="1020"/>
      <c r="D20" s="1020"/>
      <c r="E20" s="1020"/>
      <c r="F20" s="1020"/>
      <c r="G20" s="1020"/>
      <c r="H20" s="1020"/>
      <c r="I20" s="1020"/>
      <c r="J20" s="1020"/>
      <c r="K20" s="1020"/>
      <c r="L20" s="1020"/>
      <c r="M20" s="1020"/>
      <c r="N20" s="1020"/>
      <c r="O20" s="1020"/>
      <c r="P20" s="1021"/>
      <c r="Q20" s="1027"/>
      <c r="R20" s="1028"/>
      <c r="S20" s="1028"/>
      <c r="T20" s="1028"/>
      <c r="U20" s="1028"/>
      <c r="V20" s="1028"/>
      <c r="W20" s="1028"/>
      <c r="X20" s="1028"/>
      <c r="Y20" s="1028"/>
      <c r="Z20" s="1028"/>
      <c r="AA20" s="1028"/>
      <c r="AB20" s="1028"/>
      <c r="AC20" s="1028"/>
      <c r="AD20" s="1028"/>
      <c r="AE20" s="1029"/>
      <c r="AF20" s="1024"/>
      <c r="AG20" s="1025"/>
      <c r="AH20" s="1025"/>
      <c r="AI20" s="1025"/>
      <c r="AJ20" s="1026"/>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2">
        <v>14</v>
      </c>
      <c r="BR20" s="233"/>
      <c r="BS20" s="981"/>
      <c r="BT20" s="982"/>
      <c r="BU20" s="982"/>
      <c r="BV20" s="982"/>
      <c r="BW20" s="982"/>
      <c r="BX20" s="982"/>
      <c r="BY20" s="982"/>
      <c r="BZ20" s="982"/>
      <c r="CA20" s="982"/>
      <c r="CB20" s="982"/>
      <c r="CC20" s="982"/>
      <c r="CD20" s="982"/>
      <c r="CE20" s="982"/>
      <c r="CF20" s="982"/>
      <c r="CG20" s="1003"/>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228"/>
    </row>
    <row r="21" spans="1:131" s="229" customFormat="1" ht="26.25" customHeight="1" thickBot="1">
      <c r="A21" s="232">
        <v>15</v>
      </c>
      <c r="B21" s="1019"/>
      <c r="C21" s="1020"/>
      <c r="D21" s="1020"/>
      <c r="E21" s="1020"/>
      <c r="F21" s="1020"/>
      <c r="G21" s="1020"/>
      <c r="H21" s="1020"/>
      <c r="I21" s="1020"/>
      <c r="J21" s="1020"/>
      <c r="K21" s="1020"/>
      <c r="L21" s="1020"/>
      <c r="M21" s="1020"/>
      <c r="N21" s="1020"/>
      <c r="O21" s="1020"/>
      <c r="P21" s="1021"/>
      <c r="Q21" s="1027"/>
      <c r="R21" s="1028"/>
      <c r="S21" s="1028"/>
      <c r="T21" s="1028"/>
      <c r="U21" s="1028"/>
      <c r="V21" s="1028"/>
      <c r="W21" s="1028"/>
      <c r="X21" s="1028"/>
      <c r="Y21" s="1028"/>
      <c r="Z21" s="1028"/>
      <c r="AA21" s="1028"/>
      <c r="AB21" s="1028"/>
      <c r="AC21" s="1028"/>
      <c r="AD21" s="1028"/>
      <c r="AE21" s="1029"/>
      <c r="AF21" s="1024"/>
      <c r="AG21" s="1025"/>
      <c r="AH21" s="1025"/>
      <c r="AI21" s="1025"/>
      <c r="AJ21" s="1026"/>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2">
        <v>15</v>
      </c>
      <c r="BR21" s="233"/>
      <c r="BS21" s="981"/>
      <c r="BT21" s="982"/>
      <c r="BU21" s="982"/>
      <c r="BV21" s="982"/>
      <c r="BW21" s="982"/>
      <c r="BX21" s="982"/>
      <c r="BY21" s="982"/>
      <c r="BZ21" s="982"/>
      <c r="CA21" s="982"/>
      <c r="CB21" s="982"/>
      <c r="CC21" s="982"/>
      <c r="CD21" s="982"/>
      <c r="CE21" s="982"/>
      <c r="CF21" s="982"/>
      <c r="CG21" s="1003"/>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228"/>
    </row>
    <row r="22" spans="1:131" s="229" customFormat="1" ht="26.25" customHeight="1">
      <c r="A22" s="232">
        <v>16</v>
      </c>
      <c r="B22" s="1019"/>
      <c r="C22" s="1020"/>
      <c r="D22" s="1020"/>
      <c r="E22" s="1020"/>
      <c r="F22" s="1020"/>
      <c r="G22" s="1020"/>
      <c r="H22" s="1020"/>
      <c r="I22" s="1020"/>
      <c r="J22" s="1020"/>
      <c r="K22" s="1020"/>
      <c r="L22" s="1020"/>
      <c r="M22" s="1020"/>
      <c r="N22" s="1020"/>
      <c r="O22" s="1020"/>
      <c r="P22" s="1021"/>
      <c r="Q22" s="1062"/>
      <c r="R22" s="1063"/>
      <c r="S22" s="1063"/>
      <c r="T22" s="1063"/>
      <c r="U22" s="1063"/>
      <c r="V22" s="1063"/>
      <c r="W22" s="1063"/>
      <c r="X22" s="1063"/>
      <c r="Y22" s="1063"/>
      <c r="Z22" s="1063"/>
      <c r="AA22" s="1063"/>
      <c r="AB22" s="1063"/>
      <c r="AC22" s="1063"/>
      <c r="AD22" s="1063"/>
      <c r="AE22" s="1064"/>
      <c r="AF22" s="1024"/>
      <c r="AG22" s="1025"/>
      <c r="AH22" s="1025"/>
      <c r="AI22" s="1025"/>
      <c r="AJ22" s="1026"/>
      <c r="AK22" s="1065"/>
      <c r="AL22" s="1066"/>
      <c r="AM22" s="1066"/>
      <c r="AN22" s="1066"/>
      <c r="AO22" s="1066"/>
      <c r="AP22" s="1066"/>
      <c r="AQ22" s="1066"/>
      <c r="AR22" s="1066"/>
      <c r="AS22" s="1066"/>
      <c r="AT22" s="1066"/>
      <c r="AU22" s="1067"/>
      <c r="AV22" s="1067"/>
      <c r="AW22" s="1067"/>
      <c r="AX22" s="1067"/>
      <c r="AY22" s="1068"/>
      <c r="AZ22" s="1017" t="s">
        <v>389</v>
      </c>
      <c r="BA22" s="1017"/>
      <c r="BB22" s="1017"/>
      <c r="BC22" s="1017"/>
      <c r="BD22" s="1018"/>
      <c r="BE22" s="227"/>
      <c r="BF22" s="227"/>
      <c r="BG22" s="227"/>
      <c r="BH22" s="227"/>
      <c r="BI22" s="227"/>
      <c r="BJ22" s="227"/>
      <c r="BK22" s="227"/>
      <c r="BL22" s="227"/>
      <c r="BM22" s="227"/>
      <c r="BN22" s="227"/>
      <c r="BO22" s="227"/>
      <c r="BP22" s="227"/>
      <c r="BQ22" s="232">
        <v>16</v>
      </c>
      <c r="BR22" s="233"/>
      <c r="BS22" s="981"/>
      <c r="BT22" s="982"/>
      <c r="BU22" s="982"/>
      <c r="BV22" s="982"/>
      <c r="BW22" s="982"/>
      <c r="BX22" s="982"/>
      <c r="BY22" s="982"/>
      <c r="BZ22" s="982"/>
      <c r="CA22" s="982"/>
      <c r="CB22" s="982"/>
      <c r="CC22" s="982"/>
      <c r="CD22" s="982"/>
      <c r="CE22" s="982"/>
      <c r="CF22" s="982"/>
      <c r="CG22" s="1003"/>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228"/>
    </row>
    <row r="23" spans="1:131" s="229" customFormat="1" ht="26.25" customHeight="1" thickBot="1">
      <c r="A23" s="234" t="s">
        <v>390</v>
      </c>
      <c r="B23" s="926" t="s">
        <v>391</v>
      </c>
      <c r="C23" s="927"/>
      <c r="D23" s="927"/>
      <c r="E23" s="927"/>
      <c r="F23" s="927"/>
      <c r="G23" s="927"/>
      <c r="H23" s="927"/>
      <c r="I23" s="927"/>
      <c r="J23" s="927"/>
      <c r="K23" s="927"/>
      <c r="L23" s="927"/>
      <c r="M23" s="927"/>
      <c r="N23" s="927"/>
      <c r="O23" s="927"/>
      <c r="P23" s="937"/>
      <c r="Q23" s="1056">
        <f>Q7</f>
        <v>10547</v>
      </c>
      <c r="R23" s="1050"/>
      <c r="S23" s="1050"/>
      <c r="T23" s="1050"/>
      <c r="U23" s="1050"/>
      <c r="V23" s="1050">
        <f t="shared" ref="V23" si="0">V7</f>
        <v>10066</v>
      </c>
      <c r="W23" s="1050"/>
      <c r="X23" s="1050"/>
      <c r="Y23" s="1050"/>
      <c r="Z23" s="1050"/>
      <c r="AA23" s="1050">
        <f t="shared" ref="AA23" si="1">AA7</f>
        <v>481</v>
      </c>
      <c r="AB23" s="1050"/>
      <c r="AC23" s="1050"/>
      <c r="AD23" s="1050"/>
      <c r="AE23" s="1057"/>
      <c r="AF23" s="1058">
        <v>451</v>
      </c>
      <c r="AG23" s="1050"/>
      <c r="AH23" s="1050"/>
      <c r="AI23" s="1050"/>
      <c r="AJ23" s="1059"/>
      <c r="AK23" s="1060"/>
      <c r="AL23" s="1061"/>
      <c r="AM23" s="1061"/>
      <c r="AN23" s="1061"/>
      <c r="AO23" s="1061"/>
      <c r="AP23" s="1050">
        <f>AP7</f>
        <v>8239</v>
      </c>
      <c r="AQ23" s="1050"/>
      <c r="AR23" s="1050"/>
      <c r="AS23" s="1050"/>
      <c r="AT23" s="1050"/>
      <c r="AU23" s="1051"/>
      <c r="AV23" s="1051"/>
      <c r="AW23" s="1051"/>
      <c r="AX23" s="1051"/>
      <c r="AY23" s="1052"/>
      <c r="AZ23" s="1053" t="s">
        <v>392</v>
      </c>
      <c r="BA23" s="1054"/>
      <c r="BB23" s="1054"/>
      <c r="BC23" s="1054"/>
      <c r="BD23" s="1055"/>
      <c r="BE23" s="227"/>
      <c r="BF23" s="227"/>
      <c r="BG23" s="227"/>
      <c r="BH23" s="227"/>
      <c r="BI23" s="227"/>
      <c r="BJ23" s="227"/>
      <c r="BK23" s="227"/>
      <c r="BL23" s="227"/>
      <c r="BM23" s="227"/>
      <c r="BN23" s="227"/>
      <c r="BO23" s="227"/>
      <c r="BP23" s="227"/>
      <c r="BQ23" s="232">
        <v>17</v>
      </c>
      <c r="BR23" s="233"/>
      <c r="BS23" s="981"/>
      <c r="BT23" s="982"/>
      <c r="BU23" s="982"/>
      <c r="BV23" s="982"/>
      <c r="BW23" s="982"/>
      <c r="BX23" s="982"/>
      <c r="BY23" s="982"/>
      <c r="BZ23" s="982"/>
      <c r="CA23" s="982"/>
      <c r="CB23" s="982"/>
      <c r="CC23" s="982"/>
      <c r="CD23" s="982"/>
      <c r="CE23" s="982"/>
      <c r="CF23" s="982"/>
      <c r="CG23" s="1003"/>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228"/>
    </row>
    <row r="24" spans="1:131" s="229" customFormat="1" ht="26.25" customHeight="1">
      <c r="A24" s="1049" t="s">
        <v>393</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81"/>
      <c r="BT24" s="982"/>
      <c r="BU24" s="982"/>
      <c r="BV24" s="982"/>
      <c r="BW24" s="982"/>
      <c r="BX24" s="982"/>
      <c r="BY24" s="982"/>
      <c r="BZ24" s="982"/>
      <c r="CA24" s="982"/>
      <c r="CB24" s="982"/>
      <c r="CC24" s="982"/>
      <c r="CD24" s="982"/>
      <c r="CE24" s="982"/>
      <c r="CF24" s="982"/>
      <c r="CG24" s="1003"/>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228"/>
    </row>
    <row r="25" spans="1:131" ht="26.25" customHeight="1" thickBot="1">
      <c r="A25" s="1048" t="s">
        <v>394</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81"/>
      <c r="BT25" s="982"/>
      <c r="BU25" s="982"/>
      <c r="BV25" s="982"/>
      <c r="BW25" s="982"/>
      <c r="BX25" s="982"/>
      <c r="BY25" s="982"/>
      <c r="BZ25" s="982"/>
      <c r="CA25" s="982"/>
      <c r="CB25" s="982"/>
      <c r="CC25" s="982"/>
      <c r="CD25" s="982"/>
      <c r="CE25" s="982"/>
      <c r="CF25" s="982"/>
      <c r="CG25" s="1003"/>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224"/>
    </row>
    <row r="26" spans="1:131" ht="26.25" customHeight="1">
      <c r="A26" s="984" t="s">
        <v>371</v>
      </c>
      <c r="B26" s="985"/>
      <c r="C26" s="985"/>
      <c r="D26" s="985"/>
      <c r="E26" s="985"/>
      <c r="F26" s="985"/>
      <c r="G26" s="985"/>
      <c r="H26" s="985"/>
      <c r="I26" s="985"/>
      <c r="J26" s="985"/>
      <c r="K26" s="985"/>
      <c r="L26" s="985"/>
      <c r="M26" s="985"/>
      <c r="N26" s="985"/>
      <c r="O26" s="985"/>
      <c r="P26" s="986"/>
      <c r="Q26" s="990" t="s">
        <v>395</v>
      </c>
      <c r="R26" s="991"/>
      <c r="S26" s="991"/>
      <c r="T26" s="991"/>
      <c r="U26" s="992"/>
      <c r="V26" s="990" t="s">
        <v>396</v>
      </c>
      <c r="W26" s="991"/>
      <c r="X26" s="991"/>
      <c r="Y26" s="991"/>
      <c r="Z26" s="992"/>
      <c r="AA26" s="990" t="s">
        <v>397</v>
      </c>
      <c r="AB26" s="991"/>
      <c r="AC26" s="991"/>
      <c r="AD26" s="991"/>
      <c r="AE26" s="991"/>
      <c r="AF26" s="1044" t="s">
        <v>398</v>
      </c>
      <c r="AG26" s="997"/>
      <c r="AH26" s="997"/>
      <c r="AI26" s="997"/>
      <c r="AJ26" s="1045"/>
      <c r="AK26" s="991" t="s">
        <v>399</v>
      </c>
      <c r="AL26" s="991"/>
      <c r="AM26" s="991"/>
      <c r="AN26" s="991"/>
      <c r="AO26" s="992"/>
      <c r="AP26" s="990" t="s">
        <v>400</v>
      </c>
      <c r="AQ26" s="991"/>
      <c r="AR26" s="991"/>
      <c r="AS26" s="991"/>
      <c r="AT26" s="992"/>
      <c r="AU26" s="990" t="s">
        <v>401</v>
      </c>
      <c r="AV26" s="991"/>
      <c r="AW26" s="991"/>
      <c r="AX26" s="991"/>
      <c r="AY26" s="992"/>
      <c r="AZ26" s="990" t="s">
        <v>402</v>
      </c>
      <c r="BA26" s="991"/>
      <c r="BB26" s="991"/>
      <c r="BC26" s="991"/>
      <c r="BD26" s="992"/>
      <c r="BE26" s="990" t="s">
        <v>378</v>
      </c>
      <c r="BF26" s="991"/>
      <c r="BG26" s="991"/>
      <c r="BH26" s="991"/>
      <c r="BI26" s="1004"/>
      <c r="BJ26" s="226"/>
      <c r="BK26" s="226"/>
      <c r="BL26" s="226"/>
      <c r="BM26" s="226"/>
      <c r="BN26" s="226"/>
      <c r="BO26" s="235"/>
      <c r="BP26" s="235"/>
      <c r="BQ26" s="232">
        <v>20</v>
      </c>
      <c r="BR26" s="233"/>
      <c r="BS26" s="981"/>
      <c r="BT26" s="982"/>
      <c r="BU26" s="982"/>
      <c r="BV26" s="982"/>
      <c r="BW26" s="982"/>
      <c r="BX26" s="982"/>
      <c r="BY26" s="982"/>
      <c r="BZ26" s="982"/>
      <c r="CA26" s="982"/>
      <c r="CB26" s="982"/>
      <c r="CC26" s="982"/>
      <c r="CD26" s="982"/>
      <c r="CE26" s="982"/>
      <c r="CF26" s="982"/>
      <c r="CG26" s="1003"/>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224"/>
    </row>
    <row r="27" spans="1:13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46"/>
      <c r="AG27" s="1000"/>
      <c r="AH27" s="1000"/>
      <c r="AI27" s="1000"/>
      <c r="AJ27" s="1047"/>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5"/>
      <c r="BJ27" s="226"/>
      <c r="BK27" s="226"/>
      <c r="BL27" s="226"/>
      <c r="BM27" s="226"/>
      <c r="BN27" s="226"/>
      <c r="BO27" s="235"/>
      <c r="BP27" s="235"/>
      <c r="BQ27" s="232">
        <v>21</v>
      </c>
      <c r="BR27" s="233"/>
      <c r="BS27" s="981"/>
      <c r="BT27" s="982"/>
      <c r="BU27" s="982"/>
      <c r="BV27" s="982"/>
      <c r="BW27" s="982"/>
      <c r="BX27" s="982"/>
      <c r="BY27" s="982"/>
      <c r="BZ27" s="982"/>
      <c r="CA27" s="982"/>
      <c r="CB27" s="982"/>
      <c r="CC27" s="982"/>
      <c r="CD27" s="982"/>
      <c r="CE27" s="982"/>
      <c r="CF27" s="982"/>
      <c r="CG27" s="1003"/>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224"/>
    </row>
    <row r="28" spans="1:131" ht="26.25" customHeight="1" thickTop="1">
      <c r="A28" s="236">
        <v>1</v>
      </c>
      <c r="B28" s="1036" t="s">
        <v>403</v>
      </c>
      <c r="C28" s="1037"/>
      <c r="D28" s="1037"/>
      <c r="E28" s="1037"/>
      <c r="F28" s="1037"/>
      <c r="G28" s="1037"/>
      <c r="H28" s="1037"/>
      <c r="I28" s="1037"/>
      <c r="J28" s="1037"/>
      <c r="K28" s="1037"/>
      <c r="L28" s="1037"/>
      <c r="M28" s="1037"/>
      <c r="N28" s="1037"/>
      <c r="O28" s="1037"/>
      <c r="P28" s="1038"/>
      <c r="Q28" s="1039">
        <v>3662</v>
      </c>
      <c r="R28" s="1040"/>
      <c r="S28" s="1040"/>
      <c r="T28" s="1040"/>
      <c r="U28" s="1040"/>
      <c r="V28" s="1040">
        <v>3596</v>
      </c>
      <c r="W28" s="1040"/>
      <c r="X28" s="1040"/>
      <c r="Y28" s="1040"/>
      <c r="Z28" s="1040"/>
      <c r="AA28" s="1040">
        <v>66</v>
      </c>
      <c r="AB28" s="1040"/>
      <c r="AC28" s="1040"/>
      <c r="AD28" s="1040"/>
      <c r="AE28" s="1041"/>
      <c r="AF28" s="1042">
        <v>66</v>
      </c>
      <c r="AG28" s="1040"/>
      <c r="AH28" s="1040"/>
      <c r="AI28" s="1040"/>
      <c r="AJ28" s="1043"/>
      <c r="AK28" s="1031">
        <v>282</v>
      </c>
      <c r="AL28" s="1032"/>
      <c r="AM28" s="1032"/>
      <c r="AN28" s="1032"/>
      <c r="AO28" s="1032"/>
      <c r="AP28" s="1032" t="s">
        <v>519</v>
      </c>
      <c r="AQ28" s="1032"/>
      <c r="AR28" s="1032"/>
      <c r="AS28" s="1032"/>
      <c r="AT28" s="1032"/>
      <c r="AU28" s="1032" t="s">
        <v>519</v>
      </c>
      <c r="AV28" s="1032"/>
      <c r="AW28" s="1032"/>
      <c r="AX28" s="1032"/>
      <c r="AY28" s="1032"/>
      <c r="AZ28" s="1033" t="s">
        <v>519</v>
      </c>
      <c r="BA28" s="1033"/>
      <c r="BB28" s="1033"/>
      <c r="BC28" s="1033"/>
      <c r="BD28" s="1033"/>
      <c r="BE28" s="1034"/>
      <c r="BF28" s="1034"/>
      <c r="BG28" s="1034"/>
      <c r="BH28" s="1034"/>
      <c r="BI28" s="1035"/>
      <c r="BJ28" s="226"/>
      <c r="BK28" s="226"/>
      <c r="BL28" s="226"/>
      <c r="BM28" s="226"/>
      <c r="BN28" s="226"/>
      <c r="BO28" s="235"/>
      <c r="BP28" s="235"/>
      <c r="BQ28" s="232">
        <v>22</v>
      </c>
      <c r="BR28" s="233"/>
      <c r="BS28" s="981"/>
      <c r="BT28" s="982"/>
      <c r="BU28" s="982"/>
      <c r="BV28" s="982"/>
      <c r="BW28" s="982"/>
      <c r="BX28" s="982"/>
      <c r="BY28" s="982"/>
      <c r="BZ28" s="982"/>
      <c r="CA28" s="982"/>
      <c r="CB28" s="982"/>
      <c r="CC28" s="982"/>
      <c r="CD28" s="982"/>
      <c r="CE28" s="982"/>
      <c r="CF28" s="982"/>
      <c r="CG28" s="1003"/>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224"/>
    </row>
    <row r="29" spans="1:131" ht="26.25" customHeight="1">
      <c r="A29" s="236">
        <v>2</v>
      </c>
      <c r="B29" s="1019" t="s">
        <v>404</v>
      </c>
      <c r="C29" s="1020"/>
      <c r="D29" s="1020"/>
      <c r="E29" s="1020"/>
      <c r="F29" s="1020"/>
      <c r="G29" s="1020"/>
      <c r="H29" s="1020"/>
      <c r="I29" s="1020"/>
      <c r="J29" s="1020"/>
      <c r="K29" s="1020"/>
      <c r="L29" s="1020"/>
      <c r="M29" s="1020"/>
      <c r="N29" s="1020"/>
      <c r="O29" s="1020"/>
      <c r="P29" s="1021"/>
      <c r="Q29" s="1027">
        <v>3003</v>
      </c>
      <c r="R29" s="1028"/>
      <c r="S29" s="1028"/>
      <c r="T29" s="1028"/>
      <c r="U29" s="1028"/>
      <c r="V29" s="1028">
        <v>2921</v>
      </c>
      <c r="W29" s="1028"/>
      <c r="X29" s="1028"/>
      <c r="Y29" s="1028"/>
      <c r="Z29" s="1028"/>
      <c r="AA29" s="1028">
        <v>82</v>
      </c>
      <c r="AB29" s="1028"/>
      <c r="AC29" s="1028"/>
      <c r="AD29" s="1028"/>
      <c r="AE29" s="1029"/>
      <c r="AF29" s="1024">
        <v>82</v>
      </c>
      <c r="AG29" s="1025"/>
      <c r="AH29" s="1025"/>
      <c r="AI29" s="1025"/>
      <c r="AJ29" s="1026"/>
      <c r="AK29" s="969">
        <v>480</v>
      </c>
      <c r="AL29" s="960"/>
      <c r="AM29" s="960"/>
      <c r="AN29" s="960"/>
      <c r="AO29" s="960"/>
      <c r="AP29" s="960" t="s">
        <v>519</v>
      </c>
      <c r="AQ29" s="960"/>
      <c r="AR29" s="960"/>
      <c r="AS29" s="960"/>
      <c r="AT29" s="960"/>
      <c r="AU29" s="960" t="s">
        <v>519</v>
      </c>
      <c r="AV29" s="960"/>
      <c r="AW29" s="960"/>
      <c r="AX29" s="960"/>
      <c r="AY29" s="960"/>
      <c r="AZ29" s="1030" t="s">
        <v>519</v>
      </c>
      <c r="BA29" s="1030"/>
      <c r="BB29" s="1030"/>
      <c r="BC29" s="1030"/>
      <c r="BD29" s="1030"/>
      <c r="BE29" s="961"/>
      <c r="BF29" s="961"/>
      <c r="BG29" s="961"/>
      <c r="BH29" s="961"/>
      <c r="BI29" s="962"/>
      <c r="BJ29" s="226"/>
      <c r="BK29" s="226"/>
      <c r="BL29" s="226"/>
      <c r="BM29" s="226"/>
      <c r="BN29" s="226"/>
      <c r="BO29" s="235"/>
      <c r="BP29" s="235"/>
      <c r="BQ29" s="232">
        <v>23</v>
      </c>
      <c r="BR29" s="233"/>
      <c r="BS29" s="981"/>
      <c r="BT29" s="982"/>
      <c r="BU29" s="982"/>
      <c r="BV29" s="982"/>
      <c r="BW29" s="982"/>
      <c r="BX29" s="982"/>
      <c r="BY29" s="982"/>
      <c r="BZ29" s="982"/>
      <c r="CA29" s="982"/>
      <c r="CB29" s="982"/>
      <c r="CC29" s="982"/>
      <c r="CD29" s="982"/>
      <c r="CE29" s="982"/>
      <c r="CF29" s="982"/>
      <c r="CG29" s="1003"/>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224"/>
    </row>
    <row r="30" spans="1:131" ht="26.25" customHeight="1">
      <c r="A30" s="236">
        <v>3</v>
      </c>
      <c r="B30" s="1019" t="s">
        <v>405</v>
      </c>
      <c r="C30" s="1020"/>
      <c r="D30" s="1020"/>
      <c r="E30" s="1020"/>
      <c r="F30" s="1020"/>
      <c r="G30" s="1020"/>
      <c r="H30" s="1020"/>
      <c r="I30" s="1020"/>
      <c r="J30" s="1020"/>
      <c r="K30" s="1020"/>
      <c r="L30" s="1020"/>
      <c r="M30" s="1020"/>
      <c r="N30" s="1020"/>
      <c r="O30" s="1020"/>
      <c r="P30" s="1021"/>
      <c r="Q30" s="1027">
        <v>476</v>
      </c>
      <c r="R30" s="1028"/>
      <c r="S30" s="1028"/>
      <c r="T30" s="1028"/>
      <c r="U30" s="1028"/>
      <c r="V30" s="1028">
        <v>460</v>
      </c>
      <c r="W30" s="1028"/>
      <c r="X30" s="1028"/>
      <c r="Y30" s="1028"/>
      <c r="Z30" s="1028"/>
      <c r="AA30" s="1028">
        <v>16</v>
      </c>
      <c r="AB30" s="1028"/>
      <c r="AC30" s="1028"/>
      <c r="AD30" s="1028"/>
      <c r="AE30" s="1029"/>
      <c r="AF30" s="1024">
        <v>16</v>
      </c>
      <c r="AG30" s="1025"/>
      <c r="AH30" s="1025"/>
      <c r="AI30" s="1025"/>
      <c r="AJ30" s="1026"/>
      <c r="AK30" s="969">
        <v>91</v>
      </c>
      <c r="AL30" s="960"/>
      <c r="AM30" s="960"/>
      <c r="AN30" s="960"/>
      <c r="AO30" s="960"/>
      <c r="AP30" s="960" t="s">
        <v>519</v>
      </c>
      <c r="AQ30" s="960"/>
      <c r="AR30" s="960"/>
      <c r="AS30" s="960"/>
      <c r="AT30" s="960"/>
      <c r="AU30" s="960" t="s">
        <v>519</v>
      </c>
      <c r="AV30" s="960"/>
      <c r="AW30" s="960"/>
      <c r="AX30" s="960"/>
      <c r="AY30" s="960"/>
      <c r="AZ30" s="1030" t="s">
        <v>519</v>
      </c>
      <c r="BA30" s="1030"/>
      <c r="BB30" s="1030"/>
      <c r="BC30" s="1030"/>
      <c r="BD30" s="1030"/>
      <c r="BE30" s="961"/>
      <c r="BF30" s="961"/>
      <c r="BG30" s="961"/>
      <c r="BH30" s="961"/>
      <c r="BI30" s="962"/>
      <c r="BJ30" s="226"/>
      <c r="BK30" s="226"/>
      <c r="BL30" s="226"/>
      <c r="BM30" s="226"/>
      <c r="BN30" s="226"/>
      <c r="BO30" s="235"/>
      <c r="BP30" s="235"/>
      <c r="BQ30" s="232">
        <v>24</v>
      </c>
      <c r="BR30" s="233"/>
      <c r="BS30" s="981"/>
      <c r="BT30" s="982"/>
      <c r="BU30" s="982"/>
      <c r="BV30" s="982"/>
      <c r="BW30" s="982"/>
      <c r="BX30" s="982"/>
      <c r="BY30" s="982"/>
      <c r="BZ30" s="982"/>
      <c r="CA30" s="982"/>
      <c r="CB30" s="982"/>
      <c r="CC30" s="982"/>
      <c r="CD30" s="982"/>
      <c r="CE30" s="982"/>
      <c r="CF30" s="982"/>
      <c r="CG30" s="1003"/>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224"/>
    </row>
    <row r="31" spans="1:131" ht="26.25" customHeight="1">
      <c r="A31" s="236">
        <v>4</v>
      </c>
      <c r="B31" s="1019" t="s">
        <v>406</v>
      </c>
      <c r="C31" s="1020"/>
      <c r="D31" s="1020"/>
      <c r="E31" s="1020"/>
      <c r="F31" s="1020"/>
      <c r="G31" s="1020"/>
      <c r="H31" s="1020"/>
      <c r="I31" s="1020"/>
      <c r="J31" s="1020"/>
      <c r="K31" s="1020"/>
      <c r="L31" s="1020"/>
      <c r="M31" s="1020"/>
      <c r="N31" s="1020"/>
      <c r="O31" s="1020"/>
      <c r="P31" s="1021"/>
      <c r="Q31" s="1027">
        <v>567</v>
      </c>
      <c r="R31" s="1028"/>
      <c r="S31" s="1028"/>
      <c r="T31" s="1028"/>
      <c r="U31" s="1028"/>
      <c r="V31" s="1028">
        <v>565</v>
      </c>
      <c r="W31" s="1028"/>
      <c r="X31" s="1028"/>
      <c r="Y31" s="1028"/>
      <c r="Z31" s="1028"/>
      <c r="AA31" s="1028">
        <v>2</v>
      </c>
      <c r="AB31" s="1028"/>
      <c r="AC31" s="1028"/>
      <c r="AD31" s="1028"/>
      <c r="AE31" s="1029"/>
      <c r="AF31" s="1024">
        <v>1201</v>
      </c>
      <c r="AG31" s="1025"/>
      <c r="AH31" s="1025"/>
      <c r="AI31" s="1025"/>
      <c r="AJ31" s="1026"/>
      <c r="AK31" s="969">
        <v>5</v>
      </c>
      <c r="AL31" s="960"/>
      <c r="AM31" s="960"/>
      <c r="AN31" s="960"/>
      <c r="AO31" s="960"/>
      <c r="AP31" s="960">
        <v>263</v>
      </c>
      <c r="AQ31" s="960"/>
      <c r="AR31" s="960"/>
      <c r="AS31" s="960"/>
      <c r="AT31" s="960"/>
      <c r="AU31" s="960">
        <v>3</v>
      </c>
      <c r="AV31" s="960"/>
      <c r="AW31" s="960"/>
      <c r="AX31" s="960"/>
      <c r="AY31" s="960"/>
      <c r="AZ31" s="1030" t="s">
        <v>519</v>
      </c>
      <c r="BA31" s="1030"/>
      <c r="BB31" s="1030"/>
      <c r="BC31" s="1030"/>
      <c r="BD31" s="1030"/>
      <c r="BE31" s="961" t="s">
        <v>583</v>
      </c>
      <c r="BF31" s="961"/>
      <c r="BG31" s="961"/>
      <c r="BH31" s="961"/>
      <c r="BI31" s="962"/>
      <c r="BJ31" s="226"/>
      <c r="BK31" s="226"/>
      <c r="BL31" s="226"/>
      <c r="BM31" s="226"/>
      <c r="BN31" s="226"/>
      <c r="BO31" s="235"/>
      <c r="BP31" s="235"/>
      <c r="BQ31" s="232">
        <v>25</v>
      </c>
      <c r="BR31" s="233"/>
      <c r="BS31" s="981"/>
      <c r="BT31" s="982"/>
      <c r="BU31" s="982"/>
      <c r="BV31" s="982"/>
      <c r="BW31" s="982"/>
      <c r="BX31" s="982"/>
      <c r="BY31" s="982"/>
      <c r="BZ31" s="982"/>
      <c r="CA31" s="982"/>
      <c r="CB31" s="982"/>
      <c r="CC31" s="982"/>
      <c r="CD31" s="982"/>
      <c r="CE31" s="982"/>
      <c r="CF31" s="982"/>
      <c r="CG31" s="1003"/>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224"/>
    </row>
    <row r="32" spans="1:131" ht="26.25" customHeight="1">
      <c r="A32" s="236">
        <v>5</v>
      </c>
      <c r="B32" s="1019" t="s">
        <v>407</v>
      </c>
      <c r="C32" s="1020"/>
      <c r="D32" s="1020"/>
      <c r="E32" s="1020"/>
      <c r="F32" s="1020"/>
      <c r="G32" s="1020"/>
      <c r="H32" s="1020"/>
      <c r="I32" s="1020"/>
      <c r="J32" s="1020"/>
      <c r="K32" s="1020"/>
      <c r="L32" s="1020"/>
      <c r="M32" s="1020"/>
      <c r="N32" s="1020"/>
      <c r="O32" s="1020"/>
      <c r="P32" s="1021"/>
      <c r="Q32" s="1027">
        <v>689</v>
      </c>
      <c r="R32" s="1028"/>
      <c r="S32" s="1028"/>
      <c r="T32" s="1028"/>
      <c r="U32" s="1028"/>
      <c r="V32" s="1028">
        <v>629</v>
      </c>
      <c r="W32" s="1028"/>
      <c r="X32" s="1028"/>
      <c r="Y32" s="1028"/>
      <c r="Z32" s="1028"/>
      <c r="AA32" s="1028">
        <v>59</v>
      </c>
      <c r="AB32" s="1028"/>
      <c r="AC32" s="1028"/>
      <c r="AD32" s="1028"/>
      <c r="AE32" s="1029"/>
      <c r="AF32" s="1024">
        <v>170</v>
      </c>
      <c r="AG32" s="1025"/>
      <c r="AH32" s="1025"/>
      <c r="AI32" s="1025"/>
      <c r="AJ32" s="1026"/>
      <c r="AK32" s="969">
        <v>277</v>
      </c>
      <c r="AL32" s="960"/>
      <c r="AM32" s="960"/>
      <c r="AN32" s="960"/>
      <c r="AO32" s="960"/>
      <c r="AP32" s="960">
        <v>4802</v>
      </c>
      <c r="AQ32" s="960"/>
      <c r="AR32" s="960"/>
      <c r="AS32" s="960"/>
      <c r="AT32" s="960"/>
      <c r="AU32" s="960">
        <v>3722</v>
      </c>
      <c r="AV32" s="960"/>
      <c r="AW32" s="960"/>
      <c r="AX32" s="960"/>
      <c r="AY32" s="960"/>
      <c r="AZ32" s="1030" t="s">
        <v>519</v>
      </c>
      <c r="BA32" s="1030"/>
      <c r="BB32" s="1030"/>
      <c r="BC32" s="1030"/>
      <c r="BD32" s="1030"/>
      <c r="BE32" s="961" t="s">
        <v>583</v>
      </c>
      <c r="BF32" s="961"/>
      <c r="BG32" s="961"/>
      <c r="BH32" s="961"/>
      <c r="BI32" s="962"/>
      <c r="BJ32" s="226"/>
      <c r="BK32" s="226"/>
      <c r="BL32" s="226"/>
      <c r="BM32" s="226"/>
      <c r="BN32" s="226"/>
      <c r="BO32" s="235"/>
      <c r="BP32" s="235"/>
      <c r="BQ32" s="232">
        <v>26</v>
      </c>
      <c r="BR32" s="233"/>
      <c r="BS32" s="981"/>
      <c r="BT32" s="982"/>
      <c r="BU32" s="982"/>
      <c r="BV32" s="982"/>
      <c r="BW32" s="982"/>
      <c r="BX32" s="982"/>
      <c r="BY32" s="982"/>
      <c r="BZ32" s="982"/>
      <c r="CA32" s="982"/>
      <c r="CB32" s="982"/>
      <c r="CC32" s="982"/>
      <c r="CD32" s="982"/>
      <c r="CE32" s="982"/>
      <c r="CF32" s="982"/>
      <c r="CG32" s="1003"/>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224"/>
    </row>
    <row r="33" spans="1:131" ht="26.25" customHeight="1">
      <c r="A33" s="236">
        <v>6</v>
      </c>
      <c r="B33" s="1019"/>
      <c r="C33" s="1020"/>
      <c r="D33" s="1020"/>
      <c r="E33" s="1020"/>
      <c r="F33" s="1020"/>
      <c r="G33" s="1020"/>
      <c r="H33" s="1020"/>
      <c r="I33" s="1020"/>
      <c r="J33" s="1020"/>
      <c r="K33" s="1020"/>
      <c r="L33" s="1020"/>
      <c r="M33" s="1020"/>
      <c r="N33" s="1020"/>
      <c r="O33" s="1020"/>
      <c r="P33" s="1021"/>
      <c r="Q33" s="1027"/>
      <c r="R33" s="1028"/>
      <c r="S33" s="1028"/>
      <c r="T33" s="1028"/>
      <c r="U33" s="1028"/>
      <c r="V33" s="1028"/>
      <c r="W33" s="1028"/>
      <c r="X33" s="1028"/>
      <c r="Y33" s="1028"/>
      <c r="Z33" s="1028"/>
      <c r="AA33" s="1028"/>
      <c r="AB33" s="1028"/>
      <c r="AC33" s="1028"/>
      <c r="AD33" s="1028"/>
      <c r="AE33" s="1029"/>
      <c r="AF33" s="1024"/>
      <c r="AG33" s="1025"/>
      <c r="AH33" s="1025"/>
      <c r="AI33" s="1025"/>
      <c r="AJ33" s="1026"/>
      <c r="AK33" s="969"/>
      <c r="AL33" s="960"/>
      <c r="AM33" s="960"/>
      <c r="AN33" s="960"/>
      <c r="AO33" s="960"/>
      <c r="AP33" s="960"/>
      <c r="AQ33" s="960"/>
      <c r="AR33" s="960"/>
      <c r="AS33" s="960"/>
      <c r="AT33" s="960"/>
      <c r="AU33" s="960"/>
      <c r="AV33" s="960"/>
      <c r="AW33" s="960"/>
      <c r="AX33" s="960"/>
      <c r="AY33" s="960"/>
      <c r="AZ33" s="1030"/>
      <c r="BA33" s="1030"/>
      <c r="BB33" s="1030"/>
      <c r="BC33" s="1030"/>
      <c r="BD33" s="1030"/>
      <c r="BE33" s="961"/>
      <c r="BF33" s="961"/>
      <c r="BG33" s="961"/>
      <c r="BH33" s="961"/>
      <c r="BI33" s="962"/>
      <c r="BJ33" s="226"/>
      <c r="BK33" s="226"/>
      <c r="BL33" s="226"/>
      <c r="BM33" s="226"/>
      <c r="BN33" s="226"/>
      <c r="BO33" s="235"/>
      <c r="BP33" s="235"/>
      <c r="BQ33" s="232">
        <v>27</v>
      </c>
      <c r="BR33" s="233"/>
      <c r="BS33" s="981"/>
      <c r="BT33" s="982"/>
      <c r="BU33" s="982"/>
      <c r="BV33" s="982"/>
      <c r="BW33" s="982"/>
      <c r="BX33" s="982"/>
      <c r="BY33" s="982"/>
      <c r="BZ33" s="982"/>
      <c r="CA33" s="982"/>
      <c r="CB33" s="982"/>
      <c r="CC33" s="982"/>
      <c r="CD33" s="982"/>
      <c r="CE33" s="982"/>
      <c r="CF33" s="982"/>
      <c r="CG33" s="1003"/>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224"/>
    </row>
    <row r="34" spans="1:131" ht="26.25" customHeight="1">
      <c r="A34" s="236">
        <v>7</v>
      </c>
      <c r="B34" s="1019"/>
      <c r="C34" s="1020"/>
      <c r="D34" s="1020"/>
      <c r="E34" s="1020"/>
      <c r="F34" s="1020"/>
      <c r="G34" s="1020"/>
      <c r="H34" s="1020"/>
      <c r="I34" s="1020"/>
      <c r="J34" s="1020"/>
      <c r="K34" s="1020"/>
      <c r="L34" s="1020"/>
      <c r="M34" s="1020"/>
      <c r="N34" s="1020"/>
      <c r="O34" s="1020"/>
      <c r="P34" s="1021"/>
      <c r="Q34" s="1027"/>
      <c r="R34" s="1028"/>
      <c r="S34" s="1028"/>
      <c r="T34" s="1028"/>
      <c r="U34" s="1028"/>
      <c r="V34" s="1028"/>
      <c r="W34" s="1028"/>
      <c r="X34" s="1028"/>
      <c r="Y34" s="1028"/>
      <c r="Z34" s="1028"/>
      <c r="AA34" s="1028"/>
      <c r="AB34" s="1028"/>
      <c r="AC34" s="1028"/>
      <c r="AD34" s="1028"/>
      <c r="AE34" s="1029"/>
      <c r="AF34" s="1024"/>
      <c r="AG34" s="1025"/>
      <c r="AH34" s="1025"/>
      <c r="AI34" s="1025"/>
      <c r="AJ34" s="1026"/>
      <c r="AK34" s="969"/>
      <c r="AL34" s="960"/>
      <c r="AM34" s="960"/>
      <c r="AN34" s="960"/>
      <c r="AO34" s="960"/>
      <c r="AP34" s="960"/>
      <c r="AQ34" s="960"/>
      <c r="AR34" s="960"/>
      <c r="AS34" s="960"/>
      <c r="AT34" s="960"/>
      <c r="AU34" s="960"/>
      <c r="AV34" s="960"/>
      <c r="AW34" s="960"/>
      <c r="AX34" s="960"/>
      <c r="AY34" s="960"/>
      <c r="AZ34" s="1030"/>
      <c r="BA34" s="1030"/>
      <c r="BB34" s="1030"/>
      <c r="BC34" s="1030"/>
      <c r="BD34" s="1030"/>
      <c r="BE34" s="961"/>
      <c r="BF34" s="961"/>
      <c r="BG34" s="961"/>
      <c r="BH34" s="961"/>
      <c r="BI34" s="962"/>
      <c r="BJ34" s="226"/>
      <c r="BK34" s="226"/>
      <c r="BL34" s="226"/>
      <c r="BM34" s="226"/>
      <c r="BN34" s="226"/>
      <c r="BO34" s="235"/>
      <c r="BP34" s="235"/>
      <c r="BQ34" s="232">
        <v>28</v>
      </c>
      <c r="BR34" s="233"/>
      <c r="BS34" s="981"/>
      <c r="BT34" s="982"/>
      <c r="BU34" s="982"/>
      <c r="BV34" s="982"/>
      <c r="BW34" s="982"/>
      <c r="BX34" s="982"/>
      <c r="BY34" s="982"/>
      <c r="BZ34" s="982"/>
      <c r="CA34" s="982"/>
      <c r="CB34" s="982"/>
      <c r="CC34" s="982"/>
      <c r="CD34" s="982"/>
      <c r="CE34" s="982"/>
      <c r="CF34" s="982"/>
      <c r="CG34" s="1003"/>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224"/>
    </row>
    <row r="35" spans="1:131" ht="26.25" customHeight="1">
      <c r="A35" s="236">
        <v>8</v>
      </c>
      <c r="B35" s="1019"/>
      <c r="C35" s="1020"/>
      <c r="D35" s="1020"/>
      <c r="E35" s="1020"/>
      <c r="F35" s="1020"/>
      <c r="G35" s="1020"/>
      <c r="H35" s="1020"/>
      <c r="I35" s="1020"/>
      <c r="J35" s="1020"/>
      <c r="K35" s="1020"/>
      <c r="L35" s="1020"/>
      <c r="M35" s="1020"/>
      <c r="N35" s="1020"/>
      <c r="O35" s="1020"/>
      <c r="P35" s="1021"/>
      <c r="Q35" s="1027"/>
      <c r="R35" s="1028"/>
      <c r="S35" s="1028"/>
      <c r="T35" s="1028"/>
      <c r="U35" s="1028"/>
      <c r="V35" s="1028"/>
      <c r="W35" s="1028"/>
      <c r="X35" s="1028"/>
      <c r="Y35" s="1028"/>
      <c r="Z35" s="1028"/>
      <c r="AA35" s="1028"/>
      <c r="AB35" s="1028"/>
      <c r="AC35" s="1028"/>
      <c r="AD35" s="1028"/>
      <c r="AE35" s="1029"/>
      <c r="AF35" s="1024"/>
      <c r="AG35" s="1025"/>
      <c r="AH35" s="1025"/>
      <c r="AI35" s="1025"/>
      <c r="AJ35" s="1026"/>
      <c r="AK35" s="969"/>
      <c r="AL35" s="960"/>
      <c r="AM35" s="960"/>
      <c r="AN35" s="960"/>
      <c r="AO35" s="960"/>
      <c r="AP35" s="960"/>
      <c r="AQ35" s="960"/>
      <c r="AR35" s="960"/>
      <c r="AS35" s="960"/>
      <c r="AT35" s="960"/>
      <c r="AU35" s="960"/>
      <c r="AV35" s="960"/>
      <c r="AW35" s="960"/>
      <c r="AX35" s="960"/>
      <c r="AY35" s="960"/>
      <c r="AZ35" s="1030"/>
      <c r="BA35" s="1030"/>
      <c r="BB35" s="1030"/>
      <c r="BC35" s="1030"/>
      <c r="BD35" s="1030"/>
      <c r="BE35" s="961"/>
      <c r="BF35" s="961"/>
      <c r="BG35" s="961"/>
      <c r="BH35" s="961"/>
      <c r="BI35" s="962"/>
      <c r="BJ35" s="226"/>
      <c r="BK35" s="226"/>
      <c r="BL35" s="226"/>
      <c r="BM35" s="226"/>
      <c r="BN35" s="226"/>
      <c r="BO35" s="235"/>
      <c r="BP35" s="235"/>
      <c r="BQ35" s="232">
        <v>29</v>
      </c>
      <c r="BR35" s="233"/>
      <c r="BS35" s="981"/>
      <c r="BT35" s="982"/>
      <c r="BU35" s="982"/>
      <c r="BV35" s="982"/>
      <c r="BW35" s="982"/>
      <c r="BX35" s="982"/>
      <c r="BY35" s="982"/>
      <c r="BZ35" s="982"/>
      <c r="CA35" s="982"/>
      <c r="CB35" s="982"/>
      <c r="CC35" s="982"/>
      <c r="CD35" s="982"/>
      <c r="CE35" s="982"/>
      <c r="CF35" s="982"/>
      <c r="CG35" s="1003"/>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224"/>
    </row>
    <row r="36" spans="1:131" ht="26.25" customHeight="1">
      <c r="A36" s="236">
        <v>9</v>
      </c>
      <c r="B36" s="1019"/>
      <c r="C36" s="1020"/>
      <c r="D36" s="1020"/>
      <c r="E36" s="1020"/>
      <c r="F36" s="1020"/>
      <c r="G36" s="1020"/>
      <c r="H36" s="1020"/>
      <c r="I36" s="1020"/>
      <c r="J36" s="1020"/>
      <c r="K36" s="1020"/>
      <c r="L36" s="1020"/>
      <c r="M36" s="1020"/>
      <c r="N36" s="1020"/>
      <c r="O36" s="1020"/>
      <c r="P36" s="1021"/>
      <c r="Q36" s="1027"/>
      <c r="R36" s="1028"/>
      <c r="S36" s="1028"/>
      <c r="T36" s="1028"/>
      <c r="U36" s="1028"/>
      <c r="V36" s="1028"/>
      <c r="W36" s="1028"/>
      <c r="X36" s="1028"/>
      <c r="Y36" s="1028"/>
      <c r="Z36" s="1028"/>
      <c r="AA36" s="1028"/>
      <c r="AB36" s="1028"/>
      <c r="AC36" s="1028"/>
      <c r="AD36" s="1028"/>
      <c r="AE36" s="1029"/>
      <c r="AF36" s="1024"/>
      <c r="AG36" s="1025"/>
      <c r="AH36" s="1025"/>
      <c r="AI36" s="1025"/>
      <c r="AJ36" s="1026"/>
      <c r="AK36" s="969"/>
      <c r="AL36" s="960"/>
      <c r="AM36" s="960"/>
      <c r="AN36" s="960"/>
      <c r="AO36" s="960"/>
      <c r="AP36" s="960"/>
      <c r="AQ36" s="960"/>
      <c r="AR36" s="960"/>
      <c r="AS36" s="960"/>
      <c r="AT36" s="960"/>
      <c r="AU36" s="960"/>
      <c r="AV36" s="960"/>
      <c r="AW36" s="960"/>
      <c r="AX36" s="960"/>
      <c r="AY36" s="960"/>
      <c r="AZ36" s="1030"/>
      <c r="BA36" s="1030"/>
      <c r="BB36" s="1030"/>
      <c r="BC36" s="1030"/>
      <c r="BD36" s="1030"/>
      <c r="BE36" s="961"/>
      <c r="BF36" s="961"/>
      <c r="BG36" s="961"/>
      <c r="BH36" s="961"/>
      <c r="BI36" s="962"/>
      <c r="BJ36" s="226"/>
      <c r="BK36" s="226"/>
      <c r="BL36" s="226"/>
      <c r="BM36" s="226"/>
      <c r="BN36" s="226"/>
      <c r="BO36" s="235"/>
      <c r="BP36" s="235"/>
      <c r="BQ36" s="232">
        <v>30</v>
      </c>
      <c r="BR36" s="233"/>
      <c r="BS36" s="981"/>
      <c r="BT36" s="982"/>
      <c r="BU36" s="982"/>
      <c r="BV36" s="982"/>
      <c r="BW36" s="982"/>
      <c r="BX36" s="982"/>
      <c r="BY36" s="982"/>
      <c r="BZ36" s="982"/>
      <c r="CA36" s="982"/>
      <c r="CB36" s="982"/>
      <c r="CC36" s="982"/>
      <c r="CD36" s="982"/>
      <c r="CE36" s="982"/>
      <c r="CF36" s="982"/>
      <c r="CG36" s="1003"/>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224"/>
    </row>
    <row r="37" spans="1:131" ht="26.25" customHeight="1">
      <c r="A37" s="236">
        <v>10</v>
      </c>
      <c r="B37" s="1019"/>
      <c r="C37" s="1020"/>
      <c r="D37" s="1020"/>
      <c r="E37" s="1020"/>
      <c r="F37" s="1020"/>
      <c r="G37" s="1020"/>
      <c r="H37" s="1020"/>
      <c r="I37" s="1020"/>
      <c r="J37" s="1020"/>
      <c r="K37" s="1020"/>
      <c r="L37" s="1020"/>
      <c r="M37" s="1020"/>
      <c r="N37" s="1020"/>
      <c r="O37" s="1020"/>
      <c r="P37" s="1021"/>
      <c r="Q37" s="1027"/>
      <c r="R37" s="1028"/>
      <c r="S37" s="1028"/>
      <c r="T37" s="1028"/>
      <c r="U37" s="1028"/>
      <c r="V37" s="1028"/>
      <c r="W37" s="1028"/>
      <c r="X37" s="1028"/>
      <c r="Y37" s="1028"/>
      <c r="Z37" s="1028"/>
      <c r="AA37" s="1028"/>
      <c r="AB37" s="1028"/>
      <c r="AC37" s="1028"/>
      <c r="AD37" s="1028"/>
      <c r="AE37" s="1029"/>
      <c r="AF37" s="1024"/>
      <c r="AG37" s="1025"/>
      <c r="AH37" s="1025"/>
      <c r="AI37" s="1025"/>
      <c r="AJ37" s="1026"/>
      <c r="AK37" s="969"/>
      <c r="AL37" s="960"/>
      <c r="AM37" s="960"/>
      <c r="AN37" s="960"/>
      <c r="AO37" s="960"/>
      <c r="AP37" s="960"/>
      <c r="AQ37" s="960"/>
      <c r="AR37" s="960"/>
      <c r="AS37" s="960"/>
      <c r="AT37" s="960"/>
      <c r="AU37" s="960"/>
      <c r="AV37" s="960"/>
      <c r="AW37" s="960"/>
      <c r="AX37" s="960"/>
      <c r="AY37" s="960"/>
      <c r="AZ37" s="1030"/>
      <c r="BA37" s="1030"/>
      <c r="BB37" s="1030"/>
      <c r="BC37" s="1030"/>
      <c r="BD37" s="1030"/>
      <c r="BE37" s="961"/>
      <c r="BF37" s="961"/>
      <c r="BG37" s="961"/>
      <c r="BH37" s="961"/>
      <c r="BI37" s="962"/>
      <c r="BJ37" s="226"/>
      <c r="BK37" s="226"/>
      <c r="BL37" s="226"/>
      <c r="BM37" s="226"/>
      <c r="BN37" s="226"/>
      <c r="BO37" s="235"/>
      <c r="BP37" s="235"/>
      <c r="BQ37" s="232">
        <v>31</v>
      </c>
      <c r="BR37" s="233"/>
      <c r="BS37" s="981"/>
      <c r="BT37" s="982"/>
      <c r="BU37" s="982"/>
      <c r="BV37" s="982"/>
      <c r="BW37" s="982"/>
      <c r="BX37" s="982"/>
      <c r="BY37" s="982"/>
      <c r="BZ37" s="982"/>
      <c r="CA37" s="982"/>
      <c r="CB37" s="982"/>
      <c r="CC37" s="982"/>
      <c r="CD37" s="982"/>
      <c r="CE37" s="982"/>
      <c r="CF37" s="982"/>
      <c r="CG37" s="1003"/>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224"/>
    </row>
    <row r="38" spans="1:131" ht="26.25" customHeight="1">
      <c r="A38" s="236">
        <v>11</v>
      </c>
      <c r="B38" s="1019"/>
      <c r="C38" s="1020"/>
      <c r="D38" s="1020"/>
      <c r="E38" s="1020"/>
      <c r="F38" s="1020"/>
      <c r="G38" s="1020"/>
      <c r="H38" s="1020"/>
      <c r="I38" s="1020"/>
      <c r="J38" s="1020"/>
      <c r="K38" s="1020"/>
      <c r="L38" s="1020"/>
      <c r="M38" s="1020"/>
      <c r="N38" s="1020"/>
      <c r="O38" s="1020"/>
      <c r="P38" s="1021"/>
      <c r="Q38" s="1027"/>
      <c r="R38" s="1028"/>
      <c r="S38" s="1028"/>
      <c r="T38" s="1028"/>
      <c r="U38" s="1028"/>
      <c r="V38" s="1028"/>
      <c r="W38" s="1028"/>
      <c r="X38" s="1028"/>
      <c r="Y38" s="1028"/>
      <c r="Z38" s="1028"/>
      <c r="AA38" s="1028"/>
      <c r="AB38" s="1028"/>
      <c r="AC38" s="1028"/>
      <c r="AD38" s="1028"/>
      <c r="AE38" s="1029"/>
      <c r="AF38" s="1024"/>
      <c r="AG38" s="1025"/>
      <c r="AH38" s="1025"/>
      <c r="AI38" s="1025"/>
      <c r="AJ38" s="1026"/>
      <c r="AK38" s="969"/>
      <c r="AL38" s="960"/>
      <c r="AM38" s="960"/>
      <c r="AN38" s="960"/>
      <c r="AO38" s="960"/>
      <c r="AP38" s="960"/>
      <c r="AQ38" s="960"/>
      <c r="AR38" s="960"/>
      <c r="AS38" s="960"/>
      <c r="AT38" s="960"/>
      <c r="AU38" s="960"/>
      <c r="AV38" s="960"/>
      <c r="AW38" s="960"/>
      <c r="AX38" s="960"/>
      <c r="AY38" s="960"/>
      <c r="AZ38" s="1030"/>
      <c r="BA38" s="1030"/>
      <c r="BB38" s="1030"/>
      <c r="BC38" s="1030"/>
      <c r="BD38" s="1030"/>
      <c r="BE38" s="961"/>
      <c r="BF38" s="961"/>
      <c r="BG38" s="961"/>
      <c r="BH38" s="961"/>
      <c r="BI38" s="962"/>
      <c r="BJ38" s="226"/>
      <c r="BK38" s="226"/>
      <c r="BL38" s="226"/>
      <c r="BM38" s="226"/>
      <c r="BN38" s="226"/>
      <c r="BO38" s="235"/>
      <c r="BP38" s="235"/>
      <c r="BQ38" s="232">
        <v>32</v>
      </c>
      <c r="BR38" s="233"/>
      <c r="BS38" s="981"/>
      <c r="BT38" s="982"/>
      <c r="BU38" s="982"/>
      <c r="BV38" s="982"/>
      <c r="BW38" s="982"/>
      <c r="BX38" s="982"/>
      <c r="BY38" s="982"/>
      <c r="BZ38" s="982"/>
      <c r="CA38" s="982"/>
      <c r="CB38" s="982"/>
      <c r="CC38" s="982"/>
      <c r="CD38" s="982"/>
      <c r="CE38" s="982"/>
      <c r="CF38" s="982"/>
      <c r="CG38" s="1003"/>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224"/>
    </row>
    <row r="39" spans="1:131" ht="26.25" customHeight="1">
      <c r="A39" s="236">
        <v>12</v>
      </c>
      <c r="B39" s="1019"/>
      <c r="C39" s="1020"/>
      <c r="D39" s="1020"/>
      <c r="E39" s="1020"/>
      <c r="F39" s="1020"/>
      <c r="G39" s="1020"/>
      <c r="H39" s="1020"/>
      <c r="I39" s="1020"/>
      <c r="J39" s="1020"/>
      <c r="K39" s="1020"/>
      <c r="L39" s="1020"/>
      <c r="M39" s="1020"/>
      <c r="N39" s="1020"/>
      <c r="O39" s="1020"/>
      <c r="P39" s="1021"/>
      <c r="Q39" s="1027"/>
      <c r="R39" s="1028"/>
      <c r="S39" s="1028"/>
      <c r="T39" s="1028"/>
      <c r="U39" s="1028"/>
      <c r="V39" s="1028"/>
      <c r="W39" s="1028"/>
      <c r="X39" s="1028"/>
      <c r="Y39" s="1028"/>
      <c r="Z39" s="1028"/>
      <c r="AA39" s="1028"/>
      <c r="AB39" s="1028"/>
      <c r="AC39" s="1028"/>
      <c r="AD39" s="1028"/>
      <c r="AE39" s="1029"/>
      <c r="AF39" s="1024"/>
      <c r="AG39" s="1025"/>
      <c r="AH39" s="1025"/>
      <c r="AI39" s="1025"/>
      <c r="AJ39" s="1026"/>
      <c r="AK39" s="969"/>
      <c r="AL39" s="960"/>
      <c r="AM39" s="960"/>
      <c r="AN39" s="960"/>
      <c r="AO39" s="960"/>
      <c r="AP39" s="960"/>
      <c r="AQ39" s="960"/>
      <c r="AR39" s="960"/>
      <c r="AS39" s="960"/>
      <c r="AT39" s="960"/>
      <c r="AU39" s="960"/>
      <c r="AV39" s="960"/>
      <c r="AW39" s="960"/>
      <c r="AX39" s="960"/>
      <c r="AY39" s="960"/>
      <c r="AZ39" s="1030"/>
      <c r="BA39" s="1030"/>
      <c r="BB39" s="1030"/>
      <c r="BC39" s="1030"/>
      <c r="BD39" s="1030"/>
      <c r="BE39" s="961"/>
      <c r="BF39" s="961"/>
      <c r="BG39" s="961"/>
      <c r="BH39" s="961"/>
      <c r="BI39" s="962"/>
      <c r="BJ39" s="226"/>
      <c r="BK39" s="226"/>
      <c r="BL39" s="226"/>
      <c r="BM39" s="226"/>
      <c r="BN39" s="226"/>
      <c r="BO39" s="235"/>
      <c r="BP39" s="235"/>
      <c r="BQ39" s="232">
        <v>33</v>
      </c>
      <c r="BR39" s="233"/>
      <c r="BS39" s="981"/>
      <c r="BT39" s="982"/>
      <c r="BU39" s="982"/>
      <c r="BV39" s="982"/>
      <c r="BW39" s="982"/>
      <c r="BX39" s="982"/>
      <c r="BY39" s="982"/>
      <c r="BZ39" s="982"/>
      <c r="CA39" s="982"/>
      <c r="CB39" s="982"/>
      <c r="CC39" s="982"/>
      <c r="CD39" s="982"/>
      <c r="CE39" s="982"/>
      <c r="CF39" s="982"/>
      <c r="CG39" s="1003"/>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224"/>
    </row>
    <row r="40" spans="1:131" ht="26.25" customHeight="1">
      <c r="A40" s="232">
        <v>13</v>
      </c>
      <c r="B40" s="1019"/>
      <c r="C40" s="1020"/>
      <c r="D40" s="1020"/>
      <c r="E40" s="1020"/>
      <c r="F40" s="1020"/>
      <c r="G40" s="1020"/>
      <c r="H40" s="1020"/>
      <c r="I40" s="1020"/>
      <c r="J40" s="1020"/>
      <c r="K40" s="1020"/>
      <c r="L40" s="1020"/>
      <c r="M40" s="1020"/>
      <c r="N40" s="1020"/>
      <c r="O40" s="1020"/>
      <c r="P40" s="1021"/>
      <c r="Q40" s="1027"/>
      <c r="R40" s="1028"/>
      <c r="S40" s="1028"/>
      <c r="T40" s="1028"/>
      <c r="U40" s="1028"/>
      <c r="V40" s="1028"/>
      <c r="W40" s="1028"/>
      <c r="X40" s="1028"/>
      <c r="Y40" s="1028"/>
      <c r="Z40" s="1028"/>
      <c r="AA40" s="1028"/>
      <c r="AB40" s="1028"/>
      <c r="AC40" s="1028"/>
      <c r="AD40" s="1028"/>
      <c r="AE40" s="1029"/>
      <c r="AF40" s="1024"/>
      <c r="AG40" s="1025"/>
      <c r="AH40" s="1025"/>
      <c r="AI40" s="1025"/>
      <c r="AJ40" s="1026"/>
      <c r="AK40" s="969"/>
      <c r="AL40" s="960"/>
      <c r="AM40" s="960"/>
      <c r="AN40" s="960"/>
      <c r="AO40" s="960"/>
      <c r="AP40" s="960"/>
      <c r="AQ40" s="960"/>
      <c r="AR40" s="960"/>
      <c r="AS40" s="960"/>
      <c r="AT40" s="960"/>
      <c r="AU40" s="960"/>
      <c r="AV40" s="960"/>
      <c r="AW40" s="960"/>
      <c r="AX40" s="960"/>
      <c r="AY40" s="960"/>
      <c r="AZ40" s="1030"/>
      <c r="BA40" s="1030"/>
      <c r="BB40" s="1030"/>
      <c r="BC40" s="1030"/>
      <c r="BD40" s="1030"/>
      <c r="BE40" s="961"/>
      <c r="BF40" s="961"/>
      <c r="BG40" s="961"/>
      <c r="BH40" s="961"/>
      <c r="BI40" s="962"/>
      <c r="BJ40" s="226"/>
      <c r="BK40" s="226"/>
      <c r="BL40" s="226"/>
      <c r="BM40" s="226"/>
      <c r="BN40" s="226"/>
      <c r="BO40" s="235"/>
      <c r="BP40" s="235"/>
      <c r="BQ40" s="232">
        <v>34</v>
      </c>
      <c r="BR40" s="233"/>
      <c r="BS40" s="981"/>
      <c r="BT40" s="982"/>
      <c r="BU40" s="982"/>
      <c r="BV40" s="982"/>
      <c r="BW40" s="982"/>
      <c r="BX40" s="982"/>
      <c r="BY40" s="982"/>
      <c r="BZ40" s="982"/>
      <c r="CA40" s="982"/>
      <c r="CB40" s="982"/>
      <c r="CC40" s="982"/>
      <c r="CD40" s="982"/>
      <c r="CE40" s="982"/>
      <c r="CF40" s="982"/>
      <c r="CG40" s="1003"/>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224"/>
    </row>
    <row r="41" spans="1:131" ht="26.25" customHeight="1">
      <c r="A41" s="232">
        <v>14</v>
      </c>
      <c r="B41" s="1019"/>
      <c r="C41" s="1020"/>
      <c r="D41" s="1020"/>
      <c r="E41" s="1020"/>
      <c r="F41" s="1020"/>
      <c r="G41" s="1020"/>
      <c r="H41" s="1020"/>
      <c r="I41" s="1020"/>
      <c r="J41" s="1020"/>
      <c r="K41" s="1020"/>
      <c r="L41" s="1020"/>
      <c r="M41" s="1020"/>
      <c r="N41" s="1020"/>
      <c r="O41" s="1020"/>
      <c r="P41" s="1021"/>
      <c r="Q41" s="1027"/>
      <c r="R41" s="1028"/>
      <c r="S41" s="1028"/>
      <c r="T41" s="1028"/>
      <c r="U41" s="1028"/>
      <c r="V41" s="1028"/>
      <c r="W41" s="1028"/>
      <c r="X41" s="1028"/>
      <c r="Y41" s="1028"/>
      <c r="Z41" s="1028"/>
      <c r="AA41" s="1028"/>
      <c r="AB41" s="1028"/>
      <c r="AC41" s="1028"/>
      <c r="AD41" s="1028"/>
      <c r="AE41" s="1029"/>
      <c r="AF41" s="1024"/>
      <c r="AG41" s="1025"/>
      <c r="AH41" s="1025"/>
      <c r="AI41" s="1025"/>
      <c r="AJ41" s="1026"/>
      <c r="AK41" s="969"/>
      <c r="AL41" s="960"/>
      <c r="AM41" s="960"/>
      <c r="AN41" s="960"/>
      <c r="AO41" s="960"/>
      <c r="AP41" s="960"/>
      <c r="AQ41" s="960"/>
      <c r="AR41" s="960"/>
      <c r="AS41" s="960"/>
      <c r="AT41" s="960"/>
      <c r="AU41" s="960"/>
      <c r="AV41" s="960"/>
      <c r="AW41" s="960"/>
      <c r="AX41" s="960"/>
      <c r="AY41" s="960"/>
      <c r="AZ41" s="1030"/>
      <c r="BA41" s="1030"/>
      <c r="BB41" s="1030"/>
      <c r="BC41" s="1030"/>
      <c r="BD41" s="1030"/>
      <c r="BE41" s="961"/>
      <c r="BF41" s="961"/>
      <c r="BG41" s="961"/>
      <c r="BH41" s="961"/>
      <c r="BI41" s="962"/>
      <c r="BJ41" s="226"/>
      <c r="BK41" s="226"/>
      <c r="BL41" s="226"/>
      <c r="BM41" s="226"/>
      <c r="BN41" s="226"/>
      <c r="BO41" s="235"/>
      <c r="BP41" s="235"/>
      <c r="BQ41" s="232">
        <v>35</v>
      </c>
      <c r="BR41" s="233"/>
      <c r="BS41" s="981"/>
      <c r="BT41" s="982"/>
      <c r="BU41" s="982"/>
      <c r="BV41" s="982"/>
      <c r="BW41" s="982"/>
      <c r="BX41" s="982"/>
      <c r="BY41" s="982"/>
      <c r="BZ41" s="982"/>
      <c r="CA41" s="982"/>
      <c r="CB41" s="982"/>
      <c r="CC41" s="982"/>
      <c r="CD41" s="982"/>
      <c r="CE41" s="982"/>
      <c r="CF41" s="982"/>
      <c r="CG41" s="1003"/>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224"/>
    </row>
    <row r="42" spans="1:131" ht="26.25" customHeight="1">
      <c r="A42" s="232">
        <v>15</v>
      </c>
      <c r="B42" s="1019"/>
      <c r="C42" s="1020"/>
      <c r="D42" s="1020"/>
      <c r="E42" s="1020"/>
      <c r="F42" s="1020"/>
      <c r="G42" s="1020"/>
      <c r="H42" s="1020"/>
      <c r="I42" s="1020"/>
      <c r="J42" s="1020"/>
      <c r="K42" s="1020"/>
      <c r="L42" s="1020"/>
      <c r="M42" s="1020"/>
      <c r="N42" s="1020"/>
      <c r="O42" s="1020"/>
      <c r="P42" s="1021"/>
      <c r="Q42" s="1027"/>
      <c r="R42" s="1028"/>
      <c r="S42" s="1028"/>
      <c r="T42" s="1028"/>
      <c r="U42" s="1028"/>
      <c r="V42" s="1028"/>
      <c r="W42" s="1028"/>
      <c r="X42" s="1028"/>
      <c r="Y42" s="1028"/>
      <c r="Z42" s="1028"/>
      <c r="AA42" s="1028"/>
      <c r="AB42" s="1028"/>
      <c r="AC42" s="1028"/>
      <c r="AD42" s="1028"/>
      <c r="AE42" s="1029"/>
      <c r="AF42" s="1024"/>
      <c r="AG42" s="1025"/>
      <c r="AH42" s="1025"/>
      <c r="AI42" s="1025"/>
      <c r="AJ42" s="1026"/>
      <c r="AK42" s="969"/>
      <c r="AL42" s="960"/>
      <c r="AM42" s="960"/>
      <c r="AN42" s="960"/>
      <c r="AO42" s="960"/>
      <c r="AP42" s="960"/>
      <c r="AQ42" s="960"/>
      <c r="AR42" s="960"/>
      <c r="AS42" s="960"/>
      <c r="AT42" s="960"/>
      <c r="AU42" s="960"/>
      <c r="AV42" s="960"/>
      <c r="AW42" s="960"/>
      <c r="AX42" s="960"/>
      <c r="AY42" s="960"/>
      <c r="AZ42" s="1030"/>
      <c r="BA42" s="1030"/>
      <c r="BB42" s="1030"/>
      <c r="BC42" s="1030"/>
      <c r="BD42" s="1030"/>
      <c r="BE42" s="961"/>
      <c r="BF42" s="961"/>
      <c r="BG42" s="961"/>
      <c r="BH42" s="961"/>
      <c r="BI42" s="962"/>
      <c r="BJ42" s="226"/>
      <c r="BK42" s="226"/>
      <c r="BL42" s="226"/>
      <c r="BM42" s="226"/>
      <c r="BN42" s="226"/>
      <c r="BO42" s="235"/>
      <c r="BP42" s="235"/>
      <c r="BQ42" s="232">
        <v>36</v>
      </c>
      <c r="BR42" s="233"/>
      <c r="BS42" s="981"/>
      <c r="BT42" s="982"/>
      <c r="BU42" s="982"/>
      <c r="BV42" s="982"/>
      <c r="BW42" s="982"/>
      <c r="BX42" s="982"/>
      <c r="BY42" s="982"/>
      <c r="BZ42" s="982"/>
      <c r="CA42" s="982"/>
      <c r="CB42" s="982"/>
      <c r="CC42" s="982"/>
      <c r="CD42" s="982"/>
      <c r="CE42" s="982"/>
      <c r="CF42" s="982"/>
      <c r="CG42" s="1003"/>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224"/>
    </row>
    <row r="43" spans="1:131" ht="26.25" customHeight="1">
      <c r="A43" s="232">
        <v>16</v>
      </c>
      <c r="B43" s="1019"/>
      <c r="C43" s="1020"/>
      <c r="D43" s="1020"/>
      <c r="E43" s="1020"/>
      <c r="F43" s="1020"/>
      <c r="G43" s="1020"/>
      <c r="H43" s="1020"/>
      <c r="I43" s="1020"/>
      <c r="J43" s="1020"/>
      <c r="K43" s="1020"/>
      <c r="L43" s="1020"/>
      <c r="M43" s="1020"/>
      <c r="N43" s="1020"/>
      <c r="O43" s="1020"/>
      <c r="P43" s="1021"/>
      <c r="Q43" s="1027"/>
      <c r="R43" s="1028"/>
      <c r="S43" s="1028"/>
      <c r="T43" s="1028"/>
      <c r="U43" s="1028"/>
      <c r="V43" s="1028"/>
      <c r="W43" s="1028"/>
      <c r="X43" s="1028"/>
      <c r="Y43" s="1028"/>
      <c r="Z43" s="1028"/>
      <c r="AA43" s="1028"/>
      <c r="AB43" s="1028"/>
      <c r="AC43" s="1028"/>
      <c r="AD43" s="1028"/>
      <c r="AE43" s="1029"/>
      <c r="AF43" s="1024"/>
      <c r="AG43" s="1025"/>
      <c r="AH43" s="1025"/>
      <c r="AI43" s="1025"/>
      <c r="AJ43" s="1026"/>
      <c r="AK43" s="969"/>
      <c r="AL43" s="960"/>
      <c r="AM43" s="960"/>
      <c r="AN43" s="960"/>
      <c r="AO43" s="960"/>
      <c r="AP43" s="960"/>
      <c r="AQ43" s="960"/>
      <c r="AR43" s="960"/>
      <c r="AS43" s="960"/>
      <c r="AT43" s="960"/>
      <c r="AU43" s="960"/>
      <c r="AV43" s="960"/>
      <c r="AW43" s="960"/>
      <c r="AX43" s="960"/>
      <c r="AY43" s="960"/>
      <c r="AZ43" s="1030"/>
      <c r="BA43" s="1030"/>
      <c r="BB43" s="1030"/>
      <c r="BC43" s="1030"/>
      <c r="BD43" s="1030"/>
      <c r="BE43" s="961"/>
      <c r="BF43" s="961"/>
      <c r="BG43" s="961"/>
      <c r="BH43" s="961"/>
      <c r="BI43" s="962"/>
      <c r="BJ43" s="226"/>
      <c r="BK43" s="226"/>
      <c r="BL43" s="226"/>
      <c r="BM43" s="226"/>
      <c r="BN43" s="226"/>
      <c r="BO43" s="235"/>
      <c r="BP43" s="235"/>
      <c r="BQ43" s="232">
        <v>37</v>
      </c>
      <c r="BR43" s="233"/>
      <c r="BS43" s="981"/>
      <c r="BT43" s="982"/>
      <c r="BU43" s="982"/>
      <c r="BV43" s="982"/>
      <c r="BW43" s="982"/>
      <c r="BX43" s="982"/>
      <c r="BY43" s="982"/>
      <c r="BZ43" s="982"/>
      <c r="CA43" s="982"/>
      <c r="CB43" s="982"/>
      <c r="CC43" s="982"/>
      <c r="CD43" s="982"/>
      <c r="CE43" s="982"/>
      <c r="CF43" s="982"/>
      <c r="CG43" s="1003"/>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224"/>
    </row>
    <row r="44" spans="1:131" ht="26.25" customHeight="1">
      <c r="A44" s="232">
        <v>17</v>
      </c>
      <c r="B44" s="1019"/>
      <c r="C44" s="1020"/>
      <c r="D44" s="1020"/>
      <c r="E44" s="1020"/>
      <c r="F44" s="1020"/>
      <c r="G44" s="1020"/>
      <c r="H44" s="1020"/>
      <c r="I44" s="1020"/>
      <c r="J44" s="1020"/>
      <c r="K44" s="1020"/>
      <c r="L44" s="1020"/>
      <c r="M44" s="1020"/>
      <c r="N44" s="1020"/>
      <c r="O44" s="1020"/>
      <c r="P44" s="1021"/>
      <c r="Q44" s="1027"/>
      <c r="R44" s="1028"/>
      <c r="S44" s="1028"/>
      <c r="T44" s="1028"/>
      <c r="U44" s="1028"/>
      <c r="V44" s="1028"/>
      <c r="W44" s="1028"/>
      <c r="X44" s="1028"/>
      <c r="Y44" s="1028"/>
      <c r="Z44" s="1028"/>
      <c r="AA44" s="1028"/>
      <c r="AB44" s="1028"/>
      <c r="AC44" s="1028"/>
      <c r="AD44" s="1028"/>
      <c r="AE44" s="1029"/>
      <c r="AF44" s="1024"/>
      <c r="AG44" s="1025"/>
      <c r="AH44" s="1025"/>
      <c r="AI44" s="1025"/>
      <c r="AJ44" s="1026"/>
      <c r="AK44" s="969"/>
      <c r="AL44" s="960"/>
      <c r="AM44" s="960"/>
      <c r="AN44" s="960"/>
      <c r="AO44" s="960"/>
      <c r="AP44" s="960"/>
      <c r="AQ44" s="960"/>
      <c r="AR44" s="960"/>
      <c r="AS44" s="960"/>
      <c r="AT44" s="960"/>
      <c r="AU44" s="960"/>
      <c r="AV44" s="960"/>
      <c r="AW44" s="960"/>
      <c r="AX44" s="960"/>
      <c r="AY44" s="960"/>
      <c r="AZ44" s="1030"/>
      <c r="BA44" s="1030"/>
      <c r="BB44" s="1030"/>
      <c r="BC44" s="1030"/>
      <c r="BD44" s="1030"/>
      <c r="BE44" s="961"/>
      <c r="BF44" s="961"/>
      <c r="BG44" s="961"/>
      <c r="BH44" s="961"/>
      <c r="BI44" s="962"/>
      <c r="BJ44" s="226"/>
      <c r="BK44" s="226"/>
      <c r="BL44" s="226"/>
      <c r="BM44" s="226"/>
      <c r="BN44" s="226"/>
      <c r="BO44" s="235"/>
      <c r="BP44" s="235"/>
      <c r="BQ44" s="232">
        <v>38</v>
      </c>
      <c r="BR44" s="233"/>
      <c r="BS44" s="981"/>
      <c r="BT44" s="982"/>
      <c r="BU44" s="982"/>
      <c r="BV44" s="982"/>
      <c r="BW44" s="982"/>
      <c r="BX44" s="982"/>
      <c r="BY44" s="982"/>
      <c r="BZ44" s="982"/>
      <c r="CA44" s="982"/>
      <c r="CB44" s="982"/>
      <c r="CC44" s="982"/>
      <c r="CD44" s="982"/>
      <c r="CE44" s="982"/>
      <c r="CF44" s="982"/>
      <c r="CG44" s="1003"/>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224"/>
    </row>
    <row r="45" spans="1:131" ht="26.25" customHeight="1">
      <c r="A45" s="232">
        <v>18</v>
      </c>
      <c r="B45" s="1019"/>
      <c r="C45" s="1020"/>
      <c r="D45" s="1020"/>
      <c r="E45" s="1020"/>
      <c r="F45" s="1020"/>
      <c r="G45" s="1020"/>
      <c r="H45" s="1020"/>
      <c r="I45" s="1020"/>
      <c r="J45" s="1020"/>
      <c r="K45" s="1020"/>
      <c r="L45" s="1020"/>
      <c r="M45" s="1020"/>
      <c r="N45" s="1020"/>
      <c r="O45" s="1020"/>
      <c r="P45" s="1021"/>
      <c r="Q45" s="1027"/>
      <c r="R45" s="1028"/>
      <c r="S45" s="1028"/>
      <c r="T45" s="1028"/>
      <c r="U45" s="1028"/>
      <c r="V45" s="1028"/>
      <c r="W45" s="1028"/>
      <c r="X45" s="1028"/>
      <c r="Y45" s="1028"/>
      <c r="Z45" s="1028"/>
      <c r="AA45" s="1028"/>
      <c r="AB45" s="1028"/>
      <c r="AC45" s="1028"/>
      <c r="AD45" s="1028"/>
      <c r="AE45" s="1029"/>
      <c r="AF45" s="1024"/>
      <c r="AG45" s="1025"/>
      <c r="AH45" s="1025"/>
      <c r="AI45" s="1025"/>
      <c r="AJ45" s="1026"/>
      <c r="AK45" s="969"/>
      <c r="AL45" s="960"/>
      <c r="AM45" s="960"/>
      <c r="AN45" s="960"/>
      <c r="AO45" s="960"/>
      <c r="AP45" s="960"/>
      <c r="AQ45" s="960"/>
      <c r="AR45" s="960"/>
      <c r="AS45" s="960"/>
      <c r="AT45" s="960"/>
      <c r="AU45" s="960"/>
      <c r="AV45" s="960"/>
      <c r="AW45" s="960"/>
      <c r="AX45" s="960"/>
      <c r="AY45" s="960"/>
      <c r="AZ45" s="1030"/>
      <c r="BA45" s="1030"/>
      <c r="BB45" s="1030"/>
      <c r="BC45" s="1030"/>
      <c r="BD45" s="1030"/>
      <c r="BE45" s="961"/>
      <c r="BF45" s="961"/>
      <c r="BG45" s="961"/>
      <c r="BH45" s="961"/>
      <c r="BI45" s="962"/>
      <c r="BJ45" s="226"/>
      <c r="BK45" s="226"/>
      <c r="BL45" s="226"/>
      <c r="BM45" s="226"/>
      <c r="BN45" s="226"/>
      <c r="BO45" s="235"/>
      <c r="BP45" s="235"/>
      <c r="BQ45" s="232">
        <v>39</v>
      </c>
      <c r="BR45" s="233"/>
      <c r="BS45" s="981"/>
      <c r="BT45" s="982"/>
      <c r="BU45" s="982"/>
      <c r="BV45" s="982"/>
      <c r="BW45" s="982"/>
      <c r="BX45" s="982"/>
      <c r="BY45" s="982"/>
      <c r="BZ45" s="982"/>
      <c r="CA45" s="982"/>
      <c r="CB45" s="982"/>
      <c r="CC45" s="982"/>
      <c r="CD45" s="982"/>
      <c r="CE45" s="982"/>
      <c r="CF45" s="982"/>
      <c r="CG45" s="1003"/>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224"/>
    </row>
    <row r="46" spans="1:131" ht="26.25" customHeight="1">
      <c r="A46" s="232">
        <v>19</v>
      </c>
      <c r="B46" s="1019"/>
      <c r="C46" s="1020"/>
      <c r="D46" s="1020"/>
      <c r="E46" s="1020"/>
      <c r="F46" s="1020"/>
      <c r="G46" s="1020"/>
      <c r="H46" s="1020"/>
      <c r="I46" s="1020"/>
      <c r="J46" s="1020"/>
      <c r="K46" s="1020"/>
      <c r="L46" s="1020"/>
      <c r="M46" s="1020"/>
      <c r="N46" s="1020"/>
      <c r="O46" s="1020"/>
      <c r="P46" s="1021"/>
      <c r="Q46" s="1027"/>
      <c r="R46" s="1028"/>
      <c r="S46" s="1028"/>
      <c r="T46" s="1028"/>
      <c r="U46" s="1028"/>
      <c r="V46" s="1028"/>
      <c r="W46" s="1028"/>
      <c r="X46" s="1028"/>
      <c r="Y46" s="1028"/>
      <c r="Z46" s="1028"/>
      <c r="AA46" s="1028"/>
      <c r="AB46" s="1028"/>
      <c r="AC46" s="1028"/>
      <c r="AD46" s="1028"/>
      <c r="AE46" s="1029"/>
      <c r="AF46" s="1024"/>
      <c r="AG46" s="1025"/>
      <c r="AH46" s="1025"/>
      <c r="AI46" s="1025"/>
      <c r="AJ46" s="1026"/>
      <c r="AK46" s="969"/>
      <c r="AL46" s="960"/>
      <c r="AM46" s="960"/>
      <c r="AN46" s="960"/>
      <c r="AO46" s="960"/>
      <c r="AP46" s="960"/>
      <c r="AQ46" s="960"/>
      <c r="AR46" s="960"/>
      <c r="AS46" s="960"/>
      <c r="AT46" s="960"/>
      <c r="AU46" s="960"/>
      <c r="AV46" s="960"/>
      <c r="AW46" s="960"/>
      <c r="AX46" s="960"/>
      <c r="AY46" s="960"/>
      <c r="AZ46" s="1030"/>
      <c r="BA46" s="1030"/>
      <c r="BB46" s="1030"/>
      <c r="BC46" s="1030"/>
      <c r="BD46" s="1030"/>
      <c r="BE46" s="961"/>
      <c r="BF46" s="961"/>
      <c r="BG46" s="961"/>
      <c r="BH46" s="961"/>
      <c r="BI46" s="962"/>
      <c r="BJ46" s="226"/>
      <c r="BK46" s="226"/>
      <c r="BL46" s="226"/>
      <c r="BM46" s="226"/>
      <c r="BN46" s="226"/>
      <c r="BO46" s="235"/>
      <c r="BP46" s="235"/>
      <c r="BQ46" s="232">
        <v>40</v>
      </c>
      <c r="BR46" s="233"/>
      <c r="BS46" s="981"/>
      <c r="BT46" s="982"/>
      <c r="BU46" s="982"/>
      <c r="BV46" s="982"/>
      <c r="BW46" s="982"/>
      <c r="BX46" s="982"/>
      <c r="BY46" s="982"/>
      <c r="BZ46" s="982"/>
      <c r="CA46" s="982"/>
      <c r="CB46" s="982"/>
      <c r="CC46" s="982"/>
      <c r="CD46" s="982"/>
      <c r="CE46" s="982"/>
      <c r="CF46" s="982"/>
      <c r="CG46" s="1003"/>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224"/>
    </row>
    <row r="47" spans="1:131" ht="26.25" customHeight="1">
      <c r="A47" s="232">
        <v>20</v>
      </c>
      <c r="B47" s="1019"/>
      <c r="C47" s="1020"/>
      <c r="D47" s="1020"/>
      <c r="E47" s="1020"/>
      <c r="F47" s="1020"/>
      <c r="G47" s="1020"/>
      <c r="H47" s="1020"/>
      <c r="I47" s="1020"/>
      <c r="J47" s="1020"/>
      <c r="K47" s="1020"/>
      <c r="L47" s="1020"/>
      <c r="M47" s="1020"/>
      <c r="N47" s="1020"/>
      <c r="O47" s="1020"/>
      <c r="P47" s="1021"/>
      <c r="Q47" s="1027"/>
      <c r="R47" s="1028"/>
      <c r="S47" s="1028"/>
      <c r="T47" s="1028"/>
      <c r="U47" s="1028"/>
      <c r="V47" s="1028"/>
      <c r="W47" s="1028"/>
      <c r="X47" s="1028"/>
      <c r="Y47" s="1028"/>
      <c r="Z47" s="1028"/>
      <c r="AA47" s="1028"/>
      <c r="AB47" s="1028"/>
      <c r="AC47" s="1028"/>
      <c r="AD47" s="1028"/>
      <c r="AE47" s="1029"/>
      <c r="AF47" s="1024"/>
      <c r="AG47" s="1025"/>
      <c r="AH47" s="1025"/>
      <c r="AI47" s="1025"/>
      <c r="AJ47" s="1026"/>
      <c r="AK47" s="969"/>
      <c r="AL47" s="960"/>
      <c r="AM47" s="960"/>
      <c r="AN47" s="960"/>
      <c r="AO47" s="960"/>
      <c r="AP47" s="960"/>
      <c r="AQ47" s="960"/>
      <c r="AR47" s="960"/>
      <c r="AS47" s="960"/>
      <c r="AT47" s="960"/>
      <c r="AU47" s="960"/>
      <c r="AV47" s="960"/>
      <c r="AW47" s="960"/>
      <c r="AX47" s="960"/>
      <c r="AY47" s="960"/>
      <c r="AZ47" s="1030"/>
      <c r="BA47" s="1030"/>
      <c r="BB47" s="1030"/>
      <c r="BC47" s="1030"/>
      <c r="BD47" s="1030"/>
      <c r="BE47" s="961"/>
      <c r="BF47" s="961"/>
      <c r="BG47" s="961"/>
      <c r="BH47" s="961"/>
      <c r="BI47" s="962"/>
      <c r="BJ47" s="226"/>
      <c r="BK47" s="226"/>
      <c r="BL47" s="226"/>
      <c r="BM47" s="226"/>
      <c r="BN47" s="226"/>
      <c r="BO47" s="235"/>
      <c r="BP47" s="235"/>
      <c r="BQ47" s="232">
        <v>41</v>
      </c>
      <c r="BR47" s="233"/>
      <c r="BS47" s="981"/>
      <c r="BT47" s="982"/>
      <c r="BU47" s="982"/>
      <c r="BV47" s="982"/>
      <c r="BW47" s="982"/>
      <c r="BX47" s="982"/>
      <c r="BY47" s="982"/>
      <c r="BZ47" s="982"/>
      <c r="CA47" s="982"/>
      <c r="CB47" s="982"/>
      <c r="CC47" s="982"/>
      <c r="CD47" s="982"/>
      <c r="CE47" s="982"/>
      <c r="CF47" s="982"/>
      <c r="CG47" s="1003"/>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224"/>
    </row>
    <row r="48" spans="1:131" ht="26.25" customHeight="1">
      <c r="A48" s="232">
        <v>21</v>
      </c>
      <c r="B48" s="1019"/>
      <c r="C48" s="1020"/>
      <c r="D48" s="1020"/>
      <c r="E48" s="1020"/>
      <c r="F48" s="1020"/>
      <c r="G48" s="1020"/>
      <c r="H48" s="1020"/>
      <c r="I48" s="1020"/>
      <c r="J48" s="1020"/>
      <c r="K48" s="1020"/>
      <c r="L48" s="1020"/>
      <c r="M48" s="1020"/>
      <c r="N48" s="1020"/>
      <c r="O48" s="1020"/>
      <c r="P48" s="1021"/>
      <c r="Q48" s="1027"/>
      <c r="R48" s="1028"/>
      <c r="S48" s="1028"/>
      <c r="T48" s="1028"/>
      <c r="U48" s="1028"/>
      <c r="V48" s="1028"/>
      <c r="W48" s="1028"/>
      <c r="X48" s="1028"/>
      <c r="Y48" s="1028"/>
      <c r="Z48" s="1028"/>
      <c r="AA48" s="1028"/>
      <c r="AB48" s="1028"/>
      <c r="AC48" s="1028"/>
      <c r="AD48" s="1028"/>
      <c r="AE48" s="1029"/>
      <c r="AF48" s="1024"/>
      <c r="AG48" s="1025"/>
      <c r="AH48" s="1025"/>
      <c r="AI48" s="1025"/>
      <c r="AJ48" s="1026"/>
      <c r="AK48" s="969"/>
      <c r="AL48" s="960"/>
      <c r="AM48" s="960"/>
      <c r="AN48" s="960"/>
      <c r="AO48" s="960"/>
      <c r="AP48" s="960"/>
      <c r="AQ48" s="960"/>
      <c r="AR48" s="960"/>
      <c r="AS48" s="960"/>
      <c r="AT48" s="960"/>
      <c r="AU48" s="960"/>
      <c r="AV48" s="960"/>
      <c r="AW48" s="960"/>
      <c r="AX48" s="960"/>
      <c r="AY48" s="960"/>
      <c r="AZ48" s="1030"/>
      <c r="BA48" s="1030"/>
      <c r="BB48" s="1030"/>
      <c r="BC48" s="1030"/>
      <c r="BD48" s="1030"/>
      <c r="BE48" s="961"/>
      <c r="BF48" s="961"/>
      <c r="BG48" s="961"/>
      <c r="BH48" s="961"/>
      <c r="BI48" s="962"/>
      <c r="BJ48" s="226"/>
      <c r="BK48" s="226"/>
      <c r="BL48" s="226"/>
      <c r="BM48" s="226"/>
      <c r="BN48" s="226"/>
      <c r="BO48" s="235"/>
      <c r="BP48" s="235"/>
      <c r="BQ48" s="232">
        <v>42</v>
      </c>
      <c r="BR48" s="233"/>
      <c r="BS48" s="981"/>
      <c r="BT48" s="982"/>
      <c r="BU48" s="982"/>
      <c r="BV48" s="982"/>
      <c r="BW48" s="982"/>
      <c r="BX48" s="982"/>
      <c r="BY48" s="982"/>
      <c r="BZ48" s="982"/>
      <c r="CA48" s="982"/>
      <c r="CB48" s="982"/>
      <c r="CC48" s="982"/>
      <c r="CD48" s="982"/>
      <c r="CE48" s="982"/>
      <c r="CF48" s="982"/>
      <c r="CG48" s="1003"/>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224"/>
    </row>
    <row r="49" spans="1:131" ht="26.25" customHeight="1">
      <c r="A49" s="232">
        <v>22</v>
      </c>
      <c r="B49" s="1019"/>
      <c r="C49" s="1020"/>
      <c r="D49" s="1020"/>
      <c r="E49" s="1020"/>
      <c r="F49" s="1020"/>
      <c r="G49" s="1020"/>
      <c r="H49" s="1020"/>
      <c r="I49" s="1020"/>
      <c r="J49" s="1020"/>
      <c r="K49" s="1020"/>
      <c r="L49" s="1020"/>
      <c r="M49" s="1020"/>
      <c r="N49" s="1020"/>
      <c r="O49" s="1020"/>
      <c r="P49" s="1021"/>
      <c r="Q49" s="1027"/>
      <c r="R49" s="1028"/>
      <c r="S49" s="1028"/>
      <c r="T49" s="1028"/>
      <c r="U49" s="1028"/>
      <c r="V49" s="1028"/>
      <c r="W49" s="1028"/>
      <c r="X49" s="1028"/>
      <c r="Y49" s="1028"/>
      <c r="Z49" s="1028"/>
      <c r="AA49" s="1028"/>
      <c r="AB49" s="1028"/>
      <c r="AC49" s="1028"/>
      <c r="AD49" s="1028"/>
      <c r="AE49" s="1029"/>
      <c r="AF49" s="1024"/>
      <c r="AG49" s="1025"/>
      <c r="AH49" s="1025"/>
      <c r="AI49" s="1025"/>
      <c r="AJ49" s="1026"/>
      <c r="AK49" s="969"/>
      <c r="AL49" s="960"/>
      <c r="AM49" s="960"/>
      <c r="AN49" s="960"/>
      <c r="AO49" s="960"/>
      <c r="AP49" s="960"/>
      <c r="AQ49" s="960"/>
      <c r="AR49" s="960"/>
      <c r="AS49" s="960"/>
      <c r="AT49" s="960"/>
      <c r="AU49" s="960"/>
      <c r="AV49" s="960"/>
      <c r="AW49" s="960"/>
      <c r="AX49" s="960"/>
      <c r="AY49" s="960"/>
      <c r="AZ49" s="1030"/>
      <c r="BA49" s="1030"/>
      <c r="BB49" s="1030"/>
      <c r="BC49" s="1030"/>
      <c r="BD49" s="1030"/>
      <c r="BE49" s="961"/>
      <c r="BF49" s="961"/>
      <c r="BG49" s="961"/>
      <c r="BH49" s="961"/>
      <c r="BI49" s="962"/>
      <c r="BJ49" s="226"/>
      <c r="BK49" s="226"/>
      <c r="BL49" s="226"/>
      <c r="BM49" s="226"/>
      <c r="BN49" s="226"/>
      <c r="BO49" s="235"/>
      <c r="BP49" s="235"/>
      <c r="BQ49" s="232">
        <v>43</v>
      </c>
      <c r="BR49" s="233"/>
      <c r="BS49" s="981"/>
      <c r="BT49" s="982"/>
      <c r="BU49" s="982"/>
      <c r="BV49" s="982"/>
      <c r="BW49" s="982"/>
      <c r="BX49" s="982"/>
      <c r="BY49" s="982"/>
      <c r="BZ49" s="982"/>
      <c r="CA49" s="982"/>
      <c r="CB49" s="982"/>
      <c r="CC49" s="982"/>
      <c r="CD49" s="982"/>
      <c r="CE49" s="982"/>
      <c r="CF49" s="982"/>
      <c r="CG49" s="1003"/>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224"/>
    </row>
    <row r="50" spans="1:131" ht="26.25" customHeight="1">
      <c r="A50" s="232">
        <v>23</v>
      </c>
      <c r="B50" s="1019"/>
      <c r="C50" s="1020"/>
      <c r="D50" s="1020"/>
      <c r="E50" s="1020"/>
      <c r="F50" s="1020"/>
      <c r="G50" s="1020"/>
      <c r="H50" s="1020"/>
      <c r="I50" s="1020"/>
      <c r="J50" s="1020"/>
      <c r="K50" s="1020"/>
      <c r="L50" s="1020"/>
      <c r="M50" s="1020"/>
      <c r="N50" s="1020"/>
      <c r="O50" s="1020"/>
      <c r="P50" s="1021"/>
      <c r="Q50" s="1022"/>
      <c r="R50" s="1014"/>
      <c r="S50" s="1014"/>
      <c r="T50" s="1014"/>
      <c r="U50" s="1014"/>
      <c r="V50" s="1014"/>
      <c r="W50" s="1014"/>
      <c r="X50" s="1014"/>
      <c r="Y50" s="1014"/>
      <c r="Z50" s="1014"/>
      <c r="AA50" s="1014"/>
      <c r="AB50" s="1014"/>
      <c r="AC50" s="1014"/>
      <c r="AD50" s="1014"/>
      <c r="AE50" s="1023"/>
      <c r="AF50" s="1024"/>
      <c r="AG50" s="1025"/>
      <c r="AH50" s="1025"/>
      <c r="AI50" s="1025"/>
      <c r="AJ50" s="1026"/>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961"/>
      <c r="BF50" s="961"/>
      <c r="BG50" s="961"/>
      <c r="BH50" s="961"/>
      <c r="BI50" s="962"/>
      <c r="BJ50" s="226"/>
      <c r="BK50" s="226"/>
      <c r="BL50" s="226"/>
      <c r="BM50" s="226"/>
      <c r="BN50" s="226"/>
      <c r="BO50" s="235"/>
      <c r="BP50" s="235"/>
      <c r="BQ50" s="232">
        <v>44</v>
      </c>
      <c r="BR50" s="233"/>
      <c r="BS50" s="981"/>
      <c r="BT50" s="982"/>
      <c r="BU50" s="982"/>
      <c r="BV50" s="982"/>
      <c r="BW50" s="982"/>
      <c r="BX50" s="982"/>
      <c r="BY50" s="982"/>
      <c r="BZ50" s="982"/>
      <c r="CA50" s="982"/>
      <c r="CB50" s="982"/>
      <c r="CC50" s="982"/>
      <c r="CD50" s="982"/>
      <c r="CE50" s="982"/>
      <c r="CF50" s="982"/>
      <c r="CG50" s="1003"/>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224"/>
    </row>
    <row r="51" spans="1:131" ht="26.25" customHeight="1">
      <c r="A51" s="232">
        <v>24</v>
      </c>
      <c r="B51" s="1019"/>
      <c r="C51" s="1020"/>
      <c r="D51" s="1020"/>
      <c r="E51" s="1020"/>
      <c r="F51" s="1020"/>
      <c r="G51" s="1020"/>
      <c r="H51" s="1020"/>
      <c r="I51" s="1020"/>
      <c r="J51" s="1020"/>
      <c r="K51" s="1020"/>
      <c r="L51" s="1020"/>
      <c r="M51" s="1020"/>
      <c r="N51" s="1020"/>
      <c r="O51" s="1020"/>
      <c r="P51" s="1021"/>
      <c r="Q51" s="1022"/>
      <c r="R51" s="1014"/>
      <c r="S51" s="1014"/>
      <c r="T51" s="1014"/>
      <c r="U51" s="1014"/>
      <c r="V51" s="1014"/>
      <c r="W51" s="1014"/>
      <c r="X51" s="1014"/>
      <c r="Y51" s="1014"/>
      <c r="Z51" s="1014"/>
      <c r="AA51" s="1014"/>
      <c r="AB51" s="1014"/>
      <c r="AC51" s="1014"/>
      <c r="AD51" s="1014"/>
      <c r="AE51" s="1023"/>
      <c r="AF51" s="1024"/>
      <c r="AG51" s="1025"/>
      <c r="AH51" s="1025"/>
      <c r="AI51" s="1025"/>
      <c r="AJ51" s="1026"/>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961"/>
      <c r="BF51" s="961"/>
      <c r="BG51" s="961"/>
      <c r="BH51" s="961"/>
      <c r="BI51" s="962"/>
      <c r="BJ51" s="226"/>
      <c r="BK51" s="226"/>
      <c r="BL51" s="226"/>
      <c r="BM51" s="226"/>
      <c r="BN51" s="226"/>
      <c r="BO51" s="235"/>
      <c r="BP51" s="235"/>
      <c r="BQ51" s="232">
        <v>45</v>
      </c>
      <c r="BR51" s="233"/>
      <c r="BS51" s="981"/>
      <c r="BT51" s="982"/>
      <c r="BU51" s="982"/>
      <c r="BV51" s="982"/>
      <c r="BW51" s="982"/>
      <c r="BX51" s="982"/>
      <c r="BY51" s="982"/>
      <c r="BZ51" s="982"/>
      <c r="CA51" s="982"/>
      <c r="CB51" s="982"/>
      <c r="CC51" s="982"/>
      <c r="CD51" s="982"/>
      <c r="CE51" s="982"/>
      <c r="CF51" s="982"/>
      <c r="CG51" s="1003"/>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224"/>
    </row>
    <row r="52" spans="1:131" ht="26.25" customHeight="1">
      <c r="A52" s="232">
        <v>25</v>
      </c>
      <c r="B52" s="1019"/>
      <c r="C52" s="1020"/>
      <c r="D52" s="1020"/>
      <c r="E52" s="1020"/>
      <c r="F52" s="1020"/>
      <c r="G52" s="1020"/>
      <c r="H52" s="1020"/>
      <c r="I52" s="1020"/>
      <c r="J52" s="1020"/>
      <c r="K52" s="1020"/>
      <c r="L52" s="1020"/>
      <c r="M52" s="1020"/>
      <c r="N52" s="1020"/>
      <c r="O52" s="1020"/>
      <c r="P52" s="1021"/>
      <c r="Q52" s="1022"/>
      <c r="R52" s="1014"/>
      <c r="S52" s="1014"/>
      <c r="T52" s="1014"/>
      <c r="U52" s="1014"/>
      <c r="V52" s="1014"/>
      <c r="W52" s="1014"/>
      <c r="X52" s="1014"/>
      <c r="Y52" s="1014"/>
      <c r="Z52" s="1014"/>
      <c r="AA52" s="1014"/>
      <c r="AB52" s="1014"/>
      <c r="AC52" s="1014"/>
      <c r="AD52" s="1014"/>
      <c r="AE52" s="1023"/>
      <c r="AF52" s="1024"/>
      <c r="AG52" s="1025"/>
      <c r="AH52" s="1025"/>
      <c r="AI52" s="1025"/>
      <c r="AJ52" s="1026"/>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961"/>
      <c r="BF52" s="961"/>
      <c r="BG52" s="961"/>
      <c r="BH52" s="961"/>
      <c r="BI52" s="962"/>
      <c r="BJ52" s="226"/>
      <c r="BK52" s="226"/>
      <c r="BL52" s="226"/>
      <c r="BM52" s="226"/>
      <c r="BN52" s="226"/>
      <c r="BO52" s="235"/>
      <c r="BP52" s="235"/>
      <c r="BQ52" s="232">
        <v>46</v>
      </c>
      <c r="BR52" s="233"/>
      <c r="BS52" s="981"/>
      <c r="BT52" s="982"/>
      <c r="BU52" s="982"/>
      <c r="BV52" s="982"/>
      <c r="BW52" s="982"/>
      <c r="BX52" s="982"/>
      <c r="BY52" s="982"/>
      <c r="BZ52" s="982"/>
      <c r="CA52" s="982"/>
      <c r="CB52" s="982"/>
      <c r="CC52" s="982"/>
      <c r="CD52" s="982"/>
      <c r="CE52" s="982"/>
      <c r="CF52" s="982"/>
      <c r="CG52" s="1003"/>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224"/>
    </row>
    <row r="53" spans="1:131" ht="26.25" customHeight="1">
      <c r="A53" s="232">
        <v>26</v>
      </c>
      <c r="B53" s="1019"/>
      <c r="C53" s="1020"/>
      <c r="D53" s="1020"/>
      <c r="E53" s="1020"/>
      <c r="F53" s="1020"/>
      <c r="G53" s="1020"/>
      <c r="H53" s="1020"/>
      <c r="I53" s="1020"/>
      <c r="J53" s="1020"/>
      <c r="K53" s="1020"/>
      <c r="L53" s="1020"/>
      <c r="M53" s="1020"/>
      <c r="N53" s="1020"/>
      <c r="O53" s="1020"/>
      <c r="P53" s="1021"/>
      <c r="Q53" s="1022"/>
      <c r="R53" s="1014"/>
      <c r="S53" s="1014"/>
      <c r="T53" s="1014"/>
      <c r="U53" s="1014"/>
      <c r="V53" s="1014"/>
      <c r="W53" s="1014"/>
      <c r="X53" s="1014"/>
      <c r="Y53" s="1014"/>
      <c r="Z53" s="1014"/>
      <c r="AA53" s="1014"/>
      <c r="AB53" s="1014"/>
      <c r="AC53" s="1014"/>
      <c r="AD53" s="1014"/>
      <c r="AE53" s="1023"/>
      <c r="AF53" s="1024"/>
      <c r="AG53" s="1025"/>
      <c r="AH53" s="1025"/>
      <c r="AI53" s="1025"/>
      <c r="AJ53" s="1026"/>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961"/>
      <c r="BF53" s="961"/>
      <c r="BG53" s="961"/>
      <c r="BH53" s="961"/>
      <c r="BI53" s="962"/>
      <c r="BJ53" s="226"/>
      <c r="BK53" s="226"/>
      <c r="BL53" s="226"/>
      <c r="BM53" s="226"/>
      <c r="BN53" s="226"/>
      <c r="BO53" s="235"/>
      <c r="BP53" s="235"/>
      <c r="BQ53" s="232">
        <v>47</v>
      </c>
      <c r="BR53" s="233"/>
      <c r="BS53" s="981"/>
      <c r="BT53" s="982"/>
      <c r="BU53" s="982"/>
      <c r="BV53" s="982"/>
      <c r="BW53" s="982"/>
      <c r="BX53" s="982"/>
      <c r="BY53" s="982"/>
      <c r="BZ53" s="982"/>
      <c r="CA53" s="982"/>
      <c r="CB53" s="982"/>
      <c r="CC53" s="982"/>
      <c r="CD53" s="982"/>
      <c r="CE53" s="982"/>
      <c r="CF53" s="982"/>
      <c r="CG53" s="1003"/>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224"/>
    </row>
    <row r="54" spans="1:131" ht="26.25" customHeight="1">
      <c r="A54" s="232">
        <v>27</v>
      </c>
      <c r="B54" s="1019"/>
      <c r="C54" s="1020"/>
      <c r="D54" s="1020"/>
      <c r="E54" s="1020"/>
      <c r="F54" s="1020"/>
      <c r="G54" s="1020"/>
      <c r="H54" s="1020"/>
      <c r="I54" s="1020"/>
      <c r="J54" s="1020"/>
      <c r="K54" s="1020"/>
      <c r="L54" s="1020"/>
      <c r="M54" s="1020"/>
      <c r="N54" s="1020"/>
      <c r="O54" s="1020"/>
      <c r="P54" s="1021"/>
      <c r="Q54" s="1022"/>
      <c r="R54" s="1014"/>
      <c r="S54" s="1014"/>
      <c r="T54" s="1014"/>
      <c r="U54" s="1014"/>
      <c r="V54" s="1014"/>
      <c r="W54" s="1014"/>
      <c r="X54" s="1014"/>
      <c r="Y54" s="1014"/>
      <c r="Z54" s="1014"/>
      <c r="AA54" s="1014"/>
      <c r="AB54" s="1014"/>
      <c r="AC54" s="1014"/>
      <c r="AD54" s="1014"/>
      <c r="AE54" s="1023"/>
      <c r="AF54" s="1024"/>
      <c r="AG54" s="1025"/>
      <c r="AH54" s="1025"/>
      <c r="AI54" s="1025"/>
      <c r="AJ54" s="1026"/>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961"/>
      <c r="BF54" s="961"/>
      <c r="BG54" s="961"/>
      <c r="BH54" s="961"/>
      <c r="BI54" s="962"/>
      <c r="BJ54" s="226"/>
      <c r="BK54" s="226"/>
      <c r="BL54" s="226"/>
      <c r="BM54" s="226"/>
      <c r="BN54" s="226"/>
      <c r="BO54" s="235"/>
      <c r="BP54" s="235"/>
      <c r="BQ54" s="232">
        <v>48</v>
      </c>
      <c r="BR54" s="233"/>
      <c r="BS54" s="981"/>
      <c r="BT54" s="982"/>
      <c r="BU54" s="982"/>
      <c r="BV54" s="982"/>
      <c r="BW54" s="982"/>
      <c r="BX54" s="982"/>
      <c r="BY54" s="982"/>
      <c r="BZ54" s="982"/>
      <c r="CA54" s="982"/>
      <c r="CB54" s="982"/>
      <c r="CC54" s="982"/>
      <c r="CD54" s="982"/>
      <c r="CE54" s="982"/>
      <c r="CF54" s="982"/>
      <c r="CG54" s="1003"/>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224"/>
    </row>
    <row r="55" spans="1:131" ht="26.25" customHeight="1">
      <c r="A55" s="232">
        <v>28</v>
      </c>
      <c r="B55" s="1019"/>
      <c r="C55" s="1020"/>
      <c r="D55" s="1020"/>
      <c r="E55" s="1020"/>
      <c r="F55" s="1020"/>
      <c r="G55" s="1020"/>
      <c r="H55" s="1020"/>
      <c r="I55" s="1020"/>
      <c r="J55" s="1020"/>
      <c r="K55" s="1020"/>
      <c r="L55" s="1020"/>
      <c r="M55" s="1020"/>
      <c r="N55" s="1020"/>
      <c r="O55" s="1020"/>
      <c r="P55" s="1021"/>
      <c r="Q55" s="1022"/>
      <c r="R55" s="1014"/>
      <c r="S55" s="1014"/>
      <c r="T55" s="1014"/>
      <c r="U55" s="1014"/>
      <c r="V55" s="1014"/>
      <c r="W55" s="1014"/>
      <c r="X55" s="1014"/>
      <c r="Y55" s="1014"/>
      <c r="Z55" s="1014"/>
      <c r="AA55" s="1014"/>
      <c r="AB55" s="1014"/>
      <c r="AC55" s="1014"/>
      <c r="AD55" s="1014"/>
      <c r="AE55" s="1023"/>
      <c r="AF55" s="1024"/>
      <c r="AG55" s="1025"/>
      <c r="AH55" s="1025"/>
      <c r="AI55" s="1025"/>
      <c r="AJ55" s="1026"/>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961"/>
      <c r="BF55" s="961"/>
      <c r="BG55" s="961"/>
      <c r="BH55" s="961"/>
      <c r="BI55" s="962"/>
      <c r="BJ55" s="226"/>
      <c r="BK55" s="226"/>
      <c r="BL55" s="226"/>
      <c r="BM55" s="226"/>
      <c r="BN55" s="226"/>
      <c r="BO55" s="235"/>
      <c r="BP55" s="235"/>
      <c r="BQ55" s="232">
        <v>49</v>
      </c>
      <c r="BR55" s="233"/>
      <c r="BS55" s="981"/>
      <c r="BT55" s="982"/>
      <c r="BU55" s="982"/>
      <c r="BV55" s="982"/>
      <c r="BW55" s="982"/>
      <c r="BX55" s="982"/>
      <c r="BY55" s="982"/>
      <c r="BZ55" s="982"/>
      <c r="CA55" s="982"/>
      <c r="CB55" s="982"/>
      <c r="CC55" s="982"/>
      <c r="CD55" s="982"/>
      <c r="CE55" s="982"/>
      <c r="CF55" s="982"/>
      <c r="CG55" s="1003"/>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224"/>
    </row>
    <row r="56" spans="1:131" ht="26.25" customHeight="1">
      <c r="A56" s="232">
        <v>29</v>
      </c>
      <c r="B56" s="1019"/>
      <c r="C56" s="1020"/>
      <c r="D56" s="1020"/>
      <c r="E56" s="1020"/>
      <c r="F56" s="1020"/>
      <c r="G56" s="1020"/>
      <c r="H56" s="1020"/>
      <c r="I56" s="1020"/>
      <c r="J56" s="1020"/>
      <c r="K56" s="1020"/>
      <c r="L56" s="1020"/>
      <c r="M56" s="1020"/>
      <c r="N56" s="1020"/>
      <c r="O56" s="1020"/>
      <c r="P56" s="1021"/>
      <c r="Q56" s="1022"/>
      <c r="R56" s="1014"/>
      <c r="S56" s="1014"/>
      <c r="T56" s="1014"/>
      <c r="U56" s="1014"/>
      <c r="V56" s="1014"/>
      <c r="W56" s="1014"/>
      <c r="X56" s="1014"/>
      <c r="Y56" s="1014"/>
      <c r="Z56" s="1014"/>
      <c r="AA56" s="1014"/>
      <c r="AB56" s="1014"/>
      <c r="AC56" s="1014"/>
      <c r="AD56" s="1014"/>
      <c r="AE56" s="1023"/>
      <c r="AF56" s="1024"/>
      <c r="AG56" s="1025"/>
      <c r="AH56" s="1025"/>
      <c r="AI56" s="1025"/>
      <c r="AJ56" s="1026"/>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961"/>
      <c r="BF56" s="961"/>
      <c r="BG56" s="961"/>
      <c r="BH56" s="961"/>
      <c r="BI56" s="962"/>
      <c r="BJ56" s="226"/>
      <c r="BK56" s="226"/>
      <c r="BL56" s="226"/>
      <c r="BM56" s="226"/>
      <c r="BN56" s="226"/>
      <c r="BO56" s="235"/>
      <c r="BP56" s="235"/>
      <c r="BQ56" s="232">
        <v>50</v>
      </c>
      <c r="BR56" s="233"/>
      <c r="BS56" s="981"/>
      <c r="BT56" s="982"/>
      <c r="BU56" s="982"/>
      <c r="BV56" s="982"/>
      <c r="BW56" s="982"/>
      <c r="BX56" s="982"/>
      <c r="BY56" s="982"/>
      <c r="BZ56" s="982"/>
      <c r="CA56" s="982"/>
      <c r="CB56" s="982"/>
      <c r="CC56" s="982"/>
      <c r="CD56" s="982"/>
      <c r="CE56" s="982"/>
      <c r="CF56" s="982"/>
      <c r="CG56" s="1003"/>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224"/>
    </row>
    <row r="57" spans="1:131" ht="26.25" customHeight="1">
      <c r="A57" s="232">
        <v>30</v>
      </c>
      <c r="B57" s="1019"/>
      <c r="C57" s="1020"/>
      <c r="D57" s="1020"/>
      <c r="E57" s="1020"/>
      <c r="F57" s="1020"/>
      <c r="G57" s="1020"/>
      <c r="H57" s="1020"/>
      <c r="I57" s="1020"/>
      <c r="J57" s="1020"/>
      <c r="K57" s="1020"/>
      <c r="L57" s="1020"/>
      <c r="M57" s="1020"/>
      <c r="N57" s="1020"/>
      <c r="O57" s="1020"/>
      <c r="P57" s="1021"/>
      <c r="Q57" s="1022"/>
      <c r="R57" s="1014"/>
      <c r="S57" s="1014"/>
      <c r="T57" s="1014"/>
      <c r="U57" s="1014"/>
      <c r="V57" s="1014"/>
      <c r="W57" s="1014"/>
      <c r="X57" s="1014"/>
      <c r="Y57" s="1014"/>
      <c r="Z57" s="1014"/>
      <c r="AA57" s="1014"/>
      <c r="AB57" s="1014"/>
      <c r="AC57" s="1014"/>
      <c r="AD57" s="1014"/>
      <c r="AE57" s="1023"/>
      <c r="AF57" s="1024"/>
      <c r="AG57" s="1025"/>
      <c r="AH57" s="1025"/>
      <c r="AI57" s="1025"/>
      <c r="AJ57" s="1026"/>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961"/>
      <c r="BF57" s="961"/>
      <c r="BG57" s="961"/>
      <c r="BH57" s="961"/>
      <c r="BI57" s="962"/>
      <c r="BJ57" s="226"/>
      <c r="BK57" s="226"/>
      <c r="BL57" s="226"/>
      <c r="BM57" s="226"/>
      <c r="BN57" s="226"/>
      <c r="BO57" s="235"/>
      <c r="BP57" s="235"/>
      <c r="BQ57" s="232">
        <v>51</v>
      </c>
      <c r="BR57" s="233"/>
      <c r="BS57" s="981"/>
      <c r="BT57" s="982"/>
      <c r="BU57" s="982"/>
      <c r="BV57" s="982"/>
      <c r="BW57" s="982"/>
      <c r="BX57" s="982"/>
      <c r="BY57" s="982"/>
      <c r="BZ57" s="982"/>
      <c r="CA57" s="982"/>
      <c r="CB57" s="982"/>
      <c r="CC57" s="982"/>
      <c r="CD57" s="982"/>
      <c r="CE57" s="982"/>
      <c r="CF57" s="982"/>
      <c r="CG57" s="1003"/>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224"/>
    </row>
    <row r="58" spans="1:131" ht="26.25" customHeight="1">
      <c r="A58" s="232">
        <v>31</v>
      </c>
      <c r="B58" s="1019"/>
      <c r="C58" s="1020"/>
      <c r="D58" s="1020"/>
      <c r="E58" s="1020"/>
      <c r="F58" s="1020"/>
      <c r="G58" s="1020"/>
      <c r="H58" s="1020"/>
      <c r="I58" s="1020"/>
      <c r="J58" s="1020"/>
      <c r="K58" s="1020"/>
      <c r="L58" s="1020"/>
      <c r="M58" s="1020"/>
      <c r="N58" s="1020"/>
      <c r="O58" s="1020"/>
      <c r="P58" s="1021"/>
      <c r="Q58" s="1022"/>
      <c r="R58" s="1014"/>
      <c r="S58" s="1014"/>
      <c r="T58" s="1014"/>
      <c r="U58" s="1014"/>
      <c r="V58" s="1014"/>
      <c r="W58" s="1014"/>
      <c r="X58" s="1014"/>
      <c r="Y58" s="1014"/>
      <c r="Z58" s="1014"/>
      <c r="AA58" s="1014"/>
      <c r="AB58" s="1014"/>
      <c r="AC58" s="1014"/>
      <c r="AD58" s="1014"/>
      <c r="AE58" s="1023"/>
      <c r="AF58" s="1024"/>
      <c r="AG58" s="1025"/>
      <c r="AH58" s="1025"/>
      <c r="AI58" s="1025"/>
      <c r="AJ58" s="1026"/>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961"/>
      <c r="BF58" s="961"/>
      <c r="BG58" s="961"/>
      <c r="BH58" s="961"/>
      <c r="BI58" s="962"/>
      <c r="BJ58" s="226"/>
      <c r="BK58" s="226"/>
      <c r="BL58" s="226"/>
      <c r="BM58" s="226"/>
      <c r="BN58" s="226"/>
      <c r="BO58" s="235"/>
      <c r="BP58" s="235"/>
      <c r="BQ58" s="232">
        <v>52</v>
      </c>
      <c r="BR58" s="233"/>
      <c r="BS58" s="981"/>
      <c r="BT58" s="982"/>
      <c r="BU58" s="982"/>
      <c r="BV58" s="982"/>
      <c r="BW58" s="982"/>
      <c r="BX58" s="982"/>
      <c r="BY58" s="982"/>
      <c r="BZ58" s="982"/>
      <c r="CA58" s="982"/>
      <c r="CB58" s="982"/>
      <c r="CC58" s="982"/>
      <c r="CD58" s="982"/>
      <c r="CE58" s="982"/>
      <c r="CF58" s="982"/>
      <c r="CG58" s="1003"/>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224"/>
    </row>
    <row r="59" spans="1:131" ht="26.25" customHeight="1">
      <c r="A59" s="232">
        <v>32</v>
      </c>
      <c r="B59" s="1019"/>
      <c r="C59" s="1020"/>
      <c r="D59" s="1020"/>
      <c r="E59" s="1020"/>
      <c r="F59" s="1020"/>
      <c r="G59" s="1020"/>
      <c r="H59" s="1020"/>
      <c r="I59" s="1020"/>
      <c r="J59" s="1020"/>
      <c r="K59" s="1020"/>
      <c r="L59" s="1020"/>
      <c r="M59" s="1020"/>
      <c r="N59" s="1020"/>
      <c r="O59" s="1020"/>
      <c r="P59" s="1021"/>
      <c r="Q59" s="1022"/>
      <c r="R59" s="1014"/>
      <c r="S59" s="1014"/>
      <c r="T59" s="1014"/>
      <c r="U59" s="1014"/>
      <c r="V59" s="1014"/>
      <c r="W59" s="1014"/>
      <c r="X59" s="1014"/>
      <c r="Y59" s="1014"/>
      <c r="Z59" s="1014"/>
      <c r="AA59" s="1014"/>
      <c r="AB59" s="1014"/>
      <c r="AC59" s="1014"/>
      <c r="AD59" s="1014"/>
      <c r="AE59" s="1023"/>
      <c r="AF59" s="1024"/>
      <c r="AG59" s="1025"/>
      <c r="AH59" s="1025"/>
      <c r="AI59" s="1025"/>
      <c r="AJ59" s="1026"/>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961"/>
      <c r="BF59" s="961"/>
      <c r="BG59" s="961"/>
      <c r="BH59" s="961"/>
      <c r="BI59" s="962"/>
      <c r="BJ59" s="226"/>
      <c r="BK59" s="226"/>
      <c r="BL59" s="226"/>
      <c r="BM59" s="226"/>
      <c r="BN59" s="226"/>
      <c r="BO59" s="235"/>
      <c r="BP59" s="235"/>
      <c r="BQ59" s="232">
        <v>53</v>
      </c>
      <c r="BR59" s="233"/>
      <c r="BS59" s="981"/>
      <c r="BT59" s="982"/>
      <c r="BU59" s="982"/>
      <c r="BV59" s="982"/>
      <c r="BW59" s="982"/>
      <c r="BX59" s="982"/>
      <c r="BY59" s="982"/>
      <c r="BZ59" s="982"/>
      <c r="CA59" s="982"/>
      <c r="CB59" s="982"/>
      <c r="CC59" s="982"/>
      <c r="CD59" s="982"/>
      <c r="CE59" s="982"/>
      <c r="CF59" s="982"/>
      <c r="CG59" s="1003"/>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224"/>
    </row>
    <row r="60" spans="1:131" ht="26.25" customHeight="1">
      <c r="A60" s="232">
        <v>33</v>
      </c>
      <c r="B60" s="1019"/>
      <c r="C60" s="1020"/>
      <c r="D60" s="1020"/>
      <c r="E60" s="1020"/>
      <c r="F60" s="1020"/>
      <c r="G60" s="1020"/>
      <c r="H60" s="1020"/>
      <c r="I60" s="1020"/>
      <c r="J60" s="1020"/>
      <c r="K60" s="1020"/>
      <c r="L60" s="1020"/>
      <c r="M60" s="1020"/>
      <c r="N60" s="1020"/>
      <c r="O60" s="1020"/>
      <c r="P60" s="1021"/>
      <c r="Q60" s="1022"/>
      <c r="R60" s="1014"/>
      <c r="S60" s="1014"/>
      <c r="T60" s="1014"/>
      <c r="U60" s="1014"/>
      <c r="V60" s="1014"/>
      <c r="W60" s="1014"/>
      <c r="X60" s="1014"/>
      <c r="Y60" s="1014"/>
      <c r="Z60" s="1014"/>
      <c r="AA60" s="1014"/>
      <c r="AB60" s="1014"/>
      <c r="AC60" s="1014"/>
      <c r="AD60" s="1014"/>
      <c r="AE60" s="1023"/>
      <c r="AF60" s="1024"/>
      <c r="AG60" s="1025"/>
      <c r="AH60" s="1025"/>
      <c r="AI60" s="1025"/>
      <c r="AJ60" s="1026"/>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961"/>
      <c r="BF60" s="961"/>
      <c r="BG60" s="961"/>
      <c r="BH60" s="961"/>
      <c r="BI60" s="962"/>
      <c r="BJ60" s="226"/>
      <c r="BK60" s="226"/>
      <c r="BL60" s="226"/>
      <c r="BM60" s="226"/>
      <c r="BN60" s="226"/>
      <c r="BO60" s="235"/>
      <c r="BP60" s="235"/>
      <c r="BQ60" s="232">
        <v>54</v>
      </c>
      <c r="BR60" s="233"/>
      <c r="BS60" s="981"/>
      <c r="BT60" s="982"/>
      <c r="BU60" s="982"/>
      <c r="BV60" s="982"/>
      <c r="BW60" s="982"/>
      <c r="BX60" s="982"/>
      <c r="BY60" s="982"/>
      <c r="BZ60" s="982"/>
      <c r="CA60" s="982"/>
      <c r="CB60" s="982"/>
      <c r="CC60" s="982"/>
      <c r="CD60" s="982"/>
      <c r="CE60" s="982"/>
      <c r="CF60" s="982"/>
      <c r="CG60" s="1003"/>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224"/>
    </row>
    <row r="61" spans="1:131" ht="26.25" customHeight="1" thickBot="1">
      <c r="A61" s="232">
        <v>34</v>
      </c>
      <c r="B61" s="1019"/>
      <c r="C61" s="1020"/>
      <c r="D61" s="1020"/>
      <c r="E61" s="1020"/>
      <c r="F61" s="1020"/>
      <c r="G61" s="1020"/>
      <c r="H61" s="1020"/>
      <c r="I61" s="1020"/>
      <c r="J61" s="1020"/>
      <c r="K61" s="1020"/>
      <c r="L61" s="1020"/>
      <c r="M61" s="1020"/>
      <c r="N61" s="1020"/>
      <c r="O61" s="1020"/>
      <c r="P61" s="1021"/>
      <c r="Q61" s="1022"/>
      <c r="R61" s="1014"/>
      <c r="S61" s="1014"/>
      <c r="T61" s="1014"/>
      <c r="U61" s="1014"/>
      <c r="V61" s="1014"/>
      <c r="W61" s="1014"/>
      <c r="X61" s="1014"/>
      <c r="Y61" s="1014"/>
      <c r="Z61" s="1014"/>
      <c r="AA61" s="1014"/>
      <c r="AB61" s="1014"/>
      <c r="AC61" s="1014"/>
      <c r="AD61" s="1014"/>
      <c r="AE61" s="1023"/>
      <c r="AF61" s="1024"/>
      <c r="AG61" s="1025"/>
      <c r="AH61" s="1025"/>
      <c r="AI61" s="1025"/>
      <c r="AJ61" s="1026"/>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961"/>
      <c r="BF61" s="961"/>
      <c r="BG61" s="961"/>
      <c r="BH61" s="961"/>
      <c r="BI61" s="962"/>
      <c r="BJ61" s="226"/>
      <c r="BK61" s="226"/>
      <c r="BL61" s="226"/>
      <c r="BM61" s="226"/>
      <c r="BN61" s="226"/>
      <c r="BO61" s="235"/>
      <c r="BP61" s="235"/>
      <c r="BQ61" s="232">
        <v>55</v>
      </c>
      <c r="BR61" s="233"/>
      <c r="BS61" s="981"/>
      <c r="BT61" s="982"/>
      <c r="BU61" s="982"/>
      <c r="BV61" s="982"/>
      <c r="BW61" s="982"/>
      <c r="BX61" s="982"/>
      <c r="BY61" s="982"/>
      <c r="BZ61" s="982"/>
      <c r="CA61" s="982"/>
      <c r="CB61" s="982"/>
      <c r="CC61" s="982"/>
      <c r="CD61" s="982"/>
      <c r="CE61" s="982"/>
      <c r="CF61" s="982"/>
      <c r="CG61" s="1003"/>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224"/>
    </row>
    <row r="62" spans="1:131" ht="26.25" customHeight="1">
      <c r="A62" s="232">
        <v>35</v>
      </c>
      <c r="B62" s="1019"/>
      <c r="C62" s="1020"/>
      <c r="D62" s="1020"/>
      <c r="E62" s="1020"/>
      <c r="F62" s="1020"/>
      <c r="G62" s="1020"/>
      <c r="H62" s="1020"/>
      <c r="I62" s="1020"/>
      <c r="J62" s="1020"/>
      <c r="K62" s="1020"/>
      <c r="L62" s="1020"/>
      <c r="M62" s="1020"/>
      <c r="N62" s="1020"/>
      <c r="O62" s="1020"/>
      <c r="P62" s="1021"/>
      <c r="Q62" s="1022"/>
      <c r="R62" s="1014"/>
      <c r="S62" s="1014"/>
      <c r="T62" s="1014"/>
      <c r="U62" s="1014"/>
      <c r="V62" s="1014"/>
      <c r="W62" s="1014"/>
      <c r="X62" s="1014"/>
      <c r="Y62" s="1014"/>
      <c r="Z62" s="1014"/>
      <c r="AA62" s="1014"/>
      <c r="AB62" s="1014"/>
      <c r="AC62" s="1014"/>
      <c r="AD62" s="1014"/>
      <c r="AE62" s="1023"/>
      <c r="AF62" s="1024"/>
      <c r="AG62" s="1025"/>
      <c r="AH62" s="1025"/>
      <c r="AI62" s="1025"/>
      <c r="AJ62" s="1026"/>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961"/>
      <c r="BF62" s="961"/>
      <c r="BG62" s="961"/>
      <c r="BH62" s="961"/>
      <c r="BI62" s="962"/>
      <c r="BJ62" s="1016" t="s">
        <v>408</v>
      </c>
      <c r="BK62" s="1017"/>
      <c r="BL62" s="1017"/>
      <c r="BM62" s="1017"/>
      <c r="BN62" s="1018"/>
      <c r="BO62" s="235"/>
      <c r="BP62" s="235"/>
      <c r="BQ62" s="232">
        <v>56</v>
      </c>
      <c r="BR62" s="233"/>
      <c r="BS62" s="981"/>
      <c r="BT62" s="982"/>
      <c r="BU62" s="982"/>
      <c r="BV62" s="982"/>
      <c r="BW62" s="982"/>
      <c r="BX62" s="982"/>
      <c r="BY62" s="982"/>
      <c r="BZ62" s="982"/>
      <c r="CA62" s="982"/>
      <c r="CB62" s="982"/>
      <c r="CC62" s="982"/>
      <c r="CD62" s="982"/>
      <c r="CE62" s="982"/>
      <c r="CF62" s="982"/>
      <c r="CG62" s="1003"/>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224"/>
    </row>
    <row r="63" spans="1:131" ht="26.25" customHeight="1" thickBot="1">
      <c r="A63" s="234" t="s">
        <v>390</v>
      </c>
      <c r="B63" s="926" t="s">
        <v>409</v>
      </c>
      <c r="C63" s="927"/>
      <c r="D63" s="927"/>
      <c r="E63" s="927"/>
      <c r="F63" s="927"/>
      <c r="G63" s="927"/>
      <c r="H63" s="927"/>
      <c r="I63" s="927"/>
      <c r="J63" s="927"/>
      <c r="K63" s="927"/>
      <c r="L63" s="927"/>
      <c r="M63" s="927"/>
      <c r="N63" s="927"/>
      <c r="O63" s="927"/>
      <c r="P63" s="937"/>
      <c r="Q63" s="951"/>
      <c r="R63" s="952"/>
      <c r="S63" s="952"/>
      <c r="T63" s="952"/>
      <c r="U63" s="952"/>
      <c r="V63" s="952"/>
      <c r="W63" s="952"/>
      <c r="X63" s="952"/>
      <c r="Y63" s="952"/>
      <c r="Z63" s="952"/>
      <c r="AA63" s="952"/>
      <c r="AB63" s="952"/>
      <c r="AC63" s="952"/>
      <c r="AD63" s="952"/>
      <c r="AE63" s="1009"/>
      <c r="AF63" s="1010">
        <v>1535</v>
      </c>
      <c r="AG63" s="948"/>
      <c r="AH63" s="948"/>
      <c r="AI63" s="948"/>
      <c r="AJ63" s="1011"/>
      <c r="AK63" s="1012"/>
      <c r="AL63" s="952"/>
      <c r="AM63" s="952"/>
      <c r="AN63" s="952"/>
      <c r="AO63" s="952"/>
      <c r="AP63" s="948">
        <f>SUM(AP28:AT32)</f>
        <v>5065</v>
      </c>
      <c r="AQ63" s="948"/>
      <c r="AR63" s="948"/>
      <c r="AS63" s="948"/>
      <c r="AT63" s="948"/>
      <c r="AU63" s="948">
        <f>SUM(AU28:AY32)</f>
        <v>3725</v>
      </c>
      <c r="AV63" s="948"/>
      <c r="AW63" s="948"/>
      <c r="AX63" s="948"/>
      <c r="AY63" s="948"/>
      <c r="AZ63" s="1006"/>
      <c r="BA63" s="1006"/>
      <c r="BB63" s="1006"/>
      <c r="BC63" s="1006"/>
      <c r="BD63" s="1006"/>
      <c r="BE63" s="949"/>
      <c r="BF63" s="949"/>
      <c r="BG63" s="949"/>
      <c r="BH63" s="949"/>
      <c r="BI63" s="950"/>
      <c r="BJ63" s="1007" t="s">
        <v>410</v>
      </c>
      <c r="BK63" s="942"/>
      <c r="BL63" s="942"/>
      <c r="BM63" s="942"/>
      <c r="BN63" s="1008"/>
      <c r="BO63" s="235"/>
      <c r="BP63" s="235"/>
      <c r="BQ63" s="232">
        <v>57</v>
      </c>
      <c r="BR63" s="233"/>
      <c r="BS63" s="981"/>
      <c r="BT63" s="982"/>
      <c r="BU63" s="982"/>
      <c r="BV63" s="982"/>
      <c r="BW63" s="982"/>
      <c r="BX63" s="982"/>
      <c r="BY63" s="982"/>
      <c r="BZ63" s="982"/>
      <c r="CA63" s="982"/>
      <c r="CB63" s="982"/>
      <c r="CC63" s="982"/>
      <c r="CD63" s="982"/>
      <c r="CE63" s="982"/>
      <c r="CF63" s="982"/>
      <c r="CG63" s="1003"/>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1"/>
      <c r="BT64" s="982"/>
      <c r="BU64" s="982"/>
      <c r="BV64" s="982"/>
      <c r="BW64" s="982"/>
      <c r="BX64" s="982"/>
      <c r="BY64" s="982"/>
      <c r="BZ64" s="982"/>
      <c r="CA64" s="982"/>
      <c r="CB64" s="982"/>
      <c r="CC64" s="982"/>
      <c r="CD64" s="982"/>
      <c r="CE64" s="982"/>
      <c r="CF64" s="982"/>
      <c r="CG64" s="1003"/>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224"/>
    </row>
    <row r="65" spans="1:131" ht="26.25" customHeight="1" thickBot="1">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1"/>
      <c r="BT65" s="982"/>
      <c r="BU65" s="982"/>
      <c r="BV65" s="982"/>
      <c r="BW65" s="982"/>
      <c r="BX65" s="982"/>
      <c r="BY65" s="982"/>
      <c r="BZ65" s="982"/>
      <c r="CA65" s="982"/>
      <c r="CB65" s="982"/>
      <c r="CC65" s="982"/>
      <c r="CD65" s="982"/>
      <c r="CE65" s="982"/>
      <c r="CF65" s="982"/>
      <c r="CG65" s="1003"/>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224"/>
    </row>
    <row r="66" spans="1:131" ht="26.25" customHeight="1">
      <c r="A66" s="984" t="s">
        <v>412</v>
      </c>
      <c r="B66" s="985"/>
      <c r="C66" s="985"/>
      <c r="D66" s="985"/>
      <c r="E66" s="985"/>
      <c r="F66" s="985"/>
      <c r="G66" s="985"/>
      <c r="H66" s="985"/>
      <c r="I66" s="985"/>
      <c r="J66" s="985"/>
      <c r="K66" s="985"/>
      <c r="L66" s="985"/>
      <c r="M66" s="985"/>
      <c r="N66" s="985"/>
      <c r="O66" s="985"/>
      <c r="P66" s="986"/>
      <c r="Q66" s="990" t="s">
        <v>413</v>
      </c>
      <c r="R66" s="991"/>
      <c r="S66" s="991"/>
      <c r="T66" s="991"/>
      <c r="U66" s="992"/>
      <c r="V66" s="990" t="s">
        <v>414</v>
      </c>
      <c r="W66" s="991"/>
      <c r="X66" s="991"/>
      <c r="Y66" s="991"/>
      <c r="Z66" s="992"/>
      <c r="AA66" s="990" t="s">
        <v>415</v>
      </c>
      <c r="AB66" s="991"/>
      <c r="AC66" s="991"/>
      <c r="AD66" s="991"/>
      <c r="AE66" s="992"/>
      <c r="AF66" s="996" t="s">
        <v>416</v>
      </c>
      <c r="AG66" s="997"/>
      <c r="AH66" s="997"/>
      <c r="AI66" s="997"/>
      <c r="AJ66" s="998"/>
      <c r="AK66" s="990" t="s">
        <v>417</v>
      </c>
      <c r="AL66" s="985"/>
      <c r="AM66" s="985"/>
      <c r="AN66" s="985"/>
      <c r="AO66" s="986"/>
      <c r="AP66" s="990" t="s">
        <v>400</v>
      </c>
      <c r="AQ66" s="991"/>
      <c r="AR66" s="991"/>
      <c r="AS66" s="991"/>
      <c r="AT66" s="992"/>
      <c r="AU66" s="990" t="s">
        <v>418</v>
      </c>
      <c r="AV66" s="991"/>
      <c r="AW66" s="991"/>
      <c r="AX66" s="991"/>
      <c r="AY66" s="992"/>
      <c r="AZ66" s="990" t="s">
        <v>378</v>
      </c>
      <c r="BA66" s="991"/>
      <c r="BB66" s="991"/>
      <c r="BC66" s="991"/>
      <c r="BD66" s="1004"/>
      <c r="BE66" s="235"/>
      <c r="BF66" s="235"/>
      <c r="BG66" s="235"/>
      <c r="BH66" s="235"/>
      <c r="BI66" s="235"/>
      <c r="BJ66" s="235"/>
      <c r="BK66" s="235"/>
      <c r="BL66" s="235"/>
      <c r="BM66" s="235"/>
      <c r="BN66" s="235"/>
      <c r="BO66" s="235"/>
      <c r="BP66" s="235"/>
      <c r="BQ66" s="232">
        <v>60</v>
      </c>
      <c r="BR66" s="237"/>
      <c r="BS66" s="934"/>
      <c r="BT66" s="935"/>
      <c r="BU66" s="935"/>
      <c r="BV66" s="935"/>
      <c r="BW66" s="935"/>
      <c r="BX66" s="935"/>
      <c r="BY66" s="935"/>
      <c r="BZ66" s="935"/>
      <c r="CA66" s="935"/>
      <c r="CB66" s="935"/>
      <c r="CC66" s="935"/>
      <c r="CD66" s="935"/>
      <c r="CE66" s="935"/>
      <c r="CF66" s="935"/>
      <c r="CG66" s="944"/>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34"/>
      <c r="DW66" s="935"/>
      <c r="DX66" s="935"/>
      <c r="DY66" s="935"/>
      <c r="DZ66" s="936"/>
      <c r="EA66" s="224"/>
    </row>
    <row r="67" spans="1:13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5"/>
      <c r="BE67" s="235"/>
      <c r="BF67" s="235"/>
      <c r="BG67" s="235"/>
      <c r="BH67" s="235"/>
      <c r="BI67" s="235"/>
      <c r="BJ67" s="235"/>
      <c r="BK67" s="235"/>
      <c r="BL67" s="235"/>
      <c r="BM67" s="235"/>
      <c r="BN67" s="235"/>
      <c r="BO67" s="235"/>
      <c r="BP67" s="235"/>
      <c r="BQ67" s="232">
        <v>61</v>
      </c>
      <c r="BR67" s="237"/>
      <c r="BS67" s="934"/>
      <c r="BT67" s="935"/>
      <c r="BU67" s="935"/>
      <c r="BV67" s="935"/>
      <c r="BW67" s="935"/>
      <c r="BX67" s="935"/>
      <c r="BY67" s="935"/>
      <c r="BZ67" s="935"/>
      <c r="CA67" s="935"/>
      <c r="CB67" s="935"/>
      <c r="CC67" s="935"/>
      <c r="CD67" s="935"/>
      <c r="CE67" s="935"/>
      <c r="CF67" s="935"/>
      <c r="CG67" s="944"/>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34"/>
      <c r="DW67" s="935"/>
      <c r="DX67" s="935"/>
      <c r="DY67" s="935"/>
      <c r="DZ67" s="936"/>
      <c r="EA67" s="224"/>
    </row>
    <row r="68" spans="1:131" ht="26.25" customHeight="1" thickTop="1">
      <c r="A68" s="230">
        <v>1</v>
      </c>
      <c r="B68" s="974" t="s">
        <v>586</v>
      </c>
      <c r="C68" s="975"/>
      <c r="D68" s="975"/>
      <c r="E68" s="975"/>
      <c r="F68" s="975"/>
      <c r="G68" s="975"/>
      <c r="H68" s="975"/>
      <c r="I68" s="975"/>
      <c r="J68" s="975"/>
      <c r="K68" s="975"/>
      <c r="L68" s="975"/>
      <c r="M68" s="975"/>
      <c r="N68" s="975"/>
      <c r="O68" s="975"/>
      <c r="P68" s="976"/>
      <c r="Q68" s="977">
        <v>1645</v>
      </c>
      <c r="R68" s="971"/>
      <c r="S68" s="971"/>
      <c r="T68" s="971"/>
      <c r="U68" s="971"/>
      <c r="V68" s="971">
        <v>1604</v>
      </c>
      <c r="W68" s="971"/>
      <c r="X68" s="971"/>
      <c r="Y68" s="971"/>
      <c r="Z68" s="971"/>
      <c r="AA68" s="971">
        <v>40</v>
      </c>
      <c r="AB68" s="971"/>
      <c r="AC68" s="971"/>
      <c r="AD68" s="971"/>
      <c r="AE68" s="971"/>
      <c r="AF68" s="971">
        <v>40</v>
      </c>
      <c r="AG68" s="971"/>
      <c r="AH68" s="971"/>
      <c r="AI68" s="971"/>
      <c r="AJ68" s="971"/>
      <c r="AK68" s="971" t="s">
        <v>519</v>
      </c>
      <c r="AL68" s="971"/>
      <c r="AM68" s="971"/>
      <c r="AN68" s="971"/>
      <c r="AO68" s="971"/>
      <c r="AP68" s="971" t="s">
        <v>519</v>
      </c>
      <c r="AQ68" s="971"/>
      <c r="AR68" s="971"/>
      <c r="AS68" s="971"/>
      <c r="AT68" s="971"/>
      <c r="AU68" s="971" t="s">
        <v>519</v>
      </c>
      <c r="AV68" s="971"/>
      <c r="AW68" s="971"/>
      <c r="AX68" s="971"/>
      <c r="AY68" s="971"/>
      <c r="AZ68" s="972"/>
      <c r="BA68" s="972"/>
      <c r="BB68" s="972"/>
      <c r="BC68" s="972"/>
      <c r="BD68" s="973"/>
      <c r="BE68" s="235"/>
      <c r="BF68" s="235"/>
      <c r="BG68" s="235"/>
      <c r="BH68" s="235"/>
      <c r="BI68" s="235"/>
      <c r="BJ68" s="235"/>
      <c r="BK68" s="235"/>
      <c r="BL68" s="235"/>
      <c r="BM68" s="235"/>
      <c r="BN68" s="235"/>
      <c r="BO68" s="235"/>
      <c r="BP68" s="235"/>
      <c r="BQ68" s="232">
        <v>62</v>
      </c>
      <c r="BR68" s="237"/>
      <c r="BS68" s="934"/>
      <c r="BT68" s="935"/>
      <c r="BU68" s="935"/>
      <c r="BV68" s="935"/>
      <c r="BW68" s="935"/>
      <c r="BX68" s="935"/>
      <c r="BY68" s="935"/>
      <c r="BZ68" s="935"/>
      <c r="CA68" s="935"/>
      <c r="CB68" s="935"/>
      <c r="CC68" s="935"/>
      <c r="CD68" s="935"/>
      <c r="CE68" s="935"/>
      <c r="CF68" s="935"/>
      <c r="CG68" s="944"/>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34"/>
      <c r="DW68" s="935"/>
      <c r="DX68" s="935"/>
      <c r="DY68" s="935"/>
      <c r="DZ68" s="936"/>
      <c r="EA68" s="224"/>
    </row>
    <row r="69" spans="1:131" ht="26.25" customHeight="1">
      <c r="A69" s="232">
        <v>2</v>
      </c>
      <c r="B69" s="963" t="s">
        <v>587</v>
      </c>
      <c r="C69" s="964"/>
      <c r="D69" s="964"/>
      <c r="E69" s="964"/>
      <c r="F69" s="964"/>
      <c r="G69" s="964"/>
      <c r="H69" s="964"/>
      <c r="I69" s="964"/>
      <c r="J69" s="964"/>
      <c r="K69" s="964"/>
      <c r="L69" s="964"/>
      <c r="M69" s="964"/>
      <c r="N69" s="964"/>
      <c r="O69" s="964"/>
      <c r="P69" s="965"/>
      <c r="Q69" s="966">
        <v>847072</v>
      </c>
      <c r="R69" s="960"/>
      <c r="S69" s="960"/>
      <c r="T69" s="960"/>
      <c r="U69" s="960"/>
      <c r="V69" s="960">
        <v>828353</v>
      </c>
      <c r="W69" s="960"/>
      <c r="X69" s="960"/>
      <c r="Y69" s="960"/>
      <c r="Z69" s="960"/>
      <c r="AA69" s="960">
        <v>18719</v>
      </c>
      <c r="AB69" s="960"/>
      <c r="AC69" s="960"/>
      <c r="AD69" s="960"/>
      <c r="AE69" s="960"/>
      <c r="AF69" s="960">
        <v>18719</v>
      </c>
      <c r="AG69" s="960"/>
      <c r="AH69" s="960"/>
      <c r="AI69" s="960"/>
      <c r="AJ69" s="960"/>
      <c r="AK69" s="960">
        <v>7694</v>
      </c>
      <c r="AL69" s="960"/>
      <c r="AM69" s="960"/>
      <c r="AN69" s="960"/>
      <c r="AO69" s="960"/>
      <c r="AP69" s="960" t="s">
        <v>519</v>
      </c>
      <c r="AQ69" s="960"/>
      <c r="AR69" s="960"/>
      <c r="AS69" s="960"/>
      <c r="AT69" s="960"/>
      <c r="AU69" s="960" t="s">
        <v>519</v>
      </c>
      <c r="AV69" s="960"/>
      <c r="AW69" s="960"/>
      <c r="AX69" s="960"/>
      <c r="AY69" s="960"/>
      <c r="AZ69" s="961"/>
      <c r="BA69" s="961"/>
      <c r="BB69" s="961"/>
      <c r="BC69" s="961"/>
      <c r="BD69" s="962"/>
      <c r="BE69" s="235"/>
      <c r="BF69" s="235"/>
      <c r="BG69" s="235"/>
      <c r="BH69" s="235"/>
      <c r="BI69" s="235"/>
      <c r="BJ69" s="235"/>
      <c r="BK69" s="235"/>
      <c r="BL69" s="235"/>
      <c r="BM69" s="235"/>
      <c r="BN69" s="235"/>
      <c r="BO69" s="235"/>
      <c r="BP69" s="235"/>
      <c r="BQ69" s="232">
        <v>63</v>
      </c>
      <c r="BR69" s="237"/>
      <c r="BS69" s="934"/>
      <c r="BT69" s="935"/>
      <c r="BU69" s="935"/>
      <c r="BV69" s="935"/>
      <c r="BW69" s="935"/>
      <c r="BX69" s="935"/>
      <c r="BY69" s="935"/>
      <c r="BZ69" s="935"/>
      <c r="CA69" s="935"/>
      <c r="CB69" s="935"/>
      <c r="CC69" s="935"/>
      <c r="CD69" s="935"/>
      <c r="CE69" s="935"/>
      <c r="CF69" s="935"/>
      <c r="CG69" s="944"/>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34"/>
      <c r="DW69" s="935"/>
      <c r="DX69" s="935"/>
      <c r="DY69" s="935"/>
      <c r="DZ69" s="936"/>
      <c r="EA69" s="224"/>
    </row>
    <row r="70" spans="1:131" ht="26.25" customHeight="1">
      <c r="A70" s="232">
        <v>3</v>
      </c>
      <c r="B70" s="963" t="s">
        <v>588</v>
      </c>
      <c r="C70" s="964"/>
      <c r="D70" s="964"/>
      <c r="E70" s="964"/>
      <c r="F70" s="964"/>
      <c r="G70" s="964"/>
      <c r="H70" s="964"/>
      <c r="I70" s="964"/>
      <c r="J70" s="964"/>
      <c r="K70" s="964"/>
      <c r="L70" s="964"/>
      <c r="M70" s="964"/>
      <c r="N70" s="964"/>
      <c r="O70" s="964"/>
      <c r="P70" s="965"/>
      <c r="Q70" s="966">
        <v>23479</v>
      </c>
      <c r="R70" s="960"/>
      <c r="S70" s="960"/>
      <c r="T70" s="960"/>
      <c r="U70" s="960"/>
      <c r="V70" s="960">
        <v>22911</v>
      </c>
      <c r="W70" s="960"/>
      <c r="X70" s="960"/>
      <c r="Y70" s="960"/>
      <c r="Z70" s="960"/>
      <c r="AA70" s="960">
        <v>568</v>
      </c>
      <c r="AB70" s="960"/>
      <c r="AC70" s="960"/>
      <c r="AD70" s="960"/>
      <c r="AE70" s="960"/>
      <c r="AF70" s="960">
        <v>568</v>
      </c>
      <c r="AG70" s="960"/>
      <c r="AH70" s="960"/>
      <c r="AI70" s="960"/>
      <c r="AJ70" s="960"/>
      <c r="AK70" s="960">
        <v>21</v>
      </c>
      <c r="AL70" s="960"/>
      <c r="AM70" s="960"/>
      <c r="AN70" s="960"/>
      <c r="AO70" s="960"/>
      <c r="AP70" s="960" t="s">
        <v>519</v>
      </c>
      <c r="AQ70" s="960"/>
      <c r="AR70" s="960"/>
      <c r="AS70" s="960"/>
      <c r="AT70" s="960"/>
      <c r="AU70" s="960" t="s">
        <v>519</v>
      </c>
      <c r="AV70" s="960"/>
      <c r="AW70" s="960"/>
      <c r="AX70" s="960"/>
      <c r="AY70" s="960"/>
      <c r="AZ70" s="961"/>
      <c r="BA70" s="961"/>
      <c r="BB70" s="961"/>
      <c r="BC70" s="961"/>
      <c r="BD70" s="962"/>
      <c r="BE70" s="235"/>
      <c r="BF70" s="235"/>
      <c r="BG70" s="235"/>
      <c r="BH70" s="235"/>
      <c r="BI70" s="235"/>
      <c r="BJ70" s="235"/>
      <c r="BK70" s="235"/>
      <c r="BL70" s="235"/>
      <c r="BM70" s="235"/>
      <c r="BN70" s="235"/>
      <c r="BO70" s="235"/>
      <c r="BP70" s="235"/>
      <c r="BQ70" s="232">
        <v>64</v>
      </c>
      <c r="BR70" s="237"/>
      <c r="BS70" s="934"/>
      <c r="BT70" s="935"/>
      <c r="BU70" s="935"/>
      <c r="BV70" s="935"/>
      <c r="BW70" s="935"/>
      <c r="BX70" s="935"/>
      <c r="BY70" s="935"/>
      <c r="BZ70" s="935"/>
      <c r="CA70" s="935"/>
      <c r="CB70" s="935"/>
      <c r="CC70" s="935"/>
      <c r="CD70" s="935"/>
      <c r="CE70" s="935"/>
      <c r="CF70" s="935"/>
      <c r="CG70" s="944"/>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34"/>
      <c r="DW70" s="935"/>
      <c r="DX70" s="935"/>
      <c r="DY70" s="935"/>
      <c r="DZ70" s="936"/>
      <c r="EA70" s="224"/>
    </row>
    <row r="71" spans="1:131" ht="26.25" customHeight="1">
      <c r="A71" s="232">
        <v>4</v>
      </c>
      <c r="B71" s="963" t="s">
        <v>589</v>
      </c>
      <c r="C71" s="964"/>
      <c r="D71" s="964"/>
      <c r="E71" s="964"/>
      <c r="F71" s="964"/>
      <c r="G71" s="964"/>
      <c r="H71" s="964"/>
      <c r="I71" s="964"/>
      <c r="J71" s="964"/>
      <c r="K71" s="964"/>
      <c r="L71" s="964"/>
      <c r="M71" s="964"/>
      <c r="N71" s="964"/>
      <c r="O71" s="964"/>
      <c r="P71" s="965"/>
      <c r="Q71" s="966">
        <v>205</v>
      </c>
      <c r="R71" s="960"/>
      <c r="S71" s="960"/>
      <c r="T71" s="960"/>
      <c r="U71" s="960"/>
      <c r="V71" s="960">
        <v>97</v>
      </c>
      <c r="W71" s="960"/>
      <c r="X71" s="960"/>
      <c r="Y71" s="960"/>
      <c r="Z71" s="960"/>
      <c r="AA71" s="960">
        <v>108</v>
      </c>
      <c r="AB71" s="960"/>
      <c r="AC71" s="960"/>
      <c r="AD71" s="960"/>
      <c r="AE71" s="960"/>
      <c r="AF71" s="960">
        <v>108</v>
      </c>
      <c r="AG71" s="960"/>
      <c r="AH71" s="960"/>
      <c r="AI71" s="960"/>
      <c r="AJ71" s="960"/>
      <c r="AK71" s="960" t="s">
        <v>519</v>
      </c>
      <c r="AL71" s="960"/>
      <c r="AM71" s="960"/>
      <c r="AN71" s="960"/>
      <c r="AO71" s="960"/>
      <c r="AP71" s="960" t="s">
        <v>519</v>
      </c>
      <c r="AQ71" s="960"/>
      <c r="AR71" s="960"/>
      <c r="AS71" s="960"/>
      <c r="AT71" s="960"/>
      <c r="AU71" s="960" t="s">
        <v>519</v>
      </c>
      <c r="AV71" s="960"/>
      <c r="AW71" s="960"/>
      <c r="AX71" s="960"/>
      <c r="AY71" s="960"/>
      <c r="AZ71" s="961"/>
      <c r="BA71" s="961"/>
      <c r="BB71" s="961"/>
      <c r="BC71" s="961"/>
      <c r="BD71" s="962"/>
      <c r="BE71" s="235"/>
      <c r="BF71" s="235"/>
      <c r="BG71" s="235"/>
      <c r="BH71" s="235"/>
      <c r="BI71" s="235"/>
      <c r="BJ71" s="235"/>
      <c r="BK71" s="235"/>
      <c r="BL71" s="235"/>
      <c r="BM71" s="235"/>
      <c r="BN71" s="235"/>
      <c r="BO71" s="235"/>
      <c r="BP71" s="235"/>
      <c r="BQ71" s="232">
        <v>65</v>
      </c>
      <c r="BR71" s="237"/>
      <c r="BS71" s="934"/>
      <c r="BT71" s="935"/>
      <c r="BU71" s="935"/>
      <c r="BV71" s="935"/>
      <c r="BW71" s="935"/>
      <c r="BX71" s="935"/>
      <c r="BY71" s="935"/>
      <c r="BZ71" s="935"/>
      <c r="CA71" s="935"/>
      <c r="CB71" s="935"/>
      <c r="CC71" s="935"/>
      <c r="CD71" s="935"/>
      <c r="CE71" s="935"/>
      <c r="CF71" s="935"/>
      <c r="CG71" s="944"/>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34"/>
      <c r="DW71" s="935"/>
      <c r="DX71" s="935"/>
      <c r="DY71" s="935"/>
      <c r="DZ71" s="936"/>
      <c r="EA71" s="224"/>
    </row>
    <row r="72" spans="1:131" ht="26.25" customHeight="1">
      <c r="A72" s="232">
        <v>5</v>
      </c>
      <c r="B72" s="963" t="s">
        <v>590</v>
      </c>
      <c r="C72" s="964"/>
      <c r="D72" s="964"/>
      <c r="E72" s="964"/>
      <c r="F72" s="964"/>
      <c r="G72" s="964"/>
      <c r="H72" s="964"/>
      <c r="I72" s="964"/>
      <c r="J72" s="964"/>
      <c r="K72" s="964"/>
      <c r="L72" s="964"/>
      <c r="M72" s="964"/>
      <c r="N72" s="964"/>
      <c r="O72" s="964"/>
      <c r="P72" s="965"/>
      <c r="Q72" s="966">
        <v>321</v>
      </c>
      <c r="R72" s="960"/>
      <c r="S72" s="960"/>
      <c r="T72" s="960"/>
      <c r="U72" s="960"/>
      <c r="V72" s="960">
        <v>310</v>
      </c>
      <c r="W72" s="960"/>
      <c r="X72" s="960"/>
      <c r="Y72" s="960"/>
      <c r="Z72" s="960"/>
      <c r="AA72" s="960">
        <v>11</v>
      </c>
      <c r="AB72" s="960"/>
      <c r="AC72" s="960"/>
      <c r="AD72" s="960"/>
      <c r="AE72" s="960"/>
      <c r="AF72" s="960">
        <v>11</v>
      </c>
      <c r="AG72" s="960"/>
      <c r="AH72" s="960"/>
      <c r="AI72" s="960"/>
      <c r="AJ72" s="960"/>
      <c r="AK72" s="960">
        <v>3</v>
      </c>
      <c r="AL72" s="960"/>
      <c r="AM72" s="960"/>
      <c r="AN72" s="960"/>
      <c r="AO72" s="960"/>
      <c r="AP72" s="960" t="s">
        <v>519</v>
      </c>
      <c r="AQ72" s="960"/>
      <c r="AR72" s="960"/>
      <c r="AS72" s="960"/>
      <c r="AT72" s="960"/>
      <c r="AU72" s="960" t="s">
        <v>519</v>
      </c>
      <c r="AV72" s="960"/>
      <c r="AW72" s="960"/>
      <c r="AX72" s="960"/>
      <c r="AY72" s="960"/>
      <c r="AZ72" s="961"/>
      <c r="BA72" s="961"/>
      <c r="BB72" s="961"/>
      <c r="BC72" s="961"/>
      <c r="BD72" s="962"/>
      <c r="BE72" s="235"/>
      <c r="BF72" s="235"/>
      <c r="BG72" s="235"/>
      <c r="BH72" s="235"/>
      <c r="BI72" s="235"/>
      <c r="BJ72" s="235"/>
      <c r="BK72" s="235"/>
      <c r="BL72" s="235"/>
      <c r="BM72" s="235"/>
      <c r="BN72" s="235"/>
      <c r="BO72" s="235"/>
      <c r="BP72" s="235"/>
      <c r="BQ72" s="232">
        <v>66</v>
      </c>
      <c r="BR72" s="237"/>
      <c r="BS72" s="934"/>
      <c r="BT72" s="935"/>
      <c r="BU72" s="935"/>
      <c r="BV72" s="935"/>
      <c r="BW72" s="935"/>
      <c r="BX72" s="935"/>
      <c r="BY72" s="935"/>
      <c r="BZ72" s="935"/>
      <c r="CA72" s="935"/>
      <c r="CB72" s="935"/>
      <c r="CC72" s="935"/>
      <c r="CD72" s="935"/>
      <c r="CE72" s="935"/>
      <c r="CF72" s="935"/>
      <c r="CG72" s="944"/>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34"/>
      <c r="DW72" s="935"/>
      <c r="DX72" s="935"/>
      <c r="DY72" s="935"/>
      <c r="DZ72" s="936"/>
      <c r="EA72" s="224"/>
    </row>
    <row r="73" spans="1:131" ht="26.25" customHeight="1">
      <c r="A73" s="232">
        <v>6</v>
      </c>
      <c r="B73" s="963" t="s">
        <v>591</v>
      </c>
      <c r="C73" s="964"/>
      <c r="D73" s="964"/>
      <c r="E73" s="964"/>
      <c r="F73" s="964"/>
      <c r="G73" s="964"/>
      <c r="H73" s="964"/>
      <c r="I73" s="964"/>
      <c r="J73" s="964"/>
      <c r="K73" s="964"/>
      <c r="L73" s="964"/>
      <c r="M73" s="964"/>
      <c r="N73" s="964"/>
      <c r="O73" s="964"/>
      <c r="P73" s="965"/>
      <c r="Q73" s="966">
        <v>72</v>
      </c>
      <c r="R73" s="960"/>
      <c r="S73" s="960"/>
      <c r="T73" s="960"/>
      <c r="U73" s="960"/>
      <c r="V73" s="960">
        <v>64</v>
      </c>
      <c r="W73" s="960"/>
      <c r="X73" s="960"/>
      <c r="Y73" s="960"/>
      <c r="Z73" s="960"/>
      <c r="AA73" s="960">
        <v>8</v>
      </c>
      <c r="AB73" s="960"/>
      <c r="AC73" s="960"/>
      <c r="AD73" s="960"/>
      <c r="AE73" s="960"/>
      <c r="AF73" s="960">
        <v>8</v>
      </c>
      <c r="AG73" s="960"/>
      <c r="AH73" s="960"/>
      <c r="AI73" s="960"/>
      <c r="AJ73" s="960"/>
      <c r="AK73" s="960" t="s">
        <v>519</v>
      </c>
      <c r="AL73" s="960"/>
      <c r="AM73" s="960"/>
      <c r="AN73" s="960"/>
      <c r="AO73" s="960"/>
      <c r="AP73" s="960" t="s">
        <v>519</v>
      </c>
      <c r="AQ73" s="960"/>
      <c r="AR73" s="960"/>
      <c r="AS73" s="960"/>
      <c r="AT73" s="960"/>
      <c r="AU73" s="960" t="s">
        <v>519</v>
      </c>
      <c r="AV73" s="960"/>
      <c r="AW73" s="960"/>
      <c r="AX73" s="960"/>
      <c r="AY73" s="960"/>
      <c r="AZ73" s="961"/>
      <c r="BA73" s="961"/>
      <c r="BB73" s="961"/>
      <c r="BC73" s="961"/>
      <c r="BD73" s="962"/>
      <c r="BE73" s="235"/>
      <c r="BF73" s="235"/>
      <c r="BG73" s="235"/>
      <c r="BH73" s="235"/>
      <c r="BI73" s="235"/>
      <c r="BJ73" s="235"/>
      <c r="BK73" s="235"/>
      <c r="BL73" s="235"/>
      <c r="BM73" s="235"/>
      <c r="BN73" s="235"/>
      <c r="BO73" s="235"/>
      <c r="BP73" s="235"/>
      <c r="BQ73" s="232">
        <v>67</v>
      </c>
      <c r="BR73" s="237"/>
      <c r="BS73" s="934"/>
      <c r="BT73" s="935"/>
      <c r="BU73" s="935"/>
      <c r="BV73" s="935"/>
      <c r="BW73" s="935"/>
      <c r="BX73" s="935"/>
      <c r="BY73" s="935"/>
      <c r="BZ73" s="935"/>
      <c r="CA73" s="935"/>
      <c r="CB73" s="935"/>
      <c r="CC73" s="935"/>
      <c r="CD73" s="935"/>
      <c r="CE73" s="935"/>
      <c r="CF73" s="935"/>
      <c r="CG73" s="944"/>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34"/>
      <c r="DW73" s="935"/>
      <c r="DX73" s="935"/>
      <c r="DY73" s="935"/>
      <c r="DZ73" s="936"/>
      <c r="EA73" s="224"/>
    </row>
    <row r="74" spans="1:131" ht="26.25" customHeight="1">
      <c r="A74" s="232">
        <v>7</v>
      </c>
      <c r="B74" s="963" t="s">
        <v>592</v>
      </c>
      <c r="C74" s="964"/>
      <c r="D74" s="964"/>
      <c r="E74" s="964"/>
      <c r="F74" s="964"/>
      <c r="G74" s="964"/>
      <c r="H74" s="964"/>
      <c r="I74" s="964"/>
      <c r="J74" s="964"/>
      <c r="K74" s="964"/>
      <c r="L74" s="964"/>
      <c r="M74" s="964"/>
      <c r="N74" s="964"/>
      <c r="O74" s="964"/>
      <c r="P74" s="965"/>
      <c r="Q74" s="966">
        <v>3347</v>
      </c>
      <c r="R74" s="960"/>
      <c r="S74" s="960"/>
      <c r="T74" s="960"/>
      <c r="U74" s="960"/>
      <c r="V74" s="960">
        <v>3139</v>
      </c>
      <c r="W74" s="960"/>
      <c r="X74" s="960"/>
      <c r="Y74" s="960"/>
      <c r="Z74" s="960"/>
      <c r="AA74" s="960">
        <v>207</v>
      </c>
      <c r="AB74" s="960"/>
      <c r="AC74" s="960"/>
      <c r="AD74" s="960"/>
      <c r="AE74" s="960"/>
      <c r="AF74" s="960">
        <v>205</v>
      </c>
      <c r="AG74" s="960"/>
      <c r="AH74" s="960"/>
      <c r="AI74" s="960"/>
      <c r="AJ74" s="960"/>
      <c r="AK74" s="960" t="s">
        <v>519</v>
      </c>
      <c r="AL74" s="960"/>
      <c r="AM74" s="960"/>
      <c r="AN74" s="960"/>
      <c r="AO74" s="960"/>
      <c r="AP74" s="960">
        <v>865</v>
      </c>
      <c r="AQ74" s="960"/>
      <c r="AR74" s="960"/>
      <c r="AS74" s="960"/>
      <c r="AT74" s="960"/>
      <c r="AU74" s="960">
        <v>149</v>
      </c>
      <c r="AV74" s="960"/>
      <c r="AW74" s="960"/>
      <c r="AX74" s="960"/>
      <c r="AY74" s="960"/>
      <c r="AZ74" s="961"/>
      <c r="BA74" s="961"/>
      <c r="BB74" s="961"/>
      <c r="BC74" s="961"/>
      <c r="BD74" s="962"/>
      <c r="BE74" s="235"/>
      <c r="BF74" s="235"/>
      <c r="BG74" s="235"/>
      <c r="BH74" s="235"/>
      <c r="BI74" s="235"/>
      <c r="BJ74" s="235"/>
      <c r="BK74" s="235"/>
      <c r="BL74" s="235"/>
      <c r="BM74" s="235"/>
      <c r="BN74" s="235"/>
      <c r="BO74" s="235"/>
      <c r="BP74" s="235"/>
      <c r="BQ74" s="232">
        <v>68</v>
      </c>
      <c r="BR74" s="237"/>
      <c r="BS74" s="934"/>
      <c r="BT74" s="935"/>
      <c r="BU74" s="935"/>
      <c r="BV74" s="935"/>
      <c r="BW74" s="935"/>
      <c r="BX74" s="935"/>
      <c r="BY74" s="935"/>
      <c r="BZ74" s="935"/>
      <c r="CA74" s="935"/>
      <c r="CB74" s="935"/>
      <c r="CC74" s="935"/>
      <c r="CD74" s="935"/>
      <c r="CE74" s="935"/>
      <c r="CF74" s="935"/>
      <c r="CG74" s="944"/>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34"/>
      <c r="DW74" s="935"/>
      <c r="DX74" s="935"/>
      <c r="DY74" s="935"/>
      <c r="DZ74" s="936"/>
      <c r="EA74" s="224"/>
    </row>
    <row r="75" spans="1:131" ht="26.25" customHeight="1">
      <c r="A75" s="232">
        <v>8</v>
      </c>
      <c r="B75" s="963" t="s">
        <v>593</v>
      </c>
      <c r="C75" s="964"/>
      <c r="D75" s="964"/>
      <c r="E75" s="964"/>
      <c r="F75" s="964"/>
      <c r="G75" s="964"/>
      <c r="H75" s="964"/>
      <c r="I75" s="964"/>
      <c r="J75" s="964"/>
      <c r="K75" s="964"/>
      <c r="L75" s="964"/>
      <c r="M75" s="964"/>
      <c r="N75" s="964"/>
      <c r="O75" s="964"/>
      <c r="P75" s="965"/>
      <c r="Q75" s="967">
        <v>200</v>
      </c>
      <c r="R75" s="968"/>
      <c r="S75" s="968"/>
      <c r="T75" s="968"/>
      <c r="U75" s="969"/>
      <c r="V75" s="970">
        <v>182</v>
      </c>
      <c r="W75" s="968"/>
      <c r="X75" s="968"/>
      <c r="Y75" s="968"/>
      <c r="Z75" s="969"/>
      <c r="AA75" s="970">
        <v>19</v>
      </c>
      <c r="AB75" s="968"/>
      <c r="AC75" s="968"/>
      <c r="AD75" s="968"/>
      <c r="AE75" s="969"/>
      <c r="AF75" s="970">
        <v>19</v>
      </c>
      <c r="AG75" s="968"/>
      <c r="AH75" s="968"/>
      <c r="AI75" s="968"/>
      <c r="AJ75" s="969"/>
      <c r="AK75" s="970" t="s">
        <v>602</v>
      </c>
      <c r="AL75" s="968"/>
      <c r="AM75" s="968"/>
      <c r="AN75" s="968"/>
      <c r="AO75" s="969"/>
      <c r="AP75" s="970">
        <v>1607</v>
      </c>
      <c r="AQ75" s="968"/>
      <c r="AR75" s="968"/>
      <c r="AS75" s="968"/>
      <c r="AT75" s="969"/>
      <c r="AU75" s="970">
        <v>222</v>
      </c>
      <c r="AV75" s="968"/>
      <c r="AW75" s="968"/>
      <c r="AX75" s="968"/>
      <c r="AY75" s="969"/>
      <c r="AZ75" s="961"/>
      <c r="BA75" s="961"/>
      <c r="BB75" s="961"/>
      <c r="BC75" s="961"/>
      <c r="BD75" s="962"/>
      <c r="BE75" s="235"/>
      <c r="BF75" s="235"/>
      <c r="BG75" s="235"/>
      <c r="BH75" s="235"/>
      <c r="BI75" s="235"/>
      <c r="BJ75" s="235"/>
      <c r="BK75" s="235"/>
      <c r="BL75" s="235"/>
      <c r="BM75" s="235"/>
      <c r="BN75" s="235"/>
      <c r="BO75" s="235"/>
      <c r="BP75" s="235"/>
      <c r="BQ75" s="232">
        <v>69</v>
      </c>
      <c r="BR75" s="237"/>
      <c r="BS75" s="934"/>
      <c r="BT75" s="935"/>
      <c r="BU75" s="935"/>
      <c r="BV75" s="935"/>
      <c r="BW75" s="935"/>
      <c r="BX75" s="935"/>
      <c r="BY75" s="935"/>
      <c r="BZ75" s="935"/>
      <c r="CA75" s="935"/>
      <c r="CB75" s="935"/>
      <c r="CC75" s="935"/>
      <c r="CD75" s="935"/>
      <c r="CE75" s="935"/>
      <c r="CF75" s="935"/>
      <c r="CG75" s="944"/>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34"/>
      <c r="DW75" s="935"/>
      <c r="DX75" s="935"/>
      <c r="DY75" s="935"/>
      <c r="DZ75" s="936"/>
      <c r="EA75" s="224"/>
    </row>
    <row r="76" spans="1:131" ht="26.25" customHeight="1">
      <c r="A76" s="232">
        <v>9</v>
      </c>
      <c r="B76" s="963" t="s">
        <v>594</v>
      </c>
      <c r="C76" s="964"/>
      <c r="D76" s="964"/>
      <c r="E76" s="964"/>
      <c r="F76" s="964"/>
      <c r="G76" s="964"/>
      <c r="H76" s="964"/>
      <c r="I76" s="964"/>
      <c r="J76" s="964"/>
      <c r="K76" s="964"/>
      <c r="L76" s="964"/>
      <c r="M76" s="964"/>
      <c r="N76" s="964"/>
      <c r="O76" s="964"/>
      <c r="P76" s="965"/>
      <c r="Q76" s="967">
        <v>80</v>
      </c>
      <c r="R76" s="968"/>
      <c r="S76" s="968"/>
      <c r="T76" s="968"/>
      <c r="U76" s="969"/>
      <c r="V76" s="970">
        <v>65</v>
      </c>
      <c r="W76" s="968"/>
      <c r="X76" s="968"/>
      <c r="Y76" s="968"/>
      <c r="Z76" s="969"/>
      <c r="AA76" s="970">
        <v>15</v>
      </c>
      <c r="AB76" s="968"/>
      <c r="AC76" s="968"/>
      <c r="AD76" s="968"/>
      <c r="AE76" s="969"/>
      <c r="AF76" s="970">
        <v>15</v>
      </c>
      <c r="AG76" s="968"/>
      <c r="AH76" s="968"/>
      <c r="AI76" s="968"/>
      <c r="AJ76" s="969"/>
      <c r="AK76" s="970" t="s">
        <v>519</v>
      </c>
      <c r="AL76" s="968"/>
      <c r="AM76" s="968"/>
      <c r="AN76" s="968"/>
      <c r="AO76" s="969"/>
      <c r="AP76" s="970" t="s">
        <v>519</v>
      </c>
      <c r="AQ76" s="968"/>
      <c r="AR76" s="968"/>
      <c r="AS76" s="968"/>
      <c r="AT76" s="969"/>
      <c r="AU76" s="970" t="s">
        <v>519</v>
      </c>
      <c r="AV76" s="968"/>
      <c r="AW76" s="968"/>
      <c r="AX76" s="968"/>
      <c r="AY76" s="969"/>
      <c r="AZ76" s="961"/>
      <c r="BA76" s="961"/>
      <c r="BB76" s="961"/>
      <c r="BC76" s="961"/>
      <c r="BD76" s="962"/>
      <c r="BE76" s="235"/>
      <c r="BF76" s="235"/>
      <c r="BG76" s="235"/>
      <c r="BH76" s="235"/>
      <c r="BI76" s="235"/>
      <c r="BJ76" s="235"/>
      <c r="BK76" s="235"/>
      <c r="BL76" s="235"/>
      <c r="BM76" s="235"/>
      <c r="BN76" s="235"/>
      <c r="BO76" s="235"/>
      <c r="BP76" s="235"/>
      <c r="BQ76" s="232">
        <v>70</v>
      </c>
      <c r="BR76" s="237"/>
      <c r="BS76" s="934"/>
      <c r="BT76" s="935"/>
      <c r="BU76" s="935"/>
      <c r="BV76" s="935"/>
      <c r="BW76" s="935"/>
      <c r="BX76" s="935"/>
      <c r="BY76" s="935"/>
      <c r="BZ76" s="935"/>
      <c r="CA76" s="935"/>
      <c r="CB76" s="935"/>
      <c r="CC76" s="935"/>
      <c r="CD76" s="935"/>
      <c r="CE76" s="935"/>
      <c r="CF76" s="935"/>
      <c r="CG76" s="944"/>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34"/>
      <c r="DW76" s="935"/>
      <c r="DX76" s="935"/>
      <c r="DY76" s="935"/>
      <c r="DZ76" s="936"/>
      <c r="EA76" s="224"/>
    </row>
    <row r="77" spans="1:131" ht="26.25" customHeight="1">
      <c r="A77" s="232">
        <v>10</v>
      </c>
      <c r="B77" s="963" t="s">
        <v>595</v>
      </c>
      <c r="C77" s="964"/>
      <c r="D77" s="964"/>
      <c r="E77" s="964"/>
      <c r="F77" s="964"/>
      <c r="G77" s="964"/>
      <c r="H77" s="964"/>
      <c r="I77" s="964"/>
      <c r="J77" s="964"/>
      <c r="K77" s="964"/>
      <c r="L77" s="964"/>
      <c r="M77" s="964"/>
      <c r="N77" s="964"/>
      <c r="O77" s="964"/>
      <c r="P77" s="965"/>
      <c r="Q77" s="967">
        <v>1</v>
      </c>
      <c r="R77" s="968"/>
      <c r="S77" s="968"/>
      <c r="T77" s="968"/>
      <c r="U77" s="969"/>
      <c r="V77" s="970">
        <v>1</v>
      </c>
      <c r="W77" s="968"/>
      <c r="X77" s="968"/>
      <c r="Y77" s="968"/>
      <c r="Z77" s="969"/>
      <c r="AA77" s="970">
        <v>0</v>
      </c>
      <c r="AB77" s="968"/>
      <c r="AC77" s="968"/>
      <c r="AD77" s="968"/>
      <c r="AE77" s="969"/>
      <c r="AF77" s="970">
        <v>0</v>
      </c>
      <c r="AG77" s="968"/>
      <c r="AH77" s="968"/>
      <c r="AI77" s="968"/>
      <c r="AJ77" s="969"/>
      <c r="AK77" s="970" t="s">
        <v>519</v>
      </c>
      <c r="AL77" s="968"/>
      <c r="AM77" s="968"/>
      <c r="AN77" s="968"/>
      <c r="AO77" s="969"/>
      <c r="AP77" s="970" t="s">
        <v>519</v>
      </c>
      <c r="AQ77" s="968"/>
      <c r="AR77" s="968"/>
      <c r="AS77" s="968"/>
      <c r="AT77" s="969"/>
      <c r="AU77" s="970" t="s">
        <v>519</v>
      </c>
      <c r="AV77" s="968"/>
      <c r="AW77" s="968"/>
      <c r="AX77" s="968"/>
      <c r="AY77" s="969"/>
      <c r="AZ77" s="961"/>
      <c r="BA77" s="961"/>
      <c r="BB77" s="961"/>
      <c r="BC77" s="961"/>
      <c r="BD77" s="962"/>
      <c r="BE77" s="235"/>
      <c r="BF77" s="235"/>
      <c r="BG77" s="235"/>
      <c r="BH77" s="235"/>
      <c r="BI77" s="235"/>
      <c r="BJ77" s="235"/>
      <c r="BK77" s="235"/>
      <c r="BL77" s="235"/>
      <c r="BM77" s="235"/>
      <c r="BN77" s="235"/>
      <c r="BO77" s="235"/>
      <c r="BP77" s="235"/>
      <c r="BQ77" s="232">
        <v>71</v>
      </c>
      <c r="BR77" s="237"/>
      <c r="BS77" s="934"/>
      <c r="BT77" s="935"/>
      <c r="BU77" s="935"/>
      <c r="BV77" s="935"/>
      <c r="BW77" s="935"/>
      <c r="BX77" s="935"/>
      <c r="BY77" s="935"/>
      <c r="BZ77" s="935"/>
      <c r="CA77" s="935"/>
      <c r="CB77" s="935"/>
      <c r="CC77" s="935"/>
      <c r="CD77" s="935"/>
      <c r="CE77" s="935"/>
      <c r="CF77" s="935"/>
      <c r="CG77" s="944"/>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34"/>
      <c r="DW77" s="935"/>
      <c r="DX77" s="935"/>
      <c r="DY77" s="935"/>
      <c r="DZ77" s="936"/>
      <c r="EA77" s="224"/>
    </row>
    <row r="78" spans="1:131" ht="26.25" customHeight="1">
      <c r="A78" s="232">
        <v>11</v>
      </c>
      <c r="B78" s="963" t="s">
        <v>596</v>
      </c>
      <c r="C78" s="964"/>
      <c r="D78" s="964"/>
      <c r="E78" s="964"/>
      <c r="F78" s="964"/>
      <c r="G78" s="964"/>
      <c r="H78" s="964"/>
      <c r="I78" s="964"/>
      <c r="J78" s="964"/>
      <c r="K78" s="964"/>
      <c r="L78" s="964"/>
      <c r="M78" s="964"/>
      <c r="N78" s="964"/>
      <c r="O78" s="964"/>
      <c r="P78" s="965"/>
      <c r="Q78" s="966">
        <v>1772</v>
      </c>
      <c r="R78" s="960"/>
      <c r="S78" s="960"/>
      <c r="T78" s="960"/>
      <c r="U78" s="960"/>
      <c r="V78" s="960">
        <v>1600</v>
      </c>
      <c r="W78" s="960"/>
      <c r="X78" s="960"/>
      <c r="Y78" s="960"/>
      <c r="Z78" s="960"/>
      <c r="AA78" s="960">
        <v>173</v>
      </c>
      <c r="AB78" s="960"/>
      <c r="AC78" s="960"/>
      <c r="AD78" s="960"/>
      <c r="AE78" s="960"/>
      <c r="AF78" s="960">
        <v>173</v>
      </c>
      <c r="AG78" s="960"/>
      <c r="AH78" s="960"/>
      <c r="AI78" s="960"/>
      <c r="AJ78" s="960"/>
      <c r="AK78" s="960">
        <v>35</v>
      </c>
      <c r="AL78" s="960"/>
      <c r="AM78" s="960"/>
      <c r="AN78" s="960"/>
      <c r="AO78" s="960"/>
      <c r="AP78" s="960" t="s">
        <v>519</v>
      </c>
      <c r="AQ78" s="960"/>
      <c r="AR78" s="960"/>
      <c r="AS78" s="960"/>
      <c r="AT78" s="960"/>
      <c r="AU78" s="960" t="s">
        <v>519</v>
      </c>
      <c r="AV78" s="960"/>
      <c r="AW78" s="960"/>
      <c r="AX78" s="960"/>
      <c r="AY78" s="960"/>
      <c r="AZ78" s="961"/>
      <c r="BA78" s="961"/>
      <c r="BB78" s="961"/>
      <c r="BC78" s="961"/>
      <c r="BD78" s="962"/>
      <c r="BE78" s="235"/>
      <c r="BF78" s="235"/>
      <c r="BG78" s="235"/>
      <c r="BH78" s="235"/>
      <c r="BI78" s="235"/>
      <c r="BJ78" s="224"/>
      <c r="BK78" s="224"/>
      <c r="BL78" s="224"/>
      <c r="BM78" s="224"/>
      <c r="BN78" s="224"/>
      <c r="BO78" s="235"/>
      <c r="BP78" s="235"/>
      <c r="BQ78" s="232">
        <v>72</v>
      </c>
      <c r="BR78" s="237"/>
      <c r="BS78" s="934"/>
      <c r="BT78" s="935"/>
      <c r="BU78" s="935"/>
      <c r="BV78" s="935"/>
      <c r="BW78" s="935"/>
      <c r="BX78" s="935"/>
      <c r="BY78" s="935"/>
      <c r="BZ78" s="935"/>
      <c r="CA78" s="935"/>
      <c r="CB78" s="935"/>
      <c r="CC78" s="935"/>
      <c r="CD78" s="935"/>
      <c r="CE78" s="935"/>
      <c r="CF78" s="935"/>
      <c r="CG78" s="944"/>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34"/>
      <c r="DW78" s="935"/>
      <c r="DX78" s="935"/>
      <c r="DY78" s="935"/>
      <c r="DZ78" s="936"/>
      <c r="EA78" s="224"/>
    </row>
    <row r="79" spans="1:131" ht="26.25" customHeight="1">
      <c r="A79" s="232">
        <v>12</v>
      </c>
      <c r="B79" s="963"/>
      <c r="C79" s="964"/>
      <c r="D79" s="964"/>
      <c r="E79" s="964"/>
      <c r="F79" s="964"/>
      <c r="G79" s="964"/>
      <c r="H79" s="964"/>
      <c r="I79" s="964"/>
      <c r="J79" s="964"/>
      <c r="K79" s="964"/>
      <c r="L79" s="964"/>
      <c r="M79" s="964"/>
      <c r="N79" s="964"/>
      <c r="O79" s="964"/>
      <c r="P79" s="965"/>
      <c r="Q79" s="966"/>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235"/>
      <c r="BF79" s="235"/>
      <c r="BG79" s="235"/>
      <c r="BH79" s="235"/>
      <c r="BI79" s="235"/>
      <c r="BJ79" s="224"/>
      <c r="BK79" s="224"/>
      <c r="BL79" s="224"/>
      <c r="BM79" s="224"/>
      <c r="BN79" s="224"/>
      <c r="BO79" s="235"/>
      <c r="BP79" s="235"/>
      <c r="BQ79" s="232">
        <v>73</v>
      </c>
      <c r="BR79" s="237"/>
      <c r="BS79" s="934"/>
      <c r="BT79" s="935"/>
      <c r="BU79" s="935"/>
      <c r="BV79" s="935"/>
      <c r="BW79" s="935"/>
      <c r="BX79" s="935"/>
      <c r="BY79" s="935"/>
      <c r="BZ79" s="935"/>
      <c r="CA79" s="935"/>
      <c r="CB79" s="935"/>
      <c r="CC79" s="935"/>
      <c r="CD79" s="935"/>
      <c r="CE79" s="935"/>
      <c r="CF79" s="935"/>
      <c r="CG79" s="944"/>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34"/>
      <c r="DW79" s="935"/>
      <c r="DX79" s="935"/>
      <c r="DY79" s="935"/>
      <c r="DZ79" s="936"/>
      <c r="EA79" s="224"/>
    </row>
    <row r="80" spans="1:131" ht="26.25" customHeight="1">
      <c r="A80" s="232">
        <v>13</v>
      </c>
      <c r="B80" s="963"/>
      <c r="C80" s="964"/>
      <c r="D80" s="964"/>
      <c r="E80" s="964"/>
      <c r="F80" s="964"/>
      <c r="G80" s="964"/>
      <c r="H80" s="964"/>
      <c r="I80" s="964"/>
      <c r="J80" s="964"/>
      <c r="K80" s="964"/>
      <c r="L80" s="964"/>
      <c r="M80" s="964"/>
      <c r="N80" s="964"/>
      <c r="O80" s="964"/>
      <c r="P80" s="965"/>
      <c r="Q80" s="966"/>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235"/>
      <c r="BF80" s="235"/>
      <c r="BG80" s="235"/>
      <c r="BH80" s="235"/>
      <c r="BI80" s="235"/>
      <c r="BJ80" s="235"/>
      <c r="BK80" s="235"/>
      <c r="BL80" s="235"/>
      <c r="BM80" s="235"/>
      <c r="BN80" s="235"/>
      <c r="BO80" s="235"/>
      <c r="BP80" s="235"/>
      <c r="BQ80" s="232">
        <v>74</v>
      </c>
      <c r="BR80" s="237"/>
      <c r="BS80" s="934"/>
      <c r="BT80" s="935"/>
      <c r="BU80" s="935"/>
      <c r="BV80" s="935"/>
      <c r="BW80" s="935"/>
      <c r="BX80" s="935"/>
      <c r="BY80" s="935"/>
      <c r="BZ80" s="935"/>
      <c r="CA80" s="935"/>
      <c r="CB80" s="935"/>
      <c r="CC80" s="935"/>
      <c r="CD80" s="935"/>
      <c r="CE80" s="935"/>
      <c r="CF80" s="935"/>
      <c r="CG80" s="944"/>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34"/>
      <c r="DW80" s="935"/>
      <c r="DX80" s="935"/>
      <c r="DY80" s="935"/>
      <c r="DZ80" s="936"/>
      <c r="EA80" s="224"/>
    </row>
    <row r="81" spans="1:131" ht="26.25" customHeight="1">
      <c r="A81" s="232">
        <v>14</v>
      </c>
      <c r="B81" s="963"/>
      <c r="C81" s="964"/>
      <c r="D81" s="964"/>
      <c r="E81" s="964"/>
      <c r="F81" s="964"/>
      <c r="G81" s="964"/>
      <c r="H81" s="964"/>
      <c r="I81" s="964"/>
      <c r="J81" s="964"/>
      <c r="K81" s="964"/>
      <c r="L81" s="964"/>
      <c r="M81" s="964"/>
      <c r="N81" s="964"/>
      <c r="O81" s="964"/>
      <c r="P81" s="965"/>
      <c r="Q81" s="966"/>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235"/>
      <c r="BF81" s="235"/>
      <c r="BG81" s="235"/>
      <c r="BH81" s="235"/>
      <c r="BI81" s="235"/>
      <c r="BJ81" s="235"/>
      <c r="BK81" s="235"/>
      <c r="BL81" s="235"/>
      <c r="BM81" s="235"/>
      <c r="BN81" s="235"/>
      <c r="BO81" s="235"/>
      <c r="BP81" s="235"/>
      <c r="BQ81" s="232">
        <v>75</v>
      </c>
      <c r="BR81" s="237"/>
      <c r="BS81" s="934"/>
      <c r="BT81" s="935"/>
      <c r="BU81" s="935"/>
      <c r="BV81" s="935"/>
      <c r="BW81" s="935"/>
      <c r="BX81" s="935"/>
      <c r="BY81" s="935"/>
      <c r="BZ81" s="935"/>
      <c r="CA81" s="935"/>
      <c r="CB81" s="935"/>
      <c r="CC81" s="935"/>
      <c r="CD81" s="935"/>
      <c r="CE81" s="935"/>
      <c r="CF81" s="935"/>
      <c r="CG81" s="944"/>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34"/>
      <c r="DW81" s="935"/>
      <c r="DX81" s="935"/>
      <c r="DY81" s="935"/>
      <c r="DZ81" s="936"/>
      <c r="EA81" s="224"/>
    </row>
    <row r="82" spans="1:131" ht="26.25" customHeight="1">
      <c r="A82" s="232">
        <v>15</v>
      </c>
      <c r="B82" s="963"/>
      <c r="C82" s="964"/>
      <c r="D82" s="964"/>
      <c r="E82" s="964"/>
      <c r="F82" s="964"/>
      <c r="G82" s="964"/>
      <c r="H82" s="964"/>
      <c r="I82" s="964"/>
      <c r="J82" s="964"/>
      <c r="K82" s="964"/>
      <c r="L82" s="964"/>
      <c r="M82" s="964"/>
      <c r="N82" s="964"/>
      <c r="O82" s="964"/>
      <c r="P82" s="965"/>
      <c r="Q82" s="966"/>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235"/>
      <c r="BF82" s="235"/>
      <c r="BG82" s="235"/>
      <c r="BH82" s="235"/>
      <c r="BI82" s="235"/>
      <c r="BJ82" s="235"/>
      <c r="BK82" s="235"/>
      <c r="BL82" s="235"/>
      <c r="BM82" s="235"/>
      <c r="BN82" s="235"/>
      <c r="BO82" s="235"/>
      <c r="BP82" s="235"/>
      <c r="BQ82" s="232">
        <v>76</v>
      </c>
      <c r="BR82" s="237"/>
      <c r="BS82" s="934"/>
      <c r="BT82" s="935"/>
      <c r="BU82" s="935"/>
      <c r="BV82" s="935"/>
      <c r="BW82" s="935"/>
      <c r="BX82" s="935"/>
      <c r="BY82" s="935"/>
      <c r="BZ82" s="935"/>
      <c r="CA82" s="935"/>
      <c r="CB82" s="935"/>
      <c r="CC82" s="935"/>
      <c r="CD82" s="935"/>
      <c r="CE82" s="935"/>
      <c r="CF82" s="935"/>
      <c r="CG82" s="944"/>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34"/>
      <c r="DW82" s="935"/>
      <c r="DX82" s="935"/>
      <c r="DY82" s="935"/>
      <c r="DZ82" s="936"/>
      <c r="EA82" s="224"/>
    </row>
    <row r="83" spans="1:131" ht="26.25" customHeight="1">
      <c r="A83" s="232">
        <v>16</v>
      </c>
      <c r="B83" s="963"/>
      <c r="C83" s="964"/>
      <c r="D83" s="964"/>
      <c r="E83" s="964"/>
      <c r="F83" s="964"/>
      <c r="G83" s="964"/>
      <c r="H83" s="964"/>
      <c r="I83" s="964"/>
      <c r="J83" s="964"/>
      <c r="K83" s="964"/>
      <c r="L83" s="964"/>
      <c r="M83" s="964"/>
      <c r="N83" s="964"/>
      <c r="O83" s="964"/>
      <c r="P83" s="965"/>
      <c r="Q83" s="966"/>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235"/>
      <c r="BF83" s="235"/>
      <c r="BG83" s="235"/>
      <c r="BH83" s="235"/>
      <c r="BI83" s="235"/>
      <c r="BJ83" s="235"/>
      <c r="BK83" s="235"/>
      <c r="BL83" s="235"/>
      <c r="BM83" s="235"/>
      <c r="BN83" s="235"/>
      <c r="BO83" s="235"/>
      <c r="BP83" s="235"/>
      <c r="BQ83" s="232">
        <v>77</v>
      </c>
      <c r="BR83" s="237"/>
      <c r="BS83" s="934"/>
      <c r="BT83" s="935"/>
      <c r="BU83" s="935"/>
      <c r="BV83" s="935"/>
      <c r="BW83" s="935"/>
      <c r="BX83" s="935"/>
      <c r="BY83" s="935"/>
      <c r="BZ83" s="935"/>
      <c r="CA83" s="935"/>
      <c r="CB83" s="935"/>
      <c r="CC83" s="935"/>
      <c r="CD83" s="935"/>
      <c r="CE83" s="935"/>
      <c r="CF83" s="935"/>
      <c r="CG83" s="944"/>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34"/>
      <c r="DW83" s="935"/>
      <c r="DX83" s="935"/>
      <c r="DY83" s="935"/>
      <c r="DZ83" s="936"/>
      <c r="EA83" s="224"/>
    </row>
    <row r="84" spans="1:131" ht="26.25" customHeight="1">
      <c r="A84" s="232">
        <v>17</v>
      </c>
      <c r="B84" s="963"/>
      <c r="C84" s="964"/>
      <c r="D84" s="964"/>
      <c r="E84" s="964"/>
      <c r="F84" s="964"/>
      <c r="G84" s="964"/>
      <c r="H84" s="964"/>
      <c r="I84" s="964"/>
      <c r="J84" s="964"/>
      <c r="K84" s="964"/>
      <c r="L84" s="964"/>
      <c r="M84" s="964"/>
      <c r="N84" s="964"/>
      <c r="O84" s="964"/>
      <c r="P84" s="965"/>
      <c r="Q84" s="966"/>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235"/>
      <c r="BF84" s="235"/>
      <c r="BG84" s="235"/>
      <c r="BH84" s="235"/>
      <c r="BI84" s="235"/>
      <c r="BJ84" s="235"/>
      <c r="BK84" s="235"/>
      <c r="BL84" s="235"/>
      <c r="BM84" s="235"/>
      <c r="BN84" s="235"/>
      <c r="BO84" s="235"/>
      <c r="BP84" s="235"/>
      <c r="BQ84" s="232">
        <v>78</v>
      </c>
      <c r="BR84" s="237"/>
      <c r="BS84" s="934"/>
      <c r="BT84" s="935"/>
      <c r="BU84" s="935"/>
      <c r="BV84" s="935"/>
      <c r="BW84" s="935"/>
      <c r="BX84" s="935"/>
      <c r="BY84" s="935"/>
      <c r="BZ84" s="935"/>
      <c r="CA84" s="935"/>
      <c r="CB84" s="935"/>
      <c r="CC84" s="935"/>
      <c r="CD84" s="935"/>
      <c r="CE84" s="935"/>
      <c r="CF84" s="935"/>
      <c r="CG84" s="944"/>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34"/>
      <c r="DW84" s="935"/>
      <c r="DX84" s="935"/>
      <c r="DY84" s="935"/>
      <c r="DZ84" s="936"/>
      <c r="EA84" s="224"/>
    </row>
    <row r="85" spans="1:131" ht="26.25" customHeight="1">
      <c r="A85" s="232">
        <v>18</v>
      </c>
      <c r="B85" s="963"/>
      <c r="C85" s="964"/>
      <c r="D85" s="964"/>
      <c r="E85" s="964"/>
      <c r="F85" s="964"/>
      <c r="G85" s="964"/>
      <c r="H85" s="964"/>
      <c r="I85" s="964"/>
      <c r="J85" s="964"/>
      <c r="K85" s="964"/>
      <c r="L85" s="964"/>
      <c r="M85" s="964"/>
      <c r="N85" s="964"/>
      <c r="O85" s="964"/>
      <c r="P85" s="965"/>
      <c r="Q85" s="966"/>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235"/>
      <c r="BF85" s="235"/>
      <c r="BG85" s="235"/>
      <c r="BH85" s="235"/>
      <c r="BI85" s="235"/>
      <c r="BJ85" s="235"/>
      <c r="BK85" s="235"/>
      <c r="BL85" s="235"/>
      <c r="BM85" s="235"/>
      <c r="BN85" s="235"/>
      <c r="BO85" s="235"/>
      <c r="BP85" s="235"/>
      <c r="BQ85" s="232">
        <v>79</v>
      </c>
      <c r="BR85" s="237"/>
      <c r="BS85" s="934"/>
      <c r="BT85" s="935"/>
      <c r="BU85" s="935"/>
      <c r="BV85" s="935"/>
      <c r="BW85" s="935"/>
      <c r="BX85" s="935"/>
      <c r="BY85" s="935"/>
      <c r="BZ85" s="935"/>
      <c r="CA85" s="935"/>
      <c r="CB85" s="935"/>
      <c r="CC85" s="935"/>
      <c r="CD85" s="935"/>
      <c r="CE85" s="935"/>
      <c r="CF85" s="935"/>
      <c r="CG85" s="944"/>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34"/>
      <c r="DW85" s="935"/>
      <c r="DX85" s="935"/>
      <c r="DY85" s="935"/>
      <c r="DZ85" s="936"/>
      <c r="EA85" s="224"/>
    </row>
    <row r="86" spans="1:131" ht="26.25" customHeight="1">
      <c r="A86" s="232">
        <v>19</v>
      </c>
      <c r="B86" s="963"/>
      <c r="C86" s="964"/>
      <c r="D86" s="964"/>
      <c r="E86" s="964"/>
      <c r="F86" s="964"/>
      <c r="G86" s="964"/>
      <c r="H86" s="964"/>
      <c r="I86" s="964"/>
      <c r="J86" s="964"/>
      <c r="K86" s="964"/>
      <c r="L86" s="964"/>
      <c r="M86" s="964"/>
      <c r="N86" s="964"/>
      <c r="O86" s="964"/>
      <c r="P86" s="965"/>
      <c r="Q86" s="966"/>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235"/>
      <c r="BF86" s="235"/>
      <c r="BG86" s="235"/>
      <c r="BH86" s="235"/>
      <c r="BI86" s="235"/>
      <c r="BJ86" s="235"/>
      <c r="BK86" s="235"/>
      <c r="BL86" s="235"/>
      <c r="BM86" s="235"/>
      <c r="BN86" s="235"/>
      <c r="BO86" s="235"/>
      <c r="BP86" s="235"/>
      <c r="BQ86" s="232">
        <v>80</v>
      </c>
      <c r="BR86" s="237"/>
      <c r="BS86" s="934"/>
      <c r="BT86" s="935"/>
      <c r="BU86" s="935"/>
      <c r="BV86" s="935"/>
      <c r="BW86" s="935"/>
      <c r="BX86" s="935"/>
      <c r="BY86" s="935"/>
      <c r="BZ86" s="935"/>
      <c r="CA86" s="935"/>
      <c r="CB86" s="935"/>
      <c r="CC86" s="935"/>
      <c r="CD86" s="935"/>
      <c r="CE86" s="935"/>
      <c r="CF86" s="935"/>
      <c r="CG86" s="944"/>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34"/>
      <c r="DW86" s="935"/>
      <c r="DX86" s="935"/>
      <c r="DY86" s="935"/>
      <c r="DZ86" s="936"/>
      <c r="EA86" s="224"/>
    </row>
    <row r="87" spans="1:131" ht="26.25" customHeight="1">
      <c r="A87" s="238">
        <v>20</v>
      </c>
      <c r="B87" s="953"/>
      <c r="C87" s="954"/>
      <c r="D87" s="954"/>
      <c r="E87" s="954"/>
      <c r="F87" s="954"/>
      <c r="G87" s="954"/>
      <c r="H87" s="954"/>
      <c r="I87" s="954"/>
      <c r="J87" s="954"/>
      <c r="K87" s="954"/>
      <c r="L87" s="954"/>
      <c r="M87" s="954"/>
      <c r="N87" s="954"/>
      <c r="O87" s="954"/>
      <c r="P87" s="955"/>
      <c r="Q87" s="956"/>
      <c r="R87" s="957"/>
      <c r="S87" s="957"/>
      <c r="T87" s="957"/>
      <c r="U87" s="957"/>
      <c r="V87" s="957"/>
      <c r="W87" s="957"/>
      <c r="X87" s="957"/>
      <c r="Y87" s="957"/>
      <c r="Z87" s="957"/>
      <c r="AA87" s="957"/>
      <c r="AB87" s="957"/>
      <c r="AC87" s="957"/>
      <c r="AD87" s="957"/>
      <c r="AE87" s="957"/>
      <c r="AF87" s="957"/>
      <c r="AG87" s="957"/>
      <c r="AH87" s="957"/>
      <c r="AI87" s="957"/>
      <c r="AJ87" s="957"/>
      <c r="AK87" s="957"/>
      <c r="AL87" s="957"/>
      <c r="AM87" s="957"/>
      <c r="AN87" s="957"/>
      <c r="AO87" s="957"/>
      <c r="AP87" s="957"/>
      <c r="AQ87" s="957"/>
      <c r="AR87" s="957"/>
      <c r="AS87" s="957"/>
      <c r="AT87" s="957"/>
      <c r="AU87" s="957"/>
      <c r="AV87" s="957"/>
      <c r="AW87" s="957"/>
      <c r="AX87" s="957"/>
      <c r="AY87" s="957"/>
      <c r="AZ87" s="958"/>
      <c r="BA87" s="958"/>
      <c r="BB87" s="958"/>
      <c r="BC87" s="958"/>
      <c r="BD87" s="959"/>
      <c r="BE87" s="235"/>
      <c r="BF87" s="235"/>
      <c r="BG87" s="235"/>
      <c r="BH87" s="235"/>
      <c r="BI87" s="235"/>
      <c r="BJ87" s="235"/>
      <c r="BK87" s="235"/>
      <c r="BL87" s="235"/>
      <c r="BM87" s="235"/>
      <c r="BN87" s="235"/>
      <c r="BO87" s="235"/>
      <c r="BP87" s="235"/>
      <c r="BQ87" s="232">
        <v>81</v>
      </c>
      <c r="BR87" s="237"/>
      <c r="BS87" s="934"/>
      <c r="BT87" s="935"/>
      <c r="BU87" s="935"/>
      <c r="BV87" s="935"/>
      <c r="BW87" s="935"/>
      <c r="BX87" s="935"/>
      <c r="BY87" s="935"/>
      <c r="BZ87" s="935"/>
      <c r="CA87" s="935"/>
      <c r="CB87" s="935"/>
      <c r="CC87" s="935"/>
      <c r="CD87" s="935"/>
      <c r="CE87" s="935"/>
      <c r="CF87" s="935"/>
      <c r="CG87" s="944"/>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34"/>
      <c r="DW87" s="935"/>
      <c r="DX87" s="935"/>
      <c r="DY87" s="935"/>
      <c r="DZ87" s="936"/>
      <c r="EA87" s="224"/>
    </row>
    <row r="88" spans="1:131" ht="26.25" customHeight="1" thickBot="1">
      <c r="A88" s="234" t="s">
        <v>390</v>
      </c>
      <c r="B88" s="926" t="s">
        <v>419</v>
      </c>
      <c r="C88" s="927"/>
      <c r="D88" s="927"/>
      <c r="E88" s="927"/>
      <c r="F88" s="927"/>
      <c r="G88" s="927"/>
      <c r="H88" s="927"/>
      <c r="I88" s="927"/>
      <c r="J88" s="927"/>
      <c r="K88" s="927"/>
      <c r="L88" s="927"/>
      <c r="M88" s="927"/>
      <c r="N88" s="927"/>
      <c r="O88" s="927"/>
      <c r="P88" s="937"/>
      <c r="Q88" s="951"/>
      <c r="R88" s="952"/>
      <c r="S88" s="952"/>
      <c r="T88" s="952"/>
      <c r="U88" s="952"/>
      <c r="V88" s="952"/>
      <c r="W88" s="952"/>
      <c r="X88" s="952"/>
      <c r="Y88" s="952"/>
      <c r="Z88" s="952"/>
      <c r="AA88" s="952"/>
      <c r="AB88" s="952"/>
      <c r="AC88" s="952"/>
      <c r="AD88" s="952"/>
      <c r="AE88" s="952"/>
      <c r="AF88" s="948">
        <f>SUM(AF68:AJ78)</f>
        <v>19866</v>
      </c>
      <c r="AG88" s="948"/>
      <c r="AH88" s="948"/>
      <c r="AI88" s="948"/>
      <c r="AJ88" s="948"/>
      <c r="AK88" s="952"/>
      <c r="AL88" s="952"/>
      <c r="AM88" s="952"/>
      <c r="AN88" s="952"/>
      <c r="AO88" s="952"/>
      <c r="AP88" s="948">
        <f t="shared" ref="AP88" si="2">SUM(AP68:AT78)</f>
        <v>2472</v>
      </c>
      <c r="AQ88" s="948"/>
      <c r="AR88" s="948"/>
      <c r="AS88" s="948"/>
      <c r="AT88" s="948"/>
      <c r="AU88" s="948">
        <f t="shared" ref="AU88" si="3">SUM(AU68:AY78)</f>
        <v>371</v>
      </c>
      <c r="AV88" s="948"/>
      <c r="AW88" s="948"/>
      <c r="AX88" s="948"/>
      <c r="AY88" s="948"/>
      <c r="AZ88" s="949"/>
      <c r="BA88" s="949"/>
      <c r="BB88" s="949"/>
      <c r="BC88" s="949"/>
      <c r="BD88" s="950"/>
      <c r="BE88" s="235"/>
      <c r="BF88" s="235"/>
      <c r="BG88" s="235"/>
      <c r="BH88" s="235"/>
      <c r="BI88" s="235"/>
      <c r="BJ88" s="235"/>
      <c r="BK88" s="235"/>
      <c r="BL88" s="235"/>
      <c r="BM88" s="235"/>
      <c r="BN88" s="235"/>
      <c r="BO88" s="235"/>
      <c r="BP88" s="235"/>
      <c r="BQ88" s="232">
        <v>82</v>
      </c>
      <c r="BR88" s="237"/>
      <c r="BS88" s="934"/>
      <c r="BT88" s="935"/>
      <c r="BU88" s="935"/>
      <c r="BV88" s="935"/>
      <c r="BW88" s="935"/>
      <c r="BX88" s="935"/>
      <c r="BY88" s="935"/>
      <c r="BZ88" s="935"/>
      <c r="CA88" s="935"/>
      <c r="CB88" s="935"/>
      <c r="CC88" s="935"/>
      <c r="CD88" s="935"/>
      <c r="CE88" s="935"/>
      <c r="CF88" s="935"/>
      <c r="CG88" s="944"/>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34"/>
      <c r="DW88" s="935"/>
      <c r="DX88" s="935"/>
      <c r="DY88" s="935"/>
      <c r="DZ88" s="936"/>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4"/>
      <c r="BT89" s="935"/>
      <c r="BU89" s="935"/>
      <c r="BV89" s="935"/>
      <c r="BW89" s="935"/>
      <c r="BX89" s="935"/>
      <c r="BY89" s="935"/>
      <c r="BZ89" s="935"/>
      <c r="CA89" s="935"/>
      <c r="CB89" s="935"/>
      <c r="CC89" s="935"/>
      <c r="CD89" s="935"/>
      <c r="CE89" s="935"/>
      <c r="CF89" s="935"/>
      <c r="CG89" s="944"/>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34"/>
      <c r="DW89" s="935"/>
      <c r="DX89" s="935"/>
      <c r="DY89" s="935"/>
      <c r="DZ89" s="936"/>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4"/>
      <c r="BT90" s="935"/>
      <c r="BU90" s="935"/>
      <c r="BV90" s="935"/>
      <c r="BW90" s="935"/>
      <c r="BX90" s="935"/>
      <c r="BY90" s="935"/>
      <c r="BZ90" s="935"/>
      <c r="CA90" s="935"/>
      <c r="CB90" s="935"/>
      <c r="CC90" s="935"/>
      <c r="CD90" s="935"/>
      <c r="CE90" s="935"/>
      <c r="CF90" s="935"/>
      <c r="CG90" s="944"/>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34"/>
      <c r="DW90" s="935"/>
      <c r="DX90" s="935"/>
      <c r="DY90" s="935"/>
      <c r="DZ90" s="936"/>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4"/>
      <c r="BT91" s="935"/>
      <c r="BU91" s="935"/>
      <c r="BV91" s="935"/>
      <c r="BW91" s="935"/>
      <c r="BX91" s="935"/>
      <c r="BY91" s="935"/>
      <c r="BZ91" s="935"/>
      <c r="CA91" s="935"/>
      <c r="CB91" s="935"/>
      <c r="CC91" s="935"/>
      <c r="CD91" s="935"/>
      <c r="CE91" s="935"/>
      <c r="CF91" s="935"/>
      <c r="CG91" s="944"/>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34"/>
      <c r="DW91" s="935"/>
      <c r="DX91" s="935"/>
      <c r="DY91" s="935"/>
      <c r="DZ91" s="936"/>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4"/>
      <c r="BT92" s="935"/>
      <c r="BU92" s="935"/>
      <c r="BV92" s="935"/>
      <c r="BW92" s="935"/>
      <c r="BX92" s="935"/>
      <c r="BY92" s="935"/>
      <c r="BZ92" s="935"/>
      <c r="CA92" s="935"/>
      <c r="CB92" s="935"/>
      <c r="CC92" s="935"/>
      <c r="CD92" s="935"/>
      <c r="CE92" s="935"/>
      <c r="CF92" s="935"/>
      <c r="CG92" s="944"/>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34"/>
      <c r="DW92" s="935"/>
      <c r="DX92" s="935"/>
      <c r="DY92" s="935"/>
      <c r="DZ92" s="936"/>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4"/>
      <c r="BT93" s="935"/>
      <c r="BU93" s="935"/>
      <c r="BV93" s="935"/>
      <c r="BW93" s="935"/>
      <c r="BX93" s="935"/>
      <c r="BY93" s="935"/>
      <c r="BZ93" s="935"/>
      <c r="CA93" s="935"/>
      <c r="CB93" s="935"/>
      <c r="CC93" s="935"/>
      <c r="CD93" s="935"/>
      <c r="CE93" s="935"/>
      <c r="CF93" s="935"/>
      <c r="CG93" s="944"/>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34"/>
      <c r="DW93" s="935"/>
      <c r="DX93" s="935"/>
      <c r="DY93" s="935"/>
      <c r="DZ93" s="936"/>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4"/>
      <c r="BT94" s="935"/>
      <c r="BU94" s="935"/>
      <c r="BV94" s="935"/>
      <c r="BW94" s="935"/>
      <c r="BX94" s="935"/>
      <c r="BY94" s="935"/>
      <c r="BZ94" s="935"/>
      <c r="CA94" s="935"/>
      <c r="CB94" s="935"/>
      <c r="CC94" s="935"/>
      <c r="CD94" s="935"/>
      <c r="CE94" s="935"/>
      <c r="CF94" s="935"/>
      <c r="CG94" s="944"/>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34"/>
      <c r="DW94" s="935"/>
      <c r="DX94" s="935"/>
      <c r="DY94" s="935"/>
      <c r="DZ94" s="936"/>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4"/>
      <c r="BT95" s="935"/>
      <c r="BU95" s="935"/>
      <c r="BV95" s="935"/>
      <c r="BW95" s="935"/>
      <c r="BX95" s="935"/>
      <c r="BY95" s="935"/>
      <c r="BZ95" s="935"/>
      <c r="CA95" s="935"/>
      <c r="CB95" s="935"/>
      <c r="CC95" s="935"/>
      <c r="CD95" s="935"/>
      <c r="CE95" s="935"/>
      <c r="CF95" s="935"/>
      <c r="CG95" s="944"/>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34"/>
      <c r="DW95" s="935"/>
      <c r="DX95" s="935"/>
      <c r="DY95" s="935"/>
      <c r="DZ95" s="936"/>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4"/>
      <c r="BT96" s="935"/>
      <c r="BU96" s="935"/>
      <c r="BV96" s="935"/>
      <c r="BW96" s="935"/>
      <c r="BX96" s="935"/>
      <c r="BY96" s="935"/>
      <c r="BZ96" s="935"/>
      <c r="CA96" s="935"/>
      <c r="CB96" s="935"/>
      <c r="CC96" s="935"/>
      <c r="CD96" s="935"/>
      <c r="CE96" s="935"/>
      <c r="CF96" s="935"/>
      <c r="CG96" s="944"/>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34"/>
      <c r="DW96" s="935"/>
      <c r="DX96" s="935"/>
      <c r="DY96" s="935"/>
      <c r="DZ96" s="936"/>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4"/>
      <c r="BT97" s="935"/>
      <c r="BU97" s="935"/>
      <c r="BV97" s="935"/>
      <c r="BW97" s="935"/>
      <c r="BX97" s="935"/>
      <c r="BY97" s="935"/>
      <c r="BZ97" s="935"/>
      <c r="CA97" s="935"/>
      <c r="CB97" s="935"/>
      <c r="CC97" s="935"/>
      <c r="CD97" s="935"/>
      <c r="CE97" s="935"/>
      <c r="CF97" s="935"/>
      <c r="CG97" s="944"/>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34"/>
      <c r="DW97" s="935"/>
      <c r="DX97" s="935"/>
      <c r="DY97" s="935"/>
      <c r="DZ97" s="936"/>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4"/>
      <c r="BT98" s="935"/>
      <c r="BU98" s="935"/>
      <c r="BV98" s="935"/>
      <c r="BW98" s="935"/>
      <c r="BX98" s="935"/>
      <c r="BY98" s="935"/>
      <c r="BZ98" s="935"/>
      <c r="CA98" s="935"/>
      <c r="CB98" s="935"/>
      <c r="CC98" s="935"/>
      <c r="CD98" s="935"/>
      <c r="CE98" s="935"/>
      <c r="CF98" s="935"/>
      <c r="CG98" s="944"/>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34"/>
      <c r="DW98" s="935"/>
      <c r="DX98" s="935"/>
      <c r="DY98" s="935"/>
      <c r="DZ98" s="936"/>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4"/>
      <c r="BT99" s="935"/>
      <c r="BU99" s="935"/>
      <c r="BV99" s="935"/>
      <c r="BW99" s="935"/>
      <c r="BX99" s="935"/>
      <c r="BY99" s="935"/>
      <c r="BZ99" s="935"/>
      <c r="CA99" s="935"/>
      <c r="CB99" s="935"/>
      <c r="CC99" s="935"/>
      <c r="CD99" s="935"/>
      <c r="CE99" s="935"/>
      <c r="CF99" s="935"/>
      <c r="CG99" s="944"/>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34"/>
      <c r="DW99" s="935"/>
      <c r="DX99" s="935"/>
      <c r="DY99" s="935"/>
      <c r="DZ99" s="936"/>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4"/>
      <c r="BT100" s="935"/>
      <c r="BU100" s="935"/>
      <c r="BV100" s="935"/>
      <c r="BW100" s="935"/>
      <c r="BX100" s="935"/>
      <c r="BY100" s="935"/>
      <c r="BZ100" s="935"/>
      <c r="CA100" s="935"/>
      <c r="CB100" s="935"/>
      <c r="CC100" s="935"/>
      <c r="CD100" s="935"/>
      <c r="CE100" s="935"/>
      <c r="CF100" s="935"/>
      <c r="CG100" s="944"/>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34"/>
      <c r="DW100" s="935"/>
      <c r="DX100" s="935"/>
      <c r="DY100" s="935"/>
      <c r="DZ100" s="936"/>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4"/>
      <c r="BT101" s="935"/>
      <c r="BU101" s="935"/>
      <c r="BV101" s="935"/>
      <c r="BW101" s="935"/>
      <c r="BX101" s="935"/>
      <c r="BY101" s="935"/>
      <c r="BZ101" s="935"/>
      <c r="CA101" s="935"/>
      <c r="CB101" s="935"/>
      <c r="CC101" s="935"/>
      <c r="CD101" s="935"/>
      <c r="CE101" s="935"/>
      <c r="CF101" s="935"/>
      <c r="CG101" s="944"/>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34"/>
      <c r="DW101" s="935"/>
      <c r="DX101" s="935"/>
      <c r="DY101" s="935"/>
      <c r="DZ101" s="936"/>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26" t="s">
        <v>420</v>
      </c>
      <c r="BS102" s="927"/>
      <c r="BT102" s="927"/>
      <c r="BU102" s="927"/>
      <c r="BV102" s="927"/>
      <c r="BW102" s="927"/>
      <c r="BX102" s="927"/>
      <c r="BY102" s="927"/>
      <c r="BZ102" s="927"/>
      <c r="CA102" s="927"/>
      <c r="CB102" s="927"/>
      <c r="CC102" s="927"/>
      <c r="CD102" s="927"/>
      <c r="CE102" s="927"/>
      <c r="CF102" s="927"/>
      <c r="CG102" s="937"/>
      <c r="CH102" s="938"/>
      <c r="CI102" s="939"/>
      <c r="CJ102" s="939"/>
      <c r="CK102" s="939"/>
      <c r="CL102" s="940"/>
      <c r="CM102" s="938"/>
      <c r="CN102" s="939"/>
      <c r="CO102" s="939"/>
      <c r="CP102" s="939"/>
      <c r="CQ102" s="940"/>
      <c r="CR102" s="941">
        <f>SUM(CR7:CV8)</f>
        <v>3</v>
      </c>
      <c r="CS102" s="942"/>
      <c r="CT102" s="942"/>
      <c r="CU102" s="942"/>
      <c r="CV102" s="943"/>
      <c r="CW102" s="941"/>
      <c r="CX102" s="942"/>
      <c r="CY102" s="942"/>
      <c r="CZ102" s="942"/>
      <c r="DA102" s="943"/>
      <c r="DB102" s="941"/>
      <c r="DC102" s="942"/>
      <c r="DD102" s="942"/>
      <c r="DE102" s="942"/>
      <c r="DF102" s="943"/>
      <c r="DG102" s="941"/>
      <c r="DH102" s="942"/>
      <c r="DI102" s="942"/>
      <c r="DJ102" s="942"/>
      <c r="DK102" s="943"/>
      <c r="DL102" s="941"/>
      <c r="DM102" s="942"/>
      <c r="DN102" s="942"/>
      <c r="DO102" s="942"/>
      <c r="DP102" s="943"/>
      <c r="DQ102" s="941"/>
      <c r="DR102" s="942"/>
      <c r="DS102" s="942"/>
      <c r="DT102" s="942"/>
      <c r="DU102" s="943"/>
      <c r="DV102" s="926"/>
      <c r="DW102" s="927"/>
      <c r="DX102" s="927"/>
      <c r="DY102" s="927"/>
      <c r="DZ102" s="928"/>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9" t="s">
        <v>421</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0" t="s">
        <v>422</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1" t="s">
        <v>425</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426</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c r="A109" s="884" t="s">
        <v>427</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7" t="s">
        <v>428</v>
      </c>
      <c r="AB109" s="885"/>
      <c r="AC109" s="885"/>
      <c r="AD109" s="885"/>
      <c r="AE109" s="886"/>
      <c r="AF109" s="887" t="s">
        <v>429</v>
      </c>
      <c r="AG109" s="885"/>
      <c r="AH109" s="885"/>
      <c r="AI109" s="885"/>
      <c r="AJ109" s="886"/>
      <c r="AK109" s="887" t="s">
        <v>308</v>
      </c>
      <c r="AL109" s="885"/>
      <c r="AM109" s="885"/>
      <c r="AN109" s="885"/>
      <c r="AO109" s="886"/>
      <c r="AP109" s="887" t="s">
        <v>430</v>
      </c>
      <c r="AQ109" s="885"/>
      <c r="AR109" s="885"/>
      <c r="AS109" s="885"/>
      <c r="AT109" s="918"/>
      <c r="AU109" s="884" t="s">
        <v>427</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7" t="s">
        <v>428</v>
      </c>
      <c r="BR109" s="885"/>
      <c r="BS109" s="885"/>
      <c r="BT109" s="885"/>
      <c r="BU109" s="886"/>
      <c r="BV109" s="887" t="s">
        <v>429</v>
      </c>
      <c r="BW109" s="885"/>
      <c r="BX109" s="885"/>
      <c r="BY109" s="885"/>
      <c r="BZ109" s="886"/>
      <c r="CA109" s="887" t="s">
        <v>308</v>
      </c>
      <c r="CB109" s="885"/>
      <c r="CC109" s="885"/>
      <c r="CD109" s="885"/>
      <c r="CE109" s="886"/>
      <c r="CF109" s="925" t="s">
        <v>430</v>
      </c>
      <c r="CG109" s="925"/>
      <c r="CH109" s="925"/>
      <c r="CI109" s="925"/>
      <c r="CJ109" s="925"/>
      <c r="CK109" s="887" t="s">
        <v>431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7" t="s">
        <v>428</v>
      </c>
      <c r="DH109" s="885"/>
      <c r="DI109" s="885"/>
      <c r="DJ109" s="885"/>
      <c r="DK109" s="886"/>
      <c r="DL109" s="887" t="s">
        <v>429</v>
      </c>
      <c r="DM109" s="885"/>
      <c r="DN109" s="885"/>
      <c r="DO109" s="885"/>
      <c r="DP109" s="886"/>
      <c r="DQ109" s="887" t="s">
        <v>308</v>
      </c>
      <c r="DR109" s="885"/>
      <c r="DS109" s="885"/>
      <c r="DT109" s="885"/>
      <c r="DU109" s="886"/>
      <c r="DV109" s="887" t="s">
        <v>430</v>
      </c>
      <c r="DW109" s="885"/>
      <c r="DX109" s="885"/>
      <c r="DY109" s="885"/>
      <c r="DZ109" s="918"/>
    </row>
    <row r="110" spans="1:131" s="224" customFormat="1" ht="26.25" customHeight="1">
      <c r="A110" s="796" t="s">
        <v>432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7">
        <v>988565</v>
      </c>
      <c r="AB110" s="878"/>
      <c r="AC110" s="878"/>
      <c r="AD110" s="878"/>
      <c r="AE110" s="879"/>
      <c r="AF110" s="880">
        <v>976404</v>
      </c>
      <c r="AG110" s="878"/>
      <c r="AH110" s="878"/>
      <c r="AI110" s="878"/>
      <c r="AJ110" s="879"/>
      <c r="AK110" s="880">
        <v>885567</v>
      </c>
      <c r="AL110" s="878"/>
      <c r="AM110" s="878"/>
      <c r="AN110" s="878"/>
      <c r="AO110" s="879"/>
      <c r="AP110" s="881">
        <v>14.8</v>
      </c>
      <c r="AQ110" s="882"/>
      <c r="AR110" s="882"/>
      <c r="AS110" s="882"/>
      <c r="AT110" s="883"/>
      <c r="AU110" s="919" t="s">
        <v>75</v>
      </c>
      <c r="AV110" s="920"/>
      <c r="AW110" s="920"/>
      <c r="AX110" s="920"/>
      <c r="AY110" s="920"/>
      <c r="AZ110" s="849" t="s">
        <v>433</v>
      </c>
      <c r="BA110" s="797"/>
      <c r="BB110" s="797"/>
      <c r="BC110" s="797"/>
      <c r="BD110" s="797"/>
      <c r="BE110" s="797"/>
      <c r="BF110" s="797"/>
      <c r="BG110" s="797"/>
      <c r="BH110" s="797"/>
      <c r="BI110" s="797"/>
      <c r="BJ110" s="797"/>
      <c r="BK110" s="797"/>
      <c r="BL110" s="797"/>
      <c r="BM110" s="797"/>
      <c r="BN110" s="797"/>
      <c r="BO110" s="797"/>
      <c r="BP110" s="798"/>
      <c r="BQ110" s="850">
        <v>9121823</v>
      </c>
      <c r="BR110" s="831"/>
      <c r="BS110" s="831"/>
      <c r="BT110" s="831"/>
      <c r="BU110" s="831"/>
      <c r="BV110" s="831">
        <v>8672535</v>
      </c>
      <c r="BW110" s="831"/>
      <c r="BX110" s="831"/>
      <c r="BY110" s="831"/>
      <c r="BZ110" s="831"/>
      <c r="CA110" s="831">
        <v>8239072</v>
      </c>
      <c r="CB110" s="831"/>
      <c r="CC110" s="831"/>
      <c r="CD110" s="831"/>
      <c r="CE110" s="831"/>
      <c r="CF110" s="855">
        <v>137.30000000000001</v>
      </c>
      <c r="CG110" s="856"/>
      <c r="CH110" s="856"/>
      <c r="CI110" s="856"/>
      <c r="CJ110" s="856"/>
      <c r="CK110" s="915" t="s">
        <v>434</v>
      </c>
      <c r="CL110" s="808"/>
      <c r="CM110" s="849" t="s">
        <v>435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50" t="s">
        <v>436</v>
      </c>
      <c r="DH110" s="831"/>
      <c r="DI110" s="831"/>
      <c r="DJ110" s="831"/>
      <c r="DK110" s="831"/>
      <c r="DL110" s="831" t="s">
        <v>437</v>
      </c>
      <c r="DM110" s="831"/>
      <c r="DN110" s="831"/>
      <c r="DO110" s="831"/>
      <c r="DP110" s="831"/>
      <c r="DQ110" s="831" t="s">
        <v>436</v>
      </c>
      <c r="DR110" s="831"/>
      <c r="DS110" s="831"/>
      <c r="DT110" s="831"/>
      <c r="DU110" s="831"/>
      <c r="DV110" s="832" t="s">
        <v>438</v>
      </c>
      <c r="DW110" s="832"/>
      <c r="DX110" s="832"/>
      <c r="DY110" s="832"/>
      <c r="DZ110" s="833"/>
    </row>
    <row r="111" spans="1:131" s="224" customFormat="1" ht="26.25" customHeight="1">
      <c r="A111" s="763" t="s">
        <v>439</v>
      </c>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914"/>
      <c r="AA111" s="907" t="s">
        <v>392</v>
      </c>
      <c r="AB111" s="908"/>
      <c r="AC111" s="908"/>
      <c r="AD111" s="908"/>
      <c r="AE111" s="909"/>
      <c r="AF111" s="910" t="s">
        <v>438</v>
      </c>
      <c r="AG111" s="908"/>
      <c r="AH111" s="908"/>
      <c r="AI111" s="908"/>
      <c r="AJ111" s="909"/>
      <c r="AK111" s="910" t="s">
        <v>437</v>
      </c>
      <c r="AL111" s="908"/>
      <c r="AM111" s="908"/>
      <c r="AN111" s="908"/>
      <c r="AO111" s="909"/>
      <c r="AP111" s="911" t="s">
        <v>437</v>
      </c>
      <c r="AQ111" s="912"/>
      <c r="AR111" s="912"/>
      <c r="AS111" s="912"/>
      <c r="AT111" s="913"/>
      <c r="AU111" s="921"/>
      <c r="AV111" s="922"/>
      <c r="AW111" s="922"/>
      <c r="AX111" s="922"/>
      <c r="AY111" s="922"/>
      <c r="AZ111" s="804" t="s">
        <v>440</v>
      </c>
      <c r="BA111" s="741"/>
      <c r="BB111" s="741"/>
      <c r="BC111" s="741"/>
      <c r="BD111" s="741"/>
      <c r="BE111" s="741"/>
      <c r="BF111" s="741"/>
      <c r="BG111" s="741"/>
      <c r="BH111" s="741"/>
      <c r="BI111" s="741"/>
      <c r="BJ111" s="741"/>
      <c r="BK111" s="741"/>
      <c r="BL111" s="741"/>
      <c r="BM111" s="741"/>
      <c r="BN111" s="741"/>
      <c r="BO111" s="741"/>
      <c r="BP111" s="742"/>
      <c r="BQ111" s="805" t="s">
        <v>438</v>
      </c>
      <c r="BR111" s="806"/>
      <c r="BS111" s="806"/>
      <c r="BT111" s="806"/>
      <c r="BU111" s="806"/>
      <c r="BV111" s="806" t="s">
        <v>392</v>
      </c>
      <c r="BW111" s="806"/>
      <c r="BX111" s="806"/>
      <c r="BY111" s="806"/>
      <c r="BZ111" s="806"/>
      <c r="CA111" s="806" t="s">
        <v>392</v>
      </c>
      <c r="CB111" s="806"/>
      <c r="CC111" s="806"/>
      <c r="CD111" s="806"/>
      <c r="CE111" s="806"/>
      <c r="CF111" s="864" t="s">
        <v>436</v>
      </c>
      <c r="CG111" s="865"/>
      <c r="CH111" s="865"/>
      <c r="CI111" s="865"/>
      <c r="CJ111" s="865"/>
      <c r="CK111" s="916"/>
      <c r="CL111" s="810"/>
      <c r="CM111" s="804" t="s">
        <v>441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805" t="s">
        <v>392</v>
      </c>
      <c r="DH111" s="806"/>
      <c r="DI111" s="806"/>
      <c r="DJ111" s="806"/>
      <c r="DK111" s="806"/>
      <c r="DL111" s="806" t="s">
        <v>436</v>
      </c>
      <c r="DM111" s="806"/>
      <c r="DN111" s="806"/>
      <c r="DO111" s="806"/>
      <c r="DP111" s="806"/>
      <c r="DQ111" s="806" t="s">
        <v>438</v>
      </c>
      <c r="DR111" s="806"/>
      <c r="DS111" s="806"/>
      <c r="DT111" s="806"/>
      <c r="DU111" s="806"/>
      <c r="DV111" s="783" t="s">
        <v>436</v>
      </c>
      <c r="DW111" s="783"/>
      <c r="DX111" s="783"/>
      <c r="DY111" s="783"/>
      <c r="DZ111" s="784"/>
    </row>
    <row r="112" spans="1:131" s="224" customFormat="1" ht="26.25" customHeight="1">
      <c r="A112" s="901" t="s">
        <v>442</v>
      </c>
      <c r="B112" s="902"/>
      <c r="C112" s="741" t="s">
        <v>443</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2"/>
      <c r="AA112" s="768" t="s">
        <v>438</v>
      </c>
      <c r="AB112" s="769"/>
      <c r="AC112" s="769"/>
      <c r="AD112" s="769"/>
      <c r="AE112" s="770"/>
      <c r="AF112" s="771" t="s">
        <v>436</v>
      </c>
      <c r="AG112" s="769"/>
      <c r="AH112" s="769"/>
      <c r="AI112" s="769"/>
      <c r="AJ112" s="770"/>
      <c r="AK112" s="771" t="s">
        <v>438</v>
      </c>
      <c r="AL112" s="769"/>
      <c r="AM112" s="769"/>
      <c r="AN112" s="769"/>
      <c r="AO112" s="770"/>
      <c r="AP112" s="813" t="s">
        <v>438</v>
      </c>
      <c r="AQ112" s="814"/>
      <c r="AR112" s="814"/>
      <c r="AS112" s="814"/>
      <c r="AT112" s="815"/>
      <c r="AU112" s="921"/>
      <c r="AV112" s="922"/>
      <c r="AW112" s="922"/>
      <c r="AX112" s="922"/>
      <c r="AY112" s="922"/>
      <c r="AZ112" s="804" t="s">
        <v>444</v>
      </c>
      <c r="BA112" s="741"/>
      <c r="BB112" s="741"/>
      <c r="BC112" s="741"/>
      <c r="BD112" s="741"/>
      <c r="BE112" s="741"/>
      <c r="BF112" s="741"/>
      <c r="BG112" s="741"/>
      <c r="BH112" s="741"/>
      <c r="BI112" s="741"/>
      <c r="BJ112" s="741"/>
      <c r="BK112" s="741"/>
      <c r="BL112" s="741"/>
      <c r="BM112" s="741"/>
      <c r="BN112" s="741"/>
      <c r="BO112" s="741"/>
      <c r="BP112" s="742"/>
      <c r="BQ112" s="805">
        <v>3696308</v>
      </c>
      <c r="BR112" s="806"/>
      <c r="BS112" s="806"/>
      <c r="BT112" s="806"/>
      <c r="BU112" s="806"/>
      <c r="BV112" s="806">
        <v>3710154</v>
      </c>
      <c r="BW112" s="806"/>
      <c r="BX112" s="806"/>
      <c r="BY112" s="806"/>
      <c r="BZ112" s="806"/>
      <c r="CA112" s="806">
        <v>3724822</v>
      </c>
      <c r="CB112" s="806"/>
      <c r="CC112" s="806"/>
      <c r="CD112" s="806"/>
      <c r="CE112" s="806"/>
      <c r="CF112" s="864">
        <v>62.1</v>
      </c>
      <c r="CG112" s="865"/>
      <c r="CH112" s="865"/>
      <c r="CI112" s="865"/>
      <c r="CJ112" s="865"/>
      <c r="CK112" s="916"/>
      <c r="CL112" s="810"/>
      <c r="CM112" s="804" t="s">
        <v>445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805" t="s">
        <v>438</v>
      </c>
      <c r="DH112" s="806"/>
      <c r="DI112" s="806"/>
      <c r="DJ112" s="806"/>
      <c r="DK112" s="806"/>
      <c r="DL112" s="806" t="s">
        <v>392</v>
      </c>
      <c r="DM112" s="806"/>
      <c r="DN112" s="806"/>
      <c r="DO112" s="806"/>
      <c r="DP112" s="806"/>
      <c r="DQ112" s="806" t="s">
        <v>436</v>
      </c>
      <c r="DR112" s="806"/>
      <c r="DS112" s="806"/>
      <c r="DT112" s="806"/>
      <c r="DU112" s="806"/>
      <c r="DV112" s="783" t="s">
        <v>438</v>
      </c>
      <c r="DW112" s="783"/>
      <c r="DX112" s="783"/>
      <c r="DY112" s="783"/>
      <c r="DZ112" s="784"/>
    </row>
    <row r="113" spans="1:130" s="224" customFormat="1" ht="26.25" customHeight="1">
      <c r="A113" s="903"/>
      <c r="B113" s="904"/>
      <c r="C113" s="741" t="s">
        <v>446</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2"/>
      <c r="AA113" s="907">
        <v>232055</v>
      </c>
      <c r="AB113" s="908"/>
      <c r="AC113" s="908"/>
      <c r="AD113" s="908"/>
      <c r="AE113" s="909"/>
      <c r="AF113" s="910">
        <v>211474</v>
      </c>
      <c r="AG113" s="908"/>
      <c r="AH113" s="908"/>
      <c r="AI113" s="908"/>
      <c r="AJ113" s="909"/>
      <c r="AK113" s="910">
        <v>215022</v>
      </c>
      <c r="AL113" s="908"/>
      <c r="AM113" s="908"/>
      <c r="AN113" s="908"/>
      <c r="AO113" s="909"/>
      <c r="AP113" s="911">
        <v>3.6</v>
      </c>
      <c r="AQ113" s="912"/>
      <c r="AR113" s="912"/>
      <c r="AS113" s="912"/>
      <c r="AT113" s="913"/>
      <c r="AU113" s="921"/>
      <c r="AV113" s="922"/>
      <c r="AW113" s="922"/>
      <c r="AX113" s="922"/>
      <c r="AY113" s="922"/>
      <c r="AZ113" s="804" t="s">
        <v>447</v>
      </c>
      <c r="BA113" s="741"/>
      <c r="BB113" s="741"/>
      <c r="BC113" s="741"/>
      <c r="BD113" s="741"/>
      <c r="BE113" s="741"/>
      <c r="BF113" s="741"/>
      <c r="BG113" s="741"/>
      <c r="BH113" s="741"/>
      <c r="BI113" s="741"/>
      <c r="BJ113" s="741"/>
      <c r="BK113" s="741"/>
      <c r="BL113" s="741"/>
      <c r="BM113" s="741"/>
      <c r="BN113" s="741"/>
      <c r="BO113" s="741"/>
      <c r="BP113" s="742"/>
      <c r="BQ113" s="805">
        <v>403993</v>
      </c>
      <c r="BR113" s="806"/>
      <c r="BS113" s="806"/>
      <c r="BT113" s="806"/>
      <c r="BU113" s="806"/>
      <c r="BV113" s="806">
        <v>397676</v>
      </c>
      <c r="BW113" s="806"/>
      <c r="BX113" s="806"/>
      <c r="BY113" s="806"/>
      <c r="BZ113" s="806"/>
      <c r="CA113" s="806">
        <v>371100</v>
      </c>
      <c r="CB113" s="806"/>
      <c r="CC113" s="806"/>
      <c r="CD113" s="806"/>
      <c r="CE113" s="806"/>
      <c r="CF113" s="864">
        <v>6.2</v>
      </c>
      <c r="CG113" s="865"/>
      <c r="CH113" s="865"/>
      <c r="CI113" s="865"/>
      <c r="CJ113" s="865"/>
      <c r="CK113" s="916"/>
      <c r="CL113" s="810"/>
      <c r="CM113" s="804" t="s">
        <v>448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68" t="s">
        <v>438</v>
      </c>
      <c r="DH113" s="769"/>
      <c r="DI113" s="769"/>
      <c r="DJ113" s="769"/>
      <c r="DK113" s="770"/>
      <c r="DL113" s="771" t="s">
        <v>438</v>
      </c>
      <c r="DM113" s="769"/>
      <c r="DN113" s="769"/>
      <c r="DO113" s="769"/>
      <c r="DP113" s="770"/>
      <c r="DQ113" s="771" t="s">
        <v>392</v>
      </c>
      <c r="DR113" s="769"/>
      <c r="DS113" s="769"/>
      <c r="DT113" s="769"/>
      <c r="DU113" s="770"/>
      <c r="DV113" s="813" t="s">
        <v>438</v>
      </c>
      <c r="DW113" s="814"/>
      <c r="DX113" s="814"/>
      <c r="DY113" s="814"/>
      <c r="DZ113" s="815"/>
    </row>
    <row r="114" spans="1:130" s="224" customFormat="1" ht="26.25" customHeight="1">
      <c r="A114" s="903"/>
      <c r="B114" s="904"/>
      <c r="C114" s="741" t="s">
        <v>449</v>
      </c>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2"/>
      <c r="AA114" s="768">
        <v>24991</v>
      </c>
      <c r="AB114" s="769"/>
      <c r="AC114" s="769"/>
      <c r="AD114" s="769"/>
      <c r="AE114" s="770"/>
      <c r="AF114" s="771">
        <v>37303</v>
      </c>
      <c r="AG114" s="769"/>
      <c r="AH114" s="769"/>
      <c r="AI114" s="769"/>
      <c r="AJ114" s="770"/>
      <c r="AK114" s="771">
        <v>37213</v>
      </c>
      <c r="AL114" s="769"/>
      <c r="AM114" s="769"/>
      <c r="AN114" s="769"/>
      <c r="AO114" s="770"/>
      <c r="AP114" s="813">
        <v>0.6</v>
      </c>
      <c r="AQ114" s="814"/>
      <c r="AR114" s="814"/>
      <c r="AS114" s="814"/>
      <c r="AT114" s="815"/>
      <c r="AU114" s="921"/>
      <c r="AV114" s="922"/>
      <c r="AW114" s="922"/>
      <c r="AX114" s="922"/>
      <c r="AY114" s="922"/>
      <c r="AZ114" s="804" t="s">
        <v>450</v>
      </c>
      <c r="BA114" s="741"/>
      <c r="BB114" s="741"/>
      <c r="BC114" s="741"/>
      <c r="BD114" s="741"/>
      <c r="BE114" s="741"/>
      <c r="BF114" s="741"/>
      <c r="BG114" s="741"/>
      <c r="BH114" s="741"/>
      <c r="BI114" s="741"/>
      <c r="BJ114" s="741"/>
      <c r="BK114" s="741"/>
      <c r="BL114" s="741"/>
      <c r="BM114" s="741"/>
      <c r="BN114" s="741"/>
      <c r="BO114" s="741"/>
      <c r="BP114" s="742"/>
      <c r="BQ114" s="805">
        <v>2366631</v>
      </c>
      <c r="BR114" s="806"/>
      <c r="BS114" s="806"/>
      <c r="BT114" s="806"/>
      <c r="BU114" s="806"/>
      <c r="BV114" s="806">
        <v>2447837</v>
      </c>
      <c r="BW114" s="806"/>
      <c r="BX114" s="806"/>
      <c r="BY114" s="806"/>
      <c r="BZ114" s="806"/>
      <c r="CA114" s="806">
        <v>2418334</v>
      </c>
      <c r="CB114" s="806"/>
      <c r="CC114" s="806"/>
      <c r="CD114" s="806"/>
      <c r="CE114" s="806"/>
      <c r="CF114" s="864">
        <v>40.299999999999997</v>
      </c>
      <c r="CG114" s="865"/>
      <c r="CH114" s="865"/>
      <c r="CI114" s="865"/>
      <c r="CJ114" s="865"/>
      <c r="CK114" s="916"/>
      <c r="CL114" s="810"/>
      <c r="CM114" s="804" t="s">
        <v>451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68" t="s">
        <v>392</v>
      </c>
      <c r="DH114" s="769"/>
      <c r="DI114" s="769"/>
      <c r="DJ114" s="769"/>
      <c r="DK114" s="770"/>
      <c r="DL114" s="771" t="s">
        <v>438</v>
      </c>
      <c r="DM114" s="769"/>
      <c r="DN114" s="769"/>
      <c r="DO114" s="769"/>
      <c r="DP114" s="770"/>
      <c r="DQ114" s="771" t="s">
        <v>436</v>
      </c>
      <c r="DR114" s="769"/>
      <c r="DS114" s="769"/>
      <c r="DT114" s="769"/>
      <c r="DU114" s="770"/>
      <c r="DV114" s="813" t="s">
        <v>438</v>
      </c>
      <c r="DW114" s="814"/>
      <c r="DX114" s="814"/>
      <c r="DY114" s="814"/>
      <c r="DZ114" s="815"/>
    </row>
    <row r="115" spans="1:130" s="224" customFormat="1" ht="26.25" customHeight="1">
      <c r="A115" s="903"/>
      <c r="B115" s="904"/>
      <c r="C115" s="741" t="s">
        <v>452</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2"/>
      <c r="AA115" s="907" t="s">
        <v>392</v>
      </c>
      <c r="AB115" s="908"/>
      <c r="AC115" s="908"/>
      <c r="AD115" s="908"/>
      <c r="AE115" s="909"/>
      <c r="AF115" s="910" t="s">
        <v>438</v>
      </c>
      <c r="AG115" s="908"/>
      <c r="AH115" s="908"/>
      <c r="AI115" s="908"/>
      <c r="AJ115" s="909"/>
      <c r="AK115" s="910" t="s">
        <v>438</v>
      </c>
      <c r="AL115" s="908"/>
      <c r="AM115" s="908"/>
      <c r="AN115" s="908"/>
      <c r="AO115" s="909"/>
      <c r="AP115" s="911" t="s">
        <v>436</v>
      </c>
      <c r="AQ115" s="912"/>
      <c r="AR115" s="912"/>
      <c r="AS115" s="912"/>
      <c r="AT115" s="913"/>
      <c r="AU115" s="921"/>
      <c r="AV115" s="922"/>
      <c r="AW115" s="922"/>
      <c r="AX115" s="922"/>
      <c r="AY115" s="922"/>
      <c r="AZ115" s="804" t="s">
        <v>453</v>
      </c>
      <c r="BA115" s="741"/>
      <c r="BB115" s="741"/>
      <c r="BC115" s="741"/>
      <c r="BD115" s="741"/>
      <c r="BE115" s="741"/>
      <c r="BF115" s="741"/>
      <c r="BG115" s="741"/>
      <c r="BH115" s="741"/>
      <c r="BI115" s="741"/>
      <c r="BJ115" s="741"/>
      <c r="BK115" s="741"/>
      <c r="BL115" s="741"/>
      <c r="BM115" s="741"/>
      <c r="BN115" s="741"/>
      <c r="BO115" s="741"/>
      <c r="BP115" s="742"/>
      <c r="BQ115" s="805" t="s">
        <v>438</v>
      </c>
      <c r="BR115" s="806"/>
      <c r="BS115" s="806"/>
      <c r="BT115" s="806"/>
      <c r="BU115" s="806"/>
      <c r="BV115" s="806" t="s">
        <v>438</v>
      </c>
      <c r="BW115" s="806"/>
      <c r="BX115" s="806"/>
      <c r="BY115" s="806"/>
      <c r="BZ115" s="806"/>
      <c r="CA115" s="806" t="s">
        <v>438</v>
      </c>
      <c r="CB115" s="806"/>
      <c r="CC115" s="806"/>
      <c r="CD115" s="806"/>
      <c r="CE115" s="806"/>
      <c r="CF115" s="864" t="s">
        <v>438</v>
      </c>
      <c r="CG115" s="865"/>
      <c r="CH115" s="865"/>
      <c r="CI115" s="865"/>
      <c r="CJ115" s="865"/>
      <c r="CK115" s="916"/>
      <c r="CL115" s="810"/>
      <c r="CM115" s="804" t="s">
        <v>454</v>
      </c>
      <c r="CN115" s="741"/>
      <c r="CO115" s="741"/>
      <c r="CP115" s="741"/>
      <c r="CQ115" s="741"/>
      <c r="CR115" s="741"/>
      <c r="CS115" s="741"/>
      <c r="CT115" s="741"/>
      <c r="CU115" s="741"/>
      <c r="CV115" s="741"/>
      <c r="CW115" s="741"/>
      <c r="CX115" s="741"/>
      <c r="CY115" s="741"/>
      <c r="CZ115" s="741"/>
      <c r="DA115" s="741"/>
      <c r="DB115" s="741"/>
      <c r="DC115" s="741"/>
      <c r="DD115" s="741"/>
      <c r="DE115" s="741"/>
      <c r="DF115" s="742"/>
      <c r="DG115" s="768" t="s">
        <v>438</v>
      </c>
      <c r="DH115" s="769"/>
      <c r="DI115" s="769"/>
      <c r="DJ115" s="769"/>
      <c r="DK115" s="770"/>
      <c r="DL115" s="771" t="s">
        <v>438</v>
      </c>
      <c r="DM115" s="769"/>
      <c r="DN115" s="769"/>
      <c r="DO115" s="769"/>
      <c r="DP115" s="770"/>
      <c r="DQ115" s="771" t="s">
        <v>438</v>
      </c>
      <c r="DR115" s="769"/>
      <c r="DS115" s="769"/>
      <c r="DT115" s="769"/>
      <c r="DU115" s="770"/>
      <c r="DV115" s="813" t="s">
        <v>438</v>
      </c>
      <c r="DW115" s="814"/>
      <c r="DX115" s="814"/>
      <c r="DY115" s="814"/>
      <c r="DZ115" s="815"/>
    </row>
    <row r="116" spans="1:130" s="224" customFormat="1" ht="26.25" customHeight="1">
      <c r="A116" s="905"/>
      <c r="B116" s="906"/>
      <c r="C116" s="828" t="s">
        <v>455</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768" t="s">
        <v>392</v>
      </c>
      <c r="AB116" s="769"/>
      <c r="AC116" s="769"/>
      <c r="AD116" s="769"/>
      <c r="AE116" s="770"/>
      <c r="AF116" s="771" t="s">
        <v>438</v>
      </c>
      <c r="AG116" s="769"/>
      <c r="AH116" s="769"/>
      <c r="AI116" s="769"/>
      <c r="AJ116" s="770"/>
      <c r="AK116" s="771" t="s">
        <v>438</v>
      </c>
      <c r="AL116" s="769"/>
      <c r="AM116" s="769"/>
      <c r="AN116" s="769"/>
      <c r="AO116" s="770"/>
      <c r="AP116" s="813" t="s">
        <v>392</v>
      </c>
      <c r="AQ116" s="814"/>
      <c r="AR116" s="814"/>
      <c r="AS116" s="814"/>
      <c r="AT116" s="815"/>
      <c r="AU116" s="921"/>
      <c r="AV116" s="922"/>
      <c r="AW116" s="922"/>
      <c r="AX116" s="922"/>
      <c r="AY116" s="922"/>
      <c r="AZ116" s="898" t="s">
        <v>456</v>
      </c>
      <c r="BA116" s="899"/>
      <c r="BB116" s="899"/>
      <c r="BC116" s="899"/>
      <c r="BD116" s="899"/>
      <c r="BE116" s="899"/>
      <c r="BF116" s="899"/>
      <c r="BG116" s="899"/>
      <c r="BH116" s="899"/>
      <c r="BI116" s="899"/>
      <c r="BJ116" s="899"/>
      <c r="BK116" s="899"/>
      <c r="BL116" s="899"/>
      <c r="BM116" s="899"/>
      <c r="BN116" s="899"/>
      <c r="BO116" s="899"/>
      <c r="BP116" s="900"/>
      <c r="BQ116" s="805" t="s">
        <v>438</v>
      </c>
      <c r="BR116" s="806"/>
      <c r="BS116" s="806"/>
      <c r="BT116" s="806"/>
      <c r="BU116" s="806"/>
      <c r="BV116" s="806" t="s">
        <v>436</v>
      </c>
      <c r="BW116" s="806"/>
      <c r="BX116" s="806"/>
      <c r="BY116" s="806"/>
      <c r="BZ116" s="806"/>
      <c r="CA116" s="806" t="s">
        <v>392</v>
      </c>
      <c r="CB116" s="806"/>
      <c r="CC116" s="806"/>
      <c r="CD116" s="806"/>
      <c r="CE116" s="806"/>
      <c r="CF116" s="864" t="s">
        <v>438</v>
      </c>
      <c r="CG116" s="865"/>
      <c r="CH116" s="865"/>
      <c r="CI116" s="865"/>
      <c r="CJ116" s="865"/>
      <c r="CK116" s="916"/>
      <c r="CL116" s="810"/>
      <c r="CM116" s="804" t="s">
        <v>457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68" t="s">
        <v>438</v>
      </c>
      <c r="DH116" s="769"/>
      <c r="DI116" s="769"/>
      <c r="DJ116" s="769"/>
      <c r="DK116" s="770"/>
      <c r="DL116" s="771" t="s">
        <v>438</v>
      </c>
      <c r="DM116" s="769"/>
      <c r="DN116" s="769"/>
      <c r="DO116" s="769"/>
      <c r="DP116" s="770"/>
      <c r="DQ116" s="771" t="s">
        <v>438</v>
      </c>
      <c r="DR116" s="769"/>
      <c r="DS116" s="769"/>
      <c r="DT116" s="769"/>
      <c r="DU116" s="770"/>
      <c r="DV116" s="813" t="s">
        <v>438</v>
      </c>
      <c r="DW116" s="814"/>
      <c r="DX116" s="814"/>
      <c r="DY116" s="814"/>
      <c r="DZ116" s="815"/>
    </row>
    <row r="117" spans="1:130" s="224" customFormat="1" ht="26.25" customHeight="1">
      <c r="A117" s="884" t="s">
        <v>190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66" t="s">
        <v>458</v>
      </c>
      <c r="Z117" s="886"/>
      <c r="AA117" s="891">
        <v>1245611</v>
      </c>
      <c r="AB117" s="892"/>
      <c r="AC117" s="892"/>
      <c r="AD117" s="892"/>
      <c r="AE117" s="893"/>
      <c r="AF117" s="894">
        <v>1225181</v>
      </c>
      <c r="AG117" s="892"/>
      <c r="AH117" s="892"/>
      <c r="AI117" s="892"/>
      <c r="AJ117" s="893"/>
      <c r="AK117" s="894">
        <v>1137802</v>
      </c>
      <c r="AL117" s="892"/>
      <c r="AM117" s="892"/>
      <c r="AN117" s="892"/>
      <c r="AO117" s="893"/>
      <c r="AP117" s="895"/>
      <c r="AQ117" s="896"/>
      <c r="AR117" s="896"/>
      <c r="AS117" s="896"/>
      <c r="AT117" s="897"/>
      <c r="AU117" s="921"/>
      <c r="AV117" s="922"/>
      <c r="AW117" s="922"/>
      <c r="AX117" s="922"/>
      <c r="AY117" s="922"/>
      <c r="AZ117" s="852" t="s">
        <v>459</v>
      </c>
      <c r="BA117" s="853"/>
      <c r="BB117" s="853"/>
      <c r="BC117" s="853"/>
      <c r="BD117" s="853"/>
      <c r="BE117" s="853"/>
      <c r="BF117" s="853"/>
      <c r="BG117" s="853"/>
      <c r="BH117" s="853"/>
      <c r="BI117" s="853"/>
      <c r="BJ117" s="853"/>
      <c r="BK117" s="853"/>
      <c r="BL117" s="853"/>
      <c r="BM117" s="853"/>
      <c r="BN117" s="853"/>
      <c r="BO117" s="853"/>
      <c r="BP117" s="854"/>
      <c r="BQ117" s="805" t="s">
        <v>460</v>
      </c>
      <c r="BR117" s="806"/>
      <c r="BS117" s="806"/>
      <c r="BT117" s="806"/>
      <c r="BU117" s="806"/>
      <c r="BV117" s="806" t="s">
        <v>461</v>
      </c>
      <c r="BW117" s="806"/>
      <c r="BX117" s="806"/>
      <c r="BY117" s="806"/>
      <c r="BZ117" s="806"/>
      <c r="CA117" s="806" t="s">
        <v>410</v>
      </c>
      <c r="CB117" s="806"/>
      <c r="CC117" s="806"/>
      <c r="CD117" s="806"/>
      <c r="CE117" s="806"/>
      <c r="CF117" s="864" t="s">
        <v>460</v>
      </c>
      <c r="CG117" s="865"/>
      <c r="CH117" s="865"/>
      <c r="CI117" s="865"/>
      <c r="CJ117" s="865"/>
      <c r="CK117" s="916"/>
      <c r="CL117" s="810"/>
      <c r="CM117" s="804" t="s">
        <v>462</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68" t="s">
        <v>410</v>
      </c>
      <c r="DH117" s="769"/>
      <c r="DI117" s="769"/>
      <c r="DJ117" s="769"/>
      <c r="DK117" s="770"/>
      <c r="DL117" s="771" t="s">
        <v>463</v>
      </c>
      <c r="DM117" s="769"/>
      <c r="DN117" s="769"/>
      <c r="DO117" s="769"/>
      <c r="DP117" s="770"/>
      <c r="DQ117" s="771" t="s">
        <v>410</v>
      </c>
      <c r="DR117" s="769"/>
      <c r="DS117" s="769"/>
      <c r="DT117" s="769"/>
      <c r="DU117" s="770"/>
      <c r="DV117" s="813" t="s">
        <v>410</v>
      </c>
      <c r="DW117" s="814"/>
      <c r="DX117" s="814"/>
      <c r="DY117" s="814"/>
      <c r="DZ117" s="815"/>
    </row>
    <row r="118" spans="1:130" s="224" customFormat="1" ht="26.25" customHeight="1">
      <c r="A118" s="884" t="s">
        <v>431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7" t="s">
        <v>428</v>
      </c>
      <c r="AB118" s="885"/>
      <c r="AC118" s="885"/>
      <c r="AD118" s="885"/>
      <c r="AE118" s="886"/>
      <c r="AF118" s="887" t="s">
        <v>429</v>
      </c>
      <c r="AG118" s="885"/>
      <c r="AH118" s="885"/>
      <c r="AI118" s="885"/>
      <c r="AJ118" s="886"/>
      <c r="AK118" s="887" t="s">
        <v>308</v>
      </c>
      <c r="AL118" s="885"/>
      <c r="AM118" s="885"/>
      <c r="AN118" s="885"/>
      <c r="AO118" s="886"/>
      <c r="AP118" s="888" t="s">
        <v>430</v>
      </c>
      <c r="AQ118" s="889"/>
      <c r="AR118" s="889"/>
      <c r="AS118" s="889"/>
      <c r="AT118" s="890"/>
      <c r="AU118" s="921"/>
      <c r="AV118" s="922"/>
      <c r="AW118" s="922"/>
      <c r="AX118" s="922"/>
      <c r="AY118" s="922"/>
      <c r="AZ118" s="827" t="s">
        <v>464</v>
      </c>
      <c r="BA118" s="828"/>
      <c r="BB118" s="828"/>
      <c r="BC118" s="828"/>
      <c r="BD118" s="828"/>
      <c r="BE118" s="828"/>
      <c r="BF118" s="828"/>
      <c r="BG118" s="828"/>
      <c r="BH118" s="828"/>
      <c r="BI118" s="828"/>
      <c r="BJ118" s="828"/>
      <c r="BK118" s="828"/>
      <c r="BL118" s="828"/>
      <c r="BM118" s="828"/>
      <c r="BN118" s="828"/>
      <c r="BO118" s="828"/>
      <c r="BP118" s="829"/>
      <c r="BQ118" s="868" t="s">
        <v>410</v>
      </c>
      <c r="BR118" s="834"/>
      <c r="BS118" s="834"/>
      <c r="BT118" s="834"/>
      <c r="BU118" s="834"/>
      <c r="BV118" s="834" t="s">
        <v>410</v>
      </c>
      <c r="BW118" s="834"/>
      <c r="BX118" s="834"/>
      <c r="BY118" s="834"/>
      <c r="BZ118" s="834"/>
      <c r="CA118" s="834" t="s">
        <v>410</v>
      </c>
      <c r="CB118" s="834"/>
      <c r="CC118" s="834"/>
      <c r="CD118" s="834"/>
      <c r="CE118" s="834"/>
      <c r="CF118" s="864" t="s">
        <v>461</v>
      </c>
      <c r="CG118" s="865"/>
      <c r="CH118" s="865"/>
      <c r="CI118" s="865"/>
      <c r="CJ118" s="865"/>
      <c r="CK118" s="916"/>
      <c r="CL118" s="810"/>
      <c r="CM118" s="804" t="s">
        <v>465</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68" t="s">
        <v>466</v>
      </c>
      <c r="DH118" s="769"/>
      <c r="DI118" s="769"/>
      <c r="DJ118" s="769"/>
      <c r="DK118" s="770"/>
      <c r="DL118" s="771" t="s">
        <v>410</v>
      </c>
      <c r="DM118" s="769"/>
      <c r="DN118" s="769"/>
      <c r="DO118" s="769"/>
      <c r="DP118" s="770"/>
      <c r="DQ118" s="771" t="s">
        <v>460</v>
      </c>
      <c r="DR118" s="769"/>
      <c r="DS118" s="769"/>
      <c r="DT118" s="769"/>
      <c r="DU118" s="770"/>
      <c r="DV118" s="813" t="s">
        <v>410</v>
      </c>
      <c r="DW118" s="814"/>
      <c r="DX118" s="814"/>
      <c r="DY118" s="814"/>
      <c r="DZ118" s="815"/>
    </row>
    <row r="119" spans="1:130" s="224" customFormat="1" ht="26.25" customHeight="1">
      <c r="A119" s="807" t="s">
        <v>434</v>
      </c>
      <c r="B119" s="808"/>
      <c r="C119" s="849" t="s">
        <v>435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7" t="s">
        <v>460</v>
      </c>
      <c r="AB119" s="878"/>
      <c r="AC119" s="878"/>
      <c r="AD119" s="878"/>
      <c r="AE119" s="879"/>
      <c r="AF119" s="880" t="s">
        <v>410</v>
      </c>
      <c r="AG119" s="878"/>
      <c r="AH119" s="878"/>
      <c r="AI119" s="878"/>
      <c r="AJ119" s="879"/>
      <c r="AK119" s="880" t="s">
        <v>460</v>
      </c>
      <c r="AL119" s="878"/>
      <c r="AM119" s="878"/>
      <c r="AN119" s="878"/>
      <c r="AO119" s="879"/>
      <c r="AP119" s="881" t="s">
        <v>410</v>
      </c>
      <c r="AQ119" s="882"/>
      <c r="AR119" s="882"/>
      <c r="AS119" s="882"/>
      <c r="AT119" s="883"/>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866" t="s">
        <v>467</v>
      </c>
      <c r="BP119" s="867"/>
      <c r="BQ119" s="868">
        <v>15588755</v>
      </c>
      <c r="BR119" s="834"/>
      <c r="BS119" s="834"/>
      <c r="BT119" s="834"/>
      <c r="BU119" s="834"/>
      <c r="BV119" s="834">
        <v>15228202</v>
      </c>
      <c r="BW119" s="834"/>
      <c r="BX119" s="834"/>
      <c r="BY119" s="834"/>
      <c r="BZ119" s="834"/>
      <c r="CA119" s="834">
        <v>14753328</v>
      </c>
      <c r="CB119" s="834"/>
      <c r="CC119" s="834"/>
      <c r="CD119" s="834"/>
      <c r="CE119" s="834"/>
      <c r="CF119" s="737"/>
      <c r="CG119" s="738"/>
      <c r="CH119" s="738"/>
      <c r="CI119" s="738"/>
      <c r="CJ119" s="823"/>
      <c r="CK119" s="917"/>
      <c r="CL119" s="812"/>
      <c r="CM119" s="827" t="s">
        <v>468</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52" t="s">
        <v>460</v>
      </c>
      <c r="DH119" s="753"/>
      <c r="DI119" s="753"/>
      <c r="DJ119" s="753"/>
      <c r="DK119" s="754"/>
      <c r="DL119" s="755" t="s">
        <v>460</v>
      </c>
      <c r="DM119" s="753"/>
      <c r="DN119" s="753"/>
      <c r="DO119" s="753"/>
      <c r="DP119" s="754"/>
      <c r="DQ119" s="755" t="s">
        <v>461</v>
      </c>
      <c r="DR119" s="753"/>
      <c r="DS119" s="753"/>
      <c r="DT119" s="753"/>
      <c r="DU119" s="754"/>
      <c r="DV119" s="837" t="s">
        <v>469</v>
      </c>
      <c r="DW119" s="838"/>
      <c r="DX119" s="838"/>
      <c r="DY119" s="838"/>
      <c r="DZ119" s="839"/>
    </row>
    <row r="120" spans="1:130" s="224" customFormat="1" ht="26.25" customHeight="1">
      <c r="A120" s="809"/>
      <c r="B120" s="810"/>
      <c r="C120" s="804" t="s">
        <v>441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68" t="s">
        <v>466</v>
      </c>
      <c r="AB120" s="769"/>
      <c r="AC120" s="769"/>
      <c r="AD120" s="769"/>
      <c r="AE120" s="770"/>
      <c r="AF120" s="771" t="s">
        <v>460</v>
      </c>
      <c r="AG120" s="769"/>
      <c r="AH120" s="769"/>
      <c r="AI120" s="769"/>
      <c r="AJ120" s="770"/>
      <c r="AK120" s="771" t="s">
        <v>131</v>
      </c>
      <c r="AL120" s="769"/>
      <c r="AM120" s="769"/>
      <c r="AN120" s="769"/>
      <c r="AO120" s="770"/>
      <c r="AP120" s="813" t="s">
        <v>460</v>
      </c>
      <c r="AQ120" s="814"/>
      <c r="AR120" s="814"/>
      <c r="AS120" s="814"/>
      <c r="AT120" s="815"/>
      <c r="AU120" s="869" t="s">
        <v>470</v>
      </c>
      <c r="AV120" s="870"/>
      <c r="AW120" s="870"/>
      <c r="AX120" s="870"/>
      <c r="AY120" s="871"/>
      <c r="AZ120" s="849" t="s">
        <v>471</v>
      </c>
      <c r="BA120" s="797"/>
      <c r="BB120" s="797"/>
      <c r="BC120" s="797"/>
      <c r="BD120" s="797"/>
      <c r="BE120" s="797"/>
      <c r="BF120" s="797"/>
      <c r="BG120" s="797"/>
      <c r="BH120" s="797"/>
      <c r="BI120" s="797"/>
      <c r="BJ120" s="797"/>
      <c r="BK120" s="797"/>
      <c r="BL120" s="797"/>
      <c r="BM120" s="797"/>
      <c r="BN120" s="797"/>
      <c r="BO120" s="797"/>
      <c r="BP120" s="798"/>
      <c r="BQ120" s="850">
        <v>2034434</v>
      </c>
      <c r="BR120" s="831"/>
      <c r="BS120" s="831"/>
      <c r="BT120" s="831"/>
      <c r="BU120" s="831"/>
      <c r="BV120" s="831">
        <v>2384934</v>
      </c>
      <c r="BW120" s="831"/>
      <c r="BX120" s="831"/>
      <c r="BY120" s="831"/>
      <c r="BZ120" s="831"/>
      <c r="CA120" s="831">
        <v>2580110</v>
      </c>
      <c r="CB120" s="831"/>
      <c r="CC120" s="831"/>
      <c r="CD120" s="831"/>
      <c r="CE120" s="831"/>
      <c r="CF120" s="855">
        <v>43</v>
      </c>
      <c r="CG120" s="856"/>
      <c r="CH120" s="856"/>
      <c r="CI120" s="856"/>
      <c r="CJ120" s="856"/>
      <c r="CK120" s="857" t="s">
        <v>472</v>
      </c>
      <c r="CL120" s="841"/>
      <c r="CM120" s="841"/>
      <c r="CN120" s="841"/>
      <c r="CO120" s="842"/>
      <c r="CP120" s="861" t="s">
        <v>473</v>
      </c>
      <c r="CQ120" s="862"/>
      <c r="CR120" s="862"/>
      <c r="CS120" s="862"/>
      <c r="CT120" s="862"/>
      <c r="CU120" s="862"/>
      <c r="CV120" s="862"/>
      <c r="CW120" s="862"/>
      <c r="CX120" s="862"/>
      <c r="CY120" s="862"/>
      <c r="CZ120" s="862"/>
      <c r="DA120" s="862"/>
      <c r="DB120" s="862"/>
      <c r="DC120" s="862"/>
      <c r="DD120" s="862"/>
      <c r="DE120" s="862"/>
      <c r="DF120" s="863"/>
      <c r="DG120" s="850">
        <v>3691988</v>
      </c>
      <c r="DH120" s="831"/>
      <c r="DI120" s="831"/>
      <c r="DJ120" s="831"/>
      <c r="DK120" s="831"/>
      <c r="DL120" s="831">
        <v>3706267</v>
      </c>
      <c r="DM120" s="831"/>
      <c r="DN120" s="831"/>
      <c r="DO120" s="831"/>
      <c r="DP120" s="831"/>
      <c r="DQ120" s="831">
        <v>3721928</v>
      </c>
      <c r="DR120" s="831"/>
      <c r="DS120" s="831"/>
      <c r="DT120" s="831"/>
      <c r="DU120" s="831"/>
      <c r="DV120" s="832">
        <v>62</v>
      </c>
      <c r="DW120" s="832"/>
      <c r="DX120" s="832"/>
      <c r="DY120" s="832"/>
      <c r="DZ120" s="833"/>
    </row>
    <row r="121" spans="1:130" s="224" customFormat="1" ht="26.25" customHeight="1">
      <c r="A121" s="809"/>
      <c r="B121" s="810"/>
      <c r="C121" s="852" t="s">
        <v>474</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68" t="s">
        <v>461</v>
      </c>
      <c r="AB121" s="769"/>
      <c r="AC121" s="769"/>
      <c r="AD121" s="769"/>
      <c r="AE121" s="770"/>
      <c r="AF121" s="771" t="s">
        <v>466</v>
      </c>
      <c r="AG121" s="769"/>
      <c r="AH121" s="769"/>
      <c r="AI121" s="769"/>
      <c r="AJ121" s="770"/>
      <c r="AK121" s="771" t="s">
        <v>460</v>
      </c>
      <c r="AL121" s="769"/>
      <c r="AM121" s="769"/>
      <c r="AN121" s="769"/>
      <c r="AO121" s="770"/>
      <c r="AP121" s="813" t="s">
        <v>461</v>
      </c>
      <c r="AQ121" s="814"/>
      <c r="AR121" s="814"/>
      <c r="AS121" s="814"/>
      <c r="AT121" s="815"/>
      <c r="AU121" s="872"/>
      <c r="AV121" s="873"/>
      <c r="AW121" s="873"/>
      <c r="AX121" s="873"/>
      <c r="AY121" s="874"/>
      <c r="AZ121" s="804" t="s">
        <v>475</v>
      </c>
      <c r="BA121" s="741"/>
      <c r="BB121" s="741"/>
      <c r="BC121" s="741"/>
      <c r="BD121" s="741"/>
      <c r="BE121" s="741"/>
      <c r="BF121" s="741"/>
      <c r="BG121" s="741"/>
      <c r="BH121" s="741"/>
      <c r="BI121" s="741"/>
      <c r="BJ121" s="741"/>
      <c r="BK121" s="741"/>
      <c r="BL121" s="741"/>
      <c r="BM121" s="741"/>
      <c r="BN121" s="741"/>
      <c r="BO121" s="741"/>
      <c r="BP121" s="742"/>
      <c r="BQ121" s="805">
        <v>1981468</v>
      </c>
      <c r="BR121" s="806"/>
      <c r="BS121" s="806"/>
      <c r="BT121" s="806"/>
      <c r="BU121" s="806"/>
      <c r="BV121" s="806">
        <v>1875738</v>
      </c>
      <c r="BW121" s="806"/>
      <c r="BX121" s="806"/>
      <c r="BY121" s="806"/>
      <c r="BZ121" s="806"/>
      <c r="CA121" s="806">
        <v>1779017</v>
      </c>
      <c r="CB121" s="806"/>
      <c r="CC121" s="806"/>
      <c r="CD121" s="806"/>
      <c r="CE121" s="806"/>
      <c r="CF121" s="864">
        <v>29.6</v>
      </c>
      <c r="CG121" s="865"/>
      <c r="CH121" s="865"/>
      <c r="CI121" s="865"/>
      <c r="CJ121" s="865"/>
      <c r="CK121" s="858"/>
      <c r="CL121" s="844"/>
      <c r="CM121" s="844"/>
      <c r="CN121" s="844"/>
      <c r="CO121" s="845"/>
      <c r="CP121" s="824" t="s">
        <v>476</v>
      </c>
      <c r="CQ121" s="825"/>
      <c r="CR121" s="825"/>
      <c r="CS121" s="825"/>
      <c r="CT121" s="825"/>
      <c r="CU121" s="825"/>
      <c r="CV121" s="825"/>
      <c r="CW121" s="825"/>
      <c r="CX121" s="825"/>
      <c r="CY121" s="825"/>
      <c r="CZ121" s="825"/>
      <c r="DA121" s="825"/>
      <c r="DB121" s="825"/>
      <c r="DC121" s="825"/>
      <c r="DD121" s="825"/>
      <c r="DE121" s="825"/>
      <c r="DF121" s="826"/>
      <c r="DG121" s="805">
        <v>4320</v>
      </c>
      <c r="DH121" s="806"/>
      <c r="DI121" s="806"/>
      <c r="DJ121" s="806"/>
      <c r="DK121" s="806"/>
      <c r="DL121" s="806">
        <v>3887</v>
      </c>
      <c r="DM121" s="806"/>
      <c r="DN121" s="806"/>
      <c r="DO121" s="806"/>
      <c r="DP121" s="806"/>
      <c r="DQ121" s="806">
        <v>2894</v>
      </c>
      <c r="DR121" s="806"/>
      <c r="DS121" s="806"/>
      <c r="DT121" s="806"/>
      <c r="DU121" s="806"/>
      <c r="DV121" s="783">
        <v>0</v>
      </c>
      <c r="DW121" s="783"/>
      <c r="DX121" s="783"/>
      <c r="DY121" s="783"/>
      <c r="DZ121" s="784"/>
    </row>
    <row r="122" spans="1:130" s="224" customFormat="1" ht="26.25" customHeight="1">
      <c r="A122" s="809"/>
      <c r="B122" s="810"/>
      <c r="C122" s="804" t="s">
        <v>451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68" t="s">
        <v>410</v>
      </c>
      <c r="AB122" s="769"/>
      <c r="AC122" s="769"/>
      <c r="AD122" s="769"/>
      <c r="AE122" s="770"/>
      <c r="AF122" s="771" t="s">
        <v>466</v>
      </c>
      <c r="AG122" s="769"/>
      <c r="AH122" s="769"/>
      <c r="AI122" s="769"/>
      <c r="AJ122" s="770"/>
      <c r="AK122" s="771" t="s">
        <v>466</v>
      </c>
      <c r="AL122" s="769"/>
      <c r="AM122" s="769"/>
      <c r="AN122" s="769"/>
      <c r="AO122" s="770"/>
      <c r="AP122" s="813" t="s">
        <v>410</v>
      </c>
      <c r="AQ122" s="814"/>
      <c r="AR122" s="814"/>
      <c r="AS122" s="814"/>
      <c r="AT122" s="815"/>
      <c r="AU122" s="872"/>
      <c r="AV122" s="873"/>
      <c r="AW122" s="873"/>
      <c r="AX122" s="873"/>
      <c r="AY122" s="874"/>
      <c r="AZ122" s="827" t="s">
        <v>477</v>
      </c>
      <c r="BA122" s="828"/>
      <c r="BB122" s="828"/>
      <c r="BC122" s="828"/>
      <c r="BD122" s="828"/>
      <c r="BE122" s="828"/>
      <c r="BF122" s="828"/>
      <c r="BG122" s="828"/>
      <c r="BH122" s="828"/>
      <c r="BI122" s="828"/>
      <c r="BJ122" s="828"/>
      <c r="BK122" s="828"/>
      <c r="BL122" s="828"/>
      <c r="BM122" s="828"/>
      <c r="BN122" s="828"/>
      <c r="BO122" s="828"/>
      <c r="BP122" s="829"/>
      <c r="BQ122" s="868">
        <v>9170288</v>
      </c>
      <c r="BR122" s="834"/>
      <c r="BS122" s="834"/>
      <c r="BT122" s="834"/>
      <c r="BU122" s="834"/>
      <c r="BV122" s="834">
        <v>9060241</v>
      </c>
      <c r="BW122" s="834"/>
      <c r="BX122" s="834"/>
      <c r="BY122" s="834"/>
      <c r="BZ122" s="834"/>
      <c r="CA122" s="834">
        <v>8689975</v>
      </c>
      <c r="CB122" s="834"/>
      <c r="CC122" s="834"/>
      <c r="CD122" s="834"/>
      <c r="CE122" s="834"/>
      <c r="CF122" s="835">
        <v>144.80000000000001</v>
      </c>
      <c r="CG122" s="836"/>
      <c r="CH122" s="836"/>
      <c r="CI122" s="836"/>
      <c r="CJ122" s="836"/>
      <c r="CK122" s="858"/>
      <c r="CL122" s="844"/>
      <c r="CM122" s="844"/>
      <c r="CN122" s="844"/>
      <c r="CO122" s="845"/>
      <c r="CP122" s="824" t="s">
        <v>478</v>
      </c>
      <c r="CQ122" s="825"/>
      <c r="CR122" s="825"/>
      <c r="CS122" s="825"/>
      <c r="CT122" s="825"/>
      <c r="CU122" s="825"/>
      <c r="CV122" s="825"/>
      <c r="CW122" s="825"/>
      <c r="CX122" s="825"/>
      <c r="CY122" s="825"/>
      <c r="CZ122" s="825"/>
      <c r="DA122" s="825"/>
      <c r="DB122" s="825"/>
      <c r="DC122" s="825"/>
      <c r="DD122" s="825"/>
      <c r="DE122" s="825"/>
      <c r="DF122" s="826"/>
      <c r="DG122" s="805" t="s">
        <v>466</v>
      </c>
      <c r="DH122" s="806"/>
      <c r="DI122" s="806"/>
      <c r="DJ122" s="806"/>
      <c r="DK122" s="806"/>
      <c r="DL122" s="806" t="s">
        <v>460</v>
      </c>
      <c r="DM122" s="806"/>
      <c r="DN122" s="806"/>
      <c r="DO122" s="806"/>
      <c r="DP122" s="806"/>
      <c r="DQ122" s="806" t="s">
        <v>410</v>
      </c>
      <c r="DR122" s="806"/>
      <c r="DS122" s="806"/>
      <c r="DT122" s="806"/>
      <c r="DU122" s="806"/>
      <c r="DV122" s="783" t="s">
        <v>461</v>
      </c>
      <c r="DW122" s="783"/>
      <c r="DX122" s="783"/>
      <c r="DY122" s="783"/>
      <c r="DZ122" s="784"/>
    </row>
    <row r="123" spans="1:130" s="224" customFormat="1" ht="26.25" customHeight="1">
      <c r="A123" s="809"/>
      <c r="B123" s="810"/>
      <c r="C123" s="804" t="s">
        <v>457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68" t="s">
        <v>460</v>
      </c>
      <c r="AB123" s="769"/>
      <c r="AC123" s="769"/>
      <c r="AD123" s="769"/>
      <c r="AE123" s="770"/>
      <c r="AF123" s="771" t="s">
        <v>479</v>
      </c>
      <c r="AG123" s="769"/>
      <c r="AH123" s="769"/>
      <c r="AI123" s="769"/>
      <c r="AJ123" s="770"/>
      <c r="AK123" s="771" t="s">
        <v>410</v>
      </c>
      <c r="AL123" s="769"/>
      <c r="AM123" s="769"/>
      <c r="AN123" s="769"/>
      <c r="AO123" s="770"/>
      <c r="AP123" s="813" t="s">
        <v>410</v>
      </c>
      <c r="AQ123" s="814"/>
      <c r="AR123" s="814"/>
      <c r="AS123" s="814"/>
      <c r="AT123" s="815"/>
      <c r="AU123" s="875"/>
      <c r="AV123" s="876"/>
      <c r="AW123" s="876"/>
      <c r="AX123" s="876"/>
      <c r="AY123" s="876"/>
      <c r="AZ123" s="245" t="s">
        <v>190</v>
      </c>
      <c r="BA123" s="245"/>
      <c r="BB123" s="245"/>
      <c r="BC123" s="245"/>
      <c r="BD123" s="245"/>
      <c r="BE123" s="245"/>
      <c r="BF123" s="245"/>
      <c r="BG123" s="245"/>
      <c r="BH123" s="245"/>
      <c r="BI123" s="245"/>
      <c r="BJ123" s="245"/>
      <c r="BK123" s="245"/>
      <c r="BL123" s="245"/>
      <c r="BM123" s="245"/>
      <c r="BN123" s="245"/>
      <c r="BO123" s="866" t="s">
        <v>480</v>
      </c>
      <c r="BP123" s="867"/>
      <c r="BQ123" s="821">
        <v>13186190</v>
      </c>
      <c r="BR123" s="822"/>
      <c r="BS123" s="822"/>
      <c r="BT123" s="822"/>
      <c r="BU123" s="822"/>
      <c r="BV123" s="822">
        <v>13320913</v>
      </c>
      <c r="BW123" s="822"/>
      <c r="BX123" s="822"/>
      <c r="BY123" s="822"/>
      <c r="BZ123" s="822"/>
      <c r="CA123" s="822">
        <v>13049102</v>
      </c>
      <c r="CB123" s="822"/>
      <c r="CC123" s="822"/>
      <c r="CD123" s="822"/>
      <c r="CE123" s="822"/>
      <c r="CF123" s="737"/>
      <c r="CG123" s="738"/>
      <c r="CH123" s="738"/>
      <c r="CI123" s="738"/>
      <c r="CJ123" s="823"/>
      <c r="CK123" s="858"/>
      <c r="CL123" s="844"/>
      <c r="CM123" s="844"/>
      <c r="CN123" s="844"/>
      <c r="CO123" s="845"/>
      <c r="CP123" s="824" t="s">
        <v>481</v>
      </c>
      <c r="CQ123" s="825"/>
      <c r="CR123" s="825"/>
      <c r="CS123" s="825"/>
      <c r="CT123" s="825"/>
      <c r="CU123" s="825"/>
      <c r="CV123" s="825"/>
      <c r="CW123" s="825"/>
      <c r="CX123" s="825"/>
      <c r="CY123" s="825"/>
      <c r="CZ123" s="825"/>
      <c r="DA123" s="825"/>
      <c r="DB123" s="825"/>
      <c r="DC123" s="825"/>
      <c r="DD123" s="825"/>
      <c r="DE123" s="825"/>
      <c r="DF123" s="826"/>
      <c r="DG123" s="768" t="s">
        <v>410</v>
      </c>
      <c r="DH123" s="769"/>
      <c r="DI123" s="769"/>
      <c r="DJ123" s="769"/>
      <c r="DK123" s="770"/>
      <c r="DL123" s="771" t="s">
        <v>461</v>
      </c>
      <c r="DM123" s="769"/>
      <c r="DN123" s="769"/>
      <c r="DO123" s="769"/>
      <c r="DP123" s="770"/>
      <c r="DQ123" s="771" t="s">
        <v>466</v>
      </c>
      <c r="DR123" s="769"/>
      <c r="DS123" s="769"/>
      <c r="DT123" s="769"/>
      <c r="DU123" s="770"/>
      <c r="DV123" s="813" t="s">
        <v>463</v>
      </c>
      <c r="DW123" s="814"/>
      <c r="DX123" s="814"/>
      <c r="DY123" s="814"/>
      <c r="DZ123" s="815"/>
    </row>
    <row r="124" spans="1:130" s="224" customFormat="1" ht="26.25" customHeight="1" thickBot="1">
      <c r="A124" s="809"/>
      <c r="B124" s="810"/>
      <c r="C124" s="804" t="s">
        <v>462</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68" t="s">
        <v>410</v>
      </c>
      <c r="AB124" s="769"/>
      <c r="AC124" s="769"/>
      <c r="AD124" s="769"/>
      <c r="AE124" s="770"/>
      <c r="AF124" s="771" t="s">
        <v>460</v>
      </c>
      <c r="AG124" s="769"/>
      <c r="AH124" s="769"/>
      <c r="AI124" s="769"/>
      <c r="AJ124" s="770"/>
      <c r="AK124" s="771" t="s">
        <v>460</v>
      </c>
      <c r="AL124" s="769"/>
      <c r="AM124" s="769"/>
      <c r="AN124" s="769"/>
      <c r="AO124" s="770"/>
      <c r="AP124" s="813" t="s">
        <v>460</v>
      </c>
      <c r="AQ124" s="814"/>
      <c r="AR124" s="814"/>
      <c r="AS124" s="814"/>
      <c r="AT124" s="815"/>
      <c r="AU124" s="816" t="s">
        <v>482</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40.6</v>
      </c>
      <c r="BR124" s="820"/>
      <c r="BS124" s="820"/>
      <c r="BT124" s="820"/>
      <c r="BU124" s="820"/>
      <c r="BV124" s="820">
        <v>30.6</v>
      </c>
      <c r="BW124" s="820"/>
      <c r="BX124" s="820"/>
      <c r="BY124" s="820"/>
      <c r="BZ124" s="820"/>
      <c r="CA124" s="820">
        <v>28.3</v>
      </c>
      <c r="CB124" s="820"/>
      <c r="CC124" s="820"/>
      <c r="CD124" s="820"/>
      <c r="CE124" s="820"/>
      <c r="CF124" s="715"/>
      <c r="CG124" s="716"/>
      <c r="CH124" s="716"/>
      <c r="CI124" s="716"/>
      <c r="CJ124" s="851"/>
      <c r="CK124" s="859"/>
      <c r="CL124" s="859"/>
      <c r="CM124" s="859"/>
      <c r="CN124" s="859"/>
      <c r="CO124" s="860"/>
      <c r="CP124" s="824" t="s">
        <v>483</v>
      </c>
      <c r="CQ124" s="825"/>
      <c r="CR124" s="825"/>
      <c r="CS124" s="825"/>
      <c r="CT124" s="825"/>
      <c r="CU124" s="825"/>
      <c r="CV124" s="825"/>
      <c r="CW124" s="825"/>
      <c r="CX124" s="825"/>
      <c r="CY124" s="825"/>
      <c r="CZ124" s="825"/>
      <c r="DA124" s="825"/>
      <c r="DB124" s="825"/>
      <c r="DC124" s="825"/>
      <c r="DD124" s="825"/>
      <c r="DE124" s="825"/>
      <c r="DF124" s="826"/>
      <c r="DG124" s="752" t="s">
        <v>460</v>
      </c>
      <c r="DH124" s="753"/>
      <c r="DI124" s="753"/>
      <c r="DJ124" s="753"/>
      <c r="DK124" s="754"/>
      <c r="DL124" s="755" t="s">
        <v>410</v>
      </c>
      <c r="DM124" s="753"/>
      <c r="DN124" s="753"/>
      <c r="DO124" s="753"/>
      <c r="DP124" s="754"/>
      <c r="DQ124" s="755" t="s">
        <v>410</v>
      </c>
      <c r="DR124" s="753"/>
      <c r="DS124" s="753"/>
      <c r="DT124" s="753"/>
      <c r="DU124" s="754"/>
      <c r="DV124" s="837" t="s">
        <v>410</v>
      </c>
      <c r="DW124" s="838"/>
      <c r="DX124" s="838"/>
      <c r="DY124" s="838"/>
      <c r="DZ124" s="839"/>
    </row>
    <row r="125" spans="1:130" s="224" customFormat="1" ht="26.25" customHeight="1">
      <c r="A125" s="809"/>
      <c r="B125" s="810"/>
      <c r="C125" s="804" t="s">
        <v>465</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68" t="s">
        <v>460</v>
      </c>
      <c r="AB125" s="769"/>
      <c r="AC125" s="769"/>
      <c r="AD125" s="769"/>
      <c r="AE125" s="770"/>
      <c r="AF125" s="771" t="s">
        <v>460</v>
      </c>
      <c r="AG125" s="769"/>
      <c r="AH125" s="769"/>
      <c r="AI125" s="769"/>
      <c r="AJ125" s="770"/>
      <c r="AK125" s="771" t="s">
        <v>479</v>
      </c>
      <c r="AL125" s="769"/>
      <c r="AM125" s="769"/>
      <c r="AN125" s="769"/>
      <c r="AO125" s="770"/>
      <c r="AP125" s="813" t="s">
        <v>463</v>
      </c>
      <c r="AQ125" s="814"/>
      <c r="AR125" s="814"/>
      <c r="AS125" s="814"/>
      <c r="AT125" s="81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40" t="s">
        <v>484</v>
      </c>
      <c r="CL125" s="841"/>
      <c r="CM125" s="841"/>
      <c r="CN125" s="841"/>
      <c r="CO125" s="842"/>
      <c r="CP125" s="849" t="s">
        <v>485</v>
      </c>
      <c r="CQ125" s="797"/>
      <c r="CR125" s="797"/>
      <c r="CS125" s="797"/>
      <c r="CT125" s="797"/>
      <c r="CU125" s="797"/>
      <c r="CV125" s="797"/>
      <c r="CW125" s="797"/>
      <c r="CX125" s="797"/>
      <c r="CY125" s="797"/>
      <c r="CZ125" s="797"/>
      <c r="DA125" s="797"/>
      <c r="DB125" s="797"/>
      <c r="DC125" s="797"/>
      <c r="DD125" s="797"/>
      <c r="DE125" s="797"/>
      <c r="DF125" s="798"/>
      <c r="DG125" s="850" t="s">
        <v>479</v>
      </c>
      <c r="DH125" s="831"/>
      <c r="DI125" s="831"/>
      <c r="DJ125" s="831"/>
      <c r="DK125" s="831"/>
      <c r="DL125" s="831" t="s">
        <v>460</v>
      </c>
      <c r="DM125" s="831"/>
      <c r="DN125" s="831"/>
      <c r="DO125" s="831"/>
      <c r="DP125" s="831"/>
      <c r="DQ125" s="831" t="s">
        <v>410</v>
      </c>
      <c r="DR125" s="831"/>
      <c r="DS125" s="831"/>
      <c r="DT125" s="831"/>
      <c r="DU125" s="831"/>
      <c r="DV125" s="832" t="s">
        <v>460</v>
      </c>
      <c r="DW125" s="832"/>
      <c r="DX125" s="832"/>
      <c r="DY125" s="832"/>
      <c r="DZ125" s="833"/>
    </row>
    <row r="126" spans="1:130" s="224" customFormat="1" ht="26.25" customHeight="1" thickBot="1">
      <c r="A126" s="809"/>
      <c r="B126" s="810"/>
      <c r="C126" s="804" t="s">
        <v>468</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68" t="s">
        <v>460</v>
      </c>
      <c r="AB126" s="769"/>
      <c r="AC126" s="769"/>
      <c r="AD126" s="769"/>
      <c r="AE126" s="770"/>
      <c r="AF126" s="771" t="s">
        <v>410</v>
      </c>
      <c r="AG126" s="769"/>
      <c r="AH126" s="769"/>
      <c r="AI126" s="769"/>
      <c r="AJ126" s="770"/>
      <c r="AK126" s="771" t="s">
        <v>410</v>
      </c>
      <c r="AL126" s="769"/>
      <c r="AM126" s="769"/>
      <c r="AN126" s="769"/>
      <c r="AO126" s="770"/>
      <c r="AP126" s="813" t="s">
        <v>466</v>
      </c>
      <c r="AQ126" s="814"/>
      <c r="AR126" s="814"/>
      <c r="AS126" s="814"/>
      <c r="AT126" s="81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3"/>
      <c r="CL126" s="844"/>
      <c r="CM126" s="844"/>
      <c r="CN126" s="844"/>
      <c r="CO126" s="845"/>
      <c r="CP126" s="804" t="s">
        <v>486</v>
      </c>
      <c r="CQ126" s="741"/>
      <c r="CR126" s="741"/>
      <c r="CS126" s="741"/>
      <c r="CT126" s="741"/>
      <c r="CU126" s="741"/>
      <c r="CV126" s="741"/>
      <c r="CW126" s="741"/>
      <c r="CX126" s="741"/>
      <c r="CY126" s="741"/>
      <c r="CZ126" s="741"/>
      <c r="DA126" s="741"/>
      <c r="DB126" s="741"/>
      <c r="DC126" s="741"/>
      <c r="DD126" s="741"/>
      <c r="DE126" s="741"/>
      <c r="DF126" s="742"/>
      <c r="DG126" s="805" t="s">
        <v>460</v>
      </c>
      <c r="DH126" s="806"/>
      <c r="DI126" s="806"/>
      <c r="DJ126" s="806"/>
      <c r="DK126" s="806"/>
      <c r="DL126" s="806" t="s">
        <v>461</v>
      </c>
      <c r="DM126" s="806"/>
      <c r="DN126" s="806"/>
      <c r="DO126" s="806"/>
      <c r="DP126" s="806"/>
      <c r="DQ126" s="806" t="s">
        <v>466</v>
      </c>
      <c r="DR126" s="806"/>
      <c r="DS126" s="806"/>
      <c r="DT126" s="806"/>
      <c r="DU126" s="806"/>
      <c r="DV126" s="783" t="s">
        <v>460</v>
      </c>
      <c r="DW126" s="783"/>
      <c r="DX126" s="783"/>
      <c r="DY126" s="783"/>
      <c r="DZ126" s="784"/>
    </row>
    <row r="127" spans="1:130" s="224" customFormat="1" ht="26.25" customHeight="1">
      <c r="A127" s="811"/>
      <c r="B127" s="812"/>
      <c r="C127" s="827" t="s">
        <v>487</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8" t="s">
        <v>461</v>
      </c>
      <c r="AB127" s="769"/>
      <c r="AC127" s="769"/>
      <c r="AD127" s="769"/>
      <c r="AE127" s="770"/>
      <c r="AF127" s="771" t="s">
        <v>410</v>
      </c>
      <c r="AG127" s="769"/>
      <c r="AH127" s="769"/>
      <c r="AI127" s="769"/>
      <c r="AJ127" s="770"/>
      <c r="AK127" s="771" t="s">
        <v>460</v>
      </c>
      <c r="AL127" s="769"/>
      <c r="AM127" s="769"/>
      <c r="AN127" s="769"/>
      <c r="AO127" s="770"/>
      <c r="AP127" s="813" t="s">
        <v>460</v>
      </c>
      <c r="AQ127" s="814"/>
      <c r="AR127" s="814"/>
      <c r="AS127" s="814"/>
      <c r="AT127" s="815"/>
      <c r="AU127" s="226"/>
      <c r="AV127" s="226"/>
      <c r="AW127" s="226"/>
      <c r="AX127" s="830" t="s">
        <v>488</v>
      </c>
      <c r="AY127" s="801"/>
      <c r="AZ127" s="801"/>
      <c r="BA127" s="801"/>
      <c r="BB127" s="801"/>
      <c r="BC127" s="801"/>
      <c r="BD127" s="801"/>
      <c r="BE127" s="802"/>
      <c r="BF127" s="800" t="s">
        <v>489</v>
      </c>
      <c r="BG127" s="801"/>
      <c r="BH127" s="801"/>
      <c r="BI127" s="801"/>
      <c r="BJ127" s="801"/>
      <c r="BK127" s="801"/>
      <c r="BL127" s="802"/>
      <c r="BM127" s="800" t="s">
        <v>490</v>
      </c>
      <c r="BN127" s="801"/>
      <c r="BO127" s="801"/>
      <c r="BP127" s="801"/>
      <c r="BQ127" s="801"/>
      <c r="BR127" s="801"/>
      <c r="BS127" s="802"/>
      <c r="BT127" s="800" t="s">
        <v>491</v>
      </c>
      <c r="BU127" s="801"/>
      <c r="BV127" s="801"/>
      <c r="BW127" s="801"/>
      <c r="BX127" s="801"/>
      <c r="BY127" s="801"/>
      <c r="BZ127" s="803"/>
      <c r="CA127" s="226"/>
      <c r="CB127" s="226"/>
      <c r="CC127" s="226"/>
      <c r="CD127" s="249"/>
      <c r="CE127" s="249"/>
      <c r="CF127" s="249"/>
      <c r="CG127" s="226"/>
      <c r="CH127" s="226"/>
      <c r="CI127" s="226"/>
      <c r="CJ127" s="248"/>
      <c r="CK127" s="843"/>
      <c r="CL127" s="844"/>
      <c r="CM127" s="844"/>
      <c r="CN127" s="844"/>
      <c r="CO127" s="845"/>
      <c r="CP127" s="804" t="s">
        <v>492</v>
      </c>
      <c r="CQ127" s="741"/>
      <c r="CR127" s="741"/>
      <c r="CS127" s="741"/>
      <c r="CT127" s="741"/>
      <c r="CU127" s="741"/>
      <c r="CV127" s="741"/>
      <c r="CW127" s="741"/>
      <c r="CX127" s="741"/>
      <c r="CY127" s="741"/>
      <c r="CZ127" s="741"/>
      <c r="DA127" s="741"/>
      <c r="DB127" s="741"/>
      <c r="DC127" s="741"/>
      <c r="DD127" s="741"/>
      <c r="DE127" s="741"/>
      <c r="DF127" s="742"/>
      <c r="DG127" s="805" t="s">
        <v>463</v>
      </c>
      <c r="DH127" s="806"/>
      <c r="DI127" s="806"/>
      <c r="DJ127" s="806"/>
      <c r="DK127" s="806"/>
      <c r="DL127" s="806" t="s">
        <v>466</v>
      </c>
      <c r="DM127" s="806"/>
      <c r="DN127" s="806"/>
      <c r="DO127" s="806"/>
      <c r="DP127" s="806"/>
      <c r="DQ127" s="806" t="s">
        <v>410</v>
      </c>
      <c r="DR127" s="806"/>
      <c r="DS127" s="806"/>
      <c r="DT127" s="806"/>
      <c r="DU127" s="806"/>
      <c r="DV127" s="783" t="s">
        <v>410</v>
      </c>
      <c r="DW127" s="783"/>
      <c r="DX127" s="783"/>
      <c r="DY127" s="783"/>
      <c r="DZ127" s="784"/>
    </row>
    <row r="128" spans="1:130" s="224" customFormat="1" ht="26.25" customHeight="1" thickBot="1">
      <c r="A128" s="785" t="s">
        <v>493</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494</v>
      </c>
      <c r="X128" s="787"/>
      <c r="Y128" s="787"/>
      <c r="Z128" s="788"/>
      <c r="AA128" s="789">
        <v>99097</v>
      </c>
      <c r="AB128" s="790"/>
      <c r="AC128" s="790"/>
      <c r="AD128" s="790"/>
      <c r="AE128" s="791"/>
      <c r="AF128" s="792">
        <v>112241</v>
      </c>
      <c r="AG128" s="790"/>
      <c r="AH128" s="790"/>
      <c r="AI128" s="790"/>
      <c r="AJ128" s="791"/>
      <c r="AK128" s="792">
        <v>108575</v>
      </c>
      <c r="AL128" s="790"/>
      <c r="AM128" s="790"/>
      <c r="AN128" s="790"/>
      <c r="AO128" s="791"/>
      <c r="AP128" s="793"/>
      <c r="AQ128" s="794"/>
      <c r="AR128" s="794"/>
      <c r="AS128" s="794"/>
      <c r="AT128" s="795"/>
      <c r="AU128" s="226"/>
      <c r="AV128" s="226"/>
      <c r="AW128" s="226"/>
      <c r="AX128" s="796" t="s">
        <v>495</v>
      </c>
      <c r="AY128" s="797"/>
      <c r="AZ128" s="797"/>
      <c r="BA128" s="797"/>
      <c r="BB128" s="797"/>
      <c r="BC128" s="797"/>
      <c r="BD128" s="797"/>
      <c r="BE128" s="798"/>
      <c r="BF128" s="775" t="s">
        <v>460</v>
      </c>
      <c r="BG128" s="776"/>
      <c r="BH128" s="776"/>
      <c r="BI128" s="776"/>
      <c r="BJ128" s="776"/>
      <c r="BK128" s="776"/>
      <c r="BL128" s="799"/>
      <c r="BM128" s="775">
        <v>14.15</v>
      </c>
      <c r="BN128" s="776"/>
      <c r="BO128" s="776"/>
      <c r="BP128" s="776"/>
      <c r="BQ128" s="776"/>
      <c r="BR128" s="776"/>
      <c r="BS128" s="799"/>
      <c r="BT128" s="775">
        <v>20</v>
      </c>
      <c r="BU128" s="776"/>
      <c r="BV128" s="776"/>
      <c r="BW128" s="776"/>
      <c r="BX128" s="776"/>
      <c r="BY128" s="776"/>
      <c r="BZ128" s="777"/>
      <c r="CA128" s="249"/>
      <c r="CB128" s="249"/>
      <c r="CC128" s="249"/>
      <c r="CD128" s="249"/>
      <c r="CE128" s="249"/>
      <c r="CF128" s="249"/>
      <c r="CG128" s="226"/>
      <c r="CH128" s="226"/>
      <c r="CI128" s="226"/>
      <c r="CJ128" s="248"/>
      <c r="CK128" s="846"/>
      <c r="CL128" s="847"/>
      <c r="CM128" s="847"/>
      <c r="CN128" s="847"/>
      <c r="CO128" s="848"/>
      <c r="CP128" s="778" t="s">
        <v>496</v>
      </c>
      <c r="CQ128" s="719"/>
      <c r="CR128" s="719"/>
      <c r="CS128" s="719"/>
      <c r="CT128" s="719"/>
      <c r="CU128" s="719"/>
      <c r="CV128" s="719"/>
      <c r="CW128" s="719"/>
      <c r="CX128" s="719"/>
      <c r="CY128" s="719"/>
      <c r="CZ128" s="719"/>
      <c r="DA128" s="719"/>
      <c r="DB128" s="719"/>
      <c r="DC128" s="719"/>
      <c r="DD128" s="719"/>
      <c r="DE128" s="719"/>
      <c r="DF128" s="720"/>
      <c r="DG128" s="779" t="s">
        <v>479</v>
      </c>
      <c r="DH128" s="780"/>
      <c r="DI128" s="780"/>
      <c r="DJ128" s="780"/>
      <c r="DK128" s="780"/>
      <c r="DL128" s="780" t="s">
        <v>466</v>
      </c>
      <c r="DM128" s="780"/>
      <c r="DN128" s="780"/>
      <c r="DO128" s="780"/>
      <c r="DP128" s="780"/>
      <c r="DQ128" s="780" t="s">
        <v>479</v>
      </c>
      <c r="DR128" s="780"/>
      <c r="DS128" s="780"/>
      <c r="DT128" s="780"/>
      <c r="DU128" s="780"/>
      <c r="DV128" s="781" t="s">
        <v>469</v>
      </c>
      <c r="DW128" s="781"/>
      <c r="DX128" s="781"/>
      <c r="DY128" s="781"/>
      <c r="DZ128" s="782"/>
    </row>
    <row r="129" spans="1:131" s="224" customFormat="1" ht="26.25" customHeight="1">
      <c r="A129" s="763" t="s">
        <v>109</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5" t="s">
        <v>497</v>
      </c>
      <c r="X129" s="766"/>
      <c r="Y129" s="766"/>
      <c r="Z129" s="767"/>
      <c r="AA129" s="768">
        <v>6613123</v>
      </c>
      <c r="AB129" s="769"/>
      <c r="AC129" s="769"/>
      <c r="AD129" s="769"/>
      <c r="AE129" s="770"/>
      <c r="AF129" s="771">
        <v>6950965</v>
      </c>
      <c r="AG129" s="769"/>
      <c r="AH129" s="769"/>
      <c r="AI129" s="769"/>
      <c r="AJ129" s="770"/>
      <c r="AK129" s="771">
        <v>6714106</v>
      </c>
      <c r="AL129" s="769"/>
      <c r="AM129" s="769"/>
      <c r="AN129" s="769"/>
      <c r="AO129" s="770"/>
      <c r="AP129" s="772"/>
      <c r="AQ129" s="773"/>
      <c r="AR129" s="773"/>
      <c r="AS129" s="773"/>
      <c r="AT129" s="774"/>
      <c r="AU129" s="227"/>
      <c r="AV129" s="227"/>
      <c r="AW129" s="227"/>
      <c r="AX129" s="740" t="s">
        <v>498</v>
      </c>
      <c r="AY129" s="741"/>
      <c r="AZ129" s="741"/>
      <c r="BA129" s="741"/>
      <c r="BB129" s="741"/>
      <c r="BC129" s="741"/>
      <c r="BD129" s="741"/>
      <c r="BE129" s="742"/>
      <c r="BF129" s="759" t="s">
        <v>466</v>
      </c>
      <c r="BG129" s="760"/>
      <c r="BH129" s="760"/>
      <c r="BI129" s="760"/>
      <c r="BJ129" s="760"/>
      <c r="BK129" s="760"/>
      <c r="BL129" s="761"/>
      <c r="BM129" s="759">
        <v>19.149999999999999</v>
      </c>
      <c r="BN129" s="760"/>
      <c r="BO129" s="760"/>
      <c r="BP129" s="760"/>
      <c r="BQ129" s="760"/>
      <c r="BR129" s="760"/>
      <c r="BS129" s="761"/>
      <c r="BT129" s="759">
        <v>30</v>
      </c>
      <c r="BU129" s="760"/>
      <c r="BV129" s="760"/>
      <c r="BW129" s="760"/>
      <c r="BX129" s="760"/>
      <c r="BY129" s="760"/>
      <c r="BZ129" s="76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3" t="s">
        <v>499</v>
      </c>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765" t="s">
        <v>500</v>
      </c>
      <c r="X130" s="766"/>
      <c r="Y130" s="766"/>
      <c r="Z130" s="767"/>
      <c r="AA130" s="768">
        <v>707748</v>
      </c>
      <c r="AB130" s="769"/>
      <c r="AC130" s="769"/>
      <c r="AD130" s="769"/>
      <c r="AE130" s="770"/>
      <c r="AF130" s="771">
        <v>718792</v>
      </c>
      <c r="AG130" s="769"/>
      <c r="AH130" s="769"/>
      <c r="AI130" s="769"/>
      <c r="AJ130" s="770"/>
      <c r="AK130" s="771">
        <v>711519</v>
      </c>
      <c r="AL130" s="769"/>
      <c r="AM130" s="769"/>
      <c r="AN130" s="769"/>
      <c r="AO130" s="770"/>
      <c r="AP130" s="772"/>
      <c r="AQ130" s="773"/>
      <c r="AR130" s="773"/>
      <c r="AS130" s="773"/>
      <c r="AT130" s="774"/>
      <c r="AU130" s="227"/>
      <c r="AV130" s="227"/>
      <c r="AW130" s="227"/>
      <c r="AX130" s="740" t="s">
        <v>501</v>
      </c>
      <c r="AY130" s="741"/>
      <c r="AZ130" s="741"/>
      <c r="BA130" s="741"/>
      <c r="BB130" s="741"/>
      <c r="BC130" s="741"/>
      <c r="BD130" s="741"/>
      <c r="BE130" s="742"/>
      <c r="BF130" s="743">
        <v>6.3</v>
      </c>
      <c r="BG130" s="744"/>
      <c r="BH130" s="744"/>
      <c r="BI130" s="744"/>
      <c r="BJ130" s="744"/>
      <c r="BK130" s="744"/>
      <c r="BL130" s="745"/>
      <c r="BM130" s="743">
        <v>25</v>
      </c>
      <c r="BN130" s="744"/>
      <c r="BO130" s="744"/>
      <c r="BP130" s="744"/>
      <c r="BQ130" s="744"/>
      <c r="BR130" s="744"/>
      <c r="BS130" s="745"/>
      <c r="BT130" s="743">
        <v>35</v>
      </c>
      <c r="BU130" s="744"/>
      <c r="BV130" s="744"/>
      <c r="BW130" s="744"/>
      <c r="BX130" s="744"/>
      <c r="BY130" s="744"/>
      <c r="BZ130" s="746"/>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7"/>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9" t="s">
        <v>502</v>
      </c>
      <c r="X131" s="750"/>
      <c r="Y131" s="750"/>
      <c r="Z131" s="751"/>
      <c r="AA131" s="752">
        <v>5905375</v>
      </c>
      <c r="AB131" s="753"/>
      <c r="AC131" s="753"/>
      <c r="AD131" s="753"/>
      <c r="AE131" s="754"/>
      <c r="AF131" s="755">
        <v>6232173</v>
      </c>
      <c r="AG131" s="753"/>
      <c r="AH131" s="753"/>
      <c r="AI131" s="753"/>
      <c r="AJ131" s="754"/>
      <c r="AK131" s="755">
        <v>6002587</v>
      </c>
      <c r="AL131" s="753"/>
      <c r="AM131" s="753"/>
      <c r="AN131" s="753"/>
      <c r="AO131" s="754"/>
      <c r="AP131" s="756"/>
      <c r="AQ131" s="757"/>
      <c r="AR131" s="757"/>
      <c r="AS131" s="757"/>
      <c r="AT131" s="758"/>
      <c r="AU131" s="227"/>
      <c r="AV131" s="227"/>
      <c r="AW131" s="227"/>
      <c r="AX131" s="718" t="s">
        <v>503</v>
      </c>
      <c r="AY131" s="719"/>
      <c r="AZ131" s="719"/>
      <c r="BA131" s="719"/>
      <c r="BB131" s="719"/>
      <c r="BC131" s="719"/>
      <c r="BD131" s="719"/>
      <c r="BE131" s="720"/>
      <c r="BF131" s="721">
        <v>28.3</v>
      </c>
      <c r="BG131" s="722"/>
      <c r="BH131" s="722"/>
      <c r="BI131" s="722"/>
      <c r="BJ131" s="722"/>
      <c r="BK131" s="722"/>
      <c r="BL131" s="723"/>
      <c r="BM131" s="721">
        <v>350</v>
      </c>
      <c r="BN131" s="722"/>
      <c r="BO131" s="722"/>
      <c r="BP131" s="722"/>
      <c r="BQ131" s="722"/>
      <c r="BR131" s="722"/>
      <c r="BS131" s="723"/>
      <c r="BT131" s="724"/>
      <c r="BU131" s="725"/>
      <c r="BV131" s="725"/>
      <c r="BW131" s="725"/>
      <c r="BX131" s="725"/>
      <c r="BY131" s="725"/>
      <c r="BZ131" s="72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7" t="s">
        <v>504</v>
      </c>
      <c r="B132" s="728"/>
      <c r="C132" s="728"/>
      <c r="D132" s="728"/>
      <c r="E132" s="728"/>
      <c r="F132" s="728"/>
      <c r="G132" s="728"/>
      <c r="H132" s="728"/>
      <c r="I132" s="728"/>
      <c r="J132" s="728"/>
      <c r="K132" s="728"/>
      <c r="L132" s="728"/>
      <c r="M132" s="728"/>
      <c r="N132" s="728"/>
      <c r="O132" s="728"/>
      <c r="P132" s="728"/>
      <c r="Q132" s="728"/>
      <c r="R132" s="728"/>
      <c r="S132" s="728"/>
      <c r="T132" s="728"/>
      <c r="U132" s="728"/>
      <c r="V132" s="731" t="s">
        <v>505</v>
      </c>
      <c r="W132" s="731"/>
      <c r="X132" s="731"/>
      <c r="Y132" s="731"/>
      <c r="Z132" s="732"/>
      <c r="AA132" s="733">
        <v>7.4299430600000003</v>
      </c>
      <c r="AB132" s="734"/>
      <c r="AC132" s="734"/>
      <c r="AD132" s="734"/>
      <c r="AE132" s="735"/>
      <c r="AF132" s="736">
        <v>6.3244072329999996</v>
      </c>
      <c r="AG132" s="734"/>
      <c r="AH132" s="734"/>
      <c r="AI132" s="734"/>
      <c r="AJ132" s="735"/>
      <c r="AK132" s="736">
        <v>5.2928512320000003</v>
      </c>
      <c r="AL132" s="734"/>
      <c r="AM132" s="734"/>
      <c r="AN132" s="734"/>
      <c r="AO132" s="735"/>
      <c r="AP132" s="737"/>
      <c r="AQ132" s="738"/>
      <c r="AR132" s="738"/>
      <c r="AS132" s="738"/>
      <c r="AT132" s="73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0" t="s">
        <v>506</v>
      </c>
      <c r="W133" s="710"/>
      <c r="X133" s="710"/>
      <c r="Y133" s="710"/>
      <c r="Z133" s="711"/>
      <c r="AA133" s="712">
        <v>6.9</v>
      </c>
      <c r="AB133" s="713"/>
      <c r="AC133" s="713"/>
      <c r="AD133" s="713"/>
      <c r="AE133" s="714"/>
      <c r="AF133" s="712">
        <v>6.8</v>
      </c>
      <c r="AG133" s="713"/>
      <c r="AH133" s="713"/>
      <c r="AI133" s="713"/>
      <c r="AJ133" s="714"/>
      <c r="AK133" s="712">
        <v>6.3</v>
      </c>
      <c r="AL133" s="713"/>
      <c r="AM133" s="713"/>
      <c r="AN133" s="713"/>
      <c r="AO133" s="714"/>
      <c r="AP133" s="715"/>
      <c r="AQ133" s="716"/>
      <c r="AR133" s="716"/>
      <c r="AS133" s="716"/>
      <c r="AT133" s="71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7Q56mMzI5VQcIdqlgjDq5foPwPo8rb00MDK5WDumh55+NE9IqIHpE/bmPPY4fEeg17nzYDSyp3poIhsBXp9g==" saltValue="9lDukGM1tZyqiB2OfVjd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ECDD-AACD-49D5-891E-624195747088}">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507</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oPNdOaMGi4vqT94DDpJ2+zNm4cOOUD1A7PejUd12CBlSKfskJNHtGY427bAjxH23BFQ4Nhw6Z1DptUv1DravoQ==" saltValue="jj8T6csJc3l7X+oxba/Cz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dI9tyIqQuVT96iQTN317sp/HnrpXDhkFgni1+pE9+RcKFyqi1i4Pvw7tM7eVbpf+9YTq3cjpCdeYCZk7Y/7T6g==" saltValue="p6zhDch3T7cwfMVojZbQOQ==" spinCount="100000" sheet="1" objects="1" scenarios="1"/>
  <dataConsolidate/>
  <phoneticPr fontId="2"/>
  <printOptions horizontalCentered="1" verticalCentered="1"/>
  <pageMargins left="0" right="0" top="0" bottom="0" header="0" footer="0"/>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509</v>
      </c>
      <c r="AL6" s="260"/>
      <c r="AM6" s="260"/>
      <c r="AN6" s="260"/>
    </row>
    <row r="7" spans="1:46" ht="13.5" customHeight="1">
      <c r="A7" s="259"/>
      <c r="AK7" s="262"/>
      <c r="AL7" s="263"/>
      <c r="AM7" s="263"/>
      <c r="AN7" s="264"/>
      <c r="AO7" s="1107" t="s">
        <v>510</v>
      </c>
      <c r="AP7" s="265"/>
      <c r="AQ7" s="266" t="s">
        <v>511</v>
      </c>
      <c r="AR7" s="267"/>
    </row>
    <row r="8" spans="1:46" ht="13">
      <c r="A8" s="259"/>
      <c r="AK8" s="268"/>
      <c r="AL8" s="269"/>
      <c r="AM8" s="269"/>
      <c r="AN8" s="270"/>
      <c r="AO8" s="1108"/>
      <c r="AP8" s="271" t="s">
        <v>512</v>
      </c>
      <c r="AQ8" s="272" t="s">
        <v>513</v>
      </c>
      <c r="AR8" s="273" t="s">
        <v>514</v>
      </c>
    </row>
    <row r="9" spans="1:46" ht="13">
      <c r="A9" s="259"/>
      <c r="AK9" s="1119" t="s">
        <v>515</v>
      </c>
      <c r="AL9" s="1120"/>
      <c r="AM9" s="1120"/>
      <c r="AN9" s="1121"/>
      <c r="AO9" s="274">
        <v>1933513</v>
      </c>
      <c r="AP9" s="274">
        <v>68457</v>
      </c>
      <c r="AQ9" s="275">
        <v>65553</v>
      </c>
      <c r="AR9" s="276">
        <v>4.4000000000000004</v>
      </c>
    </row>
    <row r="10" spans="1:46" ht="13.5" customHeight="1">
      <c r="A10" s="259"/>
      <c r="AK10" s="1119" t="s">
        <v>516</v>
      </c>
      <c r="AL10" s="1120"/>
      <c r="AM10" s="1120"/>
      <c r="AN10" s="1121"/>
      <c r="AO10" s="277">
        <v>395345</v>
      </c>
      <c r="AP10" s="277">
        <v>13997</v>
      </c>
      <c r="AQ10" s="278">
        <v>8503</v>
      </c>
      <c r="AR10" s="279">
        <v>64.599999999999994</v>
      </c>
    </row>
    <row r="11" spans="1:46" ht="13.5" customHeight="1">
      <c r="A11" s="259"/>
      <c r="AK11" s="1119" t="s">
        <v>517</v>
      </c>
      <c r="AL11" s="1120"/>
      <c r="AM11" s="1120"/>
      <c r="AN11" s="1121"/>
      <c r="AO11" s="277">
        <v>34990</v>
      </c>
      <c r="AP11" s="277">
        <v>1239</v>
      </c>
      <c r="AQ11" s="278">
        <v>289</v>
      </c>
      <c r="AR11" s="279">
        <v>328.7</v>
      </c>
    </row>
    <row r="12" spans="1:46" ht="13.5" customHeight="1">
      <c r="A12" s="259"/>
      <c r="AK12" s="1119" t="s">
        <v>518</v>
      </c>
      <c r="AL12" s="1120"/>
      <c r="AM12" s="1120"/>
      <c r="AN12" s="1121"/>
      <c r="AO12" s="277" t="s">
        <v>519</v>
      </c>
      <c r="AP12" s="277" t="s">
        <v>519</v>
      </c>
      <c r="AQ12" s="278">
        <v>23</v>
      </c>
      <c r="AR12" s="279" t="s">
        <v>519</v>
      </c>
    </row>
    <row r="13" spans="1:46" ht="13.5" customHeight="1">
      <c r="A13" s="259"/>
      <c r="AK13" s="1119" t="s">
        <v>520</v>
      </c>
      <c r="AL13" s="1120"/>
      <c r="AM13" s="1120"/>
      <c r="AN13" s="1121"/>
      <c r="AO13" s="277">
        <v>88990</v>
      </c>
      <c r="AP13" s="277">
        <v>3151</v>
      </c>
      <c r="AQ13" s="278">
        <v>2667</v>
      </c>
      <c r="AR13" s="279">
        <v>18.100000000000001</v>
      </c>
    </row>
    <row r="14" spans="1:46" ht="13.5" customHeight="1">
      <c r="A14" s="259"/>
      <c r="AK14" s="1119" t="s">
        <v>521</v>
      </c>
      <c r="AL14" s="1120"/>
      <c r="AM14" s="1120"/>
      <c r="AN14" s="1121"/>
      <c r="AO14" s="277">
        <v>43553</v>
      </c>
      <c r="AP14" s="277">
        <v>1542</v>
      </c>
      <c r="AQ14" s="278">
        <v>1163</v>
      </c>
      <c r="AR14" s="279">
        <v>32.6</v>
      </c>
    </row>
    <row r="15" spans="1:46" ht="13.5" customHeight="1">
      <c r="A15" s="259"/>
      <c r="AK15" s="1122" t="s">
        <v>522</v>
      </c>
      <c r="AL15" s="1123"/>
      <c r="AM15" s="1123"/>
      <c r="AN15" s="1124"/>
      <c r="AO15" s="277">
        <v>-158449</v>
      </c>
      <c r="AP15" s="277">
        <v>-5610</v>
      </c>
      <c r="AQ15" s="278">
        <v>-4250</v>
      </c>
      <c r="AR15" s="279">
        <v>32</v>
      </c>
    </row>
    <row r="16" spans="1:46" ht="13">
      <c r="A16" s="259"/>
      <c r="AK16" s="1122" t="s">
        <v>190</v>
      </c>
      <c r="AL16" s="1123"/>
      <c r="AM16" s="1123"/>
      <c r="AN16" s="1124"/>
      <c r="AO16" s="277">
        <v>2337942</v>
      </c>
      <c r="AP16" s="277">
        <v>82777</v>
      </c>
      <c r="AQ16" s="278">
        <v>73949</v>
      </c>
      <c r="AR16" s="279">
        <v>11.9</v>
      </c>
    </row>
    <row r="17" spans="1:46" ht="13">
      <c r="A17" s="259"/>
    </row>
    <row r="18" spans="1:46" ht="13">
      <c r="A18" s="259"/>
      <c r="AQ18" s="280"/>
      <c r="AR18" s="280"/>
    </row>
    <row r="19" spans="1:46" ht="13">
      <c r="A19" s="259"/>
      <c r="AK19" s="255" t="s">
        <v>523</v>
      </c>
    </row>
    <row r="20" spans="1:46" ht="13">
      <c r="A20" s="259"/>
      <c r="AK20" s="281"/>
      <c r="AL20" s="282"/>
      <c r="AM20" s="282"/>
      <c r="AN20" s="283"/>
      <c r="AO20" s="284" t="s">
        <v>524</v>
      </c>
      <c r="AP20" s="285" t="s">
        <v>525</v>
      </c>
      <c r="AQ20" s="286" t="s">
        <v>526</v>
      </c>
      <c r="AR20" s="287"/>
    </row>
    <row r="21" spans="1:46" s="260" customFormat="1" ht="13">
      <c r="A21" s="288"/>
      <c r="AK21" s="1125" t="s">
        <v>527</v>
      </c>
      <c r="AL21" s="1126"/>
      <c r="AM21" s="1126"/>
      <c r="AN21" s="1127"/>
      <c r="AO21" s="289">
        <v>7.65</v>
      </c>
      <c r="AP21" s="290">
        <v>6.65</v>
      </c>
      <c r="AQ21" s="291">
        <v>1</v>
      </c>
      <c r="AS21" s="292"/>
      <c r="AT21" s="288"/>
    </row>
    <row r="22" spans="1:46" s="260" customFormat="1" ht="13">
      <c r="A22" s="288"/>
      <c r="AK22" s="1125" t="s">
        <v>528</v>
      </c>
      <c r="AL22" s="1126"/>
      <c r="AM22" s="1126"/>
      <c r="AN22" s="1127"/>
      <c r="AO22" s="293">
        <v>100.8</v>
      </c>
      <c r="AP22" s="294">
        <v>97</v>
      </c>
      <c r="AQ22" s="295">
        <v>3.8</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8" t="s">
        <v>529</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ht="13">
      <c r="A27" s="300"/>
      <c r="AS27" s="255"/>
      <c r="AT27" s="255"/>
    </row>
    <row r="28" spans="1:46" ht="16.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531</v>
      </c>
      <c r="AL29" s="260"/>
      <c r="AM29" s="260"/>
      <c r="AN29" s="260"/>
      <c r="AS29" s="302"/>
    </row>
    <row r="30" spans="1:46" ht="13.5" customHeight="1">
      <c r="A30" s="259"/>
      <c r="AK30" s="262"/>
      <c r="AL30" s="263"/>
      <c r="AM30" s="263"/>
      <c r="AN30" s="264"/>
      <c r="AO30" s="1107" t="s">
        <v>510</v>
      </c>
      <c r="AP30" s="265"/>
      <c r="AQ30" s="266" t="s">
        <v>511</v>
      </c>
      <c r="AR30" s="267"/>
    </row>
    <row r="31" spans="1:46" ht="13">
      <c r="A31" s="259"/>
      <c r="AK31" s="268"/>
      <c r="AL31" s="269"/>
      <c r="AM31" s="269"/>
      <c r="AN31" s="270"/>
      <c r="AO31" s="1108"/>
      <c r="AP31" s="271" t="s">
        <v>512</v>
      </c>
      <c r="AQ31" s="272" t="s">
        <v>513</v>
      </c>
      <c r="AR31" s="273" t="s">
        <v>514</v>
      </c>
    </row>
    <row r="32" spans="1:46" ht="27" customHeight="1">
      <c r="A32" s="259"/>
      <c r="AK32" s="1109" t="s">
        <v>532</v>
      </c>
      <c r="AL32" s="1110"/>
      <c r="AM32" s="1110"/>
      <c r="AN32" s="1111"/>
      <c r="AO32" s="303">
        <v>885567</v>
      </c>
      <c r="AP32" s="303">
        <v>31354</v>
      </c>
      <c r="AQ32" s="304">
        <v>33124</v>
      </c>
      <c r="AR32" s="305">
        <v>-5.3</v>
      </c>
    </row>
    <row r="33" spans="1:46" ht="13.5" customHeight="1">
      <c r="A33" s="259"/>
      <c r="AK33" s="1109" t="s">
        <v>533</v>
      </c>
      <c r="AL33" s="1110"/>
      <c r="AM33" s="1110"/>
      <c r="AN33" s="1111"/>
      <c r="AO33" s="303" t="s">
        <v>519</v>
      </c>
      <c r="AP33" s="303" t="s">
        <v>519</v>
      </c>
      <c r="AQ33" s="304" t="s">
        <v>519</v>
      </c>
      <c r="AR33" s="305" t="s">
        <v>519</v>
      </c>
    </row>
    <row r="34" spans="1:46" ht="27" customHeight="1">
      <c r="A34" s="259"/>
      <c r="AK34" s="1109" t="s">
        <v>534</v>
      </c>
      <c r="AL34" s="1110"/>
      <c r="AM34" s="1110"/>
      <c r="AN34" s="1111"/>
      <c r="AO34" s="303" t="s">
        <v>519</v>
      </c>
      <c r="AP34" s="303" t="s">
        <v>519</v>
      </c>
      <c r="AQ34" s="304" t="s">
        <v>519</v>
      </c>
      <c r="AR34" s="305" t="s">
        <v>519</v>
      </c>
    </row>
    <row r="35" spans="1:46" ht="27" customHeight="1">
      <c r="A35" s="259"/>
      <c r="AK35" s="1109" t="s">
        <v>535</v>
      </c>
      <c r="AL35" s="1110"/>
      <c r="AM35" s="1110"/>
      <c r="AN35" s="1111"/>
      <c r="AO35" s="303">
        <v>215022</v>
      </c>
      <c r="AP35" s="303">
        <v>7613</v>
      </c>
      <c r="AQ35" s="304">
        <v>9022</v>
      </c>
      <c r="AR35" s="305">
        <v>-15.6</v>
      </c>
    </row>
    <row r="36" spans="1:46" ht="27" customHeight="1">
      <c r="A36" s="259"/>
      <c r="AK36" s="1109" t="s">
        <v>536</v>
      </c>
      <c r="AL36" s="1110"/>
      <c r="AM36" s="1110"/>
      <c r="AN36" s="1111"/>
      <c r="AO36" s="303">
        <v>37213</v>
      </c>
      <c r="AP36" s="303">
        <v>1318</v>
      </c>
      <c r="AQ36" s="304">
        <v>1987</v>
      </c>
      <c r="AR36" s="305">
        <v>-33.700000000000003</v>
      </c>
    </row>
    <row r="37" spans="1:46" ht="13.5" customHeight="1">
      <c r="A37" s="259"/>
      <c r="AK37" s="1109" t="s">
        <v>537</v>
      </c>
      <c r="AL37" s="1110"/>
      <c r="AM37" s="1110"/>
      <c r="AN37" s="1111"/>
      <c r="AO37" s="303" t="s">
        <v>519</v>
      </c>
      <c r="AP37" s="303" t="s">
        <v>519</v>
      </c>
      <c r="AQ37" s="304">
        <v>678</v>
      </c>
      <c r="AR37" s="305" t="s">
        <v>519</v>
      </c>
    </row>
    <row r="38" spans="1:46" ht="27" customHeight="1">
      <c r="A38" s="259"/>
      <c r="AK38" s="1112" t="s">
        <v>538</v>
      </c>
      <c r="AL38" s="1113"/>
      <c r="AM38" s="1113"/>
      <c r="AN38" s="1114"/>
      <c r="AO38" s="306" t="s">
        <v>519</v>
      </c>
      <c r="AP38" s="306" t="s">
        <v>519</v>
      </c>
      <c r="AQ38" s="307">
        <v>0</v>
      </c>
      <c r="AR38" s="295" t="s">
        <v>519</v>
      </c>
      <c r="AS38" s="302"/>
    </row>
    <row r="39" spans="1:46" ht="13">
      <c r="A39" s="259"/>
      <c r="AK39" s="1112" t="s">
        <v>539</v>
      </c>
      <c r="AL39" s="1113"/>
      <c r="AM39" s="1113"/>
      <c r="AN39" s="1114"/>
      <c r="AO39" s="303">
        <v>-108575</v>
      </c>
      <c r="AP39" s="303">
        <v>-3844</v>
      </c>
      <c r="AQ39" s="304">
        <v>-3119</v>
      </c>
      <c r="AR39" s="305">
        <v>23.2</v>
      </c>
      <c r="AS39" s="302"/>
    </row>
    <row r="40" spans="1:46" ht="27" customHeight="1">
      <c r="A40" s="259"/>
      <c r="AK40" s="1109" t="s">
        <v>540</v>
      </c>
      <c r="AL40" s="1110"/>
      <c r="AM40" s="1110"/>
      <c r="AN40" s="1111"/>
      <c r="AO40" s="303">
        <v>-711519</v>
      </c>
      <c r="AP40" s="303">
        <v>-25192</v>
      </c>
      <c r="AQ40" s="304">
        <v>-27108</v>
      </c>
      <c r="AR40" s="305">
        <v>-7.1</v>
      </c>
      <c r="AS40" s="302"/>
    </row>
    <row r="41" spans="1:46" ht="13">
      <c r="A41" s="259"/>
      <c r="AK41" s="1115" t="s">
        <v>301</v>
      </c>
      <c r="AL41" s="1116"/>
      <c r="AM41" s="1116"/>
      <c r="AN41" s="1117"/>
      <c r="AO41" s="303">
        <v>317708</v>
      </c>
      <c r="AP41" s="303">
        <v>11249</v>
      </c>
      <c r="AQ41" s="304">
        <v>14583</v>
      </c>
      <c r="AR41" s="305">
        <v>-22.9</v>
      </c>
      <c r="AS41" s="302"/>
    </row>
    <row r="42" spans="1:46" ht="13">
      <c r="A42" s="259"/>
      <c r="AK42" s="308" t="s">
        <v>541</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542</v>
      </c>
    </row>
    <row r="48" spans="1:46" ht="13">
      <c r="A48" s="259"/>
      <c r="AK48" s="313" t="s">
        <v>543</v>
      </c>
      <c r="AL48" s="313"/>
      <c r="AM48" s="313"/>
      <c r="AN48" s="313"/>
      <c r="AO48" s="313"/>
      <c r="AP48" s="313"/>
      <c r="AQ48" s="314"/>
      <c r="AR48" s="313"/>
    </row>
    <row r="49" spans="1:44" ht="13.5" customHeight="1">
      <c r="A49" s="259"/>
      <c r="AK49" s="315"/>
      <c r="AL49" s="316"/>
      <c r="AM49" s="1102" t="s">
        <v>510</v>
      </c>
      <c r="AN49" s="1104" t="s">
        <v>544</v>
      </c>
      <c r="AO49" s="1105"/>
      <c r="AP49" s="1105"/>
      <c r="AQ49" s="1105"/>
      <c r="AR49" s="1106"/>
    </row>
    <row r="50" spans="1:44" ht="13">
      <c r="A50" s="259"/>
      <c r="AK50" s="317"/>
      <c r="AL50" s="318"/>
      <c r="AM50" s="1103"/>
      <c r="AN50" s="319" t="s">
        <v>545</v>
      </c>
      <c r="AO50" s="320" t="s">
        <v>546</v>
      </c>
      <c r="AP50" s="321" t="s">
        <v>547</v>
      </c>
      <c r="AQ50" s="322" t="s">
        <v>548</v>
      </c>
      <c r="AR50" s="323" t="s">
        <v>549</v>
      </c>
    </row>
    <row r="51" spans="1:44" ht="13">
      <c r="A51" s="259"/>
      <c r="AK51" s="315" t="s">
        <v>550</v>
      </c>
      <c r="AL51" s="316"/>
      <c r="AM51" s="324">
        <v>511342</v>
      </c>
      <c r="AN51" s="325">
        <v>16985</v>
      </c>
      <c r="AO51" s="326">
        <v>-34.4</v>
      </c>
      <c r="AP51" s="327">
        <v>47387</v>
      </c>
      <c r="AQ51" s="328">
        <v>-9.1999999999999993</v>
      </c>
      <c r="AR51" s="329">
        <v>-25.2</v>
      </c>
    </row>
    <row r="52" spans="1:44" ht="13">
      <c r="A52" s="259"/>
      <c r="AK52" s="330"/>
      <c r="AL52" s="331" t="s">
        <v>551</v>
      </c>
      <c r="AM52" s="332">
        <v>241626</v>
      </c>
      <c r="AN52" s="333">
        <v>8026</v>
      </c>
      <c r="AO52" s="334">
        <v>-16.8</v>
      </c>
      <c r="AP52" s="335">
        <v>24928</v>
      </c>
      <c r="AQ52" s="336">
        <v>0.3</v>
      </c>
      <c r="AR52" s="337">
        <v>-17.100000000000001</v>
      </c>
    </row>
    <row r="53" spans="1:44" ht="13">
      <c r="A53" s="259"/>
      <c r="AK53" s="315" t="s">
        <v>552</v>
      </c>
      <c r="AL53" s="316"/>
      <c r="AM53" s="324">
        <v>331515</v>
      </c>
      <c r="AN53" s="325">
        <v>11189</v>
      </c>
      <c r="AO53" s="326">
        <v>-34.1</v>
      </c>
      <c r="AP53" s="327">
        <v>51264</v>
      </c>
      <c r="AQ53" s="328">
        <v>8.1999999999999993</v>
      </c>
      <c r="AR53" s="329">
        <v>-42.3</v>
      </c>
    </row>
    <row r="54" spans="1:44" ht="13">
      <c r="A54" s="259"/>
      <c r="AK54" s="330"/>
      <c r="AL54" s="331" t="s">
        <v>551</v>
      </c>
      <c r="AM54" s="332">
        <v>159299</v>
      </c>
      <c r="AN54" s="333">
        <v>5377</v>
      </c>
      <c r="AO54" s="334">
        <v>-33</v>
      </c>
      <c r="AP54" s="335">
        <v>26040</v>
      </c>
      <c r="AQ54" s="336">
        <v>4.5</v>
      </c>
      <c r="AR54" s="337">
        <v>-37.5</v>
      </c>
    </row>
    <row r="55" spans="1:44" ht="13">
      <c r="A55" s="259"/>
      <c r="AK55" s="315" t="s">
        <v>553</v>
      </c>
      <c r="AL55" s="316"/>
      <c r="AM55" s="324">
        <v>950831</v>
      </c>
      <c r="AN55" s="325">
        <v>32703</v>
      </c>
      <c r="AO55" s="326">
        <v>192.3</v>
      </c>
      <c r="AP55" s="327">
        <v>52068</v>
      </c>
      <c r="AQ55" s="328">
        <v>1.6</v>
      </c>
      <c r="AR55" s="329">
        <v>190.7</v>
      </c>
    </row>
    <row r="56" spans="1:44" ht="13">
      <c r="A56" s="259"/>
      <c r="AK56" s="330"/>
      <c r="AL56" s="331" t="s">
        <v>551</v>
      </c>
      <c r="AM56" s="332">
        <v>572826</v>
      </c>
      <c r="AN56" s="333">
        <v>19702</v>
      </c>
      <c r="AO56" s="334">
        <v>266.39999999999998</v>
      </c>
      <c r="AP56" s="335">
        <v>26936</v>
      </c>
      <c r="AQ56" s="336">
        <v>3.4</v>
      </c>
      <c r="AR56" s="337">
        <v>263</v>
      </c>
    </row>
    <row r="57" spans="1:44" ht="13">
      <c r="A57" s="259"/>
      <c r="AK57" s="315" t="s">
        <v>554</v>
      </c>
      <c r="AL57" s="316"/>
      <c r="AM57" s="324">
        <v>321391</v>
      </c>
      <c r="AN57" s="325">
        <v>11219</v>
      </c>
      <c r="AO57" s="326">
        <v>-65.7</v>
      </c>
      <c r="AP57" s="327">
        <v>47161</v>
      </c>
      <c r="AQ57" s="328">
        <v>-9.4</v>
      </c>
      <c r="AR57" s="329">
        <v>-56.3</v>
      </c>
    </row>
    <row r="58" spans="1:44" ht="13">
      <c r="A58" s="259"/>
      <c r="AK58" s="330"/>
      <c r="AL58" s="331" t="s">
        <v>551</v>
      </c>
      <c r="AM58" s="332">
        <v>240440</v>
      </c>
      <c r="AN58" s="333">
        <v>8393</v>
      </c>
      <c r="AO58" s="334">
        <v>-57.4</v>
      </c>
      <c r="AP58" s="335">
        <v>24595</v>
      </c>
      <c r="AQ58" s="336">
        <v>-8.6999999999999993</v>
      </c>
      <c r="AR58" s="337">
        <v>-48.7</v>
      </c>
    </row>
    <row r="59" spans="1:44" ht="13">
      <c r="A59" s="259"/>
      <c r="AK59" s="315" t="s">
        <v>555</v>
      </c>
      <c r="AL59" s="316"/>
      <c r="AM59" s="324">
        <v>787630</v>
      </c>
      <c r="AN59" s="325">
        <v>27887</v>
      </c>
      <c r="AO59" s="326">
        <v>148.6</v>
      </c>
      <c r="AP59" s="327">
        <v>43423</v>
      </c>
      <c r="AQ59" s="328">
        <v>-7.9</v>
      </c>
      <c r="AR59" s="329">
        <v>156.5</v>
      </c>
    </row>
    <row r="60" spans="1:44" ht="13">
      <c r="A60" s="259"/>
      <c r="AK60" s="330"/>
      <c r="AL60" s="331" t="s">
        <v>551</v>
      </c>
      <c r="AM60" s="332">
        <v>544670</v>
      </c>
      <c r="AN60" s="333">
        <v>19284</v>
      </c>
      <c r="AO60" s="334">
        <v>129.80000000000001</v>
      </c>
      <c r="AP60" s="335">
        <v>22207</v>
      </c>
      <c r="AQ60" s="336">
        <v>-9.6999999999999993</v>
      </c>
      <c r="AR60" s="337">
        <v>139.5</v>
      </c>
    </row>
    <row r="61" spans="1:44" ht="13">
      <c r="A61" s="259"/>
      <c r="AK61" s="315" t="s">
        <v>556</v>
      </c>
      <c r="AL61" s="338"/>
      <c r="AM61" s="324">
        <v>580542</v>
      </c>
      <c r="AN61" s="325">
        <v>19997</v>
      </c>
      <c r="AO61" s="326">
        <v>41.3</v>
      </c>
      <c r="AP61" s="327">
        <v>48261</v>
      </c>
      <c r="AQ61" s="339">
        <v>-3.3</v>
      </c>
      <c r="AR61" s="329">
        <v>44.6</v>
      </c>
    </row>
    <row r="62" spans="1:44" ht="13">
      <c r="A62" s="259"/>
      <c r="AK62" s="330"/>
      <c r="AL62" s="331" t="s">
        <v>551</v>
      </c>
      <c r="AM62" s="332">
        <v>351772</v>
      </c>
      <c r="AN62" s="333">
        <v>12156</v>
      </c>
      <c r="AO62" s="334">
        <v>57.8</v>
      </c>
      <c r="AP62" s="335">
        <v>24941</v>
      </c>
      <c r="AQ62" s="336">
        <v>-2</v>
      </c>
      <c r="AR62" s="337">
        <v>59.8</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Z1r09cWHkt05Z/UZ8FtOrCBRYyukqIeeKAxwEvqC03P3f+E3DbC+PJOmENdCfrjjV9aIdyjv4p1vA/EbuXv1Zw==" saltValue="hBVtm6PIbqobUboLyMGu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558</v>
      </c>
    </row>
    <row r="121" spans="125:125" ht="13.5" hidden="1" customHeight="1">
      <c r="DU121" s="253"/>
    </row>
  </sheetData>
  <sheetProtection algorithmName="SHA-512" hashValue="xQxHuP+Gj3eNF8dP588/sJDVEquycJJtvV/CHkIHuJCCFza6EGdmJYoZAnWFGQcnKZWRRfR0NDhMwZoLbc5a3g==" saltValue="dxAexFG55DGIRMy+k+9kO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559</v>
      </c>
    </row>
  </sheetData>
  <sheetProtection algorithmName="SHA-512" hashValue="7eMLNn4wvx+XDBf3FL47oQjbLx3yNyXFeWfOGQDIXnmvK28ZcN0ni4eywEIV+dyJGlnARWv85V+Ix/hGdOo7Dw==" saltValue="ST6t9tX8YcQnCoSr6Y36e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28" t="s">
        <v>3</v>
      </c>
      <c r="D47" s="1128"/>
      <c r="E47" s="1129"/>
      <c r="F47" s="11">
        <v>13.25</v>
      </c>
      <c r="G47" s="12">
        <v>11.9</v>
      </c>
      <c r="H47" s="12">
        <v>12.75</v>
      </c>
      <c r="I47" s="12">
        <v>16.89</v>
      </c>
      <c r="J47" s="13">
        <v>18.96</v>
      </c>
    </row>
    <row r="48" spans="2:10" ht="57.75" customHeight="1">
      <c r="B48" s="14"/>
      <c r="C48" s="1130" t="s">
        <v>4</v>
      </c>
      <c r="D48" s="1130"/>
      <c r="E48" s="1131"/>
      <c r="F48" s="15">
        <v>3.41</v>
      </c>
      <c r="G48" s="16">
        <v>4.33</v>
      </c>
      <c r="H48" s="16">
        <v>3.77</v>
      </c>
      <c r="I48" s="16">
        <v>6.41</v>
      </c>
      <c r="J48" s="17">
        <v>6.72</v>
      </c>
    </row>
    <row r="49" spans="2:10" ht="57.75" customHeight="1" thickBot="1">
      <c r="B49" s="18"/>
      <c r="C49" s="1132" t="s">
        <v>5</v>
      </c>
      <c r="D49" s="1132"/>
      <c r="E49" s="1133"/>
      <c r="F49" s="19" t="s">
        <v>565</v>
      </c>
      <c r="G49" s="20" t="s">
        <v>566</v>
      </c>
      <c r="H49" s="20" t="s">
        <v>567</v>
      </c>
      <c r="I49" s="20">
        <v>4.8899999999999997</v>
      </c>
      <c r="J49" s="21" t="s">
        <v>568</v>
      </c>
    </row>
    <row r="50" spans="2:10" ht="13"/>
  </sheetData>
  <sheetProtection algorithmName="SHA-512" hashValue="hCYXDYKweHqt2xYn0GWlpgFnkCfosumB/LY+elv0vu3/qyryl+HhhVgECkeCsEJ9BGeIF7vMg7CXIgX0Vj2KuA==" saltValue="ho5RoKmbP2mazvwkQoAYx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38" t="s">
        <v>569</v>
      </c>
      <c r="D34" s="1138"/>
      <c r="E34" s="1139"/>
      <c r="F34" s="32">
        <v>20.38</v>
      </c>
      <c r="G34" s="33">
        <v>20.149999999999999</v>
      </c>
      <c r="H34" s="33">
        <v>19.399999999999999</v>
      </c>
      <c r="I34" s="33">
        <v>17.7</v>
      </c>
      <c r="J34" s="34">
        <v>17.88</v>
      </c>
      <c r="K34" s="22"/>
      <c r="L34" s="22"/>
      <c r="M34" s="22"/>
      <c r="N34" s="22"/>
      <c r="O34" s="22"/>
      <c r="P34" s="22"/>
    </row>
    <row r="35" spans="1:16" ht="39" customHeight="1">
      <c r="A35" s="22"/>
      <c r="B35" s="35"/>
      <c r="C35" s="1134" t="s">
        <v>570</v>
      </c>
      <c r="D35" s="1134"/>
      <c r="E35" s="1135"/>
      <c r="F35" s="36">
        <v>3.41</v>
      </c>
      <c r="G35" s="37">
        <v>4.33</v>
      </c>
      <c r="H35" s="37">
        <v>3.76</v>
      </c>
      <c r="I35" s="37">
        <v>6.4</v>
      </c>
      <c r="J35" s="38">
        <v>6.71</v>
      </c>
      <c r="K35" s="22"/>
      <c r="L35" s="22"/>
      <c r="M35" s="22"/>
      <c r="N35" s="22"/>
      <c r="O35" s="22"/>
      <c r="P35" s="22"/>
    </row>
    <row r="36" spans="1:16" ht="39" customHeight="1">
      <c r="A36" s="22"/>
      <c r="B36" s="35"/>
      <c r="C36" s="1134" t="s">
        <v>571</v>
      </c>
      <c r="D36" s="1134"/>
      <c r="E36" s="1135"/>
      <c r="F36" s="36" t="s">
        <v>519</v>
      </c>
      <c r="G36" s="37" t="s">
        <v>519</v>
      </c>
      <c r="H36" s="37">
        <v>1.55</v>
      </c>
      <c r="I36" s="37">
        <v>1.69</v>
      </c>
      <c r="J36" s="38">
        <v>2.5299999999999998</v>
      </c>
      <c r="K36" s="22"/>
      <c r="L36" s="22"/>
      <c r="M36" s="22"/>
      <c r="N36" s="22"/>
      <c r="O36" s="22"/>
      <c r="P36" s="22"/>
    </row>
    <row r="37" spans="1:16" ht="39" customHeight="1">
      <c r="A37" s="22"/>
      <c r="B37" s="35"/>
      <c r="C37" s="1134" t="s">
        <v>572</v>
      </c>
      <c r="D37" s="1134"/>
      <c r="E37" s="1135"/>
      <c r="F37" s="36">
        <v>1.89</v>
      </c>
      <c r="G37" s="37">
        <v>1.2</v>
      </c>
      <c r="H37" s="37">
        <v>0.95</v>
      </c>
      <c r="I37" s="37">
        <v>1.06</v>
      </c>
      <c r="J37" s="38">
        <v>1.21</v>
      </c>
      <c r="K37" s="22"/>
      <c r="L37" s="22"/>
      <c r="M37" s="22"/>
      <c r="N37" s="22"/>
      <c r="O37" s="22"/>
      <c r="P37" s="22"/>
    </row>
    <row r="38" spans="1:16" ht="39" customHeight="1">
      <c r="A38" s="22"/>
      <c r="B38" s="35"/>
      <c r="C38" s="1134" t="s">
        <v>573</v>
      </c>
      <c r="D38" s="1134"/>
      <c r="E38" s="1135"/>
      <c r="F38" s="36">
        <v>1.19</v>
      </c>
      <c r="G38" s="37">
        <v>0.81</v>
      </c>
      <c r="H38" s="37">
        <v>0.92</v>
      </c>
      <c r="I38" s="37">
        <v>0.63</v>
      </c>
      <c r="J38" s="38">
        <v>0.97</v>
      </c>
      <c r="K38" s="22"/>
      <c r="L38" s="22"/>
      <c r="M38" s="22"/>
      <c r="N38" s="22"/>
      <c r="O38" s="22"/>
      <c r="P38" s="22"/>
    </row>
    <row r="39" spans="1:16" ht="39" customHeight="1">
      <c r="A39" s="22"/>
      <c r="B39" s="35"/>
      <c r="C39" s="1134" t="s">
        <v>574</v>
      </c>
      <c r="D39" s="1134"/>
      <c r="E39" s="1135"/>
      <c r="F39" s="36">
        <v>0.11</v>
      </c>
      <c r="G39" s="37">
        <v>0.11</v>
      </c>
      <c r="H39" s="37">
        <v>0.09</v>
      </c>
      <c r="I39" s="37">
        <v>0.18</v>
      </c>
      <c r="J39" s="38">
        <v>0.23</v>
      </c>
      <c r="K39" s="22"/>
      <c r="L39" s="22"/>
      <c r="M39" s="22"/>
      <c r="N39" s="22"/>
      <c r="O39" s="22"/>
      <c r="P39" s="22"/>
    </row>
    <row r="40" spans="1:16" ht="39" customHeight="1">
      <c r="A40" s="22"/>
      <c r="B40" s="35"/>
      <c r="C40" s="1134"/>
      <c r="D40" s="1134"/>
      <c r="E40" s="1135"/>
      <c r="F40" s="36"/>
      <c r="G40" s="37"/>
      <c r="H40" s="37"/>
      <c r="I40" s="37"/>
      <c r="J40" s="38"/>
      <c r="K40" s="22"/>
      <c r="L40" s="22"/>
      <c r="M40" s="22"/>
      <c r="N40" s="22"/>
      <c r="O40" s="22"/>
      <c r="P40" s="22"/>
    </row>
    <row r="41" spans="1:16" ht="39" customHeight="1">
      <c r="A41" s="22"/>
      <c r="B41" s="35"/>
      <c r="C41" s="1134"/>
      <c r="D41" s="1134"/>
      <c r="E41" s="1135"/>
      <c r="F41" s="36"/>
      <c r="G41" s="37"/>
      <c r="H41" s="37"/>
      <c r="I41" s="37"/>
      <c r="J41" s="38"/>
      <c r="K41" s="22"/>
      <c r="L41" s="22"/>
      <c r="M41" s="22"/>
      <c r="N41" s="22"/>
      <c r="O41" s="22"/>
      <c r="P41" s="22"/>
    </row>
    <row r="42" spans="1:16" ht="39" customHeight="1">
      <c r="A42" s="22"/>
      <c r="B42" s="39"/>
      <c r="C42" s="1134" t="s">
        <v>575</v>
      </c>
      <c r="D42" s="1134"/>
      <c r="E42" s="1135"/>
      <c r="F42" s="36" t="s">
        <v>519</v>
      </c>
      <c r="G42" s="37" t="s">
        <v>519</v>
      </c>
      <c r="H42" s="37" t="s">
        <v>519</v>
      </c>
      <c r="I42" s="37" t="s">
        <v>519</v>
      </c>
      <c r="J42" s="38" t="s">
        <v>519</v>
      </c>
      <c r="K42" s="22"/>
      <c r="L42" s="22"/>
      <c r="M42" s="22"/>
      <c r="N42" s="22"/>
      <c r="O42" s="22"/>
      <c r="P42" s="22"/>
    </row>
    <row r="43" spans="1:16" ht="39" customHeight="1" thickBot="1">
      <c r="A43" s="22"/>
      <c r="B43" s="40"/>
      <c r="C43" s="1136" t="s">
        <v>576</v>
      </c>
      <c r="D43" s="1136"/>
      <c r="E43" s="1137"/>
      <c r="F43" s="41">
        <v>0.73</v>
      </c>
      <c r="G43" s="42">
        <v>3.08</v>
      </c>
      <c r="H43" s="42" t="s">
        <v>519</v>
      </c>
      <c r="I43" s="42" t="s">
        <v>519</v>
      </c>
      <c r="J43" s="43" t="s">
        <v>519</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lSPkLK5PRjHcbWzm6hHIAAHri/YnTmCPdmSU5U/8BMiqgV9XKMqOZfeiwkqQvur87siA/z4AxM/hSxGFs++27Q==" saltValue="OTfS8l0e4vXpB85JMkZ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c r="A45" s="46"/>
      <c r="B45" s="1163" t="s">
        <v>11</v>
      </c>
      <c r="C45" s="1164"/>
      <c r="D45" s="56"/>
      <c r="E45" s="1169" t="s">
        <v>12</v>
      </c>
      <c r="F45" s="1169"/>
      <c r="G45" s="1169"/>
      <c r="H45" s="1169"/>
      <c r="I45" s="1169"/>
      <c r="J45" s="1170"/>
      <c r="K45" s="57">
        <v>975</v>
      </c>
      <c r="L45" s="58">
        <v>965</v>
      </c>
      <c r="M45" s="58">
        <v>989</v>
      </c>
      <c r="N45" s="58">
        <v>976</v>
      </c>
      <c r="O45" s="59">
        <v>886</v>
      </c>
      <c r="P45" s="46"/>
      <c r="Q45" s="46"/>
      <c r="R45" s="46"/>
      <c r="S45" s="46"/>
      <c r="T45" s="46"/>
      <c r="U45" s="46"/>
    </row>
    <row r="46" spans="1:21" ht="30.75" customHeight="1">
      <c r="A46" s="46"/>
      <c r="B46" s="1165"/>
      <c r="C46" s="1166"/>
      <c r="D46" s="60"/>
      <c r="E46" s="1142" t="s">
        <v>13</v>
      </c>
      <c r="F46" s="1142"/>
      <c r="G46" s="1142"/>
      <c r="H46" s="1142"/>
      <c r="I46" s="1142"/>
      <c r="J46" s="1143"/>
      <c r="K46" s="61" t="s">
        <v>519</v>
      </c>
      <c r="L46" s="62" t="s">
        <v>519</v>
      </c>
      <c r="M46" s="62" t="s">
        <v>519</v>
      </c>
      <c r="N46" s="62" t="s">
        <v>519</v>
      </c>
      <c r="O46" s="63" t="s">
        <v>519</v>
      </c>
      <c r="P46" s="46"/>
      <c r="Q46" s="46"/>
      <c r="R46" s="46"/>
      <c r="S46" s="46"/>
      <c r="T46" s="46"/>
      <c r="U46" s="46"/>
    </row>
    <row r="47" spans="1:21" ht="30.75" customHeight="1">
      <c r="A47" s="46"/>
      <c r="B47" s="1165"/>
      <c r="C47" s="1166"/>
      <c r="D47" s="60"/>
      <c r="E47" s="1142" t="s">
        <v>14</v>
      </c>
      <c r="F47" s="1142"/>
      <c r="G47" s="1142"/>
      <c r="H47" s="1142"/>
      <c r="I47" s="1142"/>
      <c r="J47" s="1143"/>
      <c r="K47" s="61" t="s">
        <v>519</v>
      </c>
      <c r="L47" s="62" t="s">
        <v>519</v>
      </c>
      <c r="M47" s="62" t="s">
        <v>519</v>
      </c>
      <c r="N47" s="62" t="s">
        <v>519</v>
      </c>
      <c r="O47" s="63" t="s">
        <v>519</v>
      </c>
      <c r="P47" s="46"/>
      <c r="Q47" s="46"/>
      <c r="R47" s="46"/>
      <c r="S47" s="46"/>
      <c r="T47" s="46"/>
      <c r="U47" s="46"/>
    </row>
    <row r="48" spans="1:21" ht="30.75" customHeight="1">
      <c r="A48" s="46"/>
      <c r="B48" s="1165"/>
      <c r="C48" s="1166"/>
      <c r="D48" s="60"/>
      <c r="E48" s="1142" t="s">
        <v>15</v>
      </c>
      <c r="F48" s="1142"/>
      <c r="G48" s="1142"/>
      <c r="H48" s="1142"/>
      <c r="I48" s="1142"/>
      <c r="J48" s="1143"/>
      <c r="K48" s="61">
        <v>198</v>
      </c>
      <c r="L48" s="62">
        <v>207</v>
      </c>
      <c r="M48" s="62">
        <v>232</v>
      </c>
      <c r="N48" s="62">
        <v>211</v>
      </c>
      <c r="O48" s="63">
        <v>215</v>
      </c>
      <c r="P48" s="46"/>
      <c r="Q48" s="46"/>
      <c r="R48" s="46"/>
      <c r="S48" s="46"/>
      <c r="T48" s="46"/>
      <c r="U48" s="46"/>
    </row>
    <row r="49" spans="1:21" ht="30.75" customHeight="1">
      <c r="A49" s="46"/>
      <c r="B49" s="1165"/>
      <c r="C49" s="1166"/>
      <c r="D49" s="60"/>
      <c r="E49" s="1142" t="s">
        <v>16</v>
      </c>
      <c r="F49" s="1142"/>
      <c r="G49" s="1142"/>
      <c r="H49" s="1142"/>
      <c r="I49" s="1142"/>
      <c r="J49" s="1143"/>
      <c r="K49" s="61">
        <v>35</v>
      </c>
      <c r="L49" s="62">
        <v>27</v>
      </c>
      <c r="M49" s="62">
        <v>25</v>
      </c>
      <c r="N49" s="62">
        <v>37</v>
      </c>
      <c r="O49" s="63">
        <v>37</v>
      </c>
      <c r="P49" s="46"/>
      <c r="Q49" s="46"/>
      <c r="R49" s="46"/>
      <c r="S49" s="46"/>
      <c r="T49" s="46"/>
      <c r="U49" s="46"/>
    </row>
    <row r="50" spans="1:21" ht="30.75" customHeight="1">
      <c r="A50" s="46"/>
      <c r="B50" s="1165"/>
      <c r="C50" s="1166"/>
      <c r="D50" s="60"/>
      <c r="E50" s="1142" t="s">
        <v>17</v>
      </c>
      <c r="F50" s="1142"/>
      <c r="G50" s="1142"/>
      <c r="H50" s="1142"/>
      <c r="I50" s="1142"/>
      <c r="J50" s="1143"/>
      <c r="K50" s="61" t="s">
        <v>519</v>
      </c>
      <c r="L50" s="62" t="s">
        <v>519</v>
      </c>
      <c r="M50" s="62" t="s">
        <v>519</v>
      </c>
      <c r="N50" s="62" t="s">
        <v>519</v>
      </c>
      <c r="O50" s="63" t="s">
        <v>519</v>
      </c>
      <c r="P50" s="46"/>
      <c r="Q50" s="46"/>
      <c r="R50" s="46"/>
      <c r="S50" s="46"/>
      <c r="T50" s="46"/>
      <c r="U50" s="46"/>
    </row>
    <row r="51" spans="1:21" ht="30.75" customHeight="1">
      <c r="A51" s="46"/>
      <c r="B51" s="1167"/>
      <c r="C51" s="1168"/>
      <c r="D51" s="64"/>
      <c r="E51" s="1142" t="s">
        <v>18</v>
      </c>
      <c r="F51" s="1142"/>
      <c r="G51" s="1142"/>
      <c r="H51" s="1142"/>
      <c r="I51" s="1142"/>
      <c r="J51" s="1143"/>
      <c r="K51" s="61" t="s">
        <v>519</v>
      </c>
      <c r="L51" s="62" t="s">
        <v>519</v>
      </c>
      <c r="M51" s="62" t="s">
        <v>519</v>
      </c>
      <c r="N51" s="62" t="s">
        <v>519</v>
      </c>
      <c r="O51" s="63" t="s">
        <v>519</v>
      </c>
      <c r="P51" s="46"/>
      <c r="Q51" s="46"/>
      <c r="R51" s="46"/>
      <c r="S51" s="46"/>
      <c r="T51" s="46"/>
      <c r="U51" s="46"/>
    </row>
    <row r="52" spans="1:21" ht="30.75" customHeight="1">
      <c r="A52" s="46"/>
      <c r="B52" s="1140" t="s">
        <v>19</v>
      </c>
      <c r="C52" s="1141"/>
      <c r="D52" s="64"/>
      <c r="E52" s="1142" t="s">
        <v>20</v>
      </c>
      <c r="F52" s="1142"/>
      <c r="G52" s="1142"/>
      <c r="H52" s="1142"/>
      <c r="I52" s="1142"/>
      <c r="J52" s="1143"/>
      <c r="K52" s="61">
        <v>828</v>
      </c>
      <c r="L52" s="62">
        <v>822</v>
      </c>
      <c r="M52" s="62">
        <v>806</v>
      </c>
      <c r="N52" s="62">
        <v>831</v>
      </c>
      <c r="O52" s="63">
        <v>820</v>
      </c>
      <c r="P52" s="46"/>
      <c r="Q52" s="46"/>
      <c r="R52" s="46"/>
      <c r="S52" s="46"/>
      <c r="T52" s="46"/>
      <c r="U52" s="46"/>
    </row>
    <row r="53" spans="1:21" ht="30.75" customHeight="1" thickBot="1">
      <c r="A53" s="46"/>
      <c r="B53" s="1144" t="s">
        <v>21</v>
      </c>
      <c r="C53" s="1145"/>
      <c r="D53" s="65"/>
      <c r="E53" s="1146" t="s">
        <v>22</v>
      </c>
      <c r="F53" s="1146"/>
      <c r="G53" s="1146"/>
      <c r="H53" s="1146"/>
      <c r="I53" s="1146"/>
      <c r="J53" s="1147"/>
      <c r="K53" s="66">
        <v>380</v>
      </c>
      <c r="L53" s="67">
        <v>377</v>
      </c>
      <c r="M53" s="67">
        <v>440</v>
      </c>
      <c r="N53" s="67">
        <v>393</v>
      </c>
      <c r="O53" s="68">
        <v>318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c r="B58" s="1148" t="s">
        <v>26</v>
      </c>
      <c r="C58" s="1149"/>
      <c r="D58" s="1154" t="s">
        <v>27</v>
      </c>
      <c r="E58" s="1155"/>
      <c r="F58" s="1155"/>
      <c r="G58" s="1155"/>
      <c r="H58" s="1155"/>
      <c r="I58" s="1155"/>
      <c r="J58" s="1156"/>
      <c r="K58" s="81"/>
      <c r="L58" s="82"/>
      <c r="M58" s="82"/>
      <c r="N58" s="82"/>
      <c r="O58" s="83"/>
    </row>
    <row r="59" spans="1:21" ht="31.5" customHeight="1">
      <c r="B59" s="1150"/>
      <c r="C59" s="1151"/>
      <c r="D59" s="1157" t="s">
        <v>28</v>
      </c>
      <c r="E59" s="1158"/>
      <c r="F59" s="1158"/>
      <c r="G59" s="1158"/>
      <c r="H59" s="1158"/>
      <c r="I59" s="1158"/>
      <c r="J59" s="1159"/>
      <c r="K59" s="84"/>
      <c r="L59" s="85"/>
      <c r="M59" s="85"/>
      <c r="N59" s="85"/>
      <c r="O59" s="86"/>
    </row>
    <row r="60" spans="1:21" ht="31.5" customHeight="1" thickBot="1">
      <c r="B60" s="1152"/>
      <c r="C60" s="1153"/>
      <c r="D60" s="1160" t="s">
        <v>29</v>
      </c>
      <c r="E60" s="1161"/>
      <c r="F60" s="1161"/>
      <c r="G60" s="1161"/>
      <c r="H60" s="1161"/>
      <c r="I60" s="1161"/>
      <c r="J60" s="1162"/>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x4KX4z5omuaRTXdBZxVlFmKZssfI/yGIfUAPVm/pikTiPBdqwA/BY84SEYL3wpxI8X4uT/zR6NdNS5yaJVq8g==" saltValue="3atWjlY6syVxEcgT2Ovl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560</v>
      </c>
      <c r="J40" s="101" t="s">
        <v>561</v>
      </c>
      <c r="K40" s="101" t="s">
        <v>562</v>
      </c>
      <c r="L40" s="101" t="s">
        <v>563</v>
      </c>
      <c r="M40" s="102" t="s">
        <v>564</v>
      </c>
    </row>
    <row r="41" spans="2:13" ht="27.75" customHeight="1">
      <c r="B41" s="1183" t="s">
        <v>32</v>
      </c>
      <c r="C41" s="1184"/>
      <c r="D41" s="103"/>
      <c r="E41" s="1185" t="s">
        <v>33</v>
      </c>
      <c r="F41" s="1185"/>
      <c r="G41" s="1185"/>
      <c r="H41" s="1186"/>
      <c r="I41" s="342">
        <v>9578</v>
      </c>
      <c r="J41" s="343">
        <v>9228</v>
      </c>
      <c r="K41" s="343">
        <v>9122</v>
      </c>
      <c r="L41" s="343">
        <v>8673</v>
      </c>
      <c r="M41" s="344">
        <v>8239</v>
      </c>
    </row>
    <row r="42" spans="2:13" ht="27.75" customHeight="1">
      <c r="B42" s="1173"/>
      <c r="C42" s="1174"/>
      <c r="D42" s="104"/>
      <c r="E42" s="1177" t="s">
        <v>34</v>
      </c>
      <c r="F42" s="1177"/>
      <c r="G42" s="1177"/>
      <c r="H42" s="1178"/>
      <c r="I42" s="345" t="s">
        <v>519</v>
      </c>
      <c r="J42" s="346" t="s">
        <v>519</v>
      </c>
      <c r="K42" s="346" t="s">
        <v>519</v>
      </c>
      <c r="L42" s="346" t="s">
        <v>519</v>
      </c>
      <c r="M42" s="347" t="s">
        <v>519</v>
      </c>
    </row>
    <row r="43" spans="2:13" ht="27.75" customHeight="1">
      <c r="B43" s="1173"/>
      <c r="C43" s="1174"/>
      <c r="D43" s="104"/>
      <c r="E43" s="1177" t="s">
        <v>35</v>
      </c>
      <c r="F43" s="1177"/>
      <c r="G43" s="1177"/>
      <c r="H43" s="1178"/>
      <c r="I43" s="345">
        <v>3463</v>
      </c>
      <c r="J43" s="346">
        <v>3490</v>
      </c>
      <c r="K43" s="346">
        <v>3696</v>
      </c>
      <c r="L43" s="346">
        <v>3710</v>
      </c>
      <c r="M43" s="347">
        <v>3725</v>
      </c>
    </row>
    <row r="44" spans="2:13" ht="27.75" customHeight="1">
      <c r="B44" s="1173"/>
      <c r="C44" s="1174"/>
      <c r="D44" s="104"/>
      <c r="E44" s="1177" t="s">
        <v>36</v>
      </c>
      <c r="F44" s="1177"/>
      <c r="G44" s="1177"/>
      <c r="H44" s="1178"/>
      <c r="I44" s="345">
        <v>211</v>
      </c>
      <c r="J44" s="346">
        <v>255</v>
      </c>
      <c r="K44" s="346">
        <v>404</v>
      </c>
      <c r="L44" s="346">
        <v>398</v>
      </c>
      <c r="M44" s="347">
        <v>371</v>
      </c>
    </row>
    <row r="45" spans="2:13" ht="27.75" customHeight="1">
      <c r="B45" s="1173"/>
      <c r="C45" s="1174"/>
      <c r="D45" s="104"/>
      <c r="E45" s="1177" t="s">
        <v>37</v>
      </c>
      <c r="F45" s="1177"/>
      <c r="G45" s="1177"/>
      <c r="H45" s="1178"/>
      <c r="I45" s="345">
        <v>2484</v>
      </c>
      <c r="J45" s="346">
        <v>2489</v>
      </c>
      <c r="K45" s="346">
        <v>2367</v>
      </c>
      <c r="L45" s="346">
        <v>2448</v>
      </c>
      <c r="M45" s="347">
        <v>2418</v>
      </c>
    </row>
    <row r="46" spans="2:13" ht="27.75" customHeight="1">
      <c r="B46" s="1173"/>
      <c r="C46" s="1174"/>
      <c r="D46" s="105"/>
      <c r="E46" s="1177" t="s">
        <v>38</v>
      </c>
      <c r="F46" s="1177"/>
      <c r="G46" s="1177"/>
      <c r="H46" s="1178"/>
      <c r="I46" s="345" t="s">
        <v>519</v>
      </c>
      <c r="J46" s="346" t="s">
        <v>519</v>
      </c>
      <c r="K46" s="346" t="s">
        <v>519</v>
      </c>
      <c r="L46" s="346" t="s">
        <v>519</v>
      </c>
      <c r="M46" s="347" t="s">
        <v>519</v>
      </c>
    </row>
    <row r="47" spans="2:13" ht="27.75" customHeight="1">
      <c r="B47" s="1173"/>
      <c r="C47" s="1174"/>
      <c r="D47" s="106"/>
      <c r="E47" s="1187" t="s">
        <v>39</v>
      </c>
      <c r="F47" s="1188"/>
      <c r="G47" s="1188"/>
      <c r="H47" s="1189"/>
      <c r="I47" s="345" t="s">
        <v>519</v>
      </c>
      <c r="J47" s="346" t="s">
        <v>519</v>
      </c>
      <c r="K47" s="346" t="s">
        <v>519</v>
      </c>
      <c r="L47" s="346" t="s">
        <v>519</v>
      </c>
      <c r="M47" s="347" t="s">
        <v>519</v>
      </c>
    </row>
    <row r="48" spans="2:13" ht="27.75" customHeight="1">
      <c r="B48" s="1173"/>
      <c r="C48" s="1174"/>
      <c r="D48" s="104"/>
      <c r="E48" s="1177" t="s">
        <v>40</v>
      </c>
      <c r="F48" s="1177"/>
      <c r="G48" s="1177"/>
      <c r="H48" s="1178"/>
      <c r="I48" s="345" t="s">
        <v>519</v>
      </c>
      <c r="J48" s="346" t="s">
        <v>519</v>
      </c>
      <c r="K48" s="346" t="s">
        <v>519</v>
      </c>
      <c r="L48" s="346" t="s">
        <v>519</v>
      </c>
      <c r="M48" s="347" t="s">
        <v>519</v>
      </c>
    </row>
    <row r="49" spans="2:13" ht="27.75" customHeight="1">
      <c r="B49" s="1175"/>
      <c r="C49" s="1176"/>
      <c r="D49" s="104"/>
      <c r="E49" s="1177" t="s">
        <v>41</v>
      </c>
      <c r="F49" s="1177"/>
      <c r="G49" s="1177"/>
      <c r="H49" s="1178"/>
      <c r="I49" s="345" t="s">
        <v>519</v>
      </c>
      <c r="J49" s="346" t="s">
        <v>519</v>
      </c>
      <c r="K49" s="346" t="s">
        <v>519</v>
      </c>
      <c r="L49" s="346" t="s">
        <v>519</v>
      </c>
      <c r="M49" s="347" t="s">
        <v>519</v>
      </c>
    </row>
    <row r="50" spans="2:13" ht="27.75" customHeight="1">
      <c r="B50" s="1171" t="s">
        <v>42</v>
      </c>
      <c r="C50" s="1172"/>
      <c r="D50" s="107"/>
      <c r="E50" s="1177" t="s">
        <v>43</v>
      </c>
      <c r="F50" s="1177"/>
      <c r="G50" s="1177"/>
      <c r="H50" s="1178"/>
      <c r="I50" s="345">
        <v>1800</v>
      </c>
      <c r="J50" s="346">
        <v>1771</v>
      </c>
      <c r="K50" s="346">
        <v>2034</v>
      </c>
      <c r="L50" s="346">
        <v>2385</v>
      </c>
      <c r="M50" s="347">
        <v>2580</v>
      </c>
    </row>
    <row r="51" spans="2:13" ht="27.75" customHeight="1">
      <c r="B51" s="1173"/>
      <c r="C51" s="1174"/>
      <c r="D51" s="104"/>
      <c r="E51" s="1177" t="s">
        <v>44</v>
      </c>
      <c r="F51" s="1177"/>
      <c r="G51" s="1177"/>
      <c r="H51" s="1178"/>
      <c r="I51" s="345">
        <v>2222</v>
      </c>
      <c r="J51" s="346">
        <v>2222</v>
      </c>
      <c r="K51" s="346">
        <v>1981</v>
      </c>
      <c r="L51" s="346">
        <v>1876</v>
      </c>
      <c r="M51" s="347">
        <v>1779</v>
      </c>
    </row>
    <row r="52" spans="2:13" ht="27.75" customHeight="1">
      <c r="B52" s="1175"/>
      <c r="C52" s="1176"/>
      <c r="D52" s="104"/>
      <c r="E52" s="1177" t="s">
        <v>45</v>
      </c>
      <c r="F52" s="1177"/>
      <c r="G52" s="1177"/>
      <c r="H52" s="1178"/>
      <c r="I52" s="345">
        <v>9217</v>
      </c>
      <c r="J52" s="346">
        <v>9149</v>
      </c>
      <c r="K52" s="346">
        <v>9170</v>
      </c>
      <c r="L52" s="346">
        <v>9060</v>
      </c>
      <c r="M52" s="347">
        <v>8690</v>
      </c>
    </row>
    <row r="53" spans="2:13" ht="27.75" customHeight="1" thickBot="1">
      <c r="B53" s="1179" t="s">
        <v>46</v>
      </c>
      <c r="C53" s="1180"/>
      <c r="D53" s="108"/>
      <c r="E53" s="1181" t="s">
        <v>47</v>
      </c>
      <c r="F53" s="1181"/>
      <c r="G53" s="1181"/>
      <c r="H53" s="1182"/>
      <c r="I53" s="348">
        <v>2497</v>
      </c>
      <c r="J53" s="349">
        <v>2320</v>
      </c>
      <c r="K53" s="349">
        <v>2403</v>
      </c>
      <c r="L53" s="349">
        <v>1907</v>
      </c>
      <c r="M53" s="350">
        <v>1704</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CcM6fGaUVvxS1/RGa+tcQdt8u72uiqAShebzu1oCZEC43+nIloDVWKuIX/DYm/gxXRwAxsVpx+cz5tmLIVMqg==" saltValue="9S8DO0gbgG/N4yunYhWM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562</v>
      </c>
      <c r="G54" s="117" t="s">
        <v>563</v>
      </c>
      <c r="H54" s="118" t="s">
        <v>564</v>
      </c>
    </row>
    <row r="55" spans="2:8" ht="52.5" customHeight="1">
      <c r="B55" s="119"/>
      <c r="C55" s="1198" t="s">
        <v>50</v>
      </c>
      <c r="D55" s="1198"/>
      <c r="E55" s="1199"/>
      <c r="F55" s="120">
        <v>843</v>
      </c>
      <c r="G55" s="120">
        <v>1174</v>
      </c>
      <c r="H55" s="121">
        <v>1273</v>
      </c>
    </row>
    <row r="56" spans="2:8" ht="52.5" customHeight="1">
      <c r="B56" s="122"/>
      <c r="C56" s="1200" t="s">
        <v>51</v>
      </c>
      <c r="D56" s="1200"/>
      <c r="E56" s="1201"/>
      <c r="F56" s="123">
        <v>2</v>
      </c>
      <c r="G56" s="123">
        <v>2</v>
      </c>
      <c r="H56" s="124">
        <v>2</v>
      </c>
    </row>
    <row r="57" spans="2:8" ht="53.25" customHeight="1">
      <c r="B57" s="122"/>
      <c r="C57" s="1202" t="s">
        <v>52</v>
      </c>
      <c r="D57" s="1202"/>
      <c r="E57" s="1203"/>
      <c r="F57" s="125">
        <v>269</v>
      </c>
      <c r="G57" s="125">
        <v>378</v>
      </c>
      <c r="H57" s="126">
        <v>538</v>
      </c>
    </row>
    <row r="58" spans="2:8" ht="45.75" customHeight="1">
      <c r="B58" s="127"/>
      <c r="C58" s="1190" t="s">
        <v>597</v>
      </c>
      <c r="D58" s="1191"/>
      <c r="E58" s="1192"/>
      <c r="F58" s="351">
        <v>150</v>
      </c>
      <c r="G58" s="128">
        <v>250</v>
      </c>
      <c r="H58" s="129">
        <v>400</v>
      </c>
    </row>
    <row r="59" spans="2:8" ht="45.75" customHeight="1">
      <c r="B59" s="127"/>
      <c r="C59" s="1190" t="s">
        <v>598</v>
      </c>
      <c r="D59" s="1191"/>
      <c r="E59" s="1192"/>
      <c r="F59" s="351">
        <v>76</v>
      </c>
      <c r="G59" s="128">
        <v>75</v>
      </c>
      <c r="H59" s="129">
        <v>75</v>
      </c>
    </row>
    <row r="60" spans="2:8" ht="45.75" customHeight="1">
      <c r="B60" s="127"/>
      <c r="C60" s="1190" t="s">
        <v>599</v>
      </c>
      <c r="D60" s="1191"/>
      <c r="E60" s="1192"/>
      <c r="F60" s="351">
        <v>29</v>
      </c>
      <c r="G60" s="128">
        <v>37</v>
      </c>
      <c r="H60" s="129">
        <v>46</v>
      </c>
    </row>
    <row r="61" spans="2:8" ht="45.75" customHeight="1">
      <c r="B61" s="127"/>
      <c r="C61" s="1190" t="s">
        <v>600</v>
      </c>
      <c r="D61" s="1191"/>
      <c r="E61" s="1192"/>
      <c r="F61" s="351">
        <v>9</v>
      </c>
      <c r="G61" s="128">
        <v>10</v>
      </c>
      <c r="H61" s="129">
        <v>11</v>
      </c>
    </row>
    <row r="62" spans="2:8" ht="45.75" customHeight="1" thickBot="1">
      <c r="B62" s="130"/>
      <c r="C62" s="1193" t="s">
        <v>601</v>
      </c>
      <c r="D62" s="1194"/>
      <c r="E62" s="1195"/>
      <c r="F62" s="352">
        <v>4</v>
      </c>
      <c r="G62" s="131">
        <v>4</v>
      </c>
      <c r="H62" s="132">
        <v>4</v>
      </c>
    </row>
    <row r="63" spans="2:8" ht="52.5" customHeight="1" thickBot="1">
      <c r="B63" s="133"/>
      <c r="C63" s="1196" t="s">
        <v>53</v>
      </c>
      <c r="D63" s="1196"/>
      <c r="E63" s="1197"/>
      <c r="F63" s="134">
        <v>1115</v>
      </c>
      <c r="G63" s="134">
        <v>1554</v>
      </c>
      <c r="H63" s="135">
        <v>1813</v>
      </c>
    </row>
    <row r="64" spans="2:8" ht="13"/>
  </sheetData>
  <sheetProtection algorithmName="SHA-512" hashValue="3BiJxsYBGnTZtYDK0GOpaF+GJSTQ2Z0CPM1qHFskYJ4XLXMYBovtKVxK73ToMNOU/yBG2JFyCA+nSJWWmp1t+Q==" saltValue="fzxY8ZjkYbZZnOScD4f2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98F4-BE18-4592-8E98-8B07AFDD799F}">
  <sheetPr>
    <pageSetUpPr fitToPage="1"/>
  </sheetPr>
  <dimension ref="A1:DE85"/>
  <sheetViews>
    <sheetView showGridLines="0" topLeftCell="AJ22" zoomScale="85" zoomScaleNormal="85" zoomScaleSheetLayoutView="55" workbookViewId="0">
      <selection activeCell="AN65" sqref="AN65:DC69"/>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1251"/>
      <c r="B1" s="1250"/>
      <c r="DD1" s="255"/>
      <c r="DE1" s="255"/>
    </row>
    <row r="2" spans="1:109" ht="25.5" customHeight="1">
      <c r="A2" s="1249"/>
      <c r="C2" s="1249"/>
      <c r="O2" s="1249"/>
      <c r="P2" s="1249"/>
      <c r="Q2" s="1249"/>
      <c r="R2" s="1249"/>
      <c r="S2" s="1249"/>
      <c r="T2" s="1249"/>
      <c r="U2" s="1249"/>
      <c r="V2" s="1249"/>
      <c r="W2" s="1249"/>
      <c r="X2" s="1249"/>
      <c r="Y2" s="1249"/>
      <c r="Z2" s="1249"/>
      <c r="AA2" s="1249"/>
      <c r="AB2" s="1249"/>
      <c r="AC2" s="1249"/>
      <c r="AD2" s="1249"/>
      <c r="AE2" s="1249"/>
      <c r="AF2" s="1249"/>
      <c r="AG2" s="1249"/>
      <c r="AH2" s="1249"/>
      <c r="AI2" s="1249"/>
      <c r="AU2" s="1249"/>
      <c r="BG2" s="1249"/>
      <c r="BS2" s="1249"/>
      <c r="CE2" s="1249"/>
      <c r="CQ2" s="1249"/>
      <c r="DD2" s="255"/>
      <c r="DE2" s="255"/>
    </row>
    <row r="3" spans="1:109" ht="25.5" customHeight="1">
      <c r="A3" s="1249"/>
      <c r="C3" s="1249"/>
      <c r="O3" s="1249"/>
      <c r="P3" s="1249"/>
      <c r="Q3" s="1249"/>
      <c r="R3" s="1249"/>
      <c r="S3" s="1249"/>
      <c r="T3" s="1249"/>
      <c r="U3" s="1249"/>
      <c r="V3" s="1249"/>
      <c r="W3" s="1249"/>
      <c r="X3" s="1249"/>
      <c r="Y3" s="1249"/>
      <c r="Z3" s="1249"/>
      <c r="AA3" s="1249"/>
      <c r="AB3" s="1249"/>
      <c r="AC3" s="1249"/>
      <c r="AD3" s="1249"/>
      <c r="AE3" s="1249"/>
      <c r="AF3" s="1249"/>
      <c r="AG3" s="1249"/>
      <c r="AH3" s="1249"/>
      <c r="AI3" s="1249"/>
      <c r="AU3" s="1249"/>
      <c r="BG3" s="1249"/>
      <c r="BS3" s="1249"/>
      <c r="CE3" s="1249"/>
      <c r="CQ3" s="1249"/>
      <c r="DD3" s="255"/>
      <c r="DE3" s="255"/>
    </row>
    <row r="4" spans="1:109" s="253" customFormat="1" ht="13">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c r="AN4" s="1249"/>
      <c r="AO4" s="1249"/>
      <c r="AP4" s="1249"/>
      <c r="AQ4" s="1249"/>
      <c r="AR4" s="1249"/>
      <c r="AS4" s="1249"/>
      <c r="AT4" s="1249"/>
      <c r="AU4" s="1249"/>
      <c r="AV4" s="1249"/>
      <c r="AW4" s="1249"/>
      <c r="AX4" s="1249"/>
      <c r="AY4" s="1249"/>
      <c r="AZ4" s="1249"/>
      <c r="BA4" s="1249"/>
      <c r="BB4" s="1249"/>
      <c r="BC4" s="1249"/>
      <c r="BD4" s="1249"/>
      <c r="BE4" s="1249"/>
      <c r="BF4" s="1249"/>
      <c r="BG4" s="1249"/>
      <c r="BH4" s="1249"/>
      <c r="BI4" s="1249"/>
      <c r="BJ4" s="1249"/>
      <c r="BK4" s="1249"/>
      <c r="BL4" s="1249"/>
      <c r="BM4" s="1249"/>
      <c r="BN4" s="1249"/>
      <c r="BO4" s="1249"/>
      <c r="BP4" s="1249"/>
      <c r="BQ4" s="1249"/>
      <c r="BR4" s="1249"/>
      <c r="BS4" s="1249"/>
      <c r="BT4" s="1249"/>
      <c r="BU4" s="1249"/>
      <c r="BV4" s="1249"/>
      <c r="BW4" s="1249"/>
      <c r="BX4" s="1249"/>
      <c r="BY4" s="1249"/>
      <c r="BZ4" s="1249"/>
      <c r="CA4" s="1249"/>
      <c r="CB4" s="1249"/>
      <c r="CC4" s="1249"/>
      <c r="CD4" s="1249"/>
      <c r="CE4" s="1249"/>
      <c r="CF4" s="1249"/>
      <c r="CG4" s="1249"/>
      <c r="CH4" s="1249"/>
      <c r="CI4" s="1249"/>
      <c r="CJ4" s="1249"/>
      <c r="CK4" s="1249"/>
      <c r="CL4" s="1249"/>
      <c r="CM4" s="1249"/>
      <c r="CN4" s="1249"/>
      <c r="CO4" s="1249"/>
      <c r="CP4" s="1249"/>
      <c r="CQ4" s="1249"/>
      <c r="CR4" s="1249"/>
      <c r="CS4" s="1249"/>
      <c r="CT4" s="1249"/>
      <c r="CU4" s="1249"/>
      <c r="CV4" s="1249"/>
      <c r="CW4" s="1249"/>
      <c r="CX4" s="1249"/>
      <c r="CY4" s="1249"/>
      <c r="CZ4" s="1249"/>
      <c r="DA4" s="1249"/>
      <c r="DB4" s="1249"/>
      <c r="DC4" s="1249"/>
      <c r="DD4" s="1249"/>
      <c r="DE4" s="1249"/>
    </row>
    <row r="5" spans="1:109" s="253" customFormat="1" ht="13">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9"/>
      <c r="BT5" s="1249"/>
      <c r="BU5" s="1249"/>
      <c r="BV5" s="1249"/>
      <c r="BW5" s="1249"/>
      <c r="BX5" s="1249"/>
      <c r="BY5" s="1249"/>
      <c r="BZ5" s="1249"/>
      <c r="CA5" s="1249"/>
      <c r="CB5" s="1249"/>
      <c r="CC5" s="1249"/>
      <c r="CD5" s="1249"/>
      <c r="CE5" s="1249"/>
      <c r="CF5" s="1249"/>
      <c r="CG5" s="1249"/>
      <c r="CH5" s="1249"/>
      <c r="CI5" s="1249"/>
      <c r="CJ5" s="1249"/>
      <c r="CK5" s="1249"/>
      <c r="CL5" s="1249"/>
      <c r="CM5" s="1249"/>
      <c r="CN5" s="1249"/>
      <c r="CO5" s="1249"/>
      <c r="CP5" s="1249"/>
      <c r="CQ5" s="1249"/>
      <c r="CR5" s="1249"/>
      <c r="CS5" s="1249"/>
      <c r="CT5" s="1249"/>
      <c r="CU5" s="1249"/>
      <c r="CV5" s="1249"/>
      <c r="CW5" s="1249"/>
      <c r="CX5" s="1249"/>
      <c r="CY5" s="1249"/>
      <c r="CZ5" s="1249"/>
      <c r="DA5" s="1249"/>
      <c r="DB5" s="1249"/>
      <c r="DC5" s="1249"/>
      <c r="DD5" s="1249"/>
      <c r="DE5" s="1249"/>
    </row>
    <row r="6" spans="1:109" s="253" customFormat="1" ht="13">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49"/>
      <c r="AM6" s="1249"/>
      <c r="AN6" s="1249"/>
      <c r="AO6" s="1249"/>
      <c r="AP6" s="1249"/>
      <c r="AQ6" s="1249"/>
      <c r="AR6" s="1249"/>
      <c r="AS6" s="1249"/>
      <c r="AT6" s="1249"/>
      <c r="AU6" s="1249"/>
      <c r="AV6" s="1249"/>
      <c r="AW6" s="1249"/>
      <c r="AX6" s="1249"/>
      <c r="AY6" s="1249"/>
      <c r="AZ6" s="1249"/>
      <c r="BA6" s="1249"/>
      <c r="BB6" s="1249"/>
      <c r="BC6" s="1249"/>
      <c r="BD6" s="1249"/>
      <c r="BE6" s="1249"/>
      <c r="BF6" s="1249"/>
      <c r="BG6" s="1249"/>
      <c r="BH6" s="1249"/>
      <c r="BI6" s="1249"/>
      <c r="BJ6" s="1249"/>
      <c r="BK6" s="1249"/>
      <c r="BL6" s="1249"/>
      <c r="BM6" s="1249"/>
      <c r="BN6" s="1249"/>
      <c r="BO6" s="1249"/>
      <c r="BP6" s="1249"/>
      <c r="BQ6" s="1249"/>
      <c r="BR6" s="1249"/>
      <c r="BS6" s="1249"/>
      <c r="BT6" s="1249"/>
      <c r="BU6" s="1249"/>
      <c r="BV6" s="1249"/>
      <c r="BW6" s="1249"/>
      <c r="BX6" s="1249"/>
      <c r="BY6" s="1249"/>
      <c r="BZ6" s="1249"/>
      <c r="CA6" s="1249"/>
      <c r="CB6" s="1249"/>
      <c r="CC6" s="1249"/>
      <c r="CD6" s="1249"/>
      <c r="CE6" s="1249"/>
      <c r="CF6" s="1249"/>
      <c r="CG6" s="1249"/>
      <c r="CH6" s="1249"/>
      <c r="CI6" s="1249"/>
      <c r="CJ6" s="1249"/>
      <c r="CK6" s="1249"/>
      <c r="CL6" s="1249"/>
      <c r="CM6" s="1249"/>
      <c r="CN6" s="1249"/>
      <c r="CO6" s="1249"/>
      <c r="CP6" s="1249"/>
      <c r="CQ6" s="1249"/>
      <c r="CR6" s="1249"/>
      <c r="CS6" s="1249"/>
      <c r="CT6" s="1249"/>
      <c r="CU6" s="1249"/>
      <c r="CV6" s="1249"/>
      <c r="CW6" s="1249"/>
      <c r="CX6" s="1249"/>
      <c r="CY6" s="1249"/>
      <c r="CZ6" s="1249"/>
      <c r="DA6" s="1249"/>
      <c r="DB6" s="1249"/>
      <c r="DC6" s="1249"/>
      <c r="DD6" s="1249"/>
      <c r="DE6" s="1249"/>
    </row>
    <row r="7" spans="1:109" s="253" customFormat="1" ht="13">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c r="AJ7" s="1249"/>
      <c r="AK7" s="1249"/>
      <c r="AL7" s="1249"/>
      <c r="AM7" s="1249"/>
      <c r="AN7" s="1249"/>
      <c r="AO7" s="1249"/>
      <c r="AP7" s="1249"/>
      <c r="AQ7" s="1249"/>
      <c r="AR7" s="1249"/>
      <c r="AS7" s="1249"/>
      <c r="AT7" s="1249"/>
      <c r="AU7" s="1249"/>
      <c r="AV7" s="1249"/>
      <c r="AW7" s="1249"/>
      <c r="AX7" s="1249"/>
      <c r="AY7" s="1249"/>
      <c r="AZ7" s="1249"/>
      <c r="BA7" s="1249"/>
      <c r="BB7" s="1249"/>
      <c r="BC7" s="1249"/>
      <c r="BD7" s="1249"/>
      <c r="BE7" s="1249"/>
      <c r="BF7" s="1249"/>
      <c r="BG7" s="1249"/>
      <c r="BH7" s="1249"/>
      <c r="BI7" s="1249"/>
      <c r="BJ7" s="1249"/>
      <c r="BK7" s="1249"/>
      <c r="BL7" s="1249"/>
      <c r="BM7" s="1249"/>
      <c r="BN7" s="1249"/>
      <c r="BO7" s="1249"/>
      <c r="BP7" s="1249"/>
      <c r="BQ7" s="1249"/>
      <c r="BR7" s="1249"/>
      <c r="BS7" s="1249"/>
      <c r="BT7" s="1249"/>
      <c r="BU7" s="1249"/>
      <c r="BV7" s="1249"/>
      <c r="BW7" s="1249"/>
      <c r="BX7" s="1249"/>
      <c r="BY7" s="1249"/>
      <c r="BZ7" s="1249"/>
      <c r="CA7" s="1249"/>
      <c r="CB7" s="1249"/>
      <c r="CC7" s="1249"/>
      <c r="CD7" s="1249"/>
      <c r="CE7" s="1249"/>
      <c r="CF7" s="1249"/>
      <c r="CG7" s="1249"/>
      <c r="CH7" s="1249"/>
      <c r="CI7" s="1249"/>
      <c r="CJ7" s="1249"/>
      <c r="CK7" s="1249"/>
      <c r="CL7" s="1249"/>
      <c r="CM7" s="1249"/>
      <c r="CN7" s="1249"/>
      <c r="CO7" s="1249"/>
      <c r="CP7" s="1249"/>
      <c r="CQ7" s="1249"/>
      <c r="CR7" s="1249"/>
      <c r="CS7" s="1249"/>
      <c r="CT7" s="1249"/>
      <c r="CU7" s="1249"/>
      <c r="CV7" s="1249"/>
      <c r="CW7" s="1249"/>
      <c r="CX7" s="1249"/>
      <c r="CY7" s="1249"/>
      <c r="CZ7" s="1249"/>
      <c r="DA7" s="1249"/>
      <c r="DB7" s="1249"/>
      <c r="DC7" s="1249"/>
      <c r="DD7" s="1249"/>
      <c r="DE7" s="1249"/>
    </row>
    <row r="8" spans="1:109" s="253" customFormat="1" ht="13">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c r="AJ8" s="1249"/>
      <c r="AK8" s="1249"/>
      <c r="AL8" s="1249"/>
      <c r="AM8" s="1249"/>
      <c r="AN8" s="1249"/>
      <c r="AO8" s="1249"/>
      <c r="AP8" s="1249"/>
      <c r="AQ8" s="1249"/>
      <c r="AR8" s="1249"/>
      <c r="AS8" s="1249"/>
      <c r="AT8" s="1249"/>
      <c r="AU8" s="1249"/>
      <c r="AV8" s="1249"/>
      <c r="AW8" s="1249"/>
      <c r="AX8" s="1249"/>
      <c r="AY8" s="1249"/>
      <c r="AZ8" s="1249"/>
      <c r="BA8" s="1249"/>
      <c r="BB8" s="1249"/>
      <c r="BC8" s="1249"/>
      <c r="BD8" s="1249"/>
      <c r="BE8" s="1249"/>
      <c r="BF8" s="1249"/>
      <c r="BG8" s="1249"/>
      <c r="BH8" s="1249"/>
      <c r="BI8" s="1249"/>
      <c r="BJ8" s="1249"/>
      <c r="BK8" s="1249"/>
      <c r="BL8" s="1249"/>
      <c r="BM8" s="1249"/>
      <c r="BN8" s="1249"/>
      <c r="BO8" s="1249"/>
      <c r="BP8" s="1249"/>
      <c r="BQ8" s="1249"/>
      <c r="BR8" s="1249"/>
      <c r="BS8" s="1249"/>
      <c r="BT8" s="1249"/>
      <c r="BU8" s="1249"/>
      <c r="BV8" s="1249"/>
      <c r="BW8" s="1249"/>
      <c r="BX8" s="1249"/>
      <c r="BY8" s="1249"/>
      <c r="BZ8" s="1249"/>
      <c r="CA8" s="1249"/>
      <c r="CB8" s="1249"/>
      <c r="CC8" s="1249"/>
      <c r="CD8" s="1249"/>
      <c r="CE8" s="1249"/>
      <c r="CF8" s="1249"/>
      <c r="CG8" s="1249"/>
      <c r="CH8" s="1249"/>
      <c r="CI8" s="1249"/>
      <c r="CJ8" s="1249"/>
      <c r="CK8" s="1249"/>
      <c r="CL8" s="1249"/>
      <c r="CM8" s="1249"/>
      <c r="CN8" s="1249"/>
      <c r="CO8" s="1249"/>
      <c r="CP8" s="1249"/>
      <c r="CQ8" s="1249"/>
      <c r="CR8" s="1249"/>
      <c r="CS8" s="1249"/>
      <c r="CT8" s="1249"/>
      <c r="CU8" s="1249"/>
      <c r="CV8" s="1249"/>
      <c r="CW8" s="1249"/>
      <c r="CX8" s="1249"/>
      <c r="CY8" s="1249"/>
      <c r="CZ8" s="1249"/>
      <c r="DA8" s="1249"/>
      <c r="DB8" s="1249"/>
      <c r="DC8" s="1249"/>
      <c r="DD8" s="1249"/>
      <c r="DE8" s="1249"/>
    </row>
    <row r="9" spans="1:109" s="253" customFormat="1" ht="13">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49"/>
      <c r="AM9" s="1249"/>
      <c r="AN9" s="1249"/>
      <c r="AO9" s="1249"/>
      <c r="AP9" s="1249"/>
      <c r="AQ9" s="1249"/>
      <c r="AR9" s="1249"/>
      <c r="AS9" s="1249"/>
      <c r="AT9" s="1249"/>
      <c r="AU9" s="1249"/>
      <c r="AV9" s="1249"/>
      <c r="AW9" s="1249"/>
      <c r="AX9" s="1249"/>
      <c r="AY9" s="1249"/>
      <c r="AZ9" s="1249"/>
      <c r="BA9" s="1249"/>
      <c r="BB9" s="1249"/>
      <c r="BC9" s="1249"/>
      <c r="BD9" s="1249"/>
      <c r="BE9" s="1249"/>
      <c r="BF9" s="1249"/>
      <c r="BG9" s="1249"/>
      <c r="BH9" s="1249"/>
      <c r="BI9" s="1249"/>
      <c r="BJ9" s="1249"/>
      <c r="BK9" s="1249"/>
      <c r="BL9" s="1249"/>
      <c r="BM9" s="1249"/>
      <c r="BN9" s="1249"/>
      <c r="BO9" s="1249"/>
      <c r="BP9" s="1249"/>
      <c r="BQ9" s="1249"/>
      <c r="BR9" s="1249"/>
      <c r="BS9" s="1249"/>
      <c r="BT9" s="1249"/>
      <c r="BU9" s="1249"/>
      <c r="BV9" s="1249"/>
      <c r="BW9" s="1249"/>
      <c r="BX9" s="1249"/>
      <c r="BY9" s="1249"/>
      <c r="BZ9" s="1249"/>
      <c r="CA9" s="1249"/>
      <c r="CB9" s="1249"/>
      <c r="CC9" s="1249"/>
      <c r="CD9" s="1249"/>
      <c r="CE9" s="1249"/>
      <c r="CF9" s="1249"/>
      <c r="CG9" s="1249"/>
      <c r="CH9" s="1249"/>
      <c r="CI9" s="1249"/>
      <c r="CJ9" s="1249"/>
      <c r="CK9" s="1249"/>
      <c r="CL9" s="1249"/>
      <c r="CM9" s="1249"/>
      <c r="CN9" s="1249"/>
      <c r="CO9" s="1249"/>
      <c r="CP9" s="1249"/>
      <c r="CQ9" s="1249"/>
      <c r="CR9" s="1249"/>
      <c r="CS9" s="1249"/>
      <c r="CT9" s="1249"/>
      <c r="CU9" s="1249"/>
      <c r="CV9" s="1249"/>
      <c r="CW9" s="1249"/>
      <c r="CX9" s="1249"/>
      <c r="CY9" s="1249"/>
      <c r="CZ9" s="1249"/>
      <c r="DA9" s="1249"/>
      <c r="DB9" s="1249"/>
      <c r="DC9" s="1249"/>
      <c r="DD9" s="1249"/>
      <c r="DE9" s="1249"/>
    </row>
    <row r="10" spans="1:109" s="253" customFormat="1" ht="13">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49"/>
      <c r="AO10" s="1249"/>
      <c r="AP10" s="1249"/>
      <c r="AQ10" s="1249"/>
      <c r="AR10" s="1249"/>
      <c r="AS10" s="1249"/>
      <c r="AT10" s="1249"/>
      <c r="AU10" s="1249"/>
      <c r="AV10" s="1249"/>
      <c r="AW10" s="1249"/>
      <c r="AX10" s="1249"/>
      <c r="AY10" s="1249"/>
      <c r="AZ10" s="1249"/>
      <c r="BA10" s="1249"/>
      <c r="BB10" s="1249"/>
      <c r="BC10" s="1249"/>
      <c r="BD10" s="1249"/>
      <c r="BE10" s="1249"/>
      <c r="BF10" s="1249"/>
      <c r="BG10" s="1249"/>
      <c r="BH10" s="1249"/>
      <c r="BI10" s="1249"/>
      <c r="BJ10" s="1249"/>
      <c r="BK10" s="1249"/>
      <c r="BL10" s="1249"/>
      <c r="BM10" s="1249"/>
      <c r="BN10" s="1249"/>
      <c r="BO10" s="1249"/>
      <c r="BP10" s="1249"/>
      <c r="BQ10" s="1249"/>
      <c r="BR10" s="1249"/>
      <c r="BS10" s="1249"/>
      <c r="BT10" s="1249"/>
      <c r="BU10" s="1249"/>
      <c r="BV10" s="1249"/>
      <c r="BW10" s="1249"/>
      <c r="BX10" s="1249"/>
      <c r="BY10" s="1249"/>
      <c r="BZ10" s="1249"/>
      <c r="CA10" s="1249"/>
      <c r="CB10" s="1249"/>
      <c r="CC10" s="1249"/>
      <c r="CD10" s="1249"/>
      <c r="CE10" s="1249"/>
      <c r="CF10" s="1249"/>
      <c r="CG10" s="1249"/>
      <c r="CH10" s="1249"/>
      <c r="CI10" s="1249"/>
      <c r="CJ10" s="1249"/>
      <c r="CK10" s="1249"/>
      <c r="CL10" s="1249"/>
      <c r="CM10" s="1249"/>
      <c r="CN10" s="1249"/>
      <c r="CO10" s="1249"/>
      <c r="CP10" s="1249"/>
      <c r="CQ10" s="1249"/>
      <c r="CR10" s="1249"/>
      <c r="CS10" s="1249"/>
      <c r="CT10" s="1249"/>
      <c r="CU10" s="1249"/>
      <c r="CV10" s="1249"/>
      <c r="CW10" s="1249"/>
      <c r="CX10" s="1249"/>
      <c r="CY10" s="1249"/>
      <c r="CZ10" s="1249"/>
      <c r="DA10" s="1249"/>
      <c r="DB10" s="1249"/>
      <c r="DC10" s="1249"/>
      <c r="DD10" s="1249"/>
      <c r="DE10" s="1249"/>
    </row>
    <row r="11" spans="1:109" s="253" customFormat="1" ht="13">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9"/>
      <c r="BH11" s="1249"/>
      <c r="BI11" s="1249"/>
      <c r="BJ11" s="1249"/>
      <c r="BK11" s="1249"/>
      <c r="BL11" s="1249"/>
      <c r="BM11" s="1249"/>
      <c r="BN11" s="1249"/>
      <c r="BO11" s="1249"/>
      <c r="BP11" s="1249"/>
      <c r="BQ11" s="1249"/>
      <c r="BR11" s="1249"/>
      <c r="BS11" s="1249"/>
      <c r="BT11" s="1249"/>
      <c r="BU11" s="1249"/>
      <c r="BV11" s="1249"/>
      <c r="BW11" s="1249"/>
      <c r="BX11" s="1249"/>
      <c r="BY11" s="1249"/>
      <c r="BZ11" s="1249"/>
      <c r="CA11" s="1249"/>
      <c r="CB11" s="1249"/>
      <c r="CC11" s="1249"/>
      <c r="CD11" s="1249"/>
      <c r="CE11" s="1249"/>
      <c r="CF11" s="1249"/>
      <c r="CG11" s="1249"/>
      <c r="CH11" s="1249"/>
      <c r="CI11" s="1249"/>
      <c r="CJ11" s="1249"/>
      <c r="CK11" s="1249"/>
      <c r="CL11" s="1249"/>
      <c r="CM11" s="1249"/>
      <c r="CN11" s="1249"/>
      <c r="CO11" s="1249"/>
      <c r="CP11" s="1249"/>
      <c r="CQ11" s="1249"/>
      <c r="CR11" s="1249"/>
      <c r="CS11" s="1249"/>
      <c r="CT11" s="1249"/>
      <c r="CU11" s="1249"/>
      <c r="CV11" s="1249"/>
      <c r="CW11" s="1249"/>
      <c r="CX11" s="1249"/>
      <c r="CY11" s="1249"/>
      <c r="CZ11" s="1249"/>
      <c r="DA11" s="1249"/>
      <c r="DB11" s="1249"/>
      <c r="DC11" s="1249"/>
      <c r="DD11" s="1249"/>
      <c r="DE11" s="1249"/>
    </row>
    <row r="12" spans="1:109" s="253" customFormat="1" ht="13">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row>
    <row r="13" spans="1:109" s="253" customFormat="1" ht="13">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row>
    <row r="14" spans="1:109" s="253" customFormat="1" ht="13">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249"/>
      <c r="DE14" s="1249"/>
    </row>
    <row r="15" spans="1:109" s="253" customFormat="1" ht="13">
      <c r="A15" s="255"/>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B15" s="1249"/>
      <c r="CC15" s="1249"/>
      <c r="CD15" s="1249"/>
      <c r="CE15" s="1249"/>
      <c r="CF15" s="1249"/>
      <c r="CG15" s="1249"/>
      <c r="CH15" s="1249"/>
      <c r="CI15" s="1249"/>
      <c r="CJ15" s="1249"/>
      <c r="CK15" s="1249"/>
      <c r="CL15" s="1249"/>
      <c r="CM15" s="1249"/>
      <c r="CN15" s="1249"/>
      <c r="CO15" s="1249"/>
      <c r="CP15" s="1249"/>
      <c r="CQ15" s="1249"/>
      <c r="CR15" s="1249"/>
      <c r="CS15" s="1249"/>
      <c r="CT15" s="1249"/>
      <c r="CU15" s="1249"/>
      <c r="CV15" s="1249"/>
      <c r="CW15" s="1249"/>
      <c r="CX15" s="1249"/>
      <c r="CY15" s="1249"/>
      <c r="CZ15" s="1249"/>
      <c r="DA15" s="1249"/>
      <c r="DB15" s="1249"/>
      <c r="DC15" s="1249"/>
      <c r="DD15" s="1249"/>
      <c r="DE15" s="1249"/>
    </row>
    <row r="16" spans="1:109" s="253" customFormat="1" ht="13">
      <c r="A16" s="255"/>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c r="CB16" s="1249"/>
      <c r="CC16" s="1249"/>
      <c r="CD16" s="1249"/>
      <c r="CE16" s="1249"/>
      <c r="CF16" s="1249"/>
      <c r="CG16" s="1249"/>
      <c r="CH16" s="1249"/>
      <c r="CI16" s="1249"/>
      <c r="CJ16" s="1249"/>
      <c r="CK16" s="1249"/>
      <c r="CL16" s="1249"/>
      <c r="CM16" s="1249"/>
      <c r="CN16" s="1249"/>
      <c r="CO16" s="1249"/>
      <c r="CP16" s="1249"/>
      <c r="CQ16" s="1249"/>
      <c r="CR16" s="1249"/>
      <c r="CS16" s="1249"/>
      <c r="CT16" s="1249"/>
      <c r="CU16" s="1249"/>
      <c r="CV16" s="1249"/>
      <c r="CW16" s="1249"/>
      <c r="CX16" s="1249"/>
      <c r="CY16" s="1249"/>
      <c r="CZ16" s="1249"/>
      <c r="DA16" s="1249"/>
      <c r="DB16" s="1249"/>
      <c r="DC16" s="1249"/>
      <c r="DD16" s="1249"/>
      <c r="DE16" s="1249"/>
    </row>
    <row r="17" spans="1:109" s="253" customFormat="1" ht="13">
      <c r="A17" s="255"/>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row>
    <row r="18" spans="1:109" s="253" customFormat="1" ht="13">
      <c r="A18" s="255"/>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49"/>
      <c r="BU18" s="1249"/>
      <c r="BV18" s="1249"/>
      <c r="BW18" s="1249"/>
      <c r="BX18" s="1249"/>
      <c r="BY18" s="1249"/>
      <c r="BZ18" s="1249"/>
      <c r="CA18" s="1249"/>
      <c r="CB18" s="1249"/>
      <c r="CC18" s="1249"/>
      <c r="CD18" s="1249"/>
      <c r="CE18" s="1249"/>
      <c r="CF18" s="1249"/>
      <c r="CG18" s="1249"/>
      <c r="CH18" s="1249"/>
      <c r="CI18" s="1249"/>
      <c r="CJ18" s="1249"/>
      <c r="CK18" s="1249"/>
      <c r="CL18" s="1249"/>
      <c r="CM18" s="1249"/>
      <c r="CN18" s="1249"/>
      <c r="CO18" s="1249"/>
      <c r="CP18" s="1249"/>
      <c r="CQ18" s="1249"/>
      <c r="CR18" s="1249"/>
      <c r="CS18" s="1249"/>
      <c r="CT18" s="1249"/>
      <c r="CU18" s="1249"/>
      <c r="CV18" s="1249"/>
      <c r="CW18" s="1249"/>
      <c r="CX18" s="1249"/>
      <c r="CY18" s="1249"/>
      <c r="CZ18" s="1249"/>
      <c r="DA18" s="1249"/>
      <c r="DB18" s="1249"/>
      <c r="DC18" s="1249"/>
      <c r="DD18" s="1249"/>
      <c r="DE18" s="1249"/>
    </row>
    <row r="19" spans="1:109" ht="13">
      <c r="DD19" s="255"/>
      <c r="DE19" s="255"/>
    </row>
    <row r="20" spans="1:109" ht="13">
      <c r="DD20" s="255"/>
      <c r="DE20" s="255"/>
    </row>
    <row r="21" spans="1:109" ht="17.25" customHeight="1">
      <c r="B21" s="1248"/>
      <c r="C21" s="257"/>
      <c r="D21" s="257"/>
      <c r="E21" s="257"/>
      <c r="F21" s="257"/>
      <c r="G21" s="257"/>
      <c r="H21" s="257"/>
      <c r="I21" s="257"/>
      <c r="J21" s="257"/>
      <c r="K21" s="257"/>
      <c r="L21" s="257"/>
      <c r="M21" s="257"/>
      <c r="N21" s="124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7"/>
      <c r="AU21" s="257"/>
      <c r="AV21" s="257"/>
      <c r="AW21" s="257"/>
      <c r="AX21" s="257"/>
      <c r="AY21" s="257"/>
      <c r="AZ21" s="257"/>
      <c r="BA21" s="257"/>
      <c r="BB21" s="257"/>
      <c r="BC21" s="257"/>
      <c r="BD21" s="257"/>
      <c r="BE21" s="257"/>
      <c r="BF21" s="1247"/>
      <c r="BG21" s="257"/>
      <c r="BH21" s="257"/>
      <c r="BI21" s="257"/>
      <c r="BJ21" s="257"/>
      <c r="BK21" s="257"/>
      <c r="BL21" s="257"/>
      <c r="BM21" s="257"/>
      <c r="BN21" s="257"/>
      <c r="BO21" s="257"/>
      <c r="BP21" s="257"/>
      <c r="BQ21" s="257"/>
      <c r="BR21" s="1247"/>
      <c r="BS21" s="257"/>
      <c r="BT21" s="257"/>
      <c r="BU21" s="257"/>
      <c r="BV21" s="257"/>
      <c r="BW21" s="257"/>
      <c r="BX21" s="257"/>
      <c r="BY21" s="257"/>
      <c r="BZ21" s="257"/>
      <c r="CA21" s="257"/>
      <c r="CB21" s="257"/>
      <c r="CC21" s="257"/>
      <c r="CD21" s="1247"/>
      <c r="CE21" s="257"/>
      <c r="CF21" s="257"/>
      <c r="CG21" s="257"/>
      <c r="CH21" s="257"/>
      <c r="CI21" s="257"/>
      <c r="CJ21" s="257"/>
      <c r="CK21" s="257"/>
      <c r="CL21" s="257"/>
      <c r="CM21" s="257"/>
      <c r="CN21" s="257"/>
      <c r="CO21" s="257"/>
      <c r="CP21" s="1247"/>
      <c r="CQ21" s="257"/>
      <c r="CR21" s="257"/>
      <c r="CS21" s="257"/>
      <c r="CT21" s="257"/>
      <c r="CU21" s="257"/>
      <c r="CV21" s="257"/>
      <c r="CW21" s="257"/>
      <c r="CX21" s="257"/>
      <c r="CY21" s="257"/>
      <c r="CZ21" s="257"/>
      <c r="DA21" s="257"/>
      <c r="DB21" s="1247"/>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1238"/>
      <c r="DD40" s="1238"/>
      <c r="DE40" s="255"/>
    </row>
    <row r="41" spans="2:109" ht="16.5">
      <c r="B41" s="256" t="s">
        <v>613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1235"/>
      <c r="I42" s="1234"/>
      <c r="J42" s="1234"/>
      <c r="K42" s="1234"/>
      <c r="AM42" s="1235"/>
      <c r="AN42" s="1235" t="s">
        <v>609</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c r="B43" s="259"/>
      <c r="AN43" s="1233" t="s">
        <v>612</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1"/>
    </row>
    <row r="44" spans="2:109" ht="13">
      <c r="B44" s="259"/>
      <c r="AN44" s="1230"/>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28"/>
    </row>
    <row r="45" spans="2:109" ht="13">
      <c r="B45" s="259"/>
      <c r="AN45" s="1230"/>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28"/>
    </row>
    <row r="46" spans="2:109" ht="13">
      <c r="B46" s="259"/>
      <c r="AN46" s="1230"/>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8"/>
    </row>
    <row r="47" spans="2:109" ht="13">
      <c r="B47" s="259"/>
      <c r="AN47" s="1227"/>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5"/>
    </row>
    <row r="48" spans="2:109" ht="13">
      <c r="B48" s="25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
      <c r="B49" s="259"/>
      <c r="AN49" s="255" t="s">
        <v>607</v>
      </c>
    </row>
    <row r="50" spans="1:109" ht="13">
      <c r="B50" s="25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560</v>
      </c>
      <c r="BQ50" s="1207"/>
      <c r="BR50" s="1207"/>
      <c r="BS50" s="1207"/>
      <c r="BT50" s="1207"/>
      <c r="BU50" s="1207"/>
      <c r="BV50" s="1207"/>
      <c r="BW50" s="1207"/>
      <c r="BX50" s="1207" t="s">
        <v>561</v>
      </c>
      <c r="BY50" s="1207"/>
      <c r="BZ50" s="1207"/>
      <c r="CA50" s="1207"/>
      <c r="CB50" s="1207"/>
      <c r="CC50" s="1207"/>
      <c r="CD50" s="1207"/>
      <c r="CE50" s="1207"/>
      <c r="CF50" s="1207" t="s">
        <v>562</v>
      </c>
      <c r="CG50" s="1207"/>
      <c r="CH50" s="1207"/>
      <c r="CI50" s="1207"/>
      <c r="CJ50" s="1207"/>
      <c r="CK50" s="1207"/>
      <c r="CL50" s="1207"/>
      <c r="CM50" s="1207"/>
      <c r="CN50" s="1207" t="s">
        <v>563</v>
      </c>
      <c r="CO50" s="1207"/>
      <c r="CP50" s="1207"/>
      <c r="CQ50" s="1207"/>
      <c r="CR50" s="1207"/>
      <c r="CS50" s="1207"/>
      <c r="CT50" s="1207"/>
      <c r="CU50" s="1207"/>
      <c r="CV50" s="1207" t="s">
        <v>564</v>
      </c>
      <c r="CW50" s="1207"/>
      <c r="CX50" s="1207"/>
      <c r="CY50" s="1207"/>
      <c r="CZ50" s="1207"/>
      <c r="DA50" s="1207"/>
      <c r="DB50" s="1207"/>
      <c r="DC50" s="1207"/>
    </row>
    <row r="51" spans="1:109" ht="13.5" customHeight="1">
      <c r="B51" s="259"/>
      <c r="G51" s="1214"/>
      <c r="H51" s="1214"/>
      <c r="I51" s="1246"/>
      <c r="J51" s="1246"/>
      <c r="K51" s="1213"/>
      <c r="L51" s="1213"/>
      <c r="M51" s="1213"/>
      <c r="N51" s="1213"/>
      <c r="AM51" s="1212"/>
      <c r="AN51" s="1206" t="s">
        <v>606</v>
      </c>
      <c r="AO51" s="1206"/>
      <c r="AP51" s="1206"/>
      <c r="AQ51" s="1206"/>
      <c r="AR51" s="1206"/>
      <c r="AS51" s="1206"/>
      <c r="AT51" s="1206"/>
      <c r="AU51" s="1206"/>
      <c r="AV51" s="1206"/>
      <c r="AW51" s="1206"/>
      <c r="AX51" s="1206"/>
      <c r="AY51" s="1206"/>
      <c r="AZ51" s="1206"/>
      <c r="BA51" s="1206"/>
      <c r="BB51" s="1206" t="s">
        <v>604</v>
      </c>
      <c r="BC51" s="1206"/>
      <c r="BD51" s="1206"/>
      <c r="BE51" s="1206"/>
      <c r="BF51" s="1206"/>
      <c r="BG51" s="1206"/>
      <c r="BH51" s="1206"/>
      <c r="BI51" s="1206"/>
      <c r="BJ51" s="1206"/>
      <c r="BK51" s="1206"/>
      <c r="BL51" s="1206"/>
      <c r="BM51" s="1206"/>
      <c r="BN51" s="1206"/>
      <c r="BO51" s="1206"/>
      <c r="BP51" s="1205">
        <v>44</v>
      </c>
      <c r="BQ51" s="1205"/>
      <c r="BR51" s="1205"/>
      <c r="BS51" s="1205"/>
      <c r="BT51" s="1205"/>
      <c r="BU51" s="1205"/>
      <c r="BV51" s="1205"/>
      <c r="BW51" s="1205"/>
      <c r="BX51" s="1205">
        <v>41.3</v>
      </c>
      <c r="BY51" s="1205"/>
      <c r="BZ51" s="1205"/>
      <c r="CA51" s="1205"/>
      <c r="CB51" s="1205"/>
      <c r="CC51" s="1205"/>
      <c r="CD51" s="1205"/>
      <c r="CE51" s="1205"/>
      <c r="CF51" s="1205">
        <v>40.6</v>
      </c>
      <c r="CG51" s="1205"/>
      <c r="CH51" s="1205"/>
      <c r="CI51" s="1205"/>
      <c r="CJ51" s="1205"/>
      <c r="CK51" s="1205"/>
      <c r="CL51" s="1205"/>
      <c r="CM51" s="1205"/>
      <c r="CN51" s="1205">
        <v>30.6</v>
      </c>
      <c r="CO51" s="1205"/>
      <c r="CP51" s="1205"/>
      <c r="CQ51" s="1205"/>
      <c r="CR51" s="1205"/>
      <c r="CS51" s="1205"/>
      <c r="CT51" s="1205"/>
      <c r="CU51" s="1205"/>
      <c r="CV51" s="1205">
        <v>28.3</v>
      </c>
      <c r="CW51" s="1205"/>
      <c r="CX51" s="1205"/>
      <c r="CY51" s="1205"/>
      <c r="CZ51" s="1205"/>
      <c r="DA51" s="1205"/>
      <c r="DB51" s="1205"/>
      <c r="DC51" s="1205"/>
    </row>
    <row r="52" spans="1:109" ht="13">
      <c r="B52" s="259"/>
      <c r="G52" s="1214"/>
      <c r="H52" s="1214"/>
      <c r="I52" s="1246"/>
      <c r="J52" s="1246"/>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c r="A53" s="1234"/>
      <c r="B53" s="25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611</v>
      </c>
      <c r="BC53" s="1206"/>
      <c r="BD53" s="1206"/>
      <c r="BE53" s="1206"/>
      <c r="BF53" s="1206"/>
      <c r="BG53" s="1206"/>
      <c r="BH53" s="1206"/>
      <c r="BI53" s="1206"/>
      <c r="BJ53" s="1206"/>
      <c r="BK53" s="1206"/>
      <c r="BL53" s="1206"/>
      <c r="BM53" s="1206"/>
      <c r="BN53" s="1206"/>
      <c r="BO53" s="1206"/>
      <c r="BP53" s="1205">
        <v>74.8</v>
      </c>
      <c r="BQ53" s="1205"/>
      <c r="BR53" s="1205"/>
      <c r="BS53" s="1205"/>
      <c r="BT53" s="1205"/>
      <c r="BU53" s="1205"/>
      <c r="BV53" s="1205"/>
      <c r="BW53" s="1205"/>
      <c r="BX53" s="1205">
        <v>76.3</v>
      </c>
      <c r="BY53" s="1205"/>
      <c r="BZ53" s="1205"/>
      <c r="CA53" s="1205"/>
      <c r="CB53" s="1205"/>
      <c r="CC53" s="1205"/>
      <c r="CD53" s="1205"/>
      <c r="CE53" s="1205"/>
      <c r="CF53" s="1205">
        <v>76.900000000000006</v>
      </c>
      <c r="CG53" s="1205"/>
      <c r="CH53" s="1205"/>
      <c r="CI53" s="1205"/>
      <c r="CJ53" s="1205"/>
      <c r="CK53" s="1205"/>
      <c r="CL53" s="1205"/>
      <c r="CM53" s="1205"/>
      <c r="CN53" s="1205">
        <v>78.2</v>
      </c>
      <c r="CO53" s="1205"/>
      <c r="CP53" s="1205"/>
      <c r="CQ53" s="1205"/>
      <c r="CR53" s="1205"/>
      <c r="CS53" s="1205"/>
      <c r="CT53" s="1205"/>
      <c r="CU53" s="1205"/>
      <c r="CV53" s="1205">
        <v>79.2</v>
      </c>
      <c r="CW53" s="1205"/>
      <c r="CX53" s="1205"/>
      <c r="CY53" s="1205"/>
      <c r="CZ53" s="1205"/>
      <c r="DA53" s="1205"/>
      <c r="DB53" s="1205"/>
      <c r="DC53" s="1205"/>
    </row>
    <row r="54" spans="1:109" ht="13">
      <c r="A54" s="1234"/>
      <c r="B54" s="25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c r="A55" s="1234"/>
      <c r="B55" s="259"/>
      <c r="G55" s="1210"/>
      <c r="H55" s="1210"/>
      <c r="I55" s="1210"/>
      <c r="J55" s="1210"/>
      <c r="K55" s="1213"/>
      <c r="L55" s="1213"/>
      <c r="M55" s="1213"/>
      <c r="N55" s="1213"/>
      <c r="AN55" s="1207" t="s">
        <v>605</v>
      </c>
      <c r="AO55" s="1207"/>
      <c r="AP55" s="1207"/>
      <c r="AQ55" s="1207"/>
      <c r="AR55" s="1207"/>
      <c r="AS55" s="1207"/>
      <c r="AT55" s="1207"/>
      <c r="AU55" s="1207"/>
      <c r="AV55" s="1207"/>
      <c r="AW55" s="1207"/>
      <c r="AX55" s="1207"/>
      <c r="AY55" s="1207"/>
      <c r="AZ55" s="1207"/>
      <c r="BA55" s="1207"/>
      <c r="BB55" s="1206" t="s">
        <v>604</v>
      </c>
      <c r="BC55" s="1206"/>
      <c r="BD55" s="1206"/>
      <c r="BE55" s="1206"/>
      <c r="BF55" s="1206"/>
      <c r="BG55" s="1206"/>
      <c r="BH55" s="1206"/>
      <c r="BI55" s="1206"/>
      <c r="BJ55" s="1206"/>
      <c r="BK55" s="1206"/>
      <c r="BL55" s="1206"/>
      <c r="BM55" s="1206"/>
      <c r="BN55" s="1206"/>
      <c r="BO55" s="1206"/>
      <c r="BP55" s="1205">
        <v>18.2</v>
      </c>
      <c r="BQ55" s="1205"/>
      <c r="BR55" s="1205"/>
      <c r="BS55" s="1205"/>
      <c r="BT55" s="1205"/>
      <c r="BU55" s="1205"/>
      <c r="BV55" s="1205"/>
      <c r="BW55" s="1205"/>
      <c r="BX55" s="1205">
        <v>20.3</v>
      </c>
      <c r="BY55" s="1205"/>
      <c r="BZ55" s="1205"/>
      <c r="CA55" s="1205"/>
      <c r="CB55" s="1205"/>
      <c r="CC55" s="1205"/>
      <c r="CD55" s="1205"/>
      <c r="CE55" s="1205"/>
      <c r="CF55" s="1205">
        <v>15.5</v>
      </c>
      <c r="CG55" s="1205"/>
      <c r="CH55" s="1205"/>
      <c r="CI55" s="1205"/>
      <c r="CJ55" s="1205"/>
      <c r="CK55" s="1205"/>
      <c r="CL55" s="1205"/>
      <c r="CM55" s="1205"/>
      <c r="CN55" s="1205">
        <v>4.5999999999999996</v>
      </c>
      <c r="CO55" s="1205"/>
      <c r="CP55" s="1205"/>
      <c r="CQ55" s="1205"/>
      <c r="CR55" s="1205"/>
      <c r="CS55" s="1205"/>
      <c r="CT55" s="1205"/>
      <c r="CU55" s="1205"/>
      <c r="CV55" s="1205">
        <v>1.6</v>
      </c>
      <c r="CW55" s="1205"/>
      <c r="CX55" s="1205"/>
      <c r="CY55" s="1205"/>
      <c r="CZ55" s="1205"/>
      <c r="DA55" s="1205"/>
      <c r="DB55" s="1205"/>
      <c r="DC55" s="1205"/>
    </row>
    <row r="56" spans="1:109" ht="13">
      <c r="A56" s="1234"/>
      <c r="B56" s="25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
      <c r="B57" s="1239"/>
      <c r="G57" s="1210"/>
      <c r="H57" s="1210"/>
      <c r="I57" s="1209"/>
      <c r="J57" s="1209"/>
      <c r="K57" s="1213"/>
      <c r="L57" s="1213"/>
      <c r="M57" s="1213"/>
      <c r="N57" s="1213"/>
      <c r="AM57" s="255"/>
      <c r="AN57" s="1207"/>
      <c r="AO57" s="1207"/>
      <c r="AP57" s="1207"/>
      <c r="AQ57" s="1207"/>
      <c r="AR57" s="1207"/>
      <c r="AS57" s="1207"/>
      <c r="AT57" s="1207"/>
      <c r="AU57" s="1207"/>
      <c r="AV57" s="1207"/>
      <c r="AW57" s="1207"/>
      <c r="AX57" s="1207"/>
      <c r="AY57" s="1207"/>
      <c r="AZ57" s="1207"/>
      <c r="BA57" s="1207"/>
      <c r="BB57" s="1206" t="s">
        <v>611</v>
      </c>
      <c r="BC57" s="1206"/>
      <c r="BD57" s="1206"/>
      <c r="BE57" s="1206"/>
      <c r="BF57" s="1206"/>
      <c r="BG57" s="1206"/>
      <c r="BH57" s="1206"/>
      <c r="BI57" s="1206"/>
      <c r="BJ57" s="1206"/>
      <c r="BK57" s="1206"/>
      <c r="BL57" s="1206"/>
      <c r="BM57" s="1206"/>
      <c r="BN57" s="1206"/>
      <c r="BO57" s="1206"/>
      <c r="BP57" s="1205">
        <v>59.3</v>
      </c>
      <c r="BQ57" s="1205"/>
      <c r="BR57" s="1205"/>
      <c r="BS57" s="1205"/>
      <c r="BT57" s="1205"/>
      <c r="BU57" s="1205"/>
      <c r="BV57" s="1205"/>
      <c r="BW57" s="1205"/>
      <c r="BX57" s="1205">
        <v>60.3</v>
      </c>
      <c r="BY57" s="1205"/>
      <c r="BZ57" s="1205"/>
      <c r="CA57" s="1205"/>
      <c r="CB57" s="1205"/>
      <c r="CC57" s="1205"/>
      <c r="CD57" s="1205"/>
      <c r="CE57" s="1205"/>
      <c r="CF57" s="1205">
        <v>61.5</v>
      </c>
      <c r="CG57" s="1205"/>
      <c r="CH57" s="1205"/>
      <c r="CI57" s="1205"/>
      <c r="CJ57" s="1205"/>
      <c r="CK57" s="1205"/>
      <c r="CL57" s="1205"/>
      <c r="CM57" s="1205"/>
      <c r="CN57" s="1205">
        <v>61</v>
      </c>
      <c r="CO57" s="1205"/>
      <c r="CP57" s="1205"/>
      <c r="CQ57" s="1205"/>
      <c r="CR57" s="1205"/>
      <c r="CS57" s="1205"/>
      <c r="CT57" s="1205"/>
      <c r="CU57" s="1205"/>
      <c r="CV57" s="1205">
        <v>62.3</v>
      </c>
      <c r="CW57" s="1205"/>
      <c r="CX57" s="1205"/>
      <c r="CY57" s="1205"/>
      <c r="CZ57" s="1205"/>
      <c r="DA57" s="1205"/>
      <c r="DB57" s="1205"/>
      <c r="DC57" s="1205"/>
      <c r="DD57" s="1244"/>
      <c r="DE57" s="1239"/>
    </row>
    <row r="58" spans="1:109" s="1234" customFormat="1" ht="13">
      <c r="A58" s="255"/>
      <c r="B58" s="1239"/>
      <c r="G58" s="1210"/>
      <c r="H58" s="1210"/>
      <c r="I58" s="1209"/>
      <c r="J58" s="1209"/>
      <c r="K58" s="1213"/>
      <c r="L58" s="1213"/>
      <c r="M58" s="1213"/>
      <c r="N58" s="1213"/>
      <c r="AM58" s="255"/>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4"/>
      <c r="DE58" s="1239"/>
    </row>
    <row r="59" spans="1:109" s="1234" customFormat="1" ht="13">
      <c r="A59" s="255"/>
      <c r="B59" s="1239"/>
      <c r="K59" s="1245"/>
      <c r="L59" s="1245"/>
      <c r="M59" s="1245"/>
      <c r="N59" s="1245"/>
      <c r="AQ59" s="1245"/>
      <c r="AR59" s="1245"/>
      <c r="AS59" s="1245"/>
      <c r="AT59" s="1245"/>
      <c r="BC59" s="1245"/>
      <c r="BD59" s="1245"/>
      <c r="BE59" s="1245"/>
      <c r="BF59" s="1245"/>
      <c r="BO59" s="1245"/>
      <c r="BP59" s="1245"/>
      <c r="BQ59" s="1245"/>
      <c r="BR59" s="1245"/>
      <c r="CA59" s="1245"/>
      <c r="CB59" s="1245"/>
      <c r="CC59" s="1245"/>
      <c r="CD59" s="1245"/>
      <c r="CM59" s="1245"/>
      <c r="CN59" s="1245"/>
      <c r="CO59" s="1245"/>
      <c r="CP59" s="1245"/>
      <c r="CY59" s="1245"/>
      <c r="CZ59" s="1245"/>
      <c r="DA59" s="1245"/>
      <c r="DB59" s="1245"/>
      <c r="DC59" s="1245"/>
      <c r="DD59" s="1244"/>
      <c r="DE59" s="1239"/>
    </row>
    <row r="60" spans="1:109" s="1234" customFormat="1" ht="13">
      <c r="A60" s="255"/>
      <c r="B60" s="1239"/>
      <c r="K60" s="1245"/>
      <c r="L60" s="1245"/>
      <c r="M60" s="1245"/>
      <c r="N60" s="1245"/>
      <c r="AQ60" s="1245"/>
      <c r="AR60" s="1245"/>
      <c r="AS60" s="1245"/>
      <c r="AT60" s="1245"/>
      <c r="BC60" s="1245"/>
      <c r="BD60" s="1245"/>
      <c r="BE60" s="1245"/>
      <c r="BF60" s="1245"/>
      <c r="BO60" s="1245"/>
      <c r="BP60" s="1245"/>
      <c r="BQ60" s="1245"/>
      <c r="BR60" s="1245"/>
      <c r="CA60" s="1245"/>
      <c r="CB60" s="1245"/>
      <c r="CC60" s="1245"/>
      <c r="CD60" s="1245"/>
      <c r="CM60" s="1245"/>
      <c r="CN60" s="1245"/>
      <c r="CO60" s="1245"/>
      <c r="CP60" s="1245"/>
      <c r="CY60" s="1245"/>
      <c r="CZ60" s="1245"/>
      <c r="DA60" s="1245"/>
      <c r="DB60" s="1245"/>
      <c r="DC60" s="1245"/>
      <c r="DD60" s="1244"/>
      <c r="DE60" s="1239"/>
    </row>
    <row r="61" spans="1:109" s="1234" customFormat="1" ht="13">
      <c r="A61" s="255"/>
      <c r="B61" s="1243"/>
      <c r="C61" s="1242"/>
      <c r="D61" s="1242"/>
      <c r="E61" s="1242"/>
      <c r="F61" s="1242"/>
      <c r="G61" s="1242"/>
      <c r="H61" s="1242"/>
      <c r="I61" s="1242"/>
      <c r="J61" s="1242"/>
      <c r="K61" s="1242"/>
      <c r="L61" s="1242"/>
      <c r="M61" s="1241"/>
      <c r="N61" s="1241"/>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1"/>
      <c r="AT61" s="1241"/>
      <c r="AU61" s="1242"/>
      <c r="AV61" s="1242"/>
      <c r="AW61" s="1242"/>
      <c r="AX61" s="1242"/>
      <c r="AY61" s="1242"/>
      <c r="AZ61" s="1242"/>
      <c r="BA61" s="1242"/>
      <c r="BB61" s="1242"/>
      <c r="BC61" s="1242"/>
      <c r="BD61" s="1242"/>
      <c r="BE61" s="1241"/>
      <c r="BF61" s="1241"/>
      <c r="BG61" s="1242"/>
      <c r="BH61" s="1242"/>
      <c r="BI61" s="1242"/>
      <c r="BJ61" s="1242"/>
      <c r="BK61" s="1242"/>
      <c r="BL61" s="1242"/>
      <c r="BM61" s="1242"/>
      <c r="BN61" s="1242"/>
      <c r="BO61" s="1242"/>
      <c r="BP61" s="1242"/>
      <c r="BQ61" s="1241"/>
      <c r="BR61" s="1241"/>
      <c r="BS61" s="1242"/>
      <c r="BT61" s="1242"/>
      <c r="BU61" s="1242"/>
      <c r="BV61" s="1242"/>
      <c r="BW61" s="1242"/>
      <c r="BX61" s="1242"/>
      <c r="BY61" s="1242"/>
      <c r="BZ61" s="1242"/>
      <c r="CA61" s="1242"/>
      <c r="CB61" s="1242"/>
      <c r="CC61" s="1241"/>
      <c r="CD61" s="1241"/>
      <c r="CE61" s="1242"/>
      <c r="CF61" s="1242"/>
      <c r="CG61" s="1242"/>
      <c r="CH61" s="1242"/>
      <c r="CI61" s="1242"/>
      <c r="CJ61" s="1242"/>
      <c r="CK61" s="1242"/>
      <c r="CL61" s="1242"/>
      <c r="CM61" s="1242"/>
      <c r="CN61" s="1242"/>
      <c r="CO61" s="1241"/>
      <c r="CP61" s="1241"/>
      <c r="CQ61" s="1242"/>
      <c r="CR61" s="1242"/>
      <c r="CS61" s="1242"/>
      <c r="CT61" s="1242"/>
      <c r="CU61" s="1242"/>
      <c r="CV61" s="1242"/>
      <c r="CW61" s="1242"/>
      <c r="CX61" s="1242"/>
      <c r="CY61" s="1242"/>
      <c r="CZ61" s="1242"/>
      <c r="DA61" s="1241"/>
      <c r="DB61" s="1241"/>
      <c r="DC61" s="1241"/>
      <c r="DD61" s="1240"/>
      <c r="DE61" s="1239"/>
    </row>
    <row r="62" spans="1:109" ht="13">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255"/>
    </row>
    <row r="63" spans="1:109" ht="16.5">
      <c r="B63" s="312" t="s">
        <v>610</v>
      </c>
    </row>
    <row r="64" spans="1:109" ht="13">
      <c r="B64" s="259"/>
      <c r="G64" s="1235"/>
      <c r="I64" s="1237"/>
      <c r="J64" s="1237"/>
      <c r="K64" s="1237"/>
      <c r="L64" s="1237"/>
      <c r="M64" s="1237"/>
      <c r="N64" s="1236"/>
      <c r="AM64" s="1235"/>
      <c r="AN64" s="1235" t="s">
        <v>609</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
      <c r="B65" s="259"/>
      <c r="AN65" s="1233" t="s">
        <v>608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
      <c r="B66" s="25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
      <c r="B67" s="25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
      <c r="B68" s="25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
      <c r="B69" s="25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
      <c r="B70" s="25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
      <c r="B71" s="259"/>
      <c r="G71" s="1220"/>
      <c r="I71" s="1223"/>
      <c r="J71" s="1222"/>
      <c r="K71" s="1222"/>
      <c r="L71" s="1221"/>
      <c r="M71" s="1222"/>
      <c r="N71" s="1221"/>
      <c r="AM71" s="1220"/>
      <c r="AN71" s="255" t="s">
        <v>607</v>
      </c>
    </row>
    <row r="72" spans="2:107" ht="13">
      <c r="B72" s="25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560</v>
      </c>
      <c r="BQ72" s="1207"/>
      <c r="BR72" s="1207"/>
      <c r="BS72" s="1207"/>
      <c r="BT72" s="1207"/>
      <c r="BU72" s="1207"/>
      <c r="BV72" s="1207"/>
      <c r="BW72" s="1207"/>
      <c r="BX72" s="1207" t="s">
        <v>561</v>
      </c>
      <c r="BY72" s="1207"/>
      <c r="BZ72" s="1207"/>
      <c r="CA72" s="1207"/>
      <c r="CB72" s="1207"/>
      <c r="CC72" s="1207"/>
      <c r="CD72" s="1207"/>
      <c r="CE72" s="1207"/>
      <c r="CF72" s="1207" t="s">
        <v>562</v>
      </c>
      <c r="CG72" s="1207"/>
      <c r="CH72" s="1207"/>
      <c r="CI72" s="1207"/>
      <c r="CJ72" s="1207"/>
      <c r="CK72" s="1207"/>
      <c r="CL72" s="1207"/>
      <c r="CM72" s="1207"/>
      <c r="CN72" s="1207" t="s">
        <v>563</v>
      </c>
      <c r="CO72" s="1207"/>
      <c r="CP72" s="1207"/>
      <c r="CQ72" s="1207"/>
      <c r="CR72" s="1207"/>
      <c r="CS72" s="1207"/>
      <c r="CT72" s="1207"/>
      <c r="CU72" s="1207"/>
      <c r="CV72" s="1207" t="s">
        <v>564</v>
      </c>
      <c r="CW72" s="1207"/>
      <c r="CX72" s="1207"/>
      <c r="CY72" s="1207"/>
      <c r="CZ72" s="1207"/>
      <c r="DA72" s="1207"/>
      <c r="DB72" s="1207"/>
      <c r="DC72" s="1207"/>
    </row>
    <row r="73" spans="2:107" ht="13">
      <c r="B73" s="259"/>
      <c r="G73" s="1214"/>
      <c r="H73" s="1214"/>
      <c r="I73" s="1214"/>
      <c r="J73" s="1214"/>
      <c r="K73" s="1211"/>
      <c r="L73" s="1211"/>
      <c r="M73" s="1211"/>
      <c r="N73" s="1211"/>
      <c r="AM73" s="1212"/>
      <c r="AN73" s="1206" t="s">
        <v>606</v>
      </c>
      <c r="AO73" s="1206"/>
      <c r="AP73" s="1206"/>
      <c r="AQ73" s="1206"/>
      <c r="AR73" s="1206"/>
      <c r="AS73" s="1206"/>
      <c r="AT73" s="1206"/>
      <c r="AU73" s="1206"/>
      <c r="AV73" s="1206"/>
      <c r="AW73" s="1206"/>
      <c r="AX73" s="1206"/>
      <c r="AY73" s="1206"/>
      <c r="AZ73" s="1206"/>
      <c r="BA73" s="1206"/>
      <c r="BB73" s="1206" t="s">
        <v>604</v>
      </c>
      <c r="BC73" s="1206"/>
      <c r="BD73" s="1206"/>
      <c r="BE73" s="1206"/>
      <c r="BF73" s="1206"/>
      <c r="BG73" s="1206"/>
      <c r="BH73" s="1206"/>
      <c r="BI73" s="1206"/>
      <c r="BJ73" s="1206"/>
      <c r="BK73" s="1206"/>
      <c r="BL73" s="1206"/>
      <c r="BM73" s="1206"/>
      <c r="BN73" s="1206"/>
      <c r="BO73" s="1206"/>
      <c r="BP73" s="1205">
        <v>44</v>
      </c>
      <c r="BQ73" s="1205"/>
      <c r="BR73" s="1205"/>
      <c r="BS73" s="1205"/>
      <c r="BT73" s="1205"/>
      <c r="BU73" s="1205"/>
      <c r="BV73" s="1205"/>
      <c r="BW73" s="1205"/>
      <c r="BX73" s="1205">
        <v>41.3</v>
      </c>
      <c r="BY73" s="1205"/>
      <c r="BZ73" s="1205"/>
      <c r="CA73" s="1205"/>
      <c r="CB73" s="1205"/>
      <c r="CC73" s="1205"/>
      <c r="CD73" s="1205"/>
      <c r="CE73" s="1205"/>
      <c r="CF73" s="1205">
        <v>40.6</v>
      </c>
      <c r="CG73" s="1205"/>
      <c r="CH73" s="1205"/>
      <c r="CI73" s="1205"/>
      <c r="CJ73" s="1205"/>
      <c r="CK73" s="1205"/>
      <c r="CL73" s="1205"/>
      <c r="CM73" s="1205"/>
      <c r="CN73" s="1205">
        <v>30.6</v>
      </c>
      <c r="CO73" s="1205"/>
      <c r="CP73" s="1205"/>
      <c r="CQ73" s="1205"/>
      <c r="CR73" s="1205"/>
      <c r="CS73" s="1205"/>
      <c r="CT73" s="1205"/>
      <c r="CU73" s="1205"/>
      <c r="CV73" s="1205">
        <v>28.3</v>
      </c>
      <c r="CW73" s="1205"/>
      <c r="CX73" s="1205"/>
      <c r="CY73" s="1205"/>
      <c r="CZ73" s="1205"/>
      <c r="DA73" s="1205"/>
      <c r="DB73" s="1205"/>
      <c r="DC73" s="1205"/>
    </row>
    <row r="74" spans="2:107" ht="13">
      <c r="B74" s="25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c r="B75" s="25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603</v>
      </c>
      <c r="BC75" s="1206"/>
      <c r="BD75" s="1206"/>
      <c r="BE75" s="1206"/>
      <c r="BF75" s="1206"/>
      <c r="BG75" s="1206"/>
      <c r="BH75" s="1206"/>
      <c r="BI75" s="1206"/>
      <c r="BJ75" s="1206"/>
      <c r="BK75" s="1206"/>
      <c r="BL75" s="1206"/>
      <c r="BM75" s="1206"/>
      <c r="BN75" s="1206"/>
      <c r="BO75" s="1206"/>
      <c r="BP75" s="1205">
        <v>6.3</v>
      </c>
      <c r="BQ75" s="1205"/>
      <c r="BR75" s="1205"/>
      <c r="BS75" s="1205"/>
      <c r="BT75" s="1205"/>
      <c r="BU75" s="1205"/>
      <c r="BV75" s="1205"/>
      <c r="BW75" s="1205"/>
      <c r="BX75" s="1205">
        <v>6.5</v>
      </c>
      <c r="BY75" s="1205"/>
      <c r="BZ75" s="1205"/>
      <c r="CA75" s="1205"/>
      <c r="CB75" s="1205"/>
      <c r="CC75" s="1205"/>
      <c r="CD75" s="1205"/>
      <c r="CE75" s="1205"/>
      <c r="CF75" s="1205">
        <v>6.9</v>
      </c>
      <c r="CG75" s="1205"/>
      <c r="CH75" s="1205"/>
      <c r="CI75" s="1205"/>
      <c r="CJ75" s="1205"/>
      <c r="CK75" s="1205"/>
      <c r="CL75" s="1205"/>
      <c r="CM75" s="1205"/>
      <c r="CN75" s="1205">
        <v>6.8</v>
      </c>
      <c r="CO75" s="1205"/>
      <c r="CP75" s="1205"/>
      <c r="CQ75" s="1205"/>
      <c r="CR75" s="1205"/>
      <c r="CS75" s="1205"/>
      <c r="CT75" s="1205"/>
      <c r="CU75" s="1205"/>
      <c r="CV75" s="1205">
        <v>6.3</v>
      </c>
      <c r="CW75" s="1205"/>
      <c r="CX75" s="1205"/>
      <c r="CY75" s="1205"/>
      <c r="CZ75" s="1205"/>
      <c r="DA75" s="1205"/>
      <c r="DB75" s="1205"/>
      <c r="DC75" s="1205"/>
    </row>
    <row r="76" spans="2:107" ht="13">
      <c r="B76" s="25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c r="B77" s="259"/>
      <c r="G77" s="1210"/>
      <c r="H77" s="1210"/>
      <c r="I77" s="1210"/>
      <c r="J77" s="1210"/>
      <c r="K77" s="1211"/>
      <c r="L77" s="1211"/>
      <c r="M77" s="1211"/>
      <c r="N77" s="1211"/>
      <c r="AN77" s="1207" t="s">
        <v>605</v>
      </c>
      <c r="AO77" s="1207"/>
      <c r="AP77" s="1207"/>
      <c r="AQ77" s="1207"/>
      <c r="AR77" s="1207"/>
      <c r="AS77" s="1207"/>
      <c r="AT77" s="1207"/>
      <c r="AU77" s="1207"/>
      <c r="AV77" s="1207"/>
      <c r="AW77" s="1207"/>
      <c r="AX77" s="1207"/>
      <c r="AY77" s="1207"/>
      <c r="AZ77" s="1207"/>
      <c r="BA77" s="1207"/>
      <c r="BB77" s="1206" t="s">
        <v>604</v>
      </c>
      <c r="BC77" s="1206"/>
      <c r="BD77" s="1206"/>
      <c r="BE77" s="1206"/>
      <c r="BF77" s="1206"/>
      <c r="BG77" s="1206"/>
      <c r="BH77" s="1206"/>
      <c r="BI77" s="1206"/>
      <c r="BJ77" s="1206"/>
      <c r="BK77" s="1206"/>
      <c r="BL77" s="1206"/>
      <c r="BM77" s="1206"/>
      <c r="BN77" s="1206"/>
      <c r="BO77" s="1206"/>
      <c r="BP77" s="1205">
        <v>18.2</v>
      </c>
      <c r="BQ77" s="1205"/>
      <c r="BR77" s="1205"/>
      <c r="BS77" s="1205"/>
      <c r="BT77" s="1205"/>
      <c r="BU77" s="1205"/>
      <c r="BV77" s="1205"/>
      <c r="BW77" s="1205"/>
      <c r="BX77" s="1205">
        <v>20.3</v>
      </c>
      <c r="BY77" s="1205"/>
      <c r="BZ77" s="1205"/>
      <c r="CA77" s="1205"/>
      <c r="CB77" s="1205"/>
      <c r="CC77" s="1205"/>
      <c r="CD77" s="1205"/>
      <c r="CE77" s="1205"/>
      <c r="CF77" s="1205">
        <v>15.5</v>
      </c>
      <c r="CG77" s="1205"/>
      <c r="CH77" s="1205"/>
      <c r="CI77" s="1205"/>
      <c r="CJ77" s="1205"/>
      <c r="CK77" s="1205"/>
      <c r="CL77" s="1205"/>
      <c r="CM77" s="1205"/>
      <c r="CN77" s="1205">
        <v>4.5999999999999996</v>
      </c>
      <c r="CO77" s="1205"/>
      <c r="CP77" s="1205"/>
      <c r="CQ77" s="1205"/>
      <c r="CR77" s="1205"/>
      <c r="CS77" s="1205"/>
      <c r="CT77" s="1205"/>
      <c r="CU77" s="1205"/>
      <c r="CV77" s="1205">
        <v>1.6</v>
      </c>
      <c r="CW77" s="1205"/>
      <c r="CX77" s="1205"/>
      <c r="CY77" s="1205"/>
      <c r="CZ77" s="1205"/>
      <c r="DA77" s="1205"/>
      <c r="DB77" s="1205"/>
      <c r="DC77" s="1205"/>
    </row>
    <row r="78" spans="2:107" ht="13">
      <c r="B78" s="25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c r="B79" s="25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603</v>
      </c>
      <c r="BC79" s="1206"/>
      <c r="BD79" s="1206"/>
      <c r="BE79" s="1206"/>
      <c r="BF79" s="1206"/>
      <c r="BG79" s="1206"/>
      <c r="BH79" s="1206"/>
      <c r="BI79" s="1206"/>
      <c r="BJ79" s="1206"/>
      <c r="BK79" s="1206"/>
      <c r="BL79" s="1206"/>
      <c r="BM79" s="1206"/>
      <c r="BN79" s="1206"/>
      <c r="BO79" s="1206"/>
      <c r="BP79" s="1205">
        <v>6.8</v>
      </c>
      <c r="BQ79" s="1205"/>
      <c r="BR79" s="1205"/>
      <c r="BS79" s="1205"/>
      <c r="BT79" s="1205"/>
      <c r="BU79" s="1205"/>
      <c r="BV79" s="1205"/>
      <c r="BW79" s="1205"/>
      <c r="BX79" s="1205">
        <v>6.6</v>
      </c>
      <c r="BY79" s="1205"/>
      <c r="BZ79" s="1205"/>
      <c r="CA79" s="1205"/>
      <c r="CB79" s="1205"/>
      <c r="CC79" s="1205"/>
      <c r="CD79" s="1205"/>
      <c r="CE79" s="1205"/>
      <c r="CF79" s="1205">
        <v>6.4</v>
      </c>
      <c r="CG79" s="1205"/>
      <c r="CH79" s="1205"/>
      <c r="CI79" s="1205"/>
      <c r="CJ79" s="1205"/>
      <c r="CK79" s="1205"/>
      <c r="CL79" s="1205"/>
      <c r="CM79" s="1205"/>
      <c r="CN79" s="1205">
        <v>6.3</v>
      </c>
      <c r="CO79" s="1205"/>
      <c r="CP79" s="1205"/>
      <c r="CQ79" s="1205"/>
      <c r="CR79" s="1205"/>
      <c r="CS79" s="1205"/>
      <c r="CT79" s="1205"/>
      <c r="CU79" s="1205"/>
      <c r="CV79" s="1205">
        <v>6.6</v>
      </c>
      <c r="CW79" s="1205"/>
      <c r="CX79" s="1205"/>
      <c r="CY79" s="1205"/>
      <c r="CZ79" s="1205"/>
      <c r="DA79" s="1205"/>
      <c r="DB79" s="1205"/>
      <c r="DC79" s="1205"/>
    </row>
    <row r="80" spans="2:107" ht="13">
      <c r="B80" s="25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c r="B81" s="259"/>
    </row>
    <row r="82" spans="2:109" ht="16.5">
      <c r="B82" s="25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BRdSRUfSHSGjn5ASYASc51z3XBA90FbnU2+Ty2QoTbNf0AjLw1jZCIDjMKgcoVz7W0SyQNHkG7P1UdYGU0FRyg==" saltValue="L9D3ErtvL+p2A0PzSljoI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3C2E-3523-451D-A1A6-CBF4103B2E73}">
  <sheetPr>
    <pageSetUpPr fitToPage="1"/>
  </sheetPr>
  <dimension ref="A1:DR125"/>
  <sheetViews>
    <sheetView showGridLines="0" topLeftCell="P103" zoomScaleNormal="100" zoomScaleSheetLayoutView="70" workbookViewId="0">
      <selection activeCell="AN65" sqref="AN65:DC6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507</v>
      </c>
    </row>
  </sheetData>
  <sheetProtection algorithmName="SHA-512" hashValue="i+rb9Rypy6iJrfnbG5A9B7cS6OMym3jt/OhrYMLgz3vavj7wU1Nv5I75ANtmDiSbD4a15lJA2R1Y8g3nIvCVuQ==" saltValue="SPZ1pmMOt7Ndug5A7hA9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CECE-D132-466A-9A90-804B26384F25}">
  <sheetPr>
    <pageSetUpPr fitToPage="1"/>
  </sheetPr>
  <dimension ref="A1:DR125"/>
  <sheetViews>
    <sheetView showGridLines="0" topLeftCell="A89" zoomScale="70" zoomScaleNormal="70" zoomScaleSheetLayoutView="55" workbookViewId="0">
      <selection activeCell="AN65" sqref="AN65:DC6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507</v>
      </c>
    </row>
  </sheetData>
  <sheetProtection algorithmName="SHA-512" hashValue="acn3GjXamZEdumamjXmdVqA/qMAWKgUqJqVnfr/q8jOLoSFmpRpARdGQ5JG6J6iys9lP/Icx59X/FHKHVunXiA==" saltValue="xbNzXOvGQIaWi5GCSDL2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557</v>
      </c>
      <c r="G2" s="149"/>
      <c r="H2" s="150"/>
    </row>
    <row r="3" spans="1:8">
      <c r="A3" s="146" t="s">
        <v>550</v>
      </c>
      <c r="B3" s="151"/>
      <c r="C3" s="152"/>
      <c r="D3" s="153">
        <v>16985</v>
      </c>
      <c r="E3" s="154"/>
      <c r="F3" s="155">
        <v>47387</v>
      </c>
      <c r="G3" s="156"/>
      <c r="H3" s="157"/>
    </row>
    <row r="4" spans="1:8">
      <c r="A4" s="158"/>
      <c r="B4" s="159"/>
      <c r="C4" s="160"/>
      <c r="D4" s="161">
        <v>8026</v>
      </c>
      <c r="E4" s="162"/>
      <c r="F4" s="163">
        <v>24928</v>
      </c>
      <c r="G4" s="164"/>
      <c r="H4" s="165"/>
    </row>
    <row r="5" spans="1:8">
      <c r="A5" s="146" t="s">
        <v>552</v>
      </c>
      <c r="B5" s="151"/>
      <c r="C5" s="152"/>
      <c r="D5" s="153">
        <v>11189</v>
      </c>
      <c r="E5" s="154"/>
      <c r="F5" s="155">
        <v>51264</v>
      </c>
      <c r="G5" s="156"/>
      <c r="H5" s="157"/>
    </row>
    <row r="6" spans="1:8">
      <c r="A6" s="158"/>
      <c r="B6" s="159"/>
      <c r="C6" s="160"/>
      <c r="D6" s="161">
        <v>5377</v>
      </c>
      <c r="E6" s="162"/>
      <c r="F6" s="163">
        <v>26040</v>
      </c>
      <c r="G6" s="164"/>
      <c r="H6" s="165"/>
    </row>
    <row r="7" spans="1:8">
      <c r="A7" s="146" t="s">
        <v>553</v>
      </c>
      <c r="B7" s="151"/>
      <c r="C7" s="152"/>
      <c r="D7" s="153">
        <v>32703</v>
      </c>
      <c r="E7" s="154"/>
      <c r="F7" s="155">
        <v>52068</v>
      </c>
      <c r="G7" s="156"/>
      <c r="H7" s="157"/>
    </row>
    <row r="8" spans="1:8">
      <c r="A8" s="158"/>
      <c r="B8" s="159"/>
      <c r="C8" s="160"/>
      <c r="D8" s="161">
        <v>19702</v>
      </c>
      <c r="E8" s="162"/>
      <c r="F8" s="163">
        <v>26936</v>
      </c>
      <c r="G8" s="164"/>
      <c r="H8" s="165"/>
    </row>
    <row r="9" spans="1:8">
      <c r="A9" s="146" t="s">
        <v>554</v>
      </c>
      <c r="B9" s="151"/>
      <c r="C9" s="152"/>
      <c r="D9" s="153">
        <v>11219</v>
      </c>
      <c r="E9" s="154"/>
      <c r="F9" s="155">
        <v>47161</v>
      </c>
      <c r="G9" s="156"/>
      <c r="H9" s="157"/>
    </row>
    <row r="10" spans="1:8">
      <c r="A10" s="158"/>
      <c r="B10" s="159"/>
      <c r="C10" s="160"/>
      <c r="D10" s="161">
        <v>8393</v>
      </c>
      <c r="E10" s="162"/>
      <c r="F10" s="163">
        <v>24595</v>
      </c>
      <c r="G10" s="164"/>
      <c r="H10" s="165"/>
    </row>
    <row r="11" spans="1:8">
      <c r="A11" s="146" t="s">
        <v>555</v>
      </c>
      <c r="B11" s="151"/>
      <c r="C11" s="152"/>
      <c r="D11" s="153">
        <v>27887</v>
      </c>
      <c r="E11" s="154"/>
      <c r="F11" s="155">
        <v>43423</v>
      </c>
      <c r="G11" s="156"/>
      <c r="H11" s="157"/>
    </row>
    <row r="12" spans="1:8">
      <c r="A12" s="158"/>
      <c r="B12" s="159"/>
      <c r="C12" s="166"/>
      <c r="D12" s="161">
        <v>19284</v>
      </c>
      <c r="E12" s="162"/>
      <c r="F12" s="163">
        <v>22207</v>
      </c>
      <c r="G12" s="164"/>
      <c r="H12" s="165"/>
    </row>
    <row r="13" spans="1:8">
      <c r="A13" s="146"/>
      <c r="B13" s="151"/>
      <c r="C13" s="152"/>
      <c r="D13" s="153">
        <v>19997</v>
      </c>
      <c r="E13" s="154"/>
      <c r="F13" s="155">
        <v>48261</v>
      </c>
      <c r="G13" s="167"/>
      <c r="H13" s="157"/>
    </row>
    <row r="14" spans="1:8">
      <c r="A14" s="158"/>
      <c r="B14" s="159"/>
      <c r="C14" s="160"/>
      <c r="D14" s="161">
        <v>12156</v>
      </c>
      <c r="E14" s="162"/>
      <c r="F14" s="163">
        <v>24941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3.41</v>
      </c>
      <c r="C19" s="168">
        <f>ROUND(VALUE(SUBSTITUTE(実質収支比率等に係る経年分析!G$48,"▲","-")),2)</f>
        <v>4.33</v>
      </c>
      <c r="D19" s="168">
        <f>ROUND(VALUE(SUBSTITUTE(実質収支比率等に係る経年分析!H$48,"▲","-")),2)</f>
        <v>3.77</v>
      </c>
      <c r="E19" s="168">
        <f>ROUND(VALUE(SUBSTITUTE(実質収支比率等に係る経年分析!I$48,"▲","-")),2)</f>
        <v>6.41</v>
      </c>
      <c r="F19" s="168">
        <f>ROUND(VALUE(SUBSTITUTE(実質収支比率等に係る経年分析!J$48,"▲","-")),2)</f>
        <v>6.72</v>
      </c>
    </row>
    <row r="20" spans="1:11">
      <c r="A20" s="168" t="s">
        <v>57</v>
      </c>
      <c r="B20" s="168">
        <f>ROUND(VALUE(SUBSTITUTE(実質収支比率等に係る経年分析!F$47,"▲","-")),2)</f>
        <v>13.25</v>
      </c>
      <c r="C20" s="168">
        <f>ROUND(VALUE(SUBSTITUTE(実質収支比率等に係る経年分析!G$47,"▲","-")),2)</f>
        <v>11.9</v>
      </c>
      <c r="D20" s="168">
        <f>ROUND(VALUE(SUBSTITUTE(実質収支比率等に係る経年分析!H$47,"▲","-")),2)</f>
        <v>12.75</v>
      </c>
      <c r="E20" s="168">
        <f>ROUND(VALUE(SUBSTITUTE(実質収支比率等に係る経年分析!I$47,"▲","-")),2)</f>
        <v>16.89</v>
      </c>
      <c r="F20" s="168">
        <f>ROUND(VALUE(SUBSTITUTE(実質収支比率等に係る経年分析!J$47,"▲","-")),2)</f>
        <v>18.96</v>
      </c>
    </row>
    <row r="21" spans="1:11">
      <c r="A21" s="168" t="s">
        <v>58</v>
      </c>
      <c r="B21" s="168">
        <f>IF(ISNUMBER(VALUE(SUBSTITUTE(実質収支比率等に係る経年分析!F$49,"▲","-"))),ROUND(VALUE(SUBSTITUTE(実質収支比率等に係る経年分析!F$49,"▲","-")),2),NA())</f>
        <v>-2.2999999999999998</v>
      </c>
      <c r="C21" s="168">
        <f>IF(ISNUMBER(VALUE(SUBSTITUTE(実質収支比率等に係る経年分析!G$49,"▲","-"))),ROUND(VALUE(SUBSTITUTE(実質収支比率等に係る経年分析!G$49,"▲","-")),2),NA())</f>
        <v>-3.14</v>
      </c>
      <c r="D21" s="168">
        <f>IF(ISNUMBER(VALUE(SUBSTITUTE(実質収支比率等に係る経年分析!H$49,"▲","-"))),ROUND(VALUE(SUBSTITUTE(実質収支比率等に係る経年分析!H$49,"▲","-")),2),NA())</f>
        <v>-2.29</v>
      </c>
      <c r="E21" s="168">
        <f>IF(ISNUMBER(VALUE(SUBSTITUTE(実質収支比率等に係る経年分析!I$49,"▲","-"))),ROUND(VALUE(SUBSTITUTE(実質収支比率等に係る経年分析!I$49,"▲","-")),2),NA())</f>
        <v>4.8899999999999997</v>
      </c>
      <c r="F21" s="168">
        <f>IF(ISNUMBER(VALUE(SUBSTITUTE(実質収支比率等に係る経年分析!J$49,"▲","-"))),ROUND(VALUE(SUBSTITUTE(実質収支比率等に係る経年分析!J$49,"▲","-")),2),NA())</f>
        <v>-4.26</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3.08</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0.97</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1.21</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2.5299999999999998</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6.71</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20.149999999999999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19.399999999999999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17.88</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828</v>
      </c>
      <c r="E42" s="170"/>
      <c r="F42" s="170"/>
      <c r="G42" s="170">
        <f>'実質公債費比率（分子）の構造'!L$52</f>
        <v>822</v>
      </c>
      <c r="H42" s="170"/>
      <c r="I42" s="170"/>
      <c r="J42" s="170">
        <f>'実質公債費比率（分子）の構造'!M$52</f>
        <v>806</v>
      </c>
      <c r="K42" s="170"/>
      <c r="L42" s="170"/>
      <c r="M42" s="170">
        <f>'実質公債費比率（分子）の構造'!N$52</f>
        <v>831</v>
      </c>
      <c r="N42" s="170"/>
      <c r="O42" s="170"/>
      <c r="P42" s="170">
        <f>'実質公債費比率（分子）の構造'!O$52</f>
        <v>820</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68</v>
      </c>
      <c r="B45" s="170">
        <f>'実質公債費比率（分子）の構造'!K$49</f>
        <v>35</v>
      </c>
      <c r="C45" s="170"/>
      <c r="D45" s="170"/>
      <c r="E45" s="170">
        <f>'実質公債費比率（分子）の構造'!L$49</f>
        <v>27</v>
      </c>
      <c r="F45" s="170"/>
      <c r="G45" s="170"/>
      <c r="H45" s="170">
        <f>'実質公債費比率（分子）の構造'!M$49</f>
        <v>25</v>
      </c>
      <c r="I45" s="170"/>
      <c r="J45" s="170"/>
      <c r="K45" s="170">
        <f>'実質公債費比率（分子）の構造'!N$49</f>
        <v>37</v>
      </c>
      <c r="L45" s="170"/>
      <c r="M45" s="170"/>
      <c r="N45" s="170">
        <f>'実質公債費比率（分子）の構造'!O$49</f>
        <v>37</v>
      </c>
      <c r="O45" s="170"/>
      <c r="P45" s="170"/>
    </row>
    <row r="46" spans="1:16">
      <c r="A46" s="170" t="s">
        <v>69</v>
      </c>
      <c r="B46" s="170">
        <f>'実質公債費比率（分子）の構造'!K$48</f>
        <v>198</v>
      </c>
      <c r="C46" s="170"/>
      <c r="D46" s="170"/>
      <c r="E46" s="170">
        <f>'実質公債費比率（分子）の構造'!L$48</f>
        <v>207</v>
      </c>
      <c r="F46" s="170"/>
      <c r="G46" s="170"/>
      <c r="H46" s="170">
        <f>'実質公債費比率（分子）の構造'!M$48</f>
        <v>232</v>
      </c>
      <c r="I46" s="170"/>
      <c r="J46" s="170"/>
      <c r="K46" s="170">
        <f>'実質公債費比率（分子）の構造'!N$48</f>
        <v>211</v>
      </c>
      <c r="L46" s="170"/>
      <c r="M46" s="170"/>
      <c r="N46" s="170">
        <f>'実質公債費比率（分子）の構造'!O$48</f>
        <v>215</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975</v>
      </c>
      <c r="C49" s="170"/>
      <c r="D49" s="170"/>
      <c r="E49" s="170">
        <f>'実質公債費比率（分子）の構造'!L$45</f>
        <v>965</v>
      </c>
      <c r="F49" s="170"/>
      <c r="G49" s="170"/>
      <c r="H49" s="170">
        <f>'実質公債費比率（分子）の構造'!M$45</f>
        <v>989</v>
      </c>
      <c r="I49" s="170"/>
      <c r="J49" s="170"/>
      <c r="K49" s="170">
        <f>'実質公債費比率（分子）の構造'!N$45</f>
        <v>976</v>
      </c>
      <c r="L49" s="170"/>
      <c r="M49" s="170"/>
      <c r="N49" s="170">
        <f>'実質公債費比率（分子）の構造'!O$45</f>
        <v>886</v>
      </c>
      <c r="O49" s="170"/>
      <c r="P49" s="170"/>
    </row>
    <row r="50" spans="1:16">
      <c r="A50" s="170" t="s">
        <v>73</v>
      </c>
      <c r="B50" s="170" t="e">
        <f>NA()</f>
        <v>#N/A</v>
      </c>
      <c r="C50" s="170">
        <f>IF(ISNUMBER('実質公債費比率（分子）の構造'!K$53),'実質公債費比率（分子）の構造'!K$53,NA())</f>
        <v>380</v>
      </c>
      <c r="D50" s="170" t="e">
        <f>NA()</f>
        <v>#N/A</v>
      </c>
      <c r="E50" s="170" t="e">
        <f>NA()</f>
        <v>#N/A</v>
      </c>
      <c r="F50" s="170">
        <f>IF(ISNUMBER('実質公債費比率（分子）の構造'!L$53),'実質公債費比率（分子）の構造'!L$53,NA())</f>
        <v>377</v>
      </c>
      <c r="G50" s="170" t="e">
        <f>NA()</f>
        <v>#N/A</v>
      </c>
      <c r="H50" s="170" t="e">
        <f>NA()</f>
        <v>#N/A</v>
      </c>
      <c r="I50" s="170">
        <f>IF(ISNUMBER('実質公債費比率（分子）の構造'!M$53),'実質公債費比率（分子）の構造'!M$53,NA())</f>
        <v>440</v>
      </c>
      <c r="J50" s="170" t="e">
        <f>NA()</f>
        <v>#N/A</v>
      </c>
      <c r="K50" s="170" t="e">
        <f>NA()</f>
        <v>#N/A</v>
      </c>
      <c r="L50" s="170">
        <f>IF(ISNUMBER('実質公債費比率（分子）の構造'!N$53),'実質公債費比率（分子）の構造'!N$53,NA())</f>
        <v>393</v>
      </c>
      <c r="M50" s="170" t="e">
        <f>NA()</f>
        <v>#N/A</v>
      </c>
      <c r="N50" s="170" t="e">
        <f>NA()</f>
        <v>#N/A</v>
      </c>
      <c r="O50" s="170">
        <f>IF(ISNUMBER('実質公債費比率（分子）の構造'!O$53),'実質公債費比率（分子）の構造'!O$53,NA())</f>
        <v>318</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9217</v>
      </c>
      <c r="E56" s="169"/>
      <c r="F56" s="169"/>
      <c r="G56" s="169">
        <f>'将来負担比率（分子）の構造'!J$52</f>
        <v>9149</v>
      </c>
      <c r="H56" s="169"/>
      <c r="I56" s="169"/>
      <c r="J56" s="169">
        <f>'将来負担比率（分子）の構造'!K$52</f>
        <v>9170</v>
      </c>
      <c r="K56" s="169"/>
      <c r="L56" s="169"/>
      <c r="M56" s="169">
        <f>'将来負担比率（分子）の構造'!L$52</f>
        <v>9060</v>
      </c>
      <c r="N56" s="169"/>
      <c r="O56" s="169"/>
      <c r="P56" s="169">
        <f>'将来負担比率（分子）の構造'!M$52</f>
        <v>8690</v>
      </c>
    </row>
    <row r="57" spans="1:16">
      <c r="A57" s="169" t="s">
        <v>44</v>
      </c>
      <c r="B57" s="169"/>
      <c r="C57" s="169"/>
      <c r="D57" s="169">
        <f>'将来負担比率（分子）の構造'!I$51</f>
        <v>2222</v>
      </c>
      <c r="E57" s="169"/>
      <c r="F57" s="169"/>
      <c r="G57" s="169">
        <f>'将来負担比率（分子）の構造'!J$51</f>
        <v>2222</v>
      </c>
      <c r="H57" s="169"/>
      <c r="I57" s="169"/>
      <c r="J57" s="169">
        <f>'将来負担比率（分子）の構造'!K$51</f>
        <v>1981</v>
      </c>
      <c r="K57" s="169"/>
      <c r="L57" s="169"/>
      <c r="M57" s="169">
        <f>'将来負担比率（分子）の構造'!L$51</f>
        <v>1876</v>
      </c>
      <c r="N57" s="169"/>
      <c r="O57" s="169"/>
      <c r="P57" s="169">
        <f>'将来負担比率（分子）の構造'!M$51</f>
        <v>1779</v>
      </c>
    </row>
    <row r="58" spans="1:16">
      <c r="A58" s="169" t="s">
        <v>43</v>
      </c>
      <c r="B58" s="169"/>
      <c r="C58" s="169"/>
      <c r="D58" s="169">
        <f>'将来負担比率（分子）の構造'!I$50</f>
        <v>1800</v>
      </c>
      <c r="E58" s="169"/>
      <c r="F58" s="169"/>
      <c r="G58" s="169">
        <f>'将来負担比率（分子）の構造'!J$50</f>
        <v>1771</v>
      </c>
      <c r="H58" s="169"/>
      <c r="I58" s="169"/>
      <c r="J58" s="169">
        <f>'将来負担比率（分子）の構造'!K$50</f>
        <v>2034</v>
      </c>
      <c r="K58" s="169"/>
      <c r="L58" s="169"/>
      <c r="M58" s="169">
        <f>'将来負担比率（分子）の構造'!L$50</f>
        <v>2385</v>
      </c>
      <c r="N58" s="169"/>
      <c r="O58" s="169"/>
      <c r="P58" s="169">
        <f>'将来負担比率（分子）の構造'!M$50</f>
        <v>2580</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2484</v>
      </c>
      <c r="C62" s="169"/>
      <c r="D62" s="169"/>
      <c r="E62" s="169">
        <f>'将来負担比率（分子）の構造'!J$45</f>
        <v>2489</v>
      </c>
      <c r="F62" s="169"/>
      <c r="G62" s="169"/>
      <c r="H62" s="169">
        <f>'将来負担比率（分子）の構造'!K$45</f>
        <v>2367</v>
      </c>
      <c r="I62" s="169"/>
      <c r="J62" s="169"/>
      <c r="K62" s="169">
        <f>'将来負担比率（分子）の構造'!L$45</f>
        <v>2448</v>
      </c>
      <c r="L62" s="169"/>
      <c r="M62" s="169"/>
      <c r="N62" s="169">
        <f>'将来負担比率（分子）の構造'!M$45</f>
        <v>2418</v>
      </c>
      <c r="O62" s="169"/>
      <c r="P62" s="169"/>
    </row>
    <row r="63" spans="1:16">
      <c r="A63" s="169" t="s">
        <v>36</v>
      </c>
      <c r="B63" s="169">
        <f>'将来負担比率（分子）の構造'!I$44</f>
        <v>211</v>
      </c>
      <c r="C63" s="169"/>
      <c r="D63" s="169"/>
      <c r="E63" s="169">
        <f>'将来負担比率（分子）の構造'!J$44</f>
        <v>255</v>
      </c>
      <c r="F63" s="169"/>
      <c r="G63" s="169"/>
      <c r="H63" s="169">
        <f>'将来負担比率（分子）の構造'!K$44</f>
        <v>404</v>
      </c>
      <c r="I63" s="169"/>
      <c r="J63" s="169"/>
      <c r="K63" s="169">
        <f>'将来負担比率（分子）の構造'!L$44</f>
        <v>398</v>
      </c>
      <c r="L63" s="169"/>
      <c r="M63" s="169"/>
      <c r="N63" s="169">
        <f>'将来負担比率（分子）の構造'!M$44</f>
        <v>371</v>
      </c>
      <c r="O63" s="169"/>
      <c r="P63" s="169"/>
    </row>
    <row r="64" spans="1:16">
      <c r="A64" s="169" t="s">
        <v>35</v>
      </c>
      <c r="B64" s="169">
        <f>'将来負担比率（分子）の構造'!I$43</f>
        <v>3463</v>
      </c>
      <c r="C64" s="169"/>
      <c r="D64" s="169"/>
      <c r="E64" s="169">
        <f>'将来負担比率（分子）の構造'!J$43</f>
        <v>3490</v>
      </c>
      <c r="F64" s="169"/>
      <c r="G64" s="169"/>
      <c r="H64" s="169">
        <f>'将来負担比率（分子）の構造'!K$43</f>
        <v>3696</v>
      </c>
      <c r="I64" s="169"/>
      <c r="J64" s="169"/>
      <c r="K64" s="169">
        <f>'将来負担比率（分子）の構造'!L$43</f>
        <v>3710</v>
      </c>
      <c r="L64" s="169"/>
      <c r="M64" s="169"/>
      <c r="N64" s="169">
        <f>'将来負担比率（分子）の構造'!M$43</f>
        <v>3725</v>
      </c>
      <c r="O64" s="169"/>
      <c r="P64" s="169"/>
    </row>
    <row r="65" spans="1:16">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33</v>
      </c>
      <c r="B66" s="169">
        <f>'将来負担比率（分子）の構造'!I$41</f>
        <v>9578</v>
      </c>
      <c r="C66" s="169"/>
      <c r="D66" s="169"/>
      <c r="E66" s="169">
        <f>'将来負担比率（分子）の構造'!J$41</f>
        <v>9228</v>
      </c>
      <c r="F66" s="169"/>
      <c r="G66" s="169"/>
      <c r="H66" s="169">
        <f>'将来負担比率（分子）の構造'!K$41</f>
        <v>9122</v>
      </c>
      <c r="I66" s="169"/>
      <c r="J66" s="169"/>
      <c r="K66" s="169">
        <f>'将来負担比率（分子）の構造'!L$41</f>
        <v>8673</v>
      </c>
      <c r="L66" s="169"/>
      <c r="M66" s="169"/>
      <c r="N66" s="169">
        <f>'将来負担比率（分子）の構造'!M$41</f>
        <v>8239</v>
      </c>
      <c r="O66" s="169"/>
      <c r="P66" s="169"/>
    </row>
    <row r="67" spans="1:16">
      <c r="A67" s="169" t="s">
        <v>77</v>
      </c>
      <c r="B67" s="169" t="e">
        <f>NA()</f>
        <v>#N/A</v>
      </c>
      <c r="C67" s="169">
        <f>IF(ISNUMBER('将来負担比率（分子）の構造'!I$53), IF('将来負担比率（分子）の構造'!I$53 &lt; 0, 0, '将来負担比率（分子）の構造'!I$53), NA())</f>
        <v>2497</v>
      </c>
      <c r="D67" s="169" t="e">
        <f>NA()</f>
        <v>#N/A</v>
      </c>
      <c r="E67" s="169" t="e">
        <f>NA()</f>
        <v>#N/A</v>
      </c>
      <c r="F67" s="169">
        <f>IF(ISNUMBER('将来負担比率（分子）の構造'!J$53), IF('将来負担比率（分子）の構造'!J$53 &lt; 0, 0, '将来負担比率（分子）の構造'!J$53), NA())</f>
        <v>2320</v>
      </c>
      <c r="G67" s="169" t="e">
        <f>NA()</f>
        <v>#N/A</v>
      </c>
      <c r="H67" s="169" t="e">
        <f>NA()</f>
        <v>#N/A</v>
      </c>
      <c r="I67" s="169">
        <f>IF(ISNUMBER('将来負担比率（分子）の構造'!K$53), IF('将来負担比率（分子）の構造'!K$53 &lt; 0, 0, '将来負担比率（分子）の構造'!K$53), NA())</f>
        <v>2403</v>
      </c>
      <c r="J67" s="169" t="e">
        <f>NA()</f>
        <v>#N/A</v>
      </c>
      <c r="K67" s="169" t="e">
        <f>NA()</f>
        <v>#N/A</v>
      </c>
      <c r="L67" s="169">
        <f>IF(ISNUMBER('将来負担比率（分子）の構造'!L$53), IF('将来負担比率（分子）の構造'!L$53 &lt; 0, 0, '将来負担比率（分子）の構造'!L$53), NA())</f>
        <v>1907</v>
      </c>
      <c r="M67" s="169" t="e">
        <f>NA()</f>
        <v>#N/A</v>
      </c>
      <c r="N67" s="169" t="e">
        <f>NA()</f>
        <v>#N/A</v>
      </c>
      <c r="O67" s="169">
        <f>IF(ISNUMBER('将来負担比率（分子）の構造'!M$53), IF('将来負担比率（分子）の構造'!M$53 &lt; 0, 0, '将来負担比率（分子）の構造'!M$53), NA())</f>
        <v>1704</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843</v>
      </c>
      <c r="C72" s="173">
        <f>基金残高に係る経年分析!G55</f>
        <v>1174</v>
      </c>
      <c r="D72" s="173">
        <f>基金残高に係る経年分析!H55</f>
        <v>1273</v>
      </c>
    </row>
    <row r="73" spans="1:16">
      <c r="A73" s="172" t="s">
        <v>80</v>
      </c>
      <c r="B73" s="173">
        <f>基金残高に係る経年分析!F56</f>
        <v>2</v>
      </c>
      <c r="C73" s="173">
        <f>基金残高に係る経年分析!G56</f>
        <v>2</v>
      </c>
      <c r="D73" s="173">
        <f>基金残高に係る経年分析!H56</f>
        <v>2</v>
      </c>
    </row>
    <row r="74" spans="1:16">
      <c r="A74" s="172" t="s">
        <v>81</v>
      </c>
      <c r="B74" s="173">
        <f>基金残高に係る経年分析!F57</f>
        <v>269</v>
      </c>
      <c r="C74" s="173">
        <f>基金残高に係る経年分析!G57</f>
        <v>378</v>
      </c>
      <c r="D74" s="173">
        <f>基金残高に係る経年分析!H57</f>
        <v>538</v>
      </c>
    </row>
  </sheetData>
  <sheetProtection algorithmName="SHA-512" hashValue="1FSxJnsJeHrJYSG7o7VaKPHH24l4hoLS1OsRe87E/xNQWz9rKqhhpS5P1xTTNZCEl+OaXbAtgONA1HMmSs+Sgg==" saltValue="yan/kGOt3hTNn2Hwdcub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2024-03-17T23:44:01Z</cp:lastPrinted>
  <dcterms:created xsi:type="dcterms:W3CDTF">2024-02-05T00:39:21Z</dcterms:created>
  <dcterms:modified xsi:type="dcterms:W3CDTF">2024-11-20T08:27:22Z</dcterms:modified>
  <cp:category/>
</cp:coreProperties>
</file>