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A375561F-C3FA-465F-8861-3EC58CA7EDC5}"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c r="AM35" i="10" s="1"/>
  <c r="AM36" i="10" s="1"/>
  <c r="BE34" i="10" l="1"/>
  <c r="BW34" i="10" s="1"/>
  <c r="BW35" i="10" s="1"/>
  <c r="BW36" i="10" s="1"/>
  <c r="BW37" i="10" s="1"/>
  <c r="BW38" i="10" s="1"/>
  <c r="BW39" i="10" s="1"/>
  <c r="BW40" i="10" s="1"/>
  <c r="BW41" i="10" s="1"/>
  <c r="CO34" i="10" l="1"/>
  <c r="CO35" i="10" s="1"/>
</calcChain>
</file>

<file path=xl/sharedStrings.xml><?xml version="1.0" encoding="utf-8"?>
<sst xmlns="http://schemas.openxmlformats.org/spreadsheetml/2006/main" count="1125" uniqueCount="621">
  <si>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</si>
  <si>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</si>
  <si>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</si>
  <si>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</si>
  <si>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</si>
  <si>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</si>
  <si>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</si>
  <si>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</si>
  <si>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</si>
  <si>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</si>
  <si>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</si>
  <si>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</si>
  <si>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</si>
  <si>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</si>
  <si>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</si>
  <si>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</si>
  <si>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</si>
  <si>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</si>
  <si>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</si>
  <si>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</si>
  <si>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</si>
  <si>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</si>
  <si>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</si>
  <si>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</si>
  <si>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</si>
  <si>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</si>
  <si>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</si>
  <si>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</si>
  <si>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</si>
  <si>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</si>
  <si>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</si>
  <si>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</si>
  <si>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</si>
  <si>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</si>
  <si>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</si>
  <si>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</si>
  <si>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</si>
  <si>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</si>
  <si>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</si>
  <si>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</si>
  <si>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</si>
  <si>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</si>
  <si>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</si>
  <si>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</si>
  <si>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</si>
  <si>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</si>
  <si>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</si>
  <si>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</si>
  <si>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</si>
  <si>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</si>
  <si>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</si>
  <si>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</si>
  <si>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</si>
  <si>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</si>
  <si>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</si>
  <si>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</si>
  <si>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</si>
  <si>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</si>
  <si>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</si>
  <si>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</si>
  <si>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</si>
  <si>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</si>
  <si>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</si>
  <si>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</si>
  <si>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</si>
  <si>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</si>
  <si>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</si>
  <si>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</si>
  <si>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</si>
  <si>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</si>
  <si>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</si>
  <si>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</si>
  <si>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</si>
  <si>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</si>
  <si>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</si>
  <si>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</si>
  <si>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</si>
  <si>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</si>
  <si>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</si>
  <si>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</si>
  <si>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</si>
  <si>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</si>
  <si>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</si>
  <si>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</si>
  <si>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</si>
  <si>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</si>
  <si>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</si>
  <si>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</si>
  <si>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</si>
  <si>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</si>
  <si>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</si>
  <si>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</si>
  <si>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</si>
  <si>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</si>
  <si>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</si>
  <si>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</si>
  <si>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</si>
  <si>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</si>
  <si>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</si>
  <si>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東松山市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</si>
  <si>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</si>
  <si>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</si>
  <si>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</si>
  <si>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</si>
  <si>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</si>
  <si>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</si>
  <si>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</si>
  <si>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</si>
  <si>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</si>
  <si>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</si>
  <si>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</si>
  <si>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</si>
  <si>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</si>
  <si>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</si>
  <si>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</si>
  <si>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</si>
  <si>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</si>
  <si>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</si>
  <si>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</si>
  <si>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</si>
  <si>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</si>
  <si>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</si>
  <si>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</si>
  <si>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</si>
  <si>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</si>
  <si>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</si>
  <si>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</si>
  <si>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</si>
  <si>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</si>
  <si>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</si>
  <si>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</si>
  <si>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</si>
  <si>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</si>
  <si>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</si>
  <si>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</si>
  <si>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</si>
  <si>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</si>
  <si>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</si>
  <si>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</si>
  <si>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</si>
  <si>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</si>
  <si>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</si>
  <si>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</si>
  <si>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</si>
  <si>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</si>
  <si>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</si>
  <si>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</si>
  <si>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</si>
  <si>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</si>
  <si>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</si>
  <si>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</si>
  <si>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</si>
  <si>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</si>
  <si>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</si>
  <si>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</si>
  <si>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</si>
  <si>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</si>
  <si>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</si>
  <si>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</si>
  <si>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</si>
  <si>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</si>
  <si>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</si>
  <si>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</si>
  <si>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</si>
  <si>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</si>
  <si>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</si>
  <si>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</si>
  <si>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</si>
  <si>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</si>
  <si>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</si>
  <si>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</si>
  <si>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</si>
  <si>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</si>
  <si>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</si>
  <si>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</si>
  <si>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</si>
  <si>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</si>
  <si>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</si>
  <si>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</si>
  <si>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</si>
  <si>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</si>
  <si>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</si>
  <si>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</si>
  <si>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</si>
  <si>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</si>
  <si>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</si>
  <si>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</si>
  <si>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</si>
  <si>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</si>
  <si>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</si>
  <si>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</si>
  <si>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</si>
  <si>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</si>
  <si>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</si>
  <si>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</si>
  <si>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</si>
  <si>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</si>
  <si>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</si>
  <si>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</si>
  <si>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</si>
  <si>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</si>
  <si>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</si>
  <si>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</si>
  <si>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</si>
  <si>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</si>
  <si>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</si>
  <si>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</si>
  <si>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</si>
  <si>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</si>
  <si>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</si>
  <si>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</si>
  <si>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</si>
  <si>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</si>
  <si>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</si>
  <si>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</si>
  <si>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</si>
  <si>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</si>
  <si>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</si>
  <si>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</si>
  <si>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</si>
  <si>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埼玉県東松山市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</si>
  <si>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</si>
  <si>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</si>
  <si>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</si>
  <si>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</si>
  <si>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</si>
  <si>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</si>
  <si>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</si>
  <si>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</si>
  <si>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</si>
  <si>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</si>
  <si>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</si>
  <si>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</si>
  <si>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</si>
  <si>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</si>
  <si>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</si>
  <si>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</si>
  <si>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</si>
  <si>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</si>
  <si>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</si>
  <si>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</si>
  <si>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</si>
  <si>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</si>
  <si>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</si>
  <si>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</si>
  <si>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</si>
  <si>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</si>
  <si>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</si>
  <si>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</si>
  <si>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</si>
  <si>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</si>
  <si>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</si>
  <si>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</si>
  <si>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</si>
  <si>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</si>
  <si>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</si>
  <si>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</si>
  <si>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</si>
  <si>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</si>
  <si>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</si>
  <si>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</si>
  <si>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</si>
  <si>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</si>
  <si>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</si>
  <si>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</si>
  <si>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</si>
  <si>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</si>
  <si>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</si>
  <si>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</si>
  <si>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</si>
  <si>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</si>
  <si>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</si>
  <si>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</si>
  <si>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</si>
  <si>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</si>
  <si>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</si>
  <si>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</si>
  <si>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</si>
  <si>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</si>
  <si>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</si>
  <si>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</si>
  <si>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</si>
  <si>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</si>
  <si>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</si>
  <si>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</si>
  <si>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</si>
  <si>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</si>
  <si>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</si>
  <si>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</si>
  <si>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</si>
  <si>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</si>
  <si>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</si>
  <si>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</si>
  <si>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</si>
  <si>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</si>
  <si>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</si>
  <si>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</si>
  <si>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</si>
  <si>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</si>
  <si>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</si>
  <si>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</si>
  <si>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</si>
  <si>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</si>
  <si>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</si>
  <si>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</si>
  <si>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</si>
  <si>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</si>
  <si>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</si>
  <si>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</si>
  <si>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</si>
  <si>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</si>
  <si>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</si>
  <si>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</si>
  <si>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</si>
  <si>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</si>
  <si>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</si>
  <si>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</si>
  <si>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</si>
  <si>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</si>
  <si>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</si>
  <si>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</si>
  <si>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</si>
  <si>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</si>
  <si>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</si>
  <si>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</si>
  <si>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</si>
  <si>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</si>
  <si>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</si>
  <si>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</si>
  <si>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</si>
  <si>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</si>
  <si>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</si>
  <si>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</si>
  <si>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</si>
  <si>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</si>
  <si>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</si>
  <si>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</si>
  <si>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</si>
  <si>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</si>
  <si>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</si>
  <si>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</si>
  <si>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</si>
  <si>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</si>
  <si>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</si>
  <si>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</si>
  <si>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</si>
  <si>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</si>
  <si>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</si>
  <si>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</si>
  <si>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</si>
  <si>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</si>
  <si>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</si>
  <si>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</si>
  <si>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</si>
  <si>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</si>
  <si>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</si>
  <si>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</si>
  <si>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</si>
  <si>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</si>
  <si>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</si>
  <si>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</si>
  <si>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</si>
  <si>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</si>
  <si>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</si>
  <si>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</si>
  <si>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</si>
  <si>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</si>
  <si>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</si>
  <si>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</si>
  <si>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</si>
  <si>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</si>
  <si>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</si>
  <si>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</si>
  <si>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埼玉県東松山市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</si>
  <si>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</si>
  <si>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</si>
  <si>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</si>
  <si>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</si>
  <si>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</si>
  <si>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</si>
  <si>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</si>
  <si>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</si>
  <si>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</si>
  <si>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</si>
  <si>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</si>
  <si>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</si>
  <si>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</si>
  <si>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</si>
  <si>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</si>
  <si>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</si>
  <si>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</si>
  <si>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</si>
  <si>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</si>
  <si>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</si>
  <si>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</si>
  <si>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</si>
  <si>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</si>
  <si>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</si>
  <si>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</si>
  <si>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</si>
  <si>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</si>
  <si>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</si>
  <si>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</si>
  <si>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</si>
  <si>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</si>
  <si>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</si>
  <si>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</si>
  <si>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</si>
  <si>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</si>
  <si>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</si>
  <si>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</si>
  <si>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</si>
  <si>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</si>
  <si>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</si>
  <si>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下水道事業会計</t>
    <phoneticPr fontId="5"/>
  </si>
  <si>
    <t>高坂駅東口第一土地区画整理事業特別会計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</si>
  <si>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</si>
  <si>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</si>
  <si>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</si>
  <si>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</si>
  <si>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</si>
  <si>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</si>
  <si>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</si>
  <si>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</si>
  <si>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</si>
  <si>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</si>
  <si>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</si>
  <si>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</si>
  <si>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</si>
  <si>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</si>
  <si>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</si>
  <si>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</si>
  <si>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</si>
  <si>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</si>
  <si>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</si>
  <si>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</si>
  <si>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</si>
  <si>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</si>
  <si>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</si>
  <si>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</si>
  <si>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</si>
  <si>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</si>
  <si>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</si>
  <si>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</si>
  <si>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</si>
  <si>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</si>
  <si>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</si>
  <si>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</si>
  <si>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</si>
  <si>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</si>
  <si>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</si>
  <si>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</si>
  <si>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</si>
  <si>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</si>
  <si>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</si>
  <si>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</si>
  <si>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</si>
  <si>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</si>
  <si>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</si>
  <si>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</si>
  <si>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</si>
  <si>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</si>
  <si>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</si>
  <si>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</si>
  <si>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</si>
  <si>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</si>
  <si>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</si>
  <si>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</si>
  <si>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</si>
  <si>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</si>
  <si>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</si>
  <si>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</si>
  <si>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</si>
  <si>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</si>
  <si>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</si>
  <si>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</si>
  <si>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</si>
  <si>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</si>
  <si>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</si>
  <si>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</si>
  <si>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</si>
  <si>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</si>
  <si>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</si>
  <si>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</si>
  <si>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高坂駅東口第一土地区画整理事業特別会計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</si>
  <si>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</si>
  <si>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</si>
  <si>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</si>
  <si>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</si>
  <si>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</si>
  <si>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</si>
  <si>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</si>
  <si>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</si>
  <si>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</si>
  <si>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</si>
  <si>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</si>
  <si>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</si>
  <si>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</si>
  <si>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</si>
  <si>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</si>
  <si>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</si>
  <si>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</si>
  <si>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</si>
  <si>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</si>
  <si>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</si>
  <si>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</si>
  <si>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</si>
  <si>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</si>
  <si>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</si>
  <si>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</si>
  <si>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</si>
  <si>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</si>
  <si>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</si>
  <si>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</si>
  <si>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</si>
  <si>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</si>
  <si>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</si>
  <si>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</si>
  <si>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</si>
  <si>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</si>
  <si>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</si>
  <si>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</si>
  <si>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</si>
  <si>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</si>
  <si>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</si>
  <si>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</si>
  <si>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</si>
  <si>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</si>
  <si>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</si>
  <si>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</si>
  <si>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</si>
  <si>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</si>
  <si>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</si>
  <si>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</si>
  <si>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</si>
  <si>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</si>
  <si>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</si>
  <si>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</si>
  <si>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</si>
  <si>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</si>
  <si>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</si>
  <si>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</si>
  <si>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</si>
  <si>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</si>
  <si>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</si>
  <si>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</si>
  <si>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</si>
  <si>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</si>
  <si>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</si>
  <si>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</si>
  <si>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</si>
  <si>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</si>
  <si>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</si>
  <si>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</si>
  <si>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</si>
  <si>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</si>
  <si>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</si>
  <si>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</si>
  <si>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</si>
  <si>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</si>
  <si>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</si>
  <si>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</si>
  <si>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</si>
  <si>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</si>
  <si>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</si>
  <si>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</si>
  <si>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</si>
  <si>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</si>
  <si>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</si>
  <si>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</si>
  <si>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</si>
  <si>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</si>
  <si>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</si>
  <si>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</si>
  <si>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1.00</t>
  </si>
  <si>
    <t>▲ 0.33</t>
  </si>
  <si>
    <t>病院事業会計</t>
  </si>
  <si>
    <t>一般会計</t>
  </si>
  <si>
    <t>水道事業会計</t>
  </si>
  <si>
    <t>国民健康保険特別会計</t>
  </si>
  <si>
    <t>介護保険特別会計</t>
  </si>
  <si>
    <t>下水道事業会計</t>
  </si>
  <si>
    <t>高坂駅東口第一土地区画整理事業特別会計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</si>
  <si>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</si>
  <si>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</si>
  <si>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</si>
  <si>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</si>
  <si>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</si>
  <si>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</si>
  <si>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</si>
  <si>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</si>
  <si>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</si>
  <si>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埼玉県後期高齢医者医療広域連合</t>
  </si>
  <si>
    <t>埼玉県市町村総合事務組合</t>
  </si>
  <si>
    <t>彩の国さいたま人づくり広域連合</t>
  </si>
  <si>
    <t>比企広域市町村圏組合</t>
    <phoneticPr fontId="2"/>
  </si>
  <si>
    <t>比企広域市町村圏組合</t>
  </si>
  <si>
    <t>一般会計</t>
    <rPh sb="0" eb="2">
      <t>イッパン</t>
    </rPh>
    <rPh sb="2" eb="4">
      <t>カイケイ</t>
    </rPh>
    <phoneticPr fontId="2"/>
  </si>
  <si>
    <t>特別会計</t>
    <rPh sb="0" eb="2">
      <t>トクベツ</t>
    </rPh>
    <rPh sb="2" eb="4">
      <t>カイケイ</t>
    </rPh>
    <phoneticPr fontId="2"/>
  </si>
  <si>
    <t>交通災害会計</t>
    <rPh sb="0" eb="2">
      <t>コウツウ</t>
    </rPh>
    <rPh sb="2" eb="4">
      <t>サイガイ</t>
    </rPh>
    <rPh sb="4" eb="6">
      <t>カイケイ</t>
    </rPh>
    <phoneticPr fontId="2"/>
  </si>
  <si>
    <t>-</t>
    <phoneticPr fontId="2"/>
  </si>
  <si>
    <t>東松山文化まちづくり公社</t>
    <phoneticPr fontId="2"/>
  </si>
  <si>
    <t>東松山市農業公社</t>
    <phoneticPr fontId="2"/>
  </si>
  <si>
    <t>都市施設整備基金</t>
    <phoneticPr fontId="5"/>
  </si>
  <si>
    <t>教育施設整備基金</t>
    <phoneticPr fontId="2"/>
  </si>
  <si>
    <t>緑豊かな環境まちづくり基金</t>
    <phoneticPr fontId="2"/>
  </si>
  <si>
    <t>商業振興基金</t>
    <phoneticPr fontId="2"/>
  </si>
  <si>
    <t>ノーベル物理学賞受賞梶田隆章基金</t>
    <phoneticPr fontId="2"/>
  </si>
  <si>
    <t>特別会計</t>
    <rPh sb="0" eb="2">
      <t>トクベツ</t>
    </rPh>
    <rPh sb="2" eb="4">
      <t>カイケイ</t>
    </rPh>
    <phoneticPr fontId="2"/>
  </si>
  <si>
    <t>埼玉県都市ボートレース企業団</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</si>
  <si>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</si>
  <si>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</si>
  <si>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将来負担比率は、地方債残高が増加する一方で充当可能基金が減少していることにより年々上昇傾向にあったが
令和３年度は、標準税収入額等の増加により減少となり、令和３年度は、充当可能基金及び充当可能特定歳入等の増加により減少した。
有形固定資産減価償却率がかなりの高水準であり、公共施設老朽化対策の重要性が今後さらに高まると考えられることから、将来負担比率も上昇が見込まれるが、
継続的な基金への積み立てや公債費の適正化に取り組み、現行水準の維持を図る。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</si>
  <si>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</si>
  <si>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</si>
  <si>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</si>
  <si>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</si>
  <si>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</si>
  <si>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</si>
  <si>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将来負担比率は前年度に対し６．５ポイント減少した。これは、標準税収入額等が増加したことによるものである。
実質公債費比率は前年度に対し０．４ポイント増加した。これは、地方債残高の増加したことによるものであるが、類似団体内平均値を下回っている。
しかしながら、地方債残高の増加に伴い、今後はどちらの指標も上昇していくことが考えられるため、継続的な基金の積み立てや公債費の適正化に取り組み、現行水準の維持を図る。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</si>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</sst>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42CB-41FD-9605-C4A64C668C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34053</c:v>
                </c:pt>
                <c:pt idx="1">
                  <c:v>36194</c:v>
                </c:pt>
                <c:pt idx="2">
                  <c:v>37038</c:v>
                </c:pt>
                <c:pt idx="3">
                  <c:v>22361</c:v>
                </c:pt>
                <c:pt idx="4">
                  <c:v>21782</c:v>
                </c:pt>
              </c:numCache>
            </c:numRef>
          </c:val>
          <c:smooth val="0"/>
          <c:extLst>
            <c:ext xmlns:c16="http://schemas.microsoft.com/office/drawing/2014/chart" uri="{C3380CC4-5D6E-409C-BE32-E72D297353CC}">
              <c16:uniqueId val="{00000001-42CB-41FD-9605-C4A64C668C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6.25</c:v>
                </c:pt>
                <c:pt idx="1">
                  <c:v>6.08</c:v>
                </c:pt>
                <c:pt idx="2">
                  <c:v>7.92</c:v>
                </c:pt>
                <c:pt idx="3">
                  <c:v>9.5500000000000007</c:v>
                </c:pt>
                <c:pt idx="4">
                  <c:v>9.57</c:v>
                </c:pt>
              </c:numCache>
            </c:numRef>
          </c:val>
          <c:extLst>
            <c:ext xmlns:c16="http://schemas.microsoft.com/office/drawing/2014/chart" uri="{C3380CC4-5D6E-409C-BE32-E72D297353CC}">
              <c16:uniqueId val="{00000000-4207-482A-A49D-67FAC61B93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8.51</c:v>
                </c:pt>
                <c:pt idx="1">
                  <c:v>8.14</c:v>
                </c:pt>
                <c:pt idx="2">
                  <c:v>9.82</c:v>
                </c:pt>
                <c:pt idx="3">
                  <c:v>12.24</c:v>
                </c:pt>
                <c:pt idx="4">
                  <c:v>12.69</c:v>
                </c:pt>
              </c:numCache>
            </c:numRef>
          </c:val>
          <c:extLst>
            <c:ext xmlns:c16="http://schemas.microsoft.com/office/drawing/2014/chart" uri="{C3380CC4-5D6E-409C-BE32-E72D297353CC}">
              <c16:uniqueId val="{00000001-4207-482A-A49D-67FAC61B93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c:v>
                </c:pt>
                <c:pt idx="1">
                  <c:v>-0.33</c:v>
                </c:pt>
                <c:pt idx="2">
                  <c:v>3.99</c:v>
                </c:pt>
                <c:pt idx="3">
                  <c:v>4.99</c:v>
                </c:pt>
                <c:pt idx="4">
                  <c:v>0.14000000000000001</c:v>
                </c:pt>
              </c:numCache>
            </c:numRef>
          </c:val>
          <c:smooth val="0"/>
          <c:extLst>
            <c:ext xmlns:c16="http://schemas.microsoft.com/office/drawing/2014/chart" uri="{C3380CC4-5D6E-409C-BE32-E72D297353CC}">
              <c16:uniqueId val="{00000002-4207-482A-A49D-67FAC61B93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EB-45BB-8C06-1200552F6E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EB-45BB-8C06-1200552F6EB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5EB-45BB-8C06-1200552F6EBE}"/>
            </c:ext>
          </c:extLst>
        </c:ser>
        <c:ser>
          <c:idx val="3"/>
          <c:order val="3"/>
          <c:tx>
            <c:strRef>
              <c:f>データシート!$A$30</c:f>
              <c:strCache>
                <c:ptCount val="1"/>
                <c:pt idx="0">
                  <c:v>高坂駅東口第一土地区画整理事業特別会計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0.49</c:v>
                </c:pt>
                <c:pt idx="2">
                  <c:v>#N/A</c:v>
                </c:pt>
                <c:pt idx="3">
                  <c:v>0.24</c:v>
                </c:pt>
                <c:pt idx="4">
                  <c:v>#N/A</c:v>
                </c:pt>
                <c:pt idx="5">
                  <c:v>0.11</c:v>
                </c:pt>
                <c:pt idx="6">
                  <c:v>#N/A</c:v>
                </c:pt>
                <c:pt idx="7">
                  <c:v>0.1</c:v>
                </c:pt>
                <c:pt idx="8">
                  <c:v>#N/A</c:v>
                </c:pt>
                <c:pt idx="9">
                  <c:v>0.03</c:v>
                </c:pt>
              </c:numCache>
            </c:numRef>
          </c:val>
          <c:extLst>
            <c:ext xmlns:c16="http://schemas.microsoft.com/office/drawing/2014/chart" uri="{C3380CC4-5D6E-409C-BE32-E72D297353CC}">
              <c16:uniqueId val="{00000003-35EB-45BB-8C06-1200552F6EBE}"/>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3.28</c:v>
                </c:pt>
                <c:pt idx="2">
                  <c:v>#N/A</c:v>
                </c:pt>
                <c:pt idx="3">
                  <c:v>1.1000000000000001</c:v>
                </c:pt>
                <c:pt idx="4">
                  <c:v>#N/A</c:v>
                </c:pt>
                <c:pt idx="5">
                  <c:v>0.79</c:v>
                </c:pt>
                <c:pt idx="6">
                  <c:v>#N/A</c:v>
                </c:pt>
                <c:pt idx="7">
                  <c:v>0.75</c:v>
                </c:pt>
                <c:pt idx="8">
                  <c:v>#N/A</c:v>
                </c:pt>
                <c:pt idx="9">
                  <c:v>0.57999999999999996</c:v>
                </c:pt>
              </c:numCache>
            </c:numRef>
          </c:val>
          <c:extLst>
            <c:ext xmlns:c16="http://schemas.microsoft.com/office/drawing/2014/chart" uri="{C3380CC4-5D6E-409C-BE32-E72D297353CC}">
              <c16:uniqueId val="{00000004-35EB-45BB-8C06-1200552F6EB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0.51</c:v>
                </c:pt>
                <c:pt idx="2">
                  <c:v>#N/A</c:v>
                </c:pt>
                <c:pt idx="3">
                  <c:v>0.89</c:v>
                </c:pt>
                <c:pt idx="4">
                  <c:v>#N/A</c:v>
                </c:pt>
                <c:pt idx="5">
                  <c:v>0.86</c:v>
                </c:pt>
                <c:pt idx="6">
                  <c:v>#N/A</c:v>
                </c:pt>
                <c:pt idx="7">
                  <c:v>1.41</c:v>
                </c:pt>
                <c:pt idx="8">
                  <c:v>#N/A</c:v>
                </c:pt>
                <c:pt idx="9">
                  <c:v>1.1200000000000001</c:v>
                </c:pt>
              </c:numCache>
            </c:numRef>
          </c:val>
          <c:extLst>
            <c:ext xmlns:c16="http://schemas.microsoft.com/office/drawing/2014/chart" uri="{C3380CC4-5D6E-409C-BE32-E72D297353CC}">
              <c16:uniqueId val="{00000005-35EB-45BB-8C06-1200552F6EB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c:v>
                </c:pt>
                <c:pt idx="2">
                  <c:v>#N/A</c:v>
                </c:pt>
                <c:pt idx="3">
                  <c:v>1.38</c:v>
                </c:pt>
                <c:pt idx="4">
                  <c:v>#N/A</c:v>
                </c:pt>
                <c:pt idx="5">
                  <c:v>1.9</c:v>
                </c:pt>
                <c:pt idx="6">
                  <c:v>#N/A</c:v>
                </c:pt>
                <c:pt idx="7">
                  <c:v>1.79</c:v>
                </c:pt>
                <c:pt idx="8">
                  <c:v>#N/A</c:v>
                </c:pt>
                <c:pt idx="9">
                  <c:v>1.41</c:v>
                </c:pt>
              </c:numCache>
            </c:numRef>
          </c:val>
          <c:extLst>
            <c:ext xmlns:c16="http://schemas.microsoft.com/office/drawing/2014/chart" uri="{C3380CC4-5D6E-409C-BE32-E72D297353CC}">
              <c16:uniqueId val="{00000006-35EB-45BB-8C06-1200552F6EB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13.35</c:v>
                </c:pt>
                <c:pt idx="2">
                  <c:v>#N/A</c:v>
                </c:pt>
                <c:pt idx="3">
                  <c:v>13.24</c:v>
                </c:pt>
                <c:pt idx="4">
                  <c:v>#N/A</c:v>
                </c:pt>
                <c:pt idx="5">
                  <c:v>9.9700000000000006</c:v>
                </c:pt>
                <c:pt idx="6">
                  <c:v>#N/A</c:v>
                </c:pt>
                <c:pt idx="7">
                  <c:v>5.97</c:v>
                </c:pt>
                <c:pt idx="8">
                  <c:v>#N/A</c:v>
                </c:pt>
                <c:pt idx="9">
                  <c:v>4.82</c:v>
                </c:pt>
              </c:numCache>
            </c:numRef>
          </c:val>
          <c:extLst>
            <c:ext xmlns:c16="http://schemas.microsoft.com/office/drawing/2014/chart" uri="{C3380CC4-5D6E-409C-BE32-E72D297353CC}">
              <c16:uniqueId val="{00000007-35EB-45BB-8C06-1200552F6E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6.24</c:v>
                </c:pt>
                <c:pt idx="2">
                  <c:v>#N/A</c:v>
                </c:pt>
                <c:pt idx="3">
                  <c:v>6.08</c:v>
                </c:pt>
                <c:pt idx="4">
                  <c:v>#N/A</c:v>
                </c:pt>
                <c:pt idx="5">
                  <c:v>7.91</c:v>
                </c:pt>
                <c:pt idx="6">
                  <c:v>#N/A</c:v>
                </c:pt>
                <c:pt idx="7">
                  <c:v>9.5399999999999991</c:v>
                </c:pt>
                <c:pt idx="8">
                  <c:v>#N/A</c:v>
                </c:pt>
                <c:pt idx="9">
                  <c:v>9.56</c:v>
                </c:pt>
              </c:numCache>
            </c:numRef>
          </c:val>
          <c:extLst>
            <c:ext xmlns:c16="http://schemas.microsoft.com/office/drawing/2014/chart" uri="{C3380CC4-5D6E-409C-BE32-E72D297353CC}">
              <c16:uniqueId val="{00000008-35EB-45BB-8C06-1200552F6EB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6.87</c:v>
                </c:pt>
                <c:pt idx="2">
                  <c:v>#N/A</c:v>
                </c:pt>
                <c:pt idx="3">
                  <c:v>6.39</c:v>
                </c:pt>
                <c:pt idx="4">
                  <c:v>#N/A</c:v>
                </c:pt>
                <c:pt idx="5">
                  <c:v>5.21</c:v>
                </c:pt>
                <c:pt idx="6">
                  <c:v>#N/A</c:v>
                </c:pt>
                <c:pt idx="7">
                  <c:v>8.64</c:v>
                </c:pt>
                <c:pt idx="8">
                  <c:v>#N/A</c:v>
                </c:pt>
                <c:pt idx="9">
                  <c:v>11.9</c:v>
                </c:pt>
              </c:numCache>
            </c:numRef>
          </c:val>
          <c:extLst>
            <c:ext xmlns:c16="http://schemas.microsoft.com/office/drawing/2014/chart" uri="{C3380CC4-5D6E-409C-BE32-E72D297353CC}">
              <c16:uniqueId val="{00000009-35EB-45BB-8C06-1200552F6E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2280</c:v>
                </c:pt>
                <c:pt idx="5">
                  <c:v>2266</c:v>
                </c:pt>
                <c:pt idx="8">
                  <c:v>2309</c:v>
                </c:pt>
                <c:pt idx="11">
                  <c:v>2238</c:v>
                </c:pt>
                <c:pt idx="14">
                  <c:v>2220</c:v>
                </c:pt>
              </c:numCache>
            </c:numRef>
          </c:val>
          <c:extLst>
            <c:ext xmlns:c16="http://schemas.microsoft.com/office/drawing/2014/chart" uri="{C3380CC4-5D6E-409C-BE32-E72D297353CC}">
              <c16:uniqueId val="{00000000-1466-48EC-BFF8-AF087FE982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66-48EC-BFF8-AF087FE982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66-48EC-BFF8-AF087FE982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78</c:v>
                </c:pt>
                <c:pt idx="3">
                  <c:v>60</c:v>
                </c:pt>
                <c:pt idx="6">
                  <c:v>55</c:v>
                </c:pt>
                <c:pt idx="9">
                  <c:v>84</c:v>
                </c:pt>
                <c:pt idx="12">
                  <c:v>89</c:v>
                </c:pt>
              </c:numCache>
            </c:numRef>
          </c:val>
          <c:extLst>
            <c:ext xmlns:c16="http://schemas.microsoft.com/office/drawing/2014/chart" uri="{C3380CC4-5D6E-409C-BE32-E72D297353CC}">
              <c16:uniqueId val="{00000003-1466-48EC-BFF8-AF087FE982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271</c:v>
                </c:pt>
                <c:pt idx="3">
                  <c:v>268</c:v>
                </c:pt>
                <c:pt idx="6">
                  <c:v>254</c:v>
                </c:pt>
                <c:pt idx="9">
                  <c:v>278</c:v>
                </c:pt>
                <c:pt idx="12">
                  <c:v>316</c:v>
                </c:pt>
              </c:numCache>
            </c:numRef>
          </c:val>
          <c:extLst>
            <c:ext xmlns:c16="http://schemas.microsoft.com/office/drawing/2014/chart" uri="{C3380CC4-5D6E-409C-BE32-E72D297353CC}">
              <c16:uniqueId val="{00000004-1466-48EC-BFF8-AF087FE982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66-48EC-BFF8-AF087FE982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66-48EC-BFF8-AF087FE982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2354</c:v>
                </c:pt>
                <c:pt idx="3">
                  <c:v>2445</c:v>
                </c:pt>
                <c:pt idx="6">
                  <c:v>2450</c:v>
                </c:pt>
                <c:pt idx="9">
                  <c:v>2541</c:v>
                </c:pt>
                <c:pt idx="12">
                  <c:v>2569</c:v>
                </c:pt>
              </c:numCache>
            </c:numRef>
          </c:val>
          <c:extLst>
            <c:ext xmlns:c16="http://schemas.microsoft.com/office/drawing/2014/chart" uri="{C3380CC4-5D6E-409C-BE32-E72D297353CC}">
              <c16:uniqueId val="{00000007-1466-48EC-BFF8-AF087FE982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423</c:v>
                </c:pt>
                <c:pt idx="2">
                  <c:v>#N/A</c:v>
                </c:pt>
                <c:pt idx="3">
                  <c:v>#N/A</c:v>
                </c:pt>
                <c:pt idx="4">
                  <c:v>507</c:v>
                </c:pt>
                <c:pt idx="5">
                  <c:v>#N/A</c:v>
                </c:pt>
                <c:pt idx="6">
                  <c:v>#N/A</c:v>
                </c:pt>
                <c:pt idx="7">
                  <c:v>450</c:v>
                </c:pt>
                <c:pt idx="8">
                  <c:v>#N/A</c:v>
                </c:pt>
                <c:pt idx="9">
                  <c:v>#N/A</c:v>
                </c:pt>
                <c:pt idx="10">
                  <c:v>665</c:v>
                </c:pt>
                <c:pt idx="11">
                  <c:v>#N/A</c:v>
                </c:pt>
                <c:pt idx="12">
                  <c:v>#N/A</c:v>
                </c:pt>
                <c:pt idx="13">
                  <c:v>754</c:v>
                </c:pt>
                <c:pt idx="14">
                  <c:v>#N/A</c:v>
                </c:pt>
              </c:numCache>
            </c:numRef>
          </c:val>
          <c:smooth val="0"/>
          <c:extLst>
            <c:ext xmlns:c16="http://schemas.microsoft.com/office/drawing/2014/chart" uri="{C3380CC4-5D6E-409C-BE32-E72D297353CC}">
              <c16:uniqueId val="{00000008-1466-48EC-BFF8-AF087FE982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21707</c:v>
                </c:pt>
                <c:pt idx="5">
                  <c:v>21980</c:v>
                </c:pt>
                <c:pt idx="8">
                  <c:v>22316</c:v>
                </c:pt>
                <c:pt idx="11">
                  <c:v>22192</c:v>
                </c:pt>
                <c:pt idx="14">
                  <c:v>21516</c:v>
                </c:pt>
              </c:numCache>
            </c:numRef>
          </c:val>
          <c:extLst>
            <c:ext xmlns:c16="http://schemas.microsoft.com/office/drawing/2014/chart" uri="{C3380CC4-5D6E-409C-BE32-E72D297353CC}">
              <c16:uniqueId val="{00000000-BC8F-4758-A67E-053851FF6B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3430</c:v>
                </c:pt>
                <c:pt idx="5">
                  <c:v>3638</c:v>
                </c:pt>
                <c:pt idx="8">
                  <c:v>3996</c:v>
                </c:pt>
                <c:pt idx="11">
                  <c:v>3713</c:v>
                </c:pt>
                <c:pt idx="14">
                  <c:v>3541</c:v>
                </c:pt>
              </c:numCache>
            </c:numRef>
          </c:val>
          <c:extLst>
            <c:ext xmlns:c16="http://schemas.microsoft.com/office/drawing/2014/chart" uri="{C3380CC4-5D6E-409C-BE32-E72D297353CC}">
              <c16:uniqueId val="{00000001-BC8F-4758-A67E-053851FF6B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5859</c:v>
                </c:pt>
                <c:pt idx="5">
                  <c:v>5444</c:v>
                </c:pt>
                <c:pt idx="8">
                  <c:v>5787</c:v>
                </c:pt>
                <c:pt idx="11">
                  <c:v>6876</c:v>
                </c:pt>
                <c:pt idx="14">
                  <c:v>7169</c:v>
                </c:pt>
              </c:numCache>
            </c:numRef>
          </c:val>
          <c:extLst>
            <c:ext xmlns:c16="http://schemas.microsoft.com/office/drawing/2014/chart" uri="{C3380CC4-5D6E-409C-BE32-E72D297353CC}">
              <c16:uniqueId val="{00000002-BC8F-4758-A67E-053851FF6B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8F-4758-A67E-053851FF6B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8F-4758-A67E-053851FF6B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8F-4758-A67E-053851FF6B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2665</c:v>
                </c:pt>
                <c:pt idx="3">
                  <c:v>2694</c:v>
                </c:pt>
                <c:pt idx="6">
                  <c:v>2755</c:v>
                </c:pt>
                <c:pt idx="9">
                  <c:v>2636</c:v>
                </c:pt>
                <c:pt idx="12">
                  <c:v>2601</c:v>
                </c:pt>
              </c:numCache>
            </c:numRef>
          </c:val>
          <c:extLst>
            <c:ext xmlns:c16="http://schemas.microsoft.com/office/drawing/2014/chart" uri="{C3380CC4-5D6E-409C-BE32-E72D297353CC}">
              <c16:uniqueId val="{00000006-BC8F-4758-A67E-053851FF6B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471</c:v>
                </c:pt>
                <c:pt idx="3">
                  <c:v>601</c:v>
                </c:pt>
                <c:pt idx="6">
                  <c:v>968</c:v>
                </c:pt>
                <c:pt idx="9">
                  <c:v>982</c:v>
                </c:pt>
                <c:pt idx="12">
                  <c:v>930</c:v>
                </c:pt>
              </c:numCache>
            </c:numRef>
          </c:val>
          <c:extLst>
            <c:ext xmlns:c16="http://schemas.microsoft.com/office/drawing/2014/chart" uri="{C3380CC4-5D6E-409C-BE32-E72D297353CC}">
              <c16:uniqueId val="{00000007-BC8F-4758-A67E-053851FF6B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4649</c:v>
                </c:pt>
                <c:pt idx="3">
                  <c:v>4489</c:v>
                </c:pt>
                <c:pt idx="6">
                  <c:v>3971</c:v>
                </c:pt>
                <c:pt idx="9">
                  <c:v>3826</c:v>
                </c:pt>
                <c:pt idx="12">
                  <c:v>3582</c:v>
                </c:pt>
              </c:numCache>
            </c:numRef>
          </c:val>
          <c:extLst>
            <c:ext xmlns:c16="http://schemas.microsoft.com/office/drawing/2014/chart" uri="{C3380CC4-5D6E-409C-BE32-E72D297353CC}">
              <c16:uniqueId val="{00000008-BC8F-4758-A67E-053851FF6B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8F-4758-A67E-053851FF6B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26896</c:v>
                </c:pt>
                <c:pt idx="3">
                  <c:v>27476</c:v>
                </c:pt>
                <c:pt idx="6">
                  <c:v>28416</c:v>
                </c:pt>
                <c:pt idx="9">
                  <c:v>28606</c:v>
                </c:pt>
                <c:pt idx="12">
                  <c:v>27218</c:v>
                </c:pt>
              </c:numCache>
            </c:numRef>
          </c:val>
          <c:extLst>
            <c:ext xmlns:c16="http://schemas.microsoft.com/office/drawing/2014/chart" uri="{C3380CC4-5D6E-409C-BE32-E72D297353CC}">
              <c16:uniqueId val="{0000000A-BC8F-4758-A67E-053851FF6B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3684</c:v>
                </c:pt>
                <c:pt idx="2">
                  <c:v>#N/A</c:v>
                </c:pt>
                <c:pt idx="3">
                  <c:v>#N/A</c:v>
                </c:pt>
                <c:pt idx="4">
                  <c:v>4200</c:v>
                </c:pt>
                <c:pt idx="5">
                  <c:v>#N/A</c:v>
                </c:pt>
                <c:pt idx="6">
                  <c:v>#N/A</c:v>
                </c:pt>
                <c:pt idx="7">
                  <c:v>4012</c:v>
                </c:pt>
                <c:pt idx="8">
                  <c:v>#N/A</c:v>
                </c:pt>
                <c:pt idx="9">
                  <c:v>#N/A</c:v>
                </c:pt>
                <c:pt idx="10">
                  <c:v>3270</c:v>
                </c:pt>
                <c:pt idx="11">
                  <c:v>#N/A</c:v>
                </c:pt>
                <c:pt idx="12">
                  <c:v>#N/A</c:v>
                </c:pt>
                <c:pt idx="13">
                  <c:v>2105</c:v>
                </c:pt>
                <c:pt idx="14">
                  <c:v>#N/A</c:v>
                </c:pt>
              </c:numCache>
            </c:numRef>
          </c:val>
          <c:smooth val="0"/>
          <c:extLst>
            <c:ext xmlns:c16="http://schemas.microsoft.com/office/drawing/2014/chart" uri="{C3380CC4-5D6E-409C-BE32-E72D297353CC}">
              <c16:uniqueId val="{0000000B-BC8F-4758-A67E-053851FF6B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1802</c:v>
                </c:pt>
                <c:pt idx="1">
                  <c:v>2373</c:v>
                </c:pt>
                <c:pt idx="2">
                  <c:v>2423</c:v>
                </c:pt>
              </c:numCache>
            </c:numRef>
          </c:val>
          <c:extLst>
            <c:ext xmlns:c16="http://schemas.microsoft.com/office/drawing/2014/chart" uri="{C3380CC4-5D6E-409C-BE32-E72D297353CC}">
              <c16:uniqueId val="{00000000-B090-4DAF-B760-EC2CDC2B51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201</c:v>
                </c:pt>
                <c:pt idx="1">
                  <c:v>978</c:v>
                </c:pt>
                <c:pt idx="2">
                  <c:v>978</c:v>
                </c:pt>
              </c:numCache>
            </c:numRef>
          </c:val>
          <c:extLst>
            <c:ext xmlns:c16="http://schemas.microsoft.com/office/drawing/2014/chart" uri="{C3380CC4-5D6E-409C-BE32-E72D297353CC}">
              <c16:uniqueId val="{00000001-B090-4DAF-B760-EC2CDC2B51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1355</c:v>
                </c:pt>
                <c:pt idx="1">
                  <c:v>1348</c:v>
                </c:pt>
                <c:pt idx="2">
                  <c:v>1757</c:v>
                </c:pt>
              </c:numCache>
            </c:numRef>
          </c:val>
          <c:extLst>
            <c:ext xmlns:c16="http://schemas.microsoft.com/office/drawing/2014/chart" uri="{C3380CC4-5D6E-409C-BE32-E72D297353CC}">
              <c16:uniqueId val="{00000002-B090-4DAF-B760-EC2CDC2B51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159653166829623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{E73448C8-84D2-4340-AA37-251573E6CBC8}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1DA-4995-912E-5E381ECD5F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{10CCF022-F30B-47A3-B555-ACE50D54CBB3}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DA-4995-912E-5E381ECD5F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{D9CD56AC-53B8-48CC-93FC-246E5C6EA5AD}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DA-4995-912E-5E381ECD5F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{1EF00D22-755B-48D1-A96D-33B6F8F4B9A7}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DA-4995-912E-5E381ECD5F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{6E82ABC8-F87A-48DB-8DF5-06AE4644C8E7}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DA-4995-912E-5E381ECD5FF6}"/>
                </c:ext>
              </c:extLst>
            </c:dLbl>
            <c:dLbl>
              <c:idx val="8"/>
              <c:layout>
                <c:manualLayout>
                  <c:x val="0"/>
                  <c:y val="6.7408601772387866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{3F1CF420-7E00-42C8-85B5-F386403B0319}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1DA-4995-912E-5E381ECD5FF6}"/>
                </c:ext>
              </c:extLst>
            </c:dLbl>
            <c:dLbl>
              <c:idx val="16"/>
              <c:layout>
                <c:manualLayout>
                  <c:x val="0"/>
                  <c:y val="8.4189706050042789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{ABFCF685-BB09-471B-9C31-6E22D49F4EE1}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1DA-4995-912E-5E381ECD5FF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{B28ED5E4-9F4E-4459-9706-418E0DF3865B}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1DA-4995-912E-5E381ECD5FF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{ECE01645-9926-4A98-8534-412A72AD0911}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1DA-4995-912E-5E381ECD5F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74.099999999999994</c:v>
                </c:pt>
                <c:pt idx="8">
                  <c:v>75.2</c:v>
                </c:pt>
                <c:pt idx="16">
                  <c:v>75</c:v>
                </c:pt>
                <c:pt idx="24">
                  <c:v>75.900000000000006</c:v>
                </c:pt>
                <c:pt idx="32">
                  <c:v>76.5</c:v>
                </c:pt>
              </c:numCache>
            </c:numRef>
          </c:xVal>
          <c:yVal>
            <c:numRef>
              <c:f>公会計指標分析・財政指標組合せ分析表!$BP$51:$DC$51</c:f>
              <c:numCache>
                <c:formatCode>#,##0.0;"▲ "#,##0.0</c:formatCode>
                <c:ptCount val="40"/>
                <c:pt idx="0">
                  <c:v>23.4</c:v>
                </c:pt>
                <c:pt idx="8">
                  <c:v>26.3</c:v>
                </c:pt>
                <c:pt idx="16">
                  <c:v>24.2</c:v>
                </c:pt>
                <c:pt idx="24">
                  <c:v>18.600000000000001</c:v>
                </c:pt>
                <c:pt idx="32">
                  <c:v>12.1</c:v>
                </c:pt>
              </c:numCache>
            </c:numRef>
          </c:yVal>
          <c:smooth val="0"/>
          <c:extLst>
            <c:ext xmlns:c16="http://schemas.microsoft.com/office/drawing/2014/chart" uri="{C3380CC4-5D6E-409C-BE32-E72D297353CC}">
              <c16:uniqueId val="{00000009-A1DA-4995-912E-5E381ECD5F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{3C0CE249-6B5C-4121-B4BD-0C2905A9282A}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1DA-4995-912E-5E381ECD5F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{46FB25D1-2521-4B9D-B95B-53621A3823D2}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DA-4995-912E-5E381ECD5F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{F4F5A736-D0CA-4231-8A17-5E174942A904}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DA-4995-912E-5E381ECD5F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{403FF3EB-ABAF-445C-9A1C-F69A42936E6E}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DA-4995-912E-5E381ECD5F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{CBB17FD3-277E-4829-AAC4-45A1B5FA978C}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DA-4995-912E-5E381ECD5FF6}"/>
                </c:ext>
              </c:extLst>
            </c:dLbl>
            <c:dLbl>
              <c:idx val="8"/>
              <c:layout>
                <c:manualLayout>
                  <c:x val="0"/>
                  <c:y val="1.572677918247887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{9BF0362A-EFAA-4035-ADD6-D7E7DBCD8D49}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1DA-4995-912E-5E381ECD5FF6}"/>
                </c:ext>
              </c:extLst>
            </c:dLbl>
            <c:dLbl>
              <c:idx val="16"/>
              <c:layout>
                <c:manualLayout>
                  <c:x val="0"/>
                  <c:y val="-1.572713441330609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{535D7644-C0AB-4173-8BFA-70ED160C412B}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1DA-4995-912E-5E381ECD5FF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{C214AD2A-D36E-4567-845F-760563346D59}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1DA-4995-912E-5E381ECD5FF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{6DBEA469-0A07-42E3-872B-5D389F397FF9}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1DA-4995-912E-5E381ECD5F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63.7</c:v>
                </c:pt>
                <c:pt idx="32">
                  <c:v>64.099999999999994</c:v>
                </c:pt>
              </c:numCache>
            </c:numRef>
          </c:xVal>
          <c:yVal>
            <c:numRef>
              <c:f>公会計指標分析・財政指標組合せ分析表!$BP$55:$DC$55</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A1DA-4995-912E-5E381ECD5FF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{8A7F2A86-12CD-4B81-B1A1-903B5D6EF81F}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7A8-477F-9C43-2377884FFE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{5C0C125A-414D-467F-B51C-4DDF2FC2788E}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A8-477F-9C43-2377884FFE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{90618C5E-6D04-4D27-BCBC-5D6C1D1CCDD7}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A8-477F-9C43-2377884FFE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{6DAA8C5A-78EB-422A-9AA9-E7F3A80B3AB6}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A8-477F-9C43-2377884FFE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{7B6C995A-261E-414C-A208-629F3F142713}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A8-477F-9C43-2377884FFE7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{F3064DCD-2419-4C45-A466-FB6EBA1CDC7E}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7A8-477F-9C43-2377884FFE7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{9A7214B0-464E-4472-8B02-920BBECFA998}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7A8-477F-9C43-2377884FFE7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{1EAA5288-A7CD-42AA-B047-A07E9E2F146F}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7A8-477F-9C43-2377884FFE7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{9CD8249E-E389-4200-B13F-6E9E7DD70660}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7A8-477F-9C43-2377884FFE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3</c:v>
                </c:pt>
                <c:pt idx="16">
                  <c:v>2.8</c:v>
                </c:pt>
                <c:pt idx="24">
                  <c:v>3.2</c:v>
                </c:pt>
                <c:pt idx="32">
                  <c:v>3.6</c:v>
                </c:pt>
              </c:numCache>
            </c:numRef>
          </c:xVal>
          <c:yVal>
            <c:numRef>
              <c:f>公会計指標分析・財政指標組合せ分析表!$BP$73:$DC$73</c:f>
              <c:numCache>
                <c:formatCode>#,##0.0;"▲ "#,##0.0</c:formatCode>
                <c:ptCount val="40"/>
                <c:pt idx="0">
                  <c:v>23.4</c:v>
                </c:pt>
                <c:pt idx="8">
                  <c:v>26.3</c:v>
                </c:pt>
                <c:pt idx="16">
                  <c:v>24.2</c:v>
                </c:pt>
                <c:pt idx="24">
                  <c:v>18.600000000000001</c:v>
                </c:pt>
                <c:pt idx="32">
                  <c:v>12.1</c:v>
                </c:pt>
              </c:numCache>
            </c:numRef>
          </c:yVal>
          <c:smooth val="0"/>
          <c:extLst>
            <c:ext xmlns:c16="http://schemas.microsoft.com/office/drawing/2014/chart" uri="{C3380CC4-5D6E-409C-BE32-E72D297353CC}">
              <c16:uniqueId val="{00000009-77A8-477F-9C43-2377884FFE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{84B548C0-EFA4-4850-B6A6-F45F5A04F322}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7A8-477F-9C43-2377884FFE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{62D9A9E5-195D-4EA7-BD82-B7FCB98585AA}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A8-477F-9C43-2377884FFE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{D27A2EB7-4A44-48DF-85CA-24A9E166E255}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A8-477F-9C43-2377884FFE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{3E3352A2-2FD2-4A54-A407-882CFC58B655}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A8-477F-9C43-2377884FFE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{439DF127-A02A-4F29-81C1-5C0E7646F40E}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A8-477F-9C43-2377884FFE7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{CB8612EC-0752-46A1-B3AF-330A086E57BD}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7A8-477F-9C43-2377884FFE7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{F22F6910-B1E6-436F-9CA7-275ABD92DF7C}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7A8-477F-9C43-2377884FFE7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{5DA9931E-13A3-4ACE-A225-5E8BA7546782}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7A8-477F-9C43-2377884FFE7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{0F14A405-5034-461C-B153-7C0517B5B441}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7A8-477F-9C43-2377884FFE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5.7</c:v>
                </c:pt>
                <c:pt idx="32">
                  <c:v>5.8</c:v>
                </c:pt>
              </c:numCache>
            </c:numRef>
          </c:xVal>
          <c:yVal>
            <c:numRef>
              <c:f>公会計指標分析・財政指標組合せ分析表!$BP$77:$DC$77</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77A8-477F-9C43-2377884FFE7C}"/>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90,651
87,653
65.35
36,312,967
33,999,469
1,826,128
19,089,221
26,855,142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税等の増加により基準財政収入額が増加したものの、社会福祉費等の増加により基準財政需要額も増加した。財政力指数は、令和４年度単年度では令和３年度より減少となり、３年間の平均でも財政力指数は減少となった。今後も企業誘致を推進するとともに、税の収納率向上の取り組みをするなど、持続可能な財政運営を図る。</a:t>
          </a:r>
          <a:endParaRPr lang="ja-JP" altLang="ja-JP" sz="1400">
            <a:effectLst/>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型コロナウイルス感染症影響により一時的に減少していた扶助費等が増加したことや物価高騰の影響により物件費の増加などの要因で、経常収支比率は対前年度比４．８％上昇した。今後は、上昇率を抑制するために、自主財源の確保と歳出の経常経費削減に努め、より効率的な財政運営を図る。</a:t>
          </a:r>
          <a:endParaRPr lang="ja-JP" altLang="ja-JP" sz="1400">
            <a:effectLst/>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64</xdr:row>
      <xdr:rowOff>79587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66306"/>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64</xdr:row>
      <xdr:rowOff>151977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66306"/>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165523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2477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2021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事業見直し等の行政改革が着実に実行されているため、類似団体内平均値を下回る結果となっている。今後も引き続き、行政改革を推進し、人件費・物件費等の抑制を図る。</a:t>
          </a:r>
          <a:endParaRPr lang="ja-JP" altLang="ja-JP" sz="1400">
            <a:effectLst/>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163652</xdr:rowOff>
    </xdr:from>
    <xdr:to>
      <xdr:col>23</xdr:col>
      <xdr:colOff>133350</xdr:colOff>
      <xdr:row>82</xdr:row>
      <xdr:rowOff>27857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51102"/>
          <a:ext cx="838200" cy="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163652</xdr:rowOff>
    </xdr:from>
    <xdr:to>
      <xdr:col>19</xdr:col>
      <xdr:colOff>133350</xdr:colOff>
      <xdr:row>82</xdr:row>
      <xdr:rowOff>7507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051102"/>
          <a:ext cx="8890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90594</xdr:rowOff>
    </xdr:from>
    <xdr:to>
      <xdr:col>15</xdr:col>
      <xdr:colOff>82550</xdr:colOff>
      <xdr:row>82</xdr:row>
      <xdr:rowOff>7507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8044"/>
          <a:ext cx="889000" cy="8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103098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165181</xdr:rowOff>
    </xdr:from>
    <xdr:to>
      <xdr:col>11</xdr:col>
      <xdr:colOff>31750</xdr:colOff>
      <xdr:row>81</xdr:row>
      <xdr:rowOff>90594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81181"/>
          <a:ext cx="889000" cy="9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121541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148507</xdr:rowOff>
    </xdr:from>
    <xdr:to>
      <xdr:col>23</xdr:col>
      <xdr:colOff>184150</xdr:colOff>
      <xdr:row>82</xdr:row>
      <xdr:rowOff>78657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165034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8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112852</xdr:rowOff>
    </xdr:from>
    <xdr:to>
      <xdr:col>19</xdr:col>
      <xdr:colOff>184150</xdr:colOff>
      <xdr:row>82</xdr:row>
      <xdr:rowOff>43002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53179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6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128157</xdr:rowOff>
    </xdr:from>
    <xdr:to>
      <xdr:col>15</xdr:col>
      <xdr:colOff>133350</xdr:colOff>
      <xdr:row>82</xdr:row>
      <xdr:rowOff>58307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68484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8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39794</xdr:rowOff>
    </xdr:from>
    <xdr:to>
      <xdr:col>11</xdr:col>
      <xdr:colOff>82550</xdr:colOff>
      <xdr:row>81</xdr:row>
      <xdr:rowOff>141394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151571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114381</xdr:rowOff>
    </xdr:from>
    <xdr:to>
      <xdr:col>7</xdr:col>
      <xdr:colOff>31750</xdr:colOff>
      <xdr:row>81</xdr:row>
      <xdr:rowOff>44531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54708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9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給与水準については、人事院勧告などに基づき適正化を図っている。引き続き、適正な給与水準を保っていく。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463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68036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324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68036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の状況については、組織機構や事業の見直し、民間活力の積極的な活用等による定員の適正化に取り組んだ結果、これまでと同様に類似団体内平均値を下回っている。今後も行政需要の多様化や新たな行政課題へ対応するため、職員の採用を積極的に行い、定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39476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2446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37465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24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51541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2446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51541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3250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160126</xdr:rowOff>
    </xdr:from>
    <xdr:to>
      <xdr:col>81</xdr:col>
      <xdr:colOff>95250</xdr:colOff>
      <xdr:row>60</xdr:row>
      <xdr:rowOff>90276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5203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741</xdr:rowOff>
    </xdr:from>
    <xdr:to>
      <xdr:col>68</xdr:col>
      <xdr:colOff>203200</xdr:colOff>
      <xdr:row>60</xdr:row>
      <xdr:rowOff>102341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112518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5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166158</xdr:rowOff>
    </xdr:from>
    <xdr:to>
      <xdr:col>64</xdr:col>
      <xdr:colOff>152400</xdr:colOff>
      <xdr:row>60</xdr:row>
      <xdr:rowOff>96308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106485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a:t>
          </a:r>
          <a:r>
            <a:rPr lang="ja-JP" altLang="ja-JP" sz="1100">
              <a:solidFill>
                <a:schemeClr val="dk1"/>
              </a:solidFill>
              <a:effectLst/>
              <a:latin typeface="+mn-lt"/>
              <a:ea typeface="+mn-ea"/>
              <a:cs typeface="+mn-cs"/>
            </a:rPr>
            <a:t>普通交付税等が増加したものの、</a:t>
          </a:r>
          <a:r>
            <a:rPr kumimoji="1" lang="ja-JP" altLang="ja-JP" sz="1100">
              <a:solidFill>
                <a:schemeClr val="dk1"/>
              </a:solidFill>
              <a:effectLst/>
              <a:latin typeface="+mn-lt"/>
              <a:ea typeface="+mn-ea"/>
              <a:cs typeface="+mn-cs"/>
            </a:rPr>
            <a:t>公営企業債の元利償還金に対する繰入金の額が増加したことにより、前年度に対し０．４ポイント増加したが、類似団体内平均値を大きく下回っている。今後も起債対象事業の精査を行い、現行水準の維持を図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14394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402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39</xdr:row>
      <xdr:rowOff>153670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080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137583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0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145627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2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a:t>
          </a:r>
          <a:r>
            <a:rPr lang="ja-JP" altLang="ja-JP" sz="1100">
              <a:solidFill>
                <a:schemeClr val="dk1"/>
              </a:solidFill>
              <a:effectLst/>
              <a:latin typeface="+mn-lt"/>
              <a:ea typeface="+mn-ea"/>
              <a:cs typeface="+mn-cs"/>
            </a:rPr>
            <a:t>地方債の現在高、公営企業債等繰入見込額</a:t>
          </a:r>
          <a:r>
            <a:rPr kumimoji="1" lang="ja-JP" altLang="ja-JP" sz="1100">
              <a:solidFill>
                <a:schemeClr val="dk1"/>
              </a:solidFill>
              <a:effectLst/>
              <a:latin typeface="+mn-lt"/>
              <a:ea typeface="+mn-ea"/>
              <a:cs typeface="+mn-cs"/>
            </a:rPr>
            <a:t>の減少、充当可能基金の増加により、前年度に対し、６．５ポイント減少している。今後も財政調整基金をはじめとして、継続的に基金を積み立て、交付税措置のある地方債の借り入れを原則とするなど、常に後年度を見据えた財政運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132574</xdr:rowOff>
    </xdr:from>
    <xdr:to>
      <xdr:col>81</xdr:col>
      <xdr:colOff>44450</xdr:colOff>
      <xdr:row>15</xdr:row>
      <xdr:rowOff>48260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32874"/>
          <a:ext cx="8382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48260</xdr:rowOff>
    </xdr:from>
    <xdr:to>
      <xdr:col>77</xdr:col>
      <xdr:colOff>44450</xdr:colOff>
      <xdr:row>15</xdr:row>
      <xdr:rowOff>123331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620010"/>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123331</xdr:rowOff>
    </xdr:from>
    <xdr:to>
      <xdr:col>72</xdr:col>
      <xdr:colOff>203200</xdr:colOff>
      <xdr:row>15</xdr:row>
      <xdr:rowOff>151483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9508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7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112607</xdr:rowOff>
    </xdr:from>
    <xdr:to>
      <xdr:col>68</xdr:col>
      <xdr:colOff>152400</xdr:colOff>
      <xdr:row>15</xdr:row>
      <xdr:rowOff>151483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684357"/>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89958</xdr:rowOff>
    </xdr:from>
    <xdr:to>
      <xdr:col>68</xdr:col>
      <xdr:colOff>203200</xdr:colOff>
      <xdr:row>16</xdr:row>
      <xdr:rowOff>20108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2204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4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53851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5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168910</xdr:rowOff>
    </xdr:from>
    <xdr:to>
      <xdr:col>77</xdr:col>
      <xdr:colOff>95250</xdr:colOff>
      <xdr:row>15</xdr:row>
      <xdr:rowOff>99060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83837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5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72531</xdr:rowOff>
    </xdr:from>
    <xdr:to>
      <xdr:col>73</xdr:col>
      <xdr:colOff>44450</xdr:colOff>
      <xdr:row>16</xdr:row>
      <xdr:rowOff>2681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4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12858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100683</xdr:rowOff>
    </xdr:from>
    <xdr:to>
      <xdr:col>68</xdr:col>
      <xdr:colOff>203200</xdr:colOff>
      <xdr:row>16</xdr:row>
      <xdr:rowOff>30833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15610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75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90,651
87,653
65.35
36,312,967
33,999,469
1,826,128
19,089,221
26,855,142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定管理者制度の活用をはじめとした民間委託の推進など、行政改革を推し進めた結果、財政比較分析表における定数管理状況において、他団体に比して人口千人当たりの職員数が少なくなっているため、全国平均値、埼玉県平均値を下回っている。今後も適正な定員管理や給与水準の維持を図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77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72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類似団体内平均値を上回る結果となっているが、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年度は、燃料費等の高騰による光熱水費の増加が大きく影響しているためである。</a:t>
          </a:r>
          <a:r>
            <a:rPr kumimoji="1" lang="ja-JP" altLang="ja-JP" sz="1100">
              <a:solidFill>
                <a:schemeClr val="dk1"/>
              </a:solidFill>
              <a:effectLst/>
              <a:latin typeface="+mn-lt"/>
              <a:ea typeface="+mn-ea"/>
              <a:cs typeface="+mn-cs"/>
            </a:rPr>
            <a:t>今後も適正な水準の確保を図る。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18</xdr:row>
      <xdr:rowOff>8128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6621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662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62992</xdr:rowOff>
    </xdr:from>
    <xdr:to>
      <xdr:col>69</xdr:col>
      <xdr:colOff>92075</xdr:colOff>
      <xdr:row>18</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490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社会情勢の変化の影響により、生活保護受給者数や障害福祉サービス費、児童福祉に係る扶助委託が増加しており、扶助費は増加傾向にある。今後も</a:t>
          </a:r>
          <a:r>
            <a:rPr kumimoji="1" lang="ja-JP" altLang="en-US" sz="1100">
              <a:solidFill>
                <a:schemeClr val="dk1"/>
              </a:solidFill>
              <a:effectLst/>
              <a:latin typeface="+mn-lt"/>
              <a:ea typeface="+mn-ea"/>
              <a:cs typeface="+mn-cs"/>
            </a:rPr>
            <a:t>生活困窮者の自立</a:t>
          </a:r>
          <a:r>
            <a:rPr kumimoji="1" lang="ja-JP" altLang="ja-JP" sz="1100">
              <a:solidFill>
                <a:schemeClr val="dk1"/>
              </a:solidFill>
              <a:effectLst/>
              <a:latin typeface="+mn-lt"/>
              <a:ea typeface="+mn-ea"/>
              <a:cs typeface="+mn-cs"/>
            </a:rPr>
            <a:t>支援や適正な資格審査等の実施など、扶助費の適正な水準の確保を図る。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59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96520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5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96520</xdr:rowOff>
    </xdr:from>
    <xdr:to>
      <xdr:col>15</xdr:col>
      <xdr:colOff>98425</xdr:colOff>
      <xdr:row>57</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9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57</xdr:row>
      <xdr:rowOff>24130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67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45720</xdr:rowOff>
    </xdr:from>
    <xdr:to>
      <xdr:col>15</xdr:col>
      <xdr:colOff>149225</xdr:colOff>
      <xdr:row>56</xdr:row>
      <xdr:rowOff>147320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132097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施設の老朽化による維持補修費の増加により、前年度と比較して０．７ポイント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し、類似団体内平均値を上回る結果となっている。今後も経常経費の削減に努め、より効率的な財政運営を図る。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76200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31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76200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31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0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22877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25400</xdr:rowOff>
    </xdr:from>
    <xdr:to>
      <xdr:col>74</xdr:col>
      <xdr:colOff>31750</xdr:colOff>
      <xdr:row>58</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年度は類似団体内平均値を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回る結果となった。これは、</a:t>
          </a:r>
          <a:r>
            <a:rPr kumimoji="1" lang="ja-JP" altLang="en-US" sz="1100">
              <a:solidFill>
                <a:schemeClr val="dk1"/>
              </a:solidFill>
              <a:effectLst/>
              <a:latin typeface="+mn-lt"/>
              <a:ea typeface="+mn-ea"/>
              <a:cs typeface="+mn-cs"/>
            </a:rPr>
            <a:t>病院事業会計計負担金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等よるものである。今後も補助金等の見直し作業を進め、更なる適正化を図る。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67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ここ数年と同様類似団体内平均値を下回っている。起債対象事業の精査により、償還が多額とならないようにしており、今後も適正な水準の維持を図る。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131572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389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389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159004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75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159004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と同様、類似団体内平均値を上回っている。これは、公債費について起債対象事業の精査により多額とならないよう努めていることによるもので経常収支比率における公債費の割合が低くなっているものであり、今後も適正な水準の確保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29845</xdr:rowOff>
    </xdr:from>
    <xdr:to>
      <xdr:col>82</xdr:col>
      <xdr:colOff>107950</xdr:colOff>
      <xdr:row>77</xdr:row>
      <xdr:rowOff>104139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60045"/>
          <a:ext cx="8382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29845</xdr:rowOff>
    </xdr:from>
    <xdr:to>
      <xdr:col>78</xdr:col>
      <xdr:colOff>69850</xdr:colOff>
      <xdr:row>77</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6004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40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75564</xdr:rowOff>
    </xdr:from>
    <xdr:to>
      <xdr:col>69</xdr:col>
      <xdr:colOff>92075</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77214"/>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150495</xdr:rowOff>
    </xdr:from>
    <xdr:to>
      <xdr:col>78</xdr:col>
      <xdr:colOff>120650</xdr:colOff>
      <xdr:row>76</xdr:row>
      <xdr:rowOff>80645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65422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9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111141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98501</xdr:rowOff>
    </xdr:from>
    <xdr:to>
      <xdr:col>29</xdr:col>
      <xdr:colOff>127000</xdr:colOff>
      <xdr:row>18</xdr:row>
      <xdr:rowOff>113760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32226"/>
          <a:ext cx="647700" cy="15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113760</xdr:rowOff>
    </xdr:from>
    <xdr:to>
      <xdr:col>26</xdr:col>
      <xdr:colOff>50800</xdr:colOff>
      <xdr:row>18</xdr:row>
      <xdr:rowOff>151265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47485"/>
          <a:ext cx="698500" cy="3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149479</xdr:rowOff>
    </xdr:from>
    <xdr:to>
      <xdr:col>22</xdr:col>
      <xdr:colOff>114300</xdr:colOff>
      <xdr:row>18</xdr:row>
      <xdr:rowOff>151265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83204"/>
          <a:ext cx="698500" cy="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3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149479</xdr:rowOff>
    </xdr:from>
    <xdr:to>
      <xdr:col>18</xdr:col>
      <xdr:colOff>177800</xdr:colOff>
      <xdr:row>18</xdr:row>
      <xdr:rowOff>157966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83204"/>
          <a:ext cx="698500" cy="8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47701</xdr:rowOff>
    </xdr:from>
    <xdr:to>
      <xdr:col>29</xdr:col>
      <xdr:colOff>177800</xdr:colOff>
      <xdr:row>18</xdr:row>
      <xdr:rowOff>149301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81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19778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5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62960</xdr:rowOff>
    </xdr:from>
    <xdr:to>
      <xdr:col>26</xdr:col>
      <xdr:colOff>101600</xdr:colOff>
      <xdr:row>18</xdr:row>
      <xdr:rowOff>164560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96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149337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83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100465</xdr:rowOff>
    </xdr:from>
    <xdr:to>
      <xdr:col>22</xdr:col>
      <xdr:colOff>165100</xdr:colOff>
      <xdr:row>19</xdr:row>
      <xdr:rowOff>30615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3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15392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98679</xdr:rowOff>
    </xdr:from>
    <xdr:to>
      <xdr:col>19</xdr:col>
      <xdr:colOff>38100</xdr:colOff>
      <xdr:row>19</xdr:row>
      <xdr:rowOff>28829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3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13606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1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107166</xdr:rowOff>
    </xdr:from>
    <xdr:to>
      <xdr:col>15</xdr:col>
      <xdr:colOff>101600</xdr:colOff>
      <xdr:row>19</xdr:row>
      <xdr:rowOff>37316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4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22093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2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59138</xdr:rowOff>
    </xdr:from>
    <xdr:to>
      <xdr:col>29</xdr:col>
      <xdr:colOff>127000</xdr:colOff>
      <xdr:row>36</xdr:row>
      <xdr:rowOff>90849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012388"/>
          <a:ext cx="647700" cy="31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90849</xdr:rowOff>
    </xdr:from>
    <xdr:to>
      <xdr:col>26</xdr:col>
      <xdr:colOff>50800</xdr:colOff>
      <xdr:row>36</xdr:row>
      <xdr:rowOff>168409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44099"/>
          <a:ext cx="698500" cy="7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147410</xdr:rowOff>
    </xdr:from>
    <xdr:to>
      <xdr:col>22</xdr:col>
      <xdr:colOff>114300</xdr:colOff>
      <xdr:row>36</xdr:row>
      <xdr:rowOff>168409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100660"/>
          <a:ext cx="6985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147410</xdr:rowOff>
    </xdr:from>
    <xdr:to>
      <xdr:col>18</xdr:col>
      <xdr:colOff>177800</xdr:colOff>
      <xdr:row>37</xdr:row>
      <xdr:rowOff>6691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100660"/>
          <a:ext cx="698500" cy="30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8338</xdr:rowOff>
    </xdr:from>
    <xdr:to>
      <xdr:col>29</xdr:col>
      <xdr:colOff>177800</xdr:colOff>
      <xdr:row>36</xdr:row>
      <xdr:rowOff>109938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6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323315</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3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40049</xdr:rowOff>
    </xdr:from>
    <xdr:to>
      <xdr:col>26</xdr:col>
      <xdr:colOff>101600</xdr:colOff>
      <xdr:row>36</xdr:row>
      <xdr:rowOff>141649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9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126426</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7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117609</xdr:rowOff>
    </xdr:from>
    <xdr:to>
      <xdr:col>22</xdr:col>
      <xdr:colOff>165100</xdr:colOff>
      <xdr:row>37</xdr:row>
      <xdr:rowOff>47759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7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32536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5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96610</xdr:rowOff>
    </xdr:from>
    <xdr:to>
      <xdr:col>19</xdr:col>
      <xdr:colOff>38100</xdr:colOff>
      <xdr:row>37</xdr:row>
      <xdr:rowOff>26760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4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11537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127341</xdr:rowOff>
    </xdr:from>
    <xdr:to>
      <xdr:col>15</xdr:col>
      <xdr:colOff>101600</xdr:colOff>
      <xdr:row>37</xdr:row>
      <xdr:rowOff>57491</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8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42268</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6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90,651
87,653
65.35
36,312,967
33,999,469
1,826,128
19,089,221
26,855,142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115450</xdr:rowOff>
    </xdr:from>
    <xdr:to>
      <xdr:col>24</xdr:col>
      <xdr:colOff>63500</xdr:colOff>
      <xdr:row>37</xdr:row>
      <xdr:rowOff>125793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59100"/>
          <a:ext cx="8382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112097</xdr:rowOff>
    </xdr:from>
    <xdr:to>
      <xdr:col>19</xdr:col>
      <xdr:colOff>177800</xdr:colOff>
      <xdr:row>37</xdr:row>
      <xdr:rowOff>115450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5574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112097</xdr:rowOff>
    </xdr:from>
    <xdr:to>
      <xdr:col>15</xdr:col>
      <xdr:colOff>50800</xdr:colOff>
      <xdr:row>38</xdr:row>
      <xdr:rowOff>12408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5747"/>
          <a:ext cx="889000" cy="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12408</xdr:rowOff>
    </xdr:from>
    <xdr:to>
      <xdr:col>10</xdr:col>
      <xdr:colOff>114300</xdr:colOff>
      <xdr:row>38</xdr:row>
      <xdr:rowOff>28029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750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74993</xdr:rowOff>
    </xdr:from>
    <xdr:to>
      <xdr:col>24</xdr:col>
      <xdr:colOff>114300</xdr:colOff>
      <xdr:row>38</xdr:row>
      <xdr:rowOff>5144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8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53420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64650</xdr:rowOff>
    </xdr:from>
    <xdr:to>
      <xdr:col>20</xdr:col>
      <xdr:colOff>38100</xdr:colOff>
      <xdr:row>37</xdr:row>
      <xdr:rowOff>166250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61297</xdr:rowOff>
    </xdr:from>
    <xdr:to>
      <xdr:col>15</xdr:col>
      <xdr:colOff>101600</xdr:colOff>
      <xdr:row>37</xdr:row>
      <xdr:rowOff>162897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154023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133058</xdr:rowOff>
    </xdr:from>
    <xdr:to>
      <xdr:col>10</xdr:col>
      <xdr:colOff>165100</xdr:colOff>
      <xdr:row>38</xdr:row>
      <xdr:rowOff>63208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54335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148679</xdr:rowOff>
    </xdr:from>
    <xdr:to>
      <xdr:col>6</xdr:col>
      <xdr:colOff>38100</xdr:colOff>
      <xdr:row>38</xdr:row>
      <xdr:rowOff>78829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69956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81440</xdr:rowOff>
    </xdr:from>
    <xdr:to>
      <xdr:col>24</xdr:col>
      <xdr:colOff>63500</xdr:colOff>
      <xdr:row>57</xdr:row>
      <xdr:rowOff>113988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54090"/>
          <a:ext cx="8382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95341</xdr:rowOff>
    </xdr:from>
    <xdr:to>
      <xdr:col>19</xdr:col>
      <xdr:colOff>177800</xdr:colOff>
      <xdr:row>57</xdr:row>
      <xdr:rowOff>113988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67991"/>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95341</xdr:rowOff>
    </xdr:from>
    <xdr:to>
      <xdr:col>15</xdr:col>
      <xdr:colOff>50800</xdr:colOff>
      <xdr:row>57</xdr:row>
      <xdr:rowOff>147483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7991"/>
          <a:ext cx="889000" cy="5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147483</xdr:rowOff>
    </xdr:from>
    <xdr:to>
      <xdr:col>10</xdr:col>
      <xdr:colOff>114300</xdr:colOff>
      <xdr:row>58</xdr:row>
      <xdr:rowOff>49229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0133"/>
          <a:ext cx="889000" cy="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30640</xdr:rowOff>
    </xdr:from>
    <xdr:to>
      <xdr:col>24</xdr:col>
      <xdr:colOff>114300</xdr:colOff>
      <xdr:row>57</xdr:row>
      <xdr:rowOff>132240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9067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63188</xdr:rowOff>
    </xdr:from>
    <xdr:to>
      <xdr:col>20</xdr:col>
      <xdr:colOff>38100</xdr:colOff>
      <xdr:row>57</xdr:row>
      <xdr:rowOff>164788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155915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44541</xdr:rowOff>
    </xdr:from>
    <xdr:to>
      <xdr:col>15</xdr:col>
      <xdr:colOff>101600</xdr:colOff>
      <xdr:row>57</xdr:row>
      <xdr:rowOff>146141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96683</xdr:rowOff>
    </xdr:from>
    <xdr:to>
      <xdr:col>10</xdr:col>
      <xdr:colOff>165100</xdr:colOff>
      <xdr:row>58</xdr:row>
      <xdr:rowOff>26833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17960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169879</xdr:rowOff>
    </xdr:from>
    <xdr:to>
      <xdr:col>6</xdr:col>
      <xdr:colOff>38100</xdr:colOff>
      <xdr:row>58</xdr:row>
      <xdr:rowOff>100029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91156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75845</xdr:rowOff>
    </xdr:from>
    <xdr:to>
      <xdr:col>24</xdr:col>
      <xdr:colOff>63500</xdr:colOff>
      <xdr:row>78</xdr:row>
      <xdr:rowOff>84189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8945"/>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84189</xdr:rowOff>
    </xdr:from>
    <xdr:to>
      <xdr:col>19</xdr:col>
      <xdr:colOff>177800</xdr:colOff>
      <xdr:row>78</xdr:row>
      <xdr:rowOff>88875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7289"/>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88609</xdr:rowOff>
    </xdr:from>
    <xdr:to>
      <xdr:col>15</xdr:col>
      <xdr:colOff>50800</xdr:colOff>
      <xdr:row>78</xdr:row>
      <xdr:rowOff>88875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170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88609</xdr:rowOff>
    </xdr:from>
    <xdr:to>
      <xdr:col>10</xdr:col>
      <xdr:colOff>114300</xdr:colOff>
      <xdr:row>78</xdr:row>
      <xdr:rowOff>97676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170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25045</xdr:rowOff>
    </xdr:from>
    <xdr:to>
      <xdr:col>24</xdr:col>
      <xdr:colOff>114300</xdr:colOff>
      <xdr:row>78</xdr:row>
      <xdr:rowOff>126645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33389</xdr:rowOff>
    </xdr:from>
    <xdr:to>
      <xdr:col>20</xdr:col>
      <xdr:colOff>38100</xdr:colOff>
      <xdr:row>78</xdr:row>
      <xdr:rowOff>134989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126116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38075</xdr:rowOff>
    </xdr:from>
    <xdr:to>
      <xdr:col>15</xdr:col>
      <xdr:colOff>101600</xdr:colOff>
      <xdr:row>78</xdr:row>
      <xdr:rowOff>139675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130802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37809</xdr:rowOff>
    </xdr:from>
    <xdr:to>
      <xdr:col>10</xdr:col>
      <xdr:colOff>165100</xdr:colOff>
      <xdr:row>78</xdr:row>
      <xdr:rowOff>139409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130536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46876</xdr:rowOff>
    </xdr:from>
    <xdr:to>
      <xdr:col>6</xdr:col>
      <xdr:colOff>38100</xdr:colOff>
      <xdr:row>78</xdr:row>
      <xdr:rowOff>148476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139603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135835</xdr:rowOff>
    </xdr:from>
    <xdr:to>
      <xdr:col>24</xdr:col>
      <xdr:colOff>63500</xdr:colOff>
      <xdr:row>96</xdr:row>
      <xdr:rowOff>125276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23585"/>
          <a:ext cx="838200" cy="16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135835</xdr:rowOff>
    </xdr:from>
    <xdr:to>
      <xdr:col>19</xdr:col>
      <xdr:colOff>177800</xdr:colOff>
      <xdr:row>97</xdr:row>
      <xdr:rowOff>71523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23585"/>
          <a:ext cx="889000" cy="2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71523</xdr:rowOff>
    </xdr:from>
    <xdr:to>
      <xdr:col>15</xdr:col>
      <xdr:colOff>50800</xdr:colOff>
      <xdr:row>97</xdr:row>
      <xdr:rowOff>121630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02173"/>
          <a:ext cx="889000" cy="5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121630</xdr:rowOff>
    </xdr:from>
    <xdr:to>
      <xdr:col>10</xdr:col>
      <xdr:colOff>114300</xdr:colOff>
      <xdr:row>98</xdr:row>
      <xdr:rowOff>46889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2280"/>
          <a:ext cx="889000" cy="9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74476</xdr:rowOff>
    </xdr:from>
    <xdr:to>
      <xdr:col>24</xdr:col>
      <xdr:colOff>114300</xdr:colOff>
      <xdr:row>97</xdr:row>
      <xdr:rowOff>4626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52903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1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85035</xdr:rowOff>
    </xdr:from>
    <xdr:to>
      <xdr:col>20</xdr:col>
      <xdr:colOff>38100</xdr:colOff>
      <xdr:row>96</xdr:row>
      <xdr:rowOff>15185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6312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20723</xdr:rowOff>
    </xdr:from>
    <xdr:to>
      <xdr:col>15</xdr:col>
      <xdr:colOff>101600</xdr:colOff>
      <xdr:row>97</xdr:row>
      <xdr:rowOff>122323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138850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70830</xdr:rowOff>
    </xdr:from>
    <xdr:to>
      <xdr:col>10</xdr:col>
      <xdr:colOff>165100</xdr:colOff>
      <xdr:row>98</xdr:row>
      <xdr:rowOff>980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17507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7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167539</xdr:rowOff>
    </xdr:from>
    <xdr:to>
      <xdr:col>6</xdr:col>
      <xdr:colOff>38100</xdr:colOff>
      <xdr:row>98</xdr:row>
      <xdr:rowOff>97689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114216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5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81255</xdr:rowOff>
    </xdr:from>
    <xdr:to>
      <xdr:col>55</xdr:col>
      <xdr:colOff>0</xdr:colOff>
      <xdr:row>38</xdr:row>
      <xdr:rowOff>138960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96355"/>
          <a:ext cx="8382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51950</xdr:rowOff>
    </xdr:from>
    <xdr:to>
      <xdr:col>50</xdr:col>
      <xdr:colOff>114300</xdr:colOff>
      <xdr:row>38</xdr:row>
      <xdr:rowOff>138960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38350"/>
          <a:ext cx="889000" cy="11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51950</xdr:rowOff>
    </xdr:from>
    <xdr:to>
      <xdr:col>45</xdr:col>
      <xdr:colOff>177800</xdr:colOff>
      <xdr:row>38</xdr:row>
      <xdr:rowOff>146503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38350"/>
          <a:ext cx="889000" cy="1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146503</xdr:rowOff>
    </xdr:from>
    <xdr:to>
      <xdr:col>41</xdr:col>
      <xdr:colOff>50800</xdr:colOff>
      <xdr:row>39</xdr:row>
      <xdr:rowOff>29253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61603"/>
          <a:ext cx="8890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30455</xdr:rowOff>
    </xdr:from>
    <xdr:to>
      <xdr:col>55</xdr:col>
      <xdr:colOff>50800</xdr:colOff>
      <xdr:row>38</xdr:row>
      <xdr:rowOff>132055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8882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88160</xdr:rowOff>
    </xdr:from>
    <xdr:to>
      <xdr:col>50</xdr:col>
      <xdr:colOff>165100</xdr:colOff>
      <xdr:row>39</xdr:row>
      <xdr:rowOff>18310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0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9437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1150</xdr:rowOff>
    </xdr:from>
    <xdr:to>
      <xdr:col>46</xdr:col>
      <xdr:colOff>38100</xdr:colOff>
      <xdr:row>32</xdr:row>
      <xdr:rowOff>102750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93877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8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95703</xdr:rowOff>
    </xdr:from>
    <xdr:to>
      <xdr:col>41</xdr:col>
      <xdr:colOff>101600</xdr:colOff>
      <xdr:row>39</xdr:row>
      <xdr:rowOff>25853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16980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149903</xdr:rowOff>
    </xdr:from>
    <xdr:to>
      <xdr:col>36</xdr:col>
      <xdr:colOff>165100</xdr:colOff>
      <xdr:row>39</xdr:row>
      <xdr:rowOff>80053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71180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5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45509</xdr:rowOff>
    </xdr:from>
    <xdr:to>
      <xdr:col>55</xdr:col>
      <xdr:colOff>0</xdr:colOff>
      <xdr:row>58</xdr:row>
      <xdr:rowOff>49921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89609"/>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105121</xdr:rowOff>
    </xdr:from>
    <xdr:to>
      <xdr:col>50</xdr:col>
      <xdr:colOff>114300</xdr:colOff>
      <xdr:row>58</xdr:row>
      <xdr:rowOff>45509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77771"/>
          <a:ext cx="889000" cy="1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105121</xdr:rowOff>
    </xdr:from>
    <xdr:to>
      <xdr:col>45</xdr:col>
      <xdr:colOff>177800</xdr:colOff>
      <xdr:row>57</xdr:row>
      <xdr:rowOff>111552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877771"/>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111552</xdr:rowOff>
    </xdr:from>
    <xdr:to>
      <xdr:col>41</xdr:col>
      <xdr:colOff>50800</xdr:colOff>
      <xdr:row>57</xdr:row>
      <xdr:rowOff>127866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84202"/>
          <a:ext cx="889000" cy="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170571</xdr:rowOff>
    </xdr:from>
    <xdr:to>
      <xdr:col>55</xdr:col>
      <xdr:colOff>50800</xdr:colOff>
      <xdr:row>58</xdr:row>
      <xdr:rowOff>100721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148998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2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166159</xdr:rowOff>
    </xdr:from>
    <xdr:to>
      <xdr:col>50</xdr:col>
      <xdr:colOff>165100</xdr:colOff>
      <xdr:row>58</xdr:row>
      <xdr:rowOff>96309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87436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54321</xdr:rowOff>
    </xdr:from>
    <xdr:to>
      <xdr:col>46</xdr:col>
      <xdr:colOff>38100</xdr:colOff>
      <xdr:row>57</xdr:row>
      <xdr:rowOff>155921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147048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60752</xdr:rowOff>
    </xdr:from>
    <xdr:to>
      <xdr:col>41</xdr:col>
      <xdr:colOff>101600</xdr:colOff>
      <xdr:row>57</xdr:row>
      <xdr:rowOff>162352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153479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77066</xdr:rowOff>
    </xdr:from>
    <xdr:to>
      <xdr:col>36</xdr:col>
      <xdr:colOff>165100</xdr:colOff>
      <xdr:row>58</xdr:row>
      <xdr:rowOff>7216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4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169793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100115</xdr:rowOff>
    </xdr:from>
    <xdr:to>
      <xdr:col>55</xdr:col>
      <xdr:colOff>0</xdr:colOff>
      <xdr:row>78</xdr:row>
      <xdr:rowOff>123456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73215"/>
          <a:ext cx="838200" cy="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32855</xdr:rowOff>
    </xdr:from>
    <xdr:to>
      <xdr:col>50</xdr:col>
      <xdr:colOff>114300</xdr:colOff>
      <xdr:row>78</xdr:row>
      <xdr:rowOff>123456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05955"/>
          <a:ext cx="889000" cy="9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32855</xdr:rowOff>
    </xdr:from>
    <xdr:to>
      <xdr:col>45</xdr:col>
      <xdr:colOff>177800</xdr:colOff>
      <xdr:row>78</xdr:row>
      <xdr:rowOff>37948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05955"/>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37948</xdr:rowOff>
    </xdr:from>
    <xdr:to>
      <xdr:col>41</xdr:col>
      <xdr:colOff>50800</xdr:colOff>
      <xdr:row>78</xdr:row>
      <xdr:rowOff>71349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11048"/>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49315</xdr:rowOff>
    </xdr:from>
    <xdr:to>
      <xdr:col>55</xdr:col>
      <xdr:colOff>50800</xdr:colOff>
      <xdr:row>78</xdr:row>
      <xdr:rowOff>150915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8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72656</xdr:rowOff>
    </xdr:from>
    <xdr:to>
      <xdr:col>50</xdr:col>
      <xdr:colOff>165100</xdr:colOff>
      <xdr:row>79</xdr:row>
      <xdr:rowOff>2806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165383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3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153505</xdr:rowOff>
    </xdr:from>
    <xdr:to>
      <xdr:col>46</xdr:col>
      <xdr:colOff>38100</xdr:colOff>
      <xdr:row>78</xdr:row>
      <xdr:rowOff>83655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74782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44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158598</xdr:rowOff>
    </xdr:from>
    <xdr:to>
      <xdr:col>41</xdr:col>
      <xdr:colOff>101600</xdr:colOff>
      <xdr:row>78</xdr:row>
      <xdr:rowOff>88748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79875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20549</xdr:rowOff>
    </xdr:from>
    <xdr:to>
      <xdr:col>36</xdr:col>
      <xdr:colOff>165100</xdr:colOff>
      <xdr:row>78</xdr:row>
      <xdr:rowOff>122149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113276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65239</xdr:rowOff>
    </xdr:from>
    <xdr:to>
      <xdr:col>55</xdr:col>
      <xdr:colOff>0</xdr:colOff>
      <xdr:row>98</xdr:row>
      <xdr:rowOff>84265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867339"/>
          <a:ext cx="838200" cy="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52388</xdr:rowOff>
    </xdr:from>
    <xdr:to>
      <xdr:col>50</xdr:col>
      <xdr:colOff>114300</xdr:colOff>
      <xdr:row>98</xdr:row>
      <xdr:rowOff>65239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854488"/>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35458</xdr:rowOff>
    </xdr:from>
    <xdr:to>
      <xdr:col>45</xdr:col>
      <xdr:colOff>177800</xdr:colOff>
      <xdr:row>98</xdr:row>
      <xdr:rowOff>52388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37558"/>
          <a:ext cx="889000" cy="1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161129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35458</xdr:rowOff>
    </xdr:from>
    <xdr:to>
      <xdr:col>41</xdr:col>
      <xdr:colOff>50800</xdr:colOff>
      <xdr:row>98</xdr:row>
      <xdr:rowOff>39536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37558"/>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33465</xdr:rowOff>
    </xdr:from>
    <xdr:to>
      <xdr:col>55</xdr:col>
      <xdr:colOff>50800</xdr:colOff>
      <xdr:row>98</xdr:row>
      <xdr:rowOff>135065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119842</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14439</xdr:rowOff>
    </xdr:from>
    <xdr:to>
      <xdr:col>50</xdr:col>
      <xdr:colOff>165100</xdr:colOff>
      <xdr:row>98</xdr:row>
      <xdr:rowOff>116039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1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107166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90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1588</xdr:rowOff>
    </xdr:from>
    <xdr:to>
      <xdr:col>46</xdr:col>
      <xdr:colOff>38100</xdr:colOff>
      <xdr:row>98</xdr:row>
      <xdr:rowOff>103188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94315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156108</xdr:rowOff>
    </xdr:from>
    <xdr:to>
      <xdr:col>41</xdr:col>
      <xdr:colOff>101600</xdr:colOff>
      <xdr:row>98</xdr:row>
      <xdr:rowOff>86258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77385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160186</xdr:rowOff>
    </xdr:from>
    <xdr:to>
      <xdr:col>36</xdr:col>
      <xdr:colOff>165100</xdr:colOff>
      <xdr:row>98</xdr:row>
      <xdr:rowOff>90336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81463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125024</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40124"/>
          <a:ext cx="8382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21286</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36386"/>
          <a:ext cx="889000" cy="1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21286</xdr:rowOff>
    </xdr:from>
    <xdr:to>
      <xdr:col>76</xdr:col>
      <xdr:colOff>114300</xdr:colOff>
      <xdr:row>38</xdr:row>
      <xdr:rowOff>59736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536386"/>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59736</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74836"/>
          <a:ext cx="889000" cy="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74224</xdr:rowOff>
    </xdr:from>
    <xdr:to>
      <xdr:col>85</xdr:col>
      <xdr:colOff>177800</xdr:colOff>
      <xdr:row>39</xdr:row>
      <xdr:rowOff>4374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141935</xdr:rowOff>
    </xdr:from>
    <xdr:to>
      <xdr:col>76</xdr:col>
      <xdr:colOff>165100</xdr:colOff>
      <xdr:row>38</xdr:row>
      <xdr:rowOff>72086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63213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57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8936</xdr:rowOff>
    </xdr:from>
    <xdr:to>
      <xdr:col>72</xdr:col>
      <xdr:colOff>38100</xdr:colOff>
      <xdr:row>38</xdr:row>
      <xdr:rowOff>110536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101663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1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35661</xdr:rowOff>
    </xdr:from>
    <xdr:to>
      <xdr:col>85</xdr:col>
      <xdr:colOff>127000</xdr:colOff>
      <xdr:row>77</xdr:row>
      <xdr:rowOff>38570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37311"/>
          <a:ext cx="8382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38570</xdr:rowOff>
    </xdr:from>
    <xdr:to>
      <xdr:col>81</xdr:col>
      <xdr:colOff>50800</xdr:colOff>
      <xdr:row>77</xdr:row>
      <xdr:rowOff>51715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4022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51715</xdr:rowOff>
    </xdr:from>
    <xdr:to>
      <xdr:col>76</xdr:col>
      <xdr:colOff>114300</xdr:colOff>
      <xdr:row>77</xdr:row>
      <xdr:rowOff>51893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53365"/>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51893</xdr:rowOff>
    </xdr:from>
    <xdr:to>
      <xdr:col>71</xdr:col>
      <xdr:colOff>177800</xdr:colOff>
      <xdr:row>77</xdr:row>
      <xdr:rowOff>64515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53543"/>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156311</xdr:rowOff>
    </xdr:from>
    <xdr:to>
      <xdr:col>85</xdr:col>
      <xdr:colOff>177800</xdr:colOff>
      <xdr:row>77</xdr:row>
      <xdr:rowOff>86461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134738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6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159220</xdr:rowOff>
    </xdr:from>
    <xdr:to>
      <xdr:col>81</xdr:col>
      <xdr:colOff>101600</xdr:colOff>
      <xdr:row>77</xdr:row>
      <xdr:rowOff>89370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80497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915</xdr:rowOff>
    </xdr:from>
    <xdr:to>
      <xdr:col>76</xdr:col>
      <xdr:colOff>165100</xdr:colOff>
      <xdr:row>77</xdr:row>
      <xdr:rowOff>102515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93642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1093</xdr:rowOff>
    </xdr:from>
    <xdr:to>
      <xdr:col>72</xdr:col>
      <xdr:colOff>38100</xdr:colOff>
      <xdr:row>77</xdr:row>
      <xdr:rowOff>102693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93820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13715</xdr:rowOff>
    </xdr:from>
    <xdr:to>
      <xdr:col>67</xdr:col>
      <xdr:colOff>101600</xdr:colOff>
      <xdr:row>77</xdr:row>
      <xdr:rowOff>115315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106442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53530</xdr:rowOff>
    </xdr:from>
    <xdr:to>
      <xdr:col>85</xdr:col>
      <xdr:colOff>127000</xdr:colOff>
      <xdr:row>97</xdr:row>
      <xdr:rowOff>149289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84180"/>
          <a:ext cx="838200" cy="9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53530</xdr:rowOff>
    </xdr:from>
    <xdr:to>
      <xdr:col>81</xdr:col>
      <xdr:colOff>50800</xdr:colOff>
      <xdr:row>98</xdr:row>
      <xdr:rowOff>15557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84180"/>
          <a:ext cx="889000" cy="1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12967</xdr:rowOff>
    </xdr:from>
    <xdr:to>
      <xdr:col>76</xdr:col>
      <xdr:colOff>114300</xdr:colOff>
      <xdr:row>98</xdr:row>
      <xdr:rowOff>15557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1506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12967</xdr:rowOff>
    </xdr:from>
    <xdr:to>
      <xdr:col>71</xdr:col>
      <xdr:colOff>177800</xdr:colOff>
      <xdr:row>98</xdr:row>
      <xdr:rowOff>72313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15067"/>
          <a:ext cx="889000" cy="5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98489</xdr:rowOff>
    </xdr:from>
    <xdr:to>
      <xdr:col>85</xdr:col>
      <xdr:colOff>177800</xdr:colOff>
      <xdr:row>98</xdr:row>
      <xdr:rowOff>28639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76916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2730</xdr:rowOff>
    </xdr:from>
    <xdr:to>
      <xdr:col>81</xdr:col>
      <xdr:colOff>101600</xdr:colOff>
      <xdr:row>97</xdr:row>
      <xdr:rowOff>104330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120857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136207</xdr:rowOff>
    </xdr:from>
    <xdr:to>
      <xdr:col>76</xdr:col>
      <xdr:colOff>165100</xdr:colOff>
      <xdr:row>98</xdr:row>
      <xdr:rowOff>66357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57484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133617</xdr:rowOff>
    </xdr:from>
    <xdr:to>
      <xdr:col>72</xdr:col>
      <xdr:colOff>38100</xdr:colOff>
      <xdr:row>98</xdr:row>
      <xdr:rowOff>63767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80294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21513</xdr:rowOff>
    </xdr:from>
    <xdr:to>
      <xdr:col>67</xdr:col>
      <xdr:colOff>101600</xdr:colOff>
      <xdr:row>98</xdr:row>
      <xdr:rowOff>123113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114240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1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84999</xdr:rowOff>
    </xdr:from>
    <xdr:to>
      <xdr:col>116</xdr:col>
      <xdr:colOff>63500</xdr:colOff>
      <xdr:row>38</xdr:row>
      <xdr:rowOff>167295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00099"/>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167295</xdr:rowOff>
    </xdr:from>
    <xdr:to>
      <xdr:col>111</xdr:col>
      <xdr:colOff>177800</xdr:colOff>
      <xdr:row>38</xdr:row>
      <xdr:rowOff>170561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8239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170561</xdr:rowOff>
    </xdr:from>
    <xdr:to>
      <xdr:col>107</xdr:col>
      <xdr:colOff>50800</xdr:colOff>
      <xdr:row>39</xdr:row>
      <xdr:rowOff>66222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85661"/>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1234</xdr:rowOff>
    </xdr:from>
    <xdr:to>
      <xdr:col>102</xdr:col>
      <xdr:colOff>114300</xdr:colOff>
      <xdr:row>39</xdr:row>
      <xdr:rowOff>66222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87784"/>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34199</xdr:rowOff>
    </xdr:from>
    <xdr:to>
      <xdr:col>116</xdr:col>
      <xdr:colOff>114300</xdr:colOff>
      <xdr:row>38</xdr:row>
      <xdr:rowOff>135799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4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12626</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116495</xdr:rowOff>
    </xdr:from>
    <xdr:to>
      <xdr:col>112</xdr:col>
      <xdr:colOff>38100</xdr:colOff>
      <xdr:row>39</xdr:row>
      <xdr:rowOff>46645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37772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72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119761</xdr:rowOff>
    </xdr:from>
    <xdr:to>
      <xdr:col>107</xdr:col>
      <xdr:colOff>101600</xdr:colOff>
      <xdr:row>39</xdr:row>
      <xdr:rowOff>49911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41038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15422</xdr:rowOff>
    </xdr:from>
    <xdr:to>
      <xdr:col>102</xdr:col>
      <xdr:colOff>165100</xdr:colOff>
      <xdr:row>39</xdr:row>
      <xdr:rowOff>117022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108149</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121884</xdr:rowOff>
    </xdr:from>
    <xdr:to>
      <xdr:col>98</xdr:col>
      <xdr:colOff>38100</xdr:colOff>
      <xdr:row>39</xdr:row>
      <xdr:rowOff>52034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43161</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72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19152</xdr:rowOff>
    </xdr:from>
    <xdr:to>
      <xdr:col>116</xdr:col>
      <xdr:colOff>63500</xdr:colOff>
      <xdr:row>59</xdr:row>
      <xdr:rowOff>37097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34702"/>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13970</xdr:rowOff>
    </xdr:from>
    <xdr:to>
      <xdr:col>111</xdr:col>
      <xdr:colOff>177800</xdr:colOff>
      <xdr:row>59</xdr:row>
      <xdr:rowOff>19152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29520"/>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171209</xdr:rowOff>
    </xdr:from>
    <xdr:to>
      <xdr:col>107</xdr:col>
      <xdr:colOff>50800</xdr:colOff>
      <xdr:row>59</xdr:row>
      <xdr:rowOff>13970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15309"/>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171209</xdr:rowOff>
    </xdr:from>
    <xdr:to>
      <xdr:col>102</xdr:col>
      <xdr:colOff>114300</xdr:colOff>
      <xdr:row>59</xdr:row>
      <xdr:rowOff>15075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1530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157747</xdr:rowOff>
    </xdr:from>
    <xdr:to>
      <xdr:col>116</xdr:col>
      <xdr:colOff>114300</xdr:colOff>
      <xdr:row>59</xdr:row>
      <xdr:rowOff>87897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72674</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1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139802</xdr:rowOff>
    </xdr:from>
    <xdr:to>
      <xdr:col>112</xdr:col>
      <xdr:colOff>38100</xdr:colOff>
      <xdr:row>59</xdr:row>
      <xdr:rowOff>69952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61079</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7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134620</xdr:rowOff>
    </xdr:from>
    <xdr:to>
      <xdr:col>107</xdr:col>
      <xdr:colOff>101600</xdr:colOff>
      <xdr:row>59</xdr:row>
      <xdr:rowOff>64770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55897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7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120409</xdr:rowOff>
    </xdr:from>
    <xdr:to>
      <xdr:col>102</xdr:col>
      <xdr:colOff>165100</xdr:colOff>
      <xdr:row>59</xdr:row>
      <xdr:rowOff>50559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41686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5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57002</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7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32716</xdr:rowOff>
    </xdr:from>
    <xdr:to>
      <xdr:col>116</xdr:col>
      <xdr:colOff>63500</xdr:colOff>
      <xdr:row>77</xdr:row>
      <xdr:rowOff>33956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3234366"/>
          <a:ext cx="8382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32716</xdr:rowOff>
    </xdr:from>
    <xdr:to>
      <xdr:col>111</xdr:col>
      <xdr:colOff>177800</xdr:colOff>
      <xdr:row>77</xdr:row>
      <xdr:rowOff>120988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234366"/>
          <a:ext cx="8890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104756</xdr:rowOff>
    </xdr:from>
    <xdr:to>
      <xdr:col>107</xdr:col>
      <xdr:colOff>50800</xdr:colOff>
      <xdr:row>77</xdr:row>
      <xdr:rowOff>120988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3306406"/>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118408</xdr:rowOff>
    </xdr:from>
    <xdr:to>
      <xdr:col>102</xdr:col>
      <xdr:colOff>114300</xdr:colOff>
      <xdr:row>77</xdr:row>
      <xdr:rowOff>104756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148608"/>
          <a:ext cx="889000" cy="1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9778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138218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154606</xdr:rowOff>
    </xdr:from>
    <xdr:to>
      <xdr:col>116</xdr:col>
      <xdr:colOff>114300</xdr:colOff>
      <xdr:row>77</xdr:row>
      <xdr:rowOff>84756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133033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153366</xdr:rowOff>
    </xdr:from>
    <xdr:to>
      <xdr:col>112</xdr:col>
      <xdr:colOff>38100</xdr:colOff>
      <xdr:row>77</xdr:row>
      <xdr:rowOff>83516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74643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70188</xdr:rowOff>
    </xdr:from>
    <xdr:to>
      <xdr:col>107</xdr:col>
      <xdr:colOff>101600</xdr:colOff>
      <xdr:row>78</xdr:row>
      <xdr:rowOff>338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27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162915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3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53956</xdr:rowOff>
    </xdr:from>
    <xdr:to>
      <xdr:col>102</xdr:col>
      <xdr:colOff>165100</xdr:colOff>
      <xdr:row>77</xdr:row>
      <xdr:rowOff>155556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2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146683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3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67608</xdr:rowOff>
    </xdr:from>
    <xdr:to>
      <xdr:col>98</xdr:col>
      <xdr:colOff>38100</xdr:colOff>
      <xdr:row>76</xdr:row>
      <xdr:rowOff>169208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160335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1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・人件費は、住民一人当たり</a:t>
          </a:r>
          <a:r>
            <a:rPr kumimoji="1" lang="ja-JP" altLang="en-US" sz="1100">
              <a:solidFill>
                <a:schemeClr val="dk1"/>
              </a:solidFill>
              <a:effectLst/>
              <a:latin typeface="+mn-lt"/>
              <a:ea typeface="+mn-ea"/>
              <a:cs typeface="+mn-cs"/>
            </a:rPr>
            <a:t>５３，７３０</a:t>
          </a:r>
          <a:r>
            <a:rPr kumimoji="1" lang="ja-JP" altLang="ja-JP" sz="1100">
              <a:solidFill>
                <a:schemeClr val="dk1"/>
              </a:solidFill>
              <a:effectLst/>
              <a:latin typeface="+mn-lt"/>
              <a:ea typeface="+mn-ea"/>
              <a:cs typeface="+mn-cs"/>
            </a:rPr>
            <a:t>円となっており、類似団体と比較して低い状況となっている。これは、組織機構や事業の見直し、民間活力の積極的な活用等による定員の適正化に取り組んだ結果によるものである。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・扶助費は、住民一人当たり</a:t>
          </a:r>
          <a:r>
            <a:rPr kumimoji="1" lang="ja-JP" altLang="en-US" sz="1100">
              <a:solidFill>
                <a:schemeClr val="dk1"/>
              </a:solidFill>
              <a:effectLst/>
              <a:latin typeface="+mn-lt"/>
              <a:ea typeface="+mn-ea"/>
              <a:cs typeface="+mn-cs"/>
            </a:rPr>
            <a:t>１０４，８２５</a:t>
          </a:r>
          <a:r>
            <a:rPr kumimoji="1" lang="ja-JP" altLang="ja-JP" sz="1100">
              <a:solidFill>
                <a:schemeClr val="dk1"/>
              </a:solidFill>
              <a:effectLst/>
              <a:latin typeface="+mn-lt"/>
              <a:ea typeface="+mn-ea"/>
              <a:cs typeface="+mn-cs"/>
            </a:rPr>
            <a:t>円となっており、類似団体と比較して低い状況となってい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社会情勢の変化の影響により、生活保護受給者や障害福祉サービス費等の増加傾向が続いて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、生活困窮者の自立支援や適正な資格審査等の実施など、扶助費の適正な水準の確保を図る。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・公債費は、住民一人当たり</a:t>
          </a:r>
          <a:r>
            <a:rPr kumimoji="1" lang="ja-JP" altLang="en-US" sz="1100">
              <a:solidFill>
                <a:schemeClr val="dk1"/>
              </a:solidFill>
              <a:effectLst/>
              <a:latin typeface="+mn-lt"/>
              <a:ea typeface="+mn-ea"/>
              <a:cs typeface="+mn-cs"/>
            </a:rPr>
            <a:t>２７，６９２</a:t>
          </a:r>
          <a:r>
            <a:rPr kumimoji="1" lang="ja-JP" altLang="ja-JP" sz="1100">
              <a:solidFill>
                <a:schemeClr val="dk1"/>
              </a:solidFill>
              <a:effectLst/>
              <a:latin typeface="+mn-lt"/>
              <a:ea typeface="+mn-ea"/>
              <a:cs typeface="+mn-cs"/>
            </a:rPr>
            <a:t>円となっており、類似団体と比較して低い状況となっている。これは、起債対象事業の精査により元利償還金の額が多額とならないよう努めていることによるものである。</a:t>
          </a:r>
          <a:br>
            <a:rPr kumimoji="1" lang="en-US" altLang="ja-JP" sz="1100">
              <a:solidFill>
                <a:schemeClr val="dk1"/>
              </a:solidFill>
              <a:effectLst/>
              <a:latin typeface="+mn-lt"/>
              <a:ea typeface="+mn-ea"/>
              <a:cs typeface="+mn-cs"/>
            </a:rPr>
          </a:b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90,651
87,653
65.35
36,312,967
33,999,469
1,826,128
19,089,221
26,855,142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126441</xdr:rowOff>
    </xdr:from>
    <xdr:to>
      <xdr:col>24</xdr:col>
      <xdr:colOff>63500</xdr:colOff>
      <xdr:row>36</xdr:row>
      <xdr:rowOff>150673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98641"/>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94894</xdr:rowOff>
    </xdr:from>
    <xdr:to>
      <xdr:col>19</xdr:col>
      <xdr:colOff>177800</xdr:colOff>
      <xdr:row>36</xdr:row>
      <xdr:rowOff>126441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6709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94894</xdr:rowOff>
    </xdr:from>
    <xdr:to>
      <xdr:col>15</xdr:col>
      <xdr:colOff>50800</xdr:colOff>
      <xdr:row>36</xdr:row>
      <xdr:rowOff>118212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67094"/>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69748</xdr:rowOff>
    </xdr:from>
    <xdr:to>
      <xdr:col>10</xdr:col>
      <xdr:colOff>114300</xdr:colOff>
      <xdr:row>36</xdr:row>
      <xdr:rowOff>118212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1948"/>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99873</xdr:rowOff>
    </xdr:from>
    <xdr:to>
      <xdr:col>24</xdr:col>
      <xdr:colOff>114300</xdr:colOff>
      <xdr:row>37</xdr:row>
      <xdr:rowOff>30023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78300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5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75641</xdr:rowOff>
    </xdr:from>
    <xdr:to>
      <xdr:col>20</xdr:col>
      <xdr:colOff>38100</xdr:colOff>
      <xdr:row>37</xdr:row>
      <xdr:rowOff>5791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168368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44094</xdr:rowOff>
    </xdr:from>
    <xdr:to>
      <xdr:col>15</xdr:col>
      <xdr:colOff>101600</xdr:colOff>
      <xdr:row>36</xdr:row>
      <xdr:rowOff>145694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136821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67412</xdr:rowOff>
    </xdr:from>
    <xdr:to>
      <xdr:col>10</xdr:col>
      <xdr:colOff>165100</xdr:colOff>
      <xdr:row>36</xdr:row>
      <xdr:rowOff>169012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160139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18948</xdr:rowOff>
    </xdr:from>
    <xdr:to>
      <xdr:col>6</xdr:col>
      <xdr:colOff>38100</xdr:colOff>
      <xdr:row>36</xdr:row>
      <xdr:rowOff>120548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111675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107810</xdr:rowOff>
    </xdr:from>
    <xdr:to>
      <xdr:col>24</xdr:col>
      <xdr:colOff>63500</xdr:colOff>
      <xdr:row>57</xdr:row>
      <xdr:rowOff>16424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09010"/>
          <a:ext cx="838200" cy="8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92471</xdr:rowOff>
    </xdr:from>
    <xdr:to>
      <xdr:col>19</xdr:col>
      <xdr:colOff>177800</xdr:colOff>
      <xdr:row>56</xdr:row>
      <xdr:rowOff>107810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07871"/>
          <a:ext cx="889000" cy="70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92471</xdr:rowOff>
    </xdr:from>
    <xdr:to>
      <xdr:col>15</xdr:col>
      <xdr:colOff>50800</xdr:colOff>
      <xdr:row>56</xdr:row>
      <xdr:rowOff>156128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07871"/>
          <a:ext cx="889000" cy="74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156128</xdr:rowOff>
    </xdr:from>
    <xdr:to>
      <xdr:col>10</xdr:col>
      <xdr:colOff>114300</xdr:colOff>
      <xdr:row>57</xdr:row>
      <xdr:rowOff>34506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57328"/>
          <a:ext cx="889000" cy="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137074</xdr:rowOff>
    </xdr:from>
    <xdr:to>
      <xdr:col>24</xdr:col>
      <xdr:colOff>114300</xdr:colOff>
      <xdr:row>57</xdr:row>
      <xdr:rowOff>67224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52001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57010</xdr:rowOff>
    </xdr:from>
    <xdr:to>
      <xdr:col>20</xdr:col>
      <xdr:colOff>38100</xdr:colOff>
      <xdr:row>56</xdr:row>
      <xdr:rowOff>158610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149737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41671</xdr:rowOff>
    </xdr:from>
    <xdr:to>
      <xdr:col>15</xdr:col>
      <xdr:colOff>101600</xdr:colOff>
      <xdr:row>52</xdr:row>
      <xdr:rowOff>143271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134398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4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105328</xdr:rowOff>
    </xdr:from>
    <xdr:to>
      <xdr:col>10</xdr:col>
      <xdr:colOff>165100</xdr:colOff>
      <xdr:row>57</xdr:row>
      <xdr:rowOff>35478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155156</xdr:rowOff>
    </xdr:from>
    <xdr:to>
      <xdr:col>6</xdr:col>
      <xdr:colOff>38100</xdr:colOff>
      <xdr:row>57</xdr:row>
      <xdr:rowOff>85306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76433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17247</xdr:rowOff>
    </xdr:from>
    <xdr:to>
      <xdr:col>24</xdr:col>
      <xdr:colOff>63500</xdr:colOff>
      <xdr:row>76</xdr:row>
      <xdr:rowOff>83426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47447"/>
          <a:ext cx="8382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17247</xdr:rowOff>
    </xdr:from>
    <xdr:to>
      <xdr:col>19</xdr:col>
      <xdr:colOff>177800</xdr:colOff>
      <xdr:row>77</xdr:row>
      <xdr:rowOff>42743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47447"/>
          <a:ext cx="889000" cy="19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41470</xdr:rowOff>
    </xdr:from>
    <xdr:to>
      <xdr:col>15</xdr:col>
      <xdr:colOff>50800</xdr:colOff>
      <xdr:row>77</xdr:row>
      <xdr:rowOff>42743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43120"/>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70957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41470</xdr:rowOff>
    </xdr:from>
    <xdr:to>
      <xdr:col>10</xdr:col>
      <xdr:colOff>114300</xdr:colOff>
      <xdr:row>77</xdr:row>
      <xdr:rowOff>128170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3120"/>
          <a:ext cx="889000" cy="8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32626</xdr:rowOff>
    </xdr:from>
    <xdr:to>
      <xdr:col>24</xdr:col>
      <xdr:colOff>114300</xdr:colOff>
      <xdr:row>76</xdr:row>
      <xdr:rowOff>134226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11053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137896</xdr:rowOff>
    </xdr:from>
    <xdr:to>
      <xdr:col>20</xdr:col>
      <xdr:colOff>38100</xdr:colOff>
      <xdr:row>76</xdr:row>
      <xdr:rowOff>68045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66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59174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8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163393</xdr:rowOff>
    </xdr:from>
    <xdr:to>
      <xdr:col>15</xdr:col>
      <xdr:colOff>101600</xdr:colOff>
      <xdr:row>77</xdr:row>
      <xdr:rowOff>93543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84670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162120</xdr:rowOff>
    </xdr:from>
    <xdr:to>
      <xdr:col>10</xdr:col>
      <xdr:colOff>165100</xdr:colOff>
      <xdr:row>77</xdr:row>
      <xdr:rowOff>92270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108797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6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77370</xdr:rowOff>
    </xdr:from>
    <xdr:to>
      <xdr:col>6</xdr:col>
      <xdr:colOff>38100</xdr:colOff>
      <xdr:row>78</xdr:row>
      <xdr:rowOff>7520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170097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1026</xdr:rowOff>
    </xdr:from>
    <xdr:to>
      <xdr:col>24</xdr:col>
      <xdr:colOff>63500</xdr:colOff>
      <xdr:row>99</xdr:row>
      <xdr:rowOff>25584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74576"/>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25584</xdr:rowOff>
    </xdr:from>
    <xdr:to>
      <xdr:col>19</xdr:col>
      <xdr:colOff>177800</xdr:colOff>
      <xdr:row>99</xdr:row>
      <xdr:rowOff>64991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99134"/>
          <a:ext cx="889000" cy="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64991</xdr:rowOff>
    </xdr:from>
    <xdr:to>
      <xdr:col>15</xdr:col>
      <xdr:colOff>50800</xdr:colOff>
      <xdr:row>99</xdr:row>
      <xdr:rowOff>108110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38541"/>
          <a:ext cx="889000" cy="4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19369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108110</xdr:rowOff>
    </xdr:from>
    <xdr:to>
      <xdr:col>10</xdr:col>
      <xdr:colOff>114300</xdr:colOff>
      <xdr:row>99</xdr:row>
      <xdr:rowOff>124253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81660"/>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121676</xdr:rowOff>
    </xdr:from>
    <xdr:to>
      <xdr:col>24</xdr:col>
      <xdr:colOff>114300</xdr:colOff>
      <xdr:row>99</xdr:row>
      <xdr:rowOff>51826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100103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146234</xdr:rowOff>
    </xdr:from>
    <xdr:to>
      <xdr:col>20</xdr:col>
      <xdr:colOff>38100</xdr:colOff>
      <xdr:row>99</xdr:row>
      <xdr:rowOff>76384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67511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14191</xdr:rowOff>
    </xdr:from>
    <xdr:to>
      <xdr:col>15</xdr:col>
      <xdr:colOff>101600</xdr:colOff>
      <xdr:row>99</xdr:row>
      <xdr:rowOff>115791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106918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57310</xdr:rowOff>
    </xdr:from>
    <xdr:to>
      <xdr:col>10</xdr:col>
      <xdr:colOff>165100</xdr:colOff>
      <xdr:row>99</xdr:row>
      <xdr:rowOff>158910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150037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73453</xdr:rowOff>
    </xdr:from>
    <xdr:to>
      <xdr:col>6</xdr:col>
      <xdr:colOff>38100</xdr:colOff>
      <xdr:row>100</xdr:row>
      <xdr:rowOff>3603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166180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136652</xdr:rowOff>
    </xdr:from>
    <xdr:to>
      <xdr:col>55</xdr:col>
      <xdr:colOff>0</xdr:colOff>
      <xdr:row>38</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80302"/>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122174</xdr:rowOff>
    </xdr:from>
    <xdr:to>
      <xdr:col>50</xdr:col>
      <xdr:colOff>114300</xdr:colOff>
      <xdr:row>37</xdr:row>
      <xdr:rowOff>136652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658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101981</xdr:rowOff>
    </xdr:from>
    <xdr:to>
      <xdr:col>45</xdr:col>
      <xdr:colOff>177800</xdr:colOff>
      <xdr:row>37</xdr:row>
      <xdr:rowOff>122174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4563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155211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90932</xdr:rowOff>
    </xdr:from>
    <xdr:to>
      <xdr:col>41</xdr:col>
      <xdr:colOff>50800</xdr:colOff>
      <xdr:row>37</xdr:row>
      <xdr:rowOff>101981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3458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106443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80137</xdr:rowOff>
    </xdr:from>
    <xdr:to>
      <xdr:col>55</xdr:col>
      <xdr:colOff>50800</xdr:colOff>
      <xdr:row>39</xdr:row>
      <xdr:rowOff>10287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166514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85852</xdr:rowOff>
    </xdr:from>
    <xdr:to>
      <xdr:col>50</xdr:col>
      <xdr:colOff>165100</xdr:colOff>
      <xdr:row>38</xdr:row>
      <xdr:rowOff>16002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32529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0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71374</xdr:rowOff>
    </xdr:from>
    <xdr:to>
      <xdr:col>46</xdr:col>
      <xdr:colOff>38100</xdr:colOff>
      <xdr:row>38</xdr:row>
      <xdr:rowOff>1524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164101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51181</xdr:rowOff>
    </xdr:from>
    <xdr:to>
      <xdr:col>41</xdr:col>
      <xdr:colOff>101600</xdr:colOff>
      <xdr:row>37</xdr:row>
      <xdr:rowOff>152781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143908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40132</xdr:rowOff>
    </xdr:from>
    <xdr:to>
      <xdr:col>36</xdr:col>
      <xdr:colOff>165100</xdr:colOff>
      <xdr:row>37</xdr:row>
      <xdr:rowOff>141732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132859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76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147453</xdr:rowOff>
    </xdr:from>
    <xdr:to>
      <xdr:col>55</xdr:col>
      <xdr:colOff>0</xdr:colOff>
      <xdr:row>58</xdr:row>
      <xdr:rowOff>149949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91553"/>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78169</xdr:rowOff>
    </xdr:from>
    <xdr:to>
      <xdr:col>50</xdr:col>
      <xdr:colOff>114300</xdr:colOff>
      <xdr:row>58</xdr:row>
      <xdr:rowOff>149949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22269"/>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78169</xdr:rowOff>
    </xdr:from>
    <xdr:to>
      <xdr:col>45</xdr:col>
      <xdr:colOff>177800</xdr:colOff>
      <xdr:row>58</xdr:row>
      <xdr:rowOff>125850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2269"/>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68358</xdr:rowOff>
    </xdr:from>
    <xdr:to>
      <xdr:col>41</xdr:col>
      <xdr:colOff>50800</xdr:colOff>
      <xdr:row>58</xdr:row>
      <xdr:rowOff>125850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12458"/>
          <a:ext cx="889000" cy="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96653</xdr:rowOff>
    </xdr:from>
    <xdr:to>
      <xdr:col>55</xdr:col>
      <xdr:colOff>50800</xdr:colOff>
      <xdr:row>59</xdr:row>
      <xdr:rowOff>26803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99149</xdr:rowOff>
    </xdr:from>
    <xdr:to>
      <xdr:col>50</xdr:col>
      <xdr:colOff>165100</xdr:colOff>
      <xdr:row>59</xdr:row>
      <xdr:rowOff>29299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20426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3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27369</xdr:rowOff>
    </xdr:from>
    <xdr:to>
      <xdr:col>46</xdr:col>
      <xdr:colOff>38100</xdr:colOff>
      <xdr:row>58</xdr:row>
      <xdr:rowOff>128969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120096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6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75050</xdr:rowOff>
    </xdr:from>
    <xdr:to>
      <xdr:col>41</xdr:col>
      <xdr:colOff>101600</xdr:colOff>
      <xdr:row>59</xdr:row>
      <xdr:rowOff>5200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167777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17558</xdr:rowOff>
    </xdr:from>
    <xdr:to>
      <xdr:col>36</xdr:col>
      <xdr:colOff>165100</xdr:colOff>
      <xdr:row>58</xdr:row>
      <xdr:rowOff>119158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110285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6198</xdr:rowOff>
    </xdr:from>
    <xdr:to>
      <xdr:col>55</xdr:col>
      <xdr:colOff>0</xdr:colOff>
      <xdr:row>78</xdr:row>
      <xdr:rowOff>66396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79298"/>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164427</xdr:rowOff>
    </xdr:from>
    <xdr:to>
      <xdr:col>50</xdr:col>
      <xdr:colOff>114300</xdr:colOff>
      <xdr:row>78</xdr:row>
      <xdr:rowOff>6198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66077"/>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163131</xdr:rowOff>
    </xdr:from>
    <xdr:to>
      <xdr:col>45</xdr:col>
      <xdr:colOff>177800</xdr:colOff>
      <xdr:row>77</xdr:row>
      <xdr:rowOff>164427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6478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163131</xdr:rowOff>
    </xdr:from>
    <xdr:to>
      <xdr:col>41</xdr:col>
      <xdr:colOff>50800</xdr:colOff>
      <xdr:row>78</xdr:row>
      <xdr:rowOff>5283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64781"/>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15596</xdr:rowOff>
    </xdr:from>
    <xdr:to>
      <xdr:col>55</xdr:col>
      <xdr:colOff>50800</xdr:colOff>
      <xdr:row>78</xdr:row>
      <xdr:rowOff>117196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101973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126848</xdr:rowOff>
    </xdr:from>
    <xdr:to>
      <xdr:col>50</xdr:col>
      <xdr:colOff>165100</xdr:colOff>
      <xdr:row>78</xdr:row>
      <xdr:rowOff>56998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48125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2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113627</xdr:rowOff>
    </xdr:from>
    <xdr:to>
      <xdr:col>46</xdr:col>
      <xdr:colOff>38100</xdr:colOff>
      <xdr:row>78</xdr:row>
      <xdr:rowOff>43777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34904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0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112331</xdr:rowOff>
    </xdr:from>
    <xdr:to>
      <xdr:col>41</xdr:col>
      <xdr:colOff>101600</xdr:colOff>
      <xdr:row>78</xdr:row>
      <xdr:rowOff>42481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33608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0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125933</xdr:rowOff>
    </xdr:from>
    <xdr:to>
      <xdr:col>36</xdr:col>
      <xdr:colOff>165100</xdr:colOff>
      <xdr:row>78</xdr:row>
      <xdr:rowOff>56083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47210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148256</xdr:rowOff>
    </xdr:from>
    <xdr:to>
      <xdr:col>55</xdr:col>
      <xdr:colOff>0</xdr:colOff>
      <xdr:row>98</xdr:row>
      <xdr:rowOff>76133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78906"/>
          <a:ext cx="838200" cy="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76933</xdr:rowOff>
    </xdr:from>
    <xdr:to>
      <xdr:col>50</xdr:col>
      <xdr:colOff>114300</xdr:colOff>
      <xdr:row>98</xdr:row>
      <xdr:rowOff>76133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07583"/>
          <a:ext cx="889000" cy="1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76933</xdr:rowOff>
    </xdr:from>
    <xdr:to>
      <xdr:col>45</xdr:col>
      <xdr:colOff>177800</xdr:colOff>
      <xdr:row>97</xdr:row>
      <xdr:rowOff>138720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07583"/>
          <a:ext cx="889000" cy="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104075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138720</xdr:rowOff>
    </xdr:from>
    <xdr:to>
      <xdr:col>41</xdr:col>
      <xdr:colOff>50800</xdr:colOff>
      <xdr:row>98</xdr:row>
      <xdr:rowOff>25563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69370"/>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124421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97456</xdr:rowOff>
    </xdr:from>
    <xdr:to>
      <xdr:col>55</xdr:col>
      <xdr:colOff>50800</xdr:colOff>
      <xdr:row>98</xdr:row>
      <xdr:rowOff>27606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75883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25333</xdr:rowOff>
    </xdr:from>
    <xdr:to>
      <xdr:col>50</xdr:col>
      <xdr:colOff>165100</xdr:colOff>
      <xdr:row>98</xdr:row>
      <xdr:rowOff>126933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118060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26133</xdr:rowOff>
    </xdr:from>
    <xdr:to>
      <xdr:col>46</xdr:col>
      <xdr:colOff>38100</xdr:colOff>
      <xdr:row>97</xdr:row>
      <xdr:rowOff>127733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118860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4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87920</xdr:rowOff>
    </xdr:from>
    <xdr:to>
      <xdr:col>41</xdr:col>
      <xdr:colOff>101600</xdr:colOff>
      <xdr:row>98</xdr:row>
      <xdr:rowOff>18070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9197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1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146213</xdr:rowOff>
    </xdr:from>
    <xdr:to>
      <xdr:col>36</xdr:col>
      <xdr:colOff>165100</xdr:colOff>
      <xdr:row>98</xdr:row>
      <xdr:rowOff>76363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7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67490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6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119218</xdr:rowOff>
    </xdr:from>
    <xdr:to>
      <xdr:col>85</xdr:col>
      <xdr:colOff>127000</xdr:colOff>
      <xdr:row>37</xdr:row>
      <xdr:rowOff>161189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62868"/>
          <a:ext cx="8382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11867</xdr:rowOff>
    </xdr:from>
    <xdr:to>
      <xdr:col>81</xdr:col>
      <xdr:colOff>50800</xdr:colOff>
      <xdr:row>37</xdr:row>
      <xdr:rowOff>119218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55517"/>
          <a:ext cx="8890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11867</xdr:rowOff>
    </xdr:from>
    <xdr:to>
      <xdr:col>76</xdr:col>
      <xdr:colOff>114300</xdr:colOff>
      <xdr:row>37</xdr:row>
      <xdr:rowOff>79532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55517"/>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79532</xdr:rowOff>
    </xdr:from>
    <xdr:to>
      <xdr:col>71</xdr:col>
      <xdr:colOff>177800</xdr:colOff>
      <xdr:row>38</xdr:row>
      <xdr:rowOff>1488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23182"/>
          <a:ext cx="8890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110388</xdr:rowOff>
    </xdr:from>
    <xdr:to>
      <xdr:col>85</xdr:col>
      <xdr:colOff>177800</xdr:colOff>
      <xdr:row>38</xdr:row>
      <xdr:rowOff>40539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88815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68418</xdr:rowOff>
    </xdr:from>
    <xdr:to>
      <xdr:col>81</xdr:col>
      <xdr:colOff>101600</xdr:colOff>
      <xdr:row>37</xdr:row>
      <xdr:rowOff>170018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161145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132517</xdr:rowOff>
    </xdr:from>
    <xdr:to>
      <xdr:col>76</xdr:col>
      <xdr:colOff>165100</xdr:colOff>
      <xdr:row>37</xdr:row>
      <xdr:rowOff>62667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53794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9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28732</xdr:rowOff>
    </xdr:from>
    <xdr:to>
      <xdr:col>72</xdr:col>
      <xdr:colOff>38100</xdr:colOff>
      <xdr:row>37</xdr:row>
      <xdr:rowOff>130332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121459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122138</xdr:rowOff>
    </xdr:from>
    <xdr:to>
      <xdr:col>67</xdr:col>
      <xdr:colOff>101600</xdr:colOff>
      <xdr:row>38</xdr:row>
      <xdr:rowOff>52288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43415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73006</xdr:rowOff>
    </xdr:from>
    <xdr:to>
      <xdr:col>85</xdr:col>
      <xdr:colOff>127000</xdr:colOff>
      <xdr:row>57</xdr:row>
      <xdr:rowOff>96456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45656"/>
          <a:ext cx="8382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60128</xdr:rowOff>
    </xdr:from>
    <xdr:to>
      <xdr:col>81</xdr:col>
      <xdr:colOff>50800</xdr:colOff>
      <xdr:row>57</xdr:row>
      <xdr:rowOff>73006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32778"/>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60128</xdr:rowOff>
    </xdr:from>
    <xdr:to>
      <xdr:col>76</xdr:col>
      <xdr:colOff>114300</xdr:colOff>
      <xdr:row>58</xdr:row>
      <xdr:rowOff>15151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32778"/>
          <a:ext cx="889000" cy="1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100975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15151</xdr:rowOff>
    </xdr:from>
    <xdr:to>
      <xdr:col>71</xdr:col>
      <xdr:colOff>177800</xdr:colOff>
      <xdr:row>58</xdr:row>
      <xdr:rowOff>42107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59251"/>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102767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45656</xdr:rowOff>
    </xdr:from>
    <xdr:to>
      <xdr:col>85</xdr:col>
      <xdr:colOff>177800</xdr:colOff>
      <xdr:row>57</xdr:row>
      <xdr:rowOff>147256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24083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22206</xdr:rowOff>
    </xdr:from>
    <xdr:to>
      <xdr:col>81</xdr:col>
      <xdr:colOff>101600</xdr:colOff>
      <xdr:row>57</xdr:row>
      <xdr:rowOff>123806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114933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9328</xdr:rowOff>
    </xdr:from>
    <xdr:to>
      <xdr:col>76</xdr:col>
      <xdr:colOff>165100</xdr:colOff>
      <xdr:row>57</xdr:row>
      <xdr:rowOff>110928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102055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135801</xdr:rowOff>
    </xdr:from>
    <xdr:to>
      <xdr:col>72</xdr:col>
      <xdr:colOff>38100</xdr:colOff>
      <xdr:row>58</xdr:row>
      <xdr:rowOff>65951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57078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162757</xdr:rowOff>
    </xdr:from>
    <xdr:to>
      <xdr:col>67</xdr:col>
      <xdr:colOff>101600</xdr:colOff>
      <xdr:row>58</xdr:row>
      <xdr:rowOff>92907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84034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125023</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98123"/>
          <a:ext cx="8382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21286</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94386"/>
          <a:ext cx="889000" cy="1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21286</xdr:rowOff>
    </xdr:from>
    <xdr:to>
      <xdr:col>76</xdr:col>
      <xdr:colOff>114300</xdr:colOff>
      <xdr:row>78</xdr:row>
      <xdr:rowOff>59736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94386"/>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59736</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32836"/>
          <a:ext cx="889000" cy="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74223</xdr:rowOff>
    </xdr:from>
    <xdr:to>
      <xdr:col>85</xdr:col>
      <xdr:colOff>177800</xdr:colOff>
      <xdr:row>79</xdr:row>
      <xdr:rowOff>4373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141936</xdr:rowOff>
    </xdr:from>
    <xdr:to>
      <xdr:col>76</xdr:col>
      <xdr:colOff>165100</xdr:colOff>
      <xdr:row>78</xdr:row>
      <xdr:rowOff>72086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63213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8936</xdr:rowOff>
    </xdr:from>
    <xdr:to>
      <xdr:col>72</xdr:col>
      <xdr:colOff>38100</xdr:colOff>
      <xdr:row>78</xdr:row>
      <xdr:rowOff>110536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101663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47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35661</xdr:rowOff>
    </xdr:from>
    <xdr:to>
      <xdr:col>85</xdr:col>
      <xdr:colOff>127000</xdr:colOff>
      <xdr:row>97</xdr:row>
      <xdr:rowOff>38570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66311"/>
          <a:ext cx="8382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38570</xdr:rowOff>
    </xdr:from>
    <xdr:to>
      <xdr:col>81</xdr:col>
      <xdr:colOff>50800</xdr:colOff>
      <xdr:row>97</xdr:row>
      <xdr:rowOff>51715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6922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51715</xdr:rowOff>
    </xdr:from>
    <xdr:to>
      <xdr:col>76</xdr:col>
      <xdr:colOff>114300</xdr:colOff>
      <xdr:row>97</xdr:row>
      <xdr:rowOff>51893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82365"/>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51893</xdr:rowOff>
    </xdr:from>
    <xdr:to>
      <xdr:col>71</xdr:col>
      <xdr:colOff>177800</xdr:colOff>
      <xdr:row>97</xdr:row>
      <xdr:rowOff>64515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82543"/>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156311</xdr:rowOff>
    </xdr:from>
    <xdr:to>
      <xdr:col>85</xdr:col>
      <xdr:colOff>177800</xdr:colOff>
      <xdr:row>97</xdr:row>
      <xdr:rowOff>86461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134738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159220</xdr:rowOff>
    </xdr:from>
    <xdr:to>
      <xdr:col>81</xdr:col>
      <xdr:colOff>101600</xdr:colOff>
      <xdr:row>97</xdr:row>
      <xdr:rowOff>89370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80497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915</xdr:rowOff>
    </xdr:from>
    <xdr:to>
      <xdr:col>76</xdr:col>
      <xdr:colOff>165100</xdr:colOff>
      <xdr:row>97</xdr:row>
      <xdr:rowOff>102515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93642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1093</xdr:rowOff>
    </xdr:from>
    <xdr:to>
      <xdr:col>72</xdr:col>
      <xdr:colOff>38100</xdr:colOff>
      <xdr:row>97</xdr:row>
      <xdr:rowOff>102693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93820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13715</xdr:rowOff>
    </xdr:from>
    <xdr:to>
      <xdr:col>67</xdr:col>
      <xdr:colOff>101600</xdr:colOff>
      <xdr:row>97</xdr:row>
      <xdr:rowOff>115315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106442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3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ja-JP" altLang="en-US" sz="1100">
              <a:solidFill>
                <a:schemeClr val="dk1"/>
              </a:solidFill>
              <a:effectLst/>
              <a:latin typeface="+mn-lt"/>
              <a:ea typeface="+mn-ea"/>
              <a:cs typeface="+mn-cs"/>
            </a:rPr>
            <a:t>１６２，３８５</a:t>
          </a:r>
          <a:r>
            <a:rPr kumimoji="1" lang="ja-JP" altLang="ja-JP" sz="1100">
              <a:solidFill>
                <a:schemeClr val="dk1"/>
              </a:solidFill>
              <a:effectLst/>
              <a:latin typeface="+mn-lt"/>
              <a:ea typeface="+mn-ea"/>
              <a:cs typeface="+mn-cs"/>
            </a:rPr>
            <a:t>円となっており、前年度に比べ減少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増加傾向</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。これは、社会情勢の変化により、生活保護受給者の増加傾向が続き、障害福祉サービス費、児童福祉費も増加しているためである。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・土木費は、住民一人当たり</a:t>
          </a:r>
          <a:r>
            <a:rPr kumimoji="1" lang="ja-JP" altLang="en-US" sz="1100">
              <a:solidFill>
                <a:schemeClr val="dk1"/>
              </a:solidFill>
              <a:effectLst/>
              <a:latin typeface="+mn-lt"/>
              <a:ea typeface="+mn-ea"/>
              <a:cs typeface="+mn-cs"/>
            </a:rPr>
            <a:t>３７，９７６</a:t>
          </a:r>
          <a:r>
            <a:rPr kumimoji="1" lang="ja-JP" altLang="ja-JP" sz="1100">
              <a:solidFill>
                <a:schemeClr val="dk1"/>
              </a:solidFill>
              <a:effectLst/>
              <a:latin typeface="+mn-lt"/>
              <a:ea typeface="+mn-ea"/>
              <a:cs typeface="+mn-cs"/>
            </a:rPr>
            <a:t>円となっており、前年度に比べ上昇し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ものの、類似団体と比較して低い状況となっている。これは、</a:t>
          </a:r>
          <a:r>
            <a:rPr kumimoji="1" lang="ja-JP" altLang="en-US" sz="1100">
              <a:solidFill>
                <a:schemeClr val="dk1"/>
              </a:solidFill>
              <a:effectLst/>
              <a:latin typeface="+mn-lt"/>
              <a:ea typeface="+mn-ea"/>
              <a:cs typeface="+mn-cs"/>
            </a:rPr>
            <a:t>準用河川新江川改修事業の進捗により事業費が増加したことや下水道事業会計への繰出金が増加した</a:t>
          </a:r>
          <a:r>
            <a:rPr kumimoji="1" lang="ja-JP" altLang="ja-JP" sz="1100">
              <a:solidFill>
                <a:schemeClr val="dk1"/>
              </a:solidFill>
              <a:effectLst/>
              <a:latin typeface="+mn-lt"/>
              <a:ea typeface="+mn-ea"/>
              <a:cs typeface="+mn-cs"/>
            </a:rPr>
            <a:t>こと等によるものである。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・公債費は、住民一人当たり</a:t>
          </a:r>
          <a:r>
            <a:rPr kumimoji="1" lang="ja-JP" altLang="en-US" sz="1100">
              <a:solidFill>
                <a:schemeClr val="dk1"/>
              </a:solidFill>
              <a:effectLst/>
              <a:latin typeface="+mn-lt"/>
              <a:ea typeface="+mn-ea"/>
              <a:cs typeface="+mn-cs"/>
            </a:rPr>
            <a:t>２７，６９２</a:t>
          </a:r>
          <a:r>
            <a:rPr kumimoji="1" lang="ja-JP" altLang="ja-JP" sz="1100">
              <a:solidFill>
                <a:schemeClr val="dk1"/>
              </a:solidFill>
              <a:effectLst/>
              <a:latin typeface="+mn-lt"/>
              <a:ea typeface="+mn-ea"/>
              <a:cs typeface="+mn-cs"/>
            </a:rPr>
            <a:t>円となっており、前年度に比べ上昇しているものの、類似団体と比較して低い状況となっている。これは、起債対象事業の精査により元利償還金の額が多額とならないよう努めていることによるものである。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令和４年度は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新型コロナウイルス感染拡大に伴う事業縮小などの影響で一時的に財政調整基金</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となった。今後も</a:t>
          </a:r>
          <a:r>
            <a:rPr kumimoji="1" lang="ja-JP" altLang="en-US" sz="1100">
              <a:solidFill>
                <a:schemeClr val="dk1"/>
              </a:solidFill>
              <a:effectLst/>
              <a:latin typeface="+mn-lt"/>
              <a:ea typeface="+mn-ea"/>
              <a:cs typeface="+mn-cs"/>
            </a:rPr>
            <a:t>社会保障関連経費の更なる増加や老朽化する公共施設の修繕など、財政需要は増大することが予想されることから、</a:t>
          </a:r>
          <a:r>
            <a:rPr kumimoji="1" lang="ja-JP" altLang="ja-JP" sz="1100">
              <a:solidFill>
                <a:schemeClr val="dk1"/>
              </a:solidFill>
              <a:effectLst/>
              <a:latin typeface="+mn-lt"/>
              <a:ea typeface="+mn-ea"/>
              <a:cs typeface="+mn-cs"/>
            </a:rPr>
            <a:t>財政調整基金への積み立てを継続的に行うとともに、経常経費の削減により残高水準の適正化、実質収支額の改善を図る。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連結実質赤字比率については、全ての会計において黒字で推移している。</a:t>
          </a:r>
          <a:endParaRPr lang="ja-JP" altLang="ja-JP" sz="1400">
            <a:effectLst/>
          </a:endParaRPr>
        </a:p>
        <a:p>
          <a:r>
            <a:rPr kumimoji="1" lang="ja-JP" altLang="ja-JP" sz="1100">
              <a:solidFill>
                <a:schemeClr val="dk1"/>
              </a:solidFill>
              <a:effectLst/>
              <a:latin typeface="+mn-lt"/>
              <a:ea typeface="+mn-ea"/>
              <a:cs typeface="+mn-cs"/>
            </a:rPr>
            <a:t>今後も各連結対象会計の黒字の維持を図る。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については、増加傾向にあるものの、類似団体と比較すると低い状況にある。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実質公債費比率に係る分子の値は、前年度と比較し</a:t>
          </a:r>
          <a:r>
            <a:rPr kumimoji="1" lang="ja-JP" altLang="en-US" sz="1100">
              <a:solidFill>
                <a:schemeClr val="dk1"/>
              </a:solidFill>
              <a:effectLst/>
              <a:latin typeface="+mn-lt"/>
              <a:ea typeface="+mn-ea"/>
              <a:cs typeface="+mn-cs"/>
            </a:rPr>
            <a:t>て増加</a:t>
          </a:r>
          <a:r>
            <a:rPr kumimoji="1" lang="ja-JP" altLang="ja-JP" sz="1100">
              <a:solidFill>
                <a:schemeClr val="dk1"/>
              </a:solidFill>
              <a:effectLst/>
              <a:latin typeface="+mn-lt"/>
              <a:ea typeface="+mn-ea"/>
              <a:cs typeface="+mn-cs"/>
            </a:rPr>
            <a:t>している。これは公営企業債の元利償還金に対する繰入金の額が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したこと等によるものである。今後も交付税措置のある地方債の借り入れを原則とするとともに起債対象事業費を精査し、新規地方債の発行を抑制するなど、実質公債費比率に係る分子の値の減少を図る。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将来負担</a:t>
          </a:r>
          <a:r>
            <a:rPr kumimoji="1" lang="ja-JP" altLang="ja-JP" sz="1100">
              <a:solidFill>
                <a:schemeClr val="dk1"/>
              </a:solidFill>
              <a:effectLst/>
              <a:latin typeface="+mn-lt"/>
              <a:ea typeface="+mn-ea"/>
              <a:cs typeface="+mn-cs"/>
            </a:rPr>
            <a:t>比率については、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、類似団体と比較すると低い状況にある。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将来負担比率に係る分子の値は、前年度と比較し、減少している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これは、地方債現在高、公営企業債等繰入見込額の減少や充当可能基金の増加によるものである。</a:t>
          </a:r>
          <a:endParaRPr lang="ja-JP" altLang="ja-JP" sz="1400">
            <a:effectLst/>
          </a:endParaRPr>
        </a:p>
        <a:p>
          <a:r>
            <a:rPr kumimoji="1" lang="ja-JP" altLang="ja-JP" sz="1100">
              <a:solidFill>
                <a:schemeClr val="dk1"/>
              </a:solidFill>
              <a:effectLst/>
              <a:latin typeface="+mn-lt"/>
              <a:ea typeface="+mn-ea"/>
              <a:cs typeface="+mn-cs"/>
            </a:rPr>
            <a:t>今後も地方債現在高の減少に努めるなど、より適正化を図る。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不足する財源を補うため基金を取り崩したものの、財政調整基金への積立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を行ったこと</a:t>
          </a:r>
          <a:r>
            <a:rPr kumimoji="1" lang="ja-JP" altLang="en-US" sz="1100">
              <a:solidFill>
                <a:schemeClr val="dk1"/>
              </a:solidFill>
              <a:effectLst/>
              <a:latin typeface="+mn-lt"/>
              <a:ea typeface="+mn-ea"/>
              <a:cs typeface="+mn-cs"/>
            </a:rPr>
            <a:t>や、今後必要となる事業費の財源に充てるために都市施設整備基金への積立てを行ったことにより、基金残高は、４億５，９００万円増加した。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毎年度の当初予算における財源不足額をおおむね実質収支の範囲内に収め、収支均衡予算を継続することにより、基金残高の適正な水準の維持を図る。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都市施設整備基金：市街化区域内の都市施設の整備の財源に充てる。</a:t>
          </a:r>
          <a:endParaRPr lang="ja-JP" altLang="ja-JP" sz="1400">
            <a:effectLst/>
          </a:endParaRPr>
        </a:p>
        <a:p>
          <a:r>
            <a:rPr kumimoji="1" lang="ja-JP" altLang="ja-JP" sz="1100">
              <a:solidFill>
                <a:schemeClr val="dk1"/>
              </a:solidFill>
              <a:effectLst/>
              <a:latin typeface="+mn-lt"/>
              <a:ea typeface="+mn-ea"/>
              <a:cs typeface="+mn-cs"/>
            </a:rPr>
            <a:t>教育施設整備基金：教育施設の改修又は増設の費用に充てる。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都市施設整備基金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今後必要となる事業費の財源に充てるための</a:t>
          </a:r>
          <a:r>
            <a:rPr kumimoji="1" lang="ja-JP" altLang="ja-JP" sz="1100">
              <a:solidFill>
                <a:schemeClr val="dk1"/>
              </a:solidFill>
              <a:effectLst/>
              <a:latin typeface="+mn-lt"/>
              <a:ea typeface="+mn-ea"/>
              <a:cs typeface="+mn-cs"/>
            </a:rPr>
            <a:t>積立てにより増加した。</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教育施設整備</a:t>
          </a:r>
          <a:r>
            <a:rPr kumimoji="1" lang="ja-JP" altLang="ja-JP" sz="1100">
              <a:solidFill>
                <a:schemeClr val="dk1"/>
              </a:solidFill>
              <a:effectLst/>
              <a:latin typeface="+mn-lt"/>
              <a:ea typeface="+mn-ea"/>
              <a:cs typeface="+mn-cs"/>
            </a:rPr>
            <a:t>基金は</a:t>
          </a:r>
          <a:r>
            <a:rPr kumimoji="1" lang="ja-JP" altLang="en-US" sz="1100">
              <a:solidFill>
                <a:schemeClr val="dk1"/>
              </a:solidFill>
              <a:effectLst/>
              <a:latin typeface="+mn-lt"/>
              <a:ea typeface="+mn-ea"/>
              <a:cs typeface="+mn-cs"/>
            </a:rPr>
            <a:t>教育施設の整備</a:t>
          </a:r>
          <a:r>
            <a:rPr kumimoji="1" lang="ja-JP" altLang="ja-JP" sz="1100">
              <a:solidFill>
                <a:schemeClr val="dk1"/>
              </a:solidFill>
              <a:effectLst/>
              <a:latin typeface="+mn-lt"/>
              <a:ea typeface="+mn-ea"/>
              <a:cs typeface="+mn-cs"/>
            </a:rPr>
            <a:t>等の財源に充て減少した。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今後の財政状況等を勘案し、計画的な積立や取崩しを行うことにより、残高の適正な水準の維持を図る。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新型コロナウイルス感染拡大に伴う事業縮小などの影響で積立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額が取崩</a:t>
          </a:r>
          <a:r>
            <a:rPr kumimoji="1" lang="ja-JP" altLang="en-US" sz="1100">
              <a:solidFill>
                <a:schemeClr val="dk1"/>
              </a:solidFill>
              <a:effectLst/>
              <a:latin typeface="+mn-lt"/>
              <a:ea typeface="+mn-ea"/>
              <a:cs typeface="+mn-cs"/>
            </a:rPr>
            <a:t>し額</a:t>
          </a:r>
          <a:r>
            <a:rPr kumimoji="1" lang="ja-JP" altLang="ja-JP" sz="1100">
              <a:solidFill>
                <a:schemeClr val="dk1"/>
              </a:solidFill>
              <a:effectLst/>
              <a:latin typeface="+mn-lt"/>
              <a:ea typeface="+mn-ea"/>
              <a:cs typeface="+mn-cs"/>
            </a:rPr>
            <a:t>を上回ったため増加となった。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財政調整基金の残高が標準財政規模の１０％</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の水準を</a:t>
          </a:r>
          <a:r>
            <a:rPr kumimoji="1" lang="ja-JP" altLang="en-US" sz="1100">
              <a:solidFill>
                <a:schemeClr val="dk1"/>
              </a:solidFill>
              <a:effectLst/>
              <a:latin typeface="+mn-lt"/>
              <a:ea typeface="+mn-ea"/>
              <a:cs typeface="+mn-cs"/>
            </a:rPr>
            <a:t>維持す</a:t>
          </a:r>
          <a:r>
            <a:rPr kumimoji="1" lang="ja-JP" altLang="ja-JP" sz="1100">
              <a:solidFill>
                <a:schemeClr val="dk1"/>
              </a:solidFill>
              <a:effectLst/>
              <a:latin typeface="+mn-lt"/>
              <a:ea typeface="+mn-ea"/>
              <a:cs typeface="+mn-cs"/>
            </a:rPr>
            <a:t>るよう、経常経費の縮減などに取り組む。</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今後の償還に備え、継続的な積み立てを行い、基金残高の適正な水準の維持を図る。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90,651
87,653
65.35
36,312,967
33,999,469
1,826,128
19,089,221
26,855,142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有形固定資産減価償却率は、</a:t>
          </a:r>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％とかなりの高水準となっており、類似団体内平均値６４．１％と比較して、公共施設の老朽化が進行していることが読み取れる。</a:t>
          </a:r>
          <a:endParaRPr lang="ja-JP" altLang="ja-JP">
            <a:effectLst/>
          </a:endParaRPr>
        </a:p>
        <a:p>
          <a:r>
            <a:rPr kumimoji="1" lang="ja-JP" altLang="ja-JP" sz="1100">
              <a:solidFill>
                <a:schemeClr val="dk1"/>
              </a:solidFill>
              <a:effectLst/>
              <a:latin typeface="+mn-lt"/>
              <a:ea typeface="+mn-ea"/>
              <a:cs typeface="+mn-cs"/>
            </a:rPr>
            <a:t>　道路・橋りょうを始め、公共施設老朽化対策の重要性が今後更に高まっていくと考えられ、各施設の個別施設計画に基づく計画的な維持補修が必要となる。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90964</xdr:rowOff>
    </xdr:from>
    <xdr:to>
      <xdr:col>11</xdr:col>
      <xdr:colOff>187325</xdr:colOff>
      <xdr:row>31</xdr:row>
      <xdr:rowOff>21114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58579</xdr:rowOff>
    </xdr:from>
    <xdr:to>
      <xdr:col>7</xdr:col>
      <xdr:colOff>187325</xdr:colOff>
      <xdr:row>30</xdr:row>
      <xdr:rowOff>160179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169069</xdr:rowOff>
    </xdr:from>
    <xdr:to>
      <xdr:col>23</xdr:col>
      <xdr:colOff>136525</xdr:colOff>
      <xdr:row>33</xdr:row>
      <xdr:rowOff>99219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4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147496</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405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152876</xdr:rowOff>
    </xdr:from>
    <xdr:to>
      <xdr:col>19</xdr:col>
      <xdr:colOff>187325</xdr:colOff>
      <xdr:row>33</xdr:row>
      <xdr:rowOff>83026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4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32226</xdr:rowOff>
    </xdr:from>
    <xdr:to>
      <xdr:col>23</xdr:col>
      <xdr:colOff>85725</xdr:colOff>
      <xdr:row>33</xdr:row>
      <xdr:rowOff>48419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461601"/>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128588</xdr:rowOff>
    </xdr:from>
    <xdr:to>
      <xdr:col>15</xdr:col>
      <xdr:colOff>187325</xdr:colOff>
      <xdr:row>33</xdr:row>
      <xdr:rowOff>58738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3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7938</xdr:rowOff>
    </xdr:from>
    <xdr:to>
      <xdr:col>19</xdr:col>
      <xdr:colOff>136525</xdr:colOff>
      <xdr:row>33</xdr:row>
      <xdr:rowOff>32226</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437313"/>
          <a:ext cx="762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133985</xdr:rowOff>
    </xdr:from>
    <xdr:to>
      <xdr:col>11</xdr:col>
      <xdr:colOff>187325</xdr:colOff>
      <xdr:row>33</xdr:row>
      <xdr:rowOff>64135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7938</xdr:rowOff>
    </xdr:from>
    <xdr:to>
      <xdr:col>15</xdr:col>
      <xdr:colOff>136525</xdr:colOff>
      <xdr:row>33</xdr:row>
      <xdr:rowOff>13335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2527300" y="6437313"/>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104299</xdr:rowOff>
    </xdr:from>
    <xdr:to>
      <xdr:col>7</xdr:col>
      <xdr:colOff>187325</xdr:colOff>
      <xdr:row>33</xdr:row>
      <xdr:rowOff>34449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63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155099</xdr:rowOff>
    </xdr:from>
    <xdr:to>
      <xdr:col>11</xdr:col>
      <xdr:colOff>136525</xdr:colOff>
      <xdr:row>33</xdr:row>
      <xdr:rowOff>13335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6413024"/>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40340</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37641</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7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5256</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74153</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50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49865</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47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55262</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25576</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6454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類似団体内平均値４９９．</a:t>
          </a:r>
          <a:r>
            <a:rPr kumimoji="1" lang="en-US" altLang="ja-JP" sz="1100">
              <a:latin typeface="+mn-ea"/>
              <a:ea typeface="+mn-ea"/>
            </a:rPr>
            <a:t>2</a:t>
          </a:r>
          <a:r>
            <a:rPr kumimoji="1" lang="ja-JP" altLang="en-US" sz="1100">
              <a:latin typeface="+mn-ea"/>
              <a:ea typeface="+mn-ea"/>
            </a:rPr>
            <a:t>％と比較して、５６８．</a:t>
          </a:r>
          <a:r>
            <a:rPr kumimoji="1" lang="en-US" altLang="ja-JP" sz="1100">
              <a:latin typeface="+mn-ea"/>
              <a:ea typeface="+mn-ea"/>
            </a:rPr>
            <a:t>6</a:t>
          </a:r>
          <a:r>
            <a:rPr kumimoji="1" lang="ja-JP" altLang="en-US" sz="1100">
              <a:latin typeface="+mn-ea"/>
              <a:ea typeface="+mn-ea"/>
            </a:rPr>
            <a:t>％と上回っている。都市計画税など充当可能財源の増加はあったものの、地方債現在高の増加から、債務償還比率は増加した。引き続き、起債対象事業の精査による地方債残高の抑制等、債務償還可能年数の減少に向けて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106036</xdr:rowOff>
    </xdr:from>
    <xdr:to>
      <xdr:col>64</xdr:col>
      <xdr:colOff>123825</xdr:colOff>
      <xdr:row>32</xdr:row>
      <xdr:rowOff>36186</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81670</xdr:rowOff>
    </xdr:from>
    <xdr:to>
      <xdr:col>60</xdr:col>
      <xdr:colOff>123825</xdr:colOff>
      <xdr:row>32</xdr:row>
      <xdr:rowOff>11820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1016</xdr:rowOff>
    </xdr:from>
    <xdr:to>
      <xdr:col>76</xdr:col>
      <xdr:colOff>73025</xdr:colOff>
      <xdr:row>31</xdr:row>
      <xdr:rowOff>102616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150893</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60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68834</xdr:rowOff>
    </xdr:from>
    <xdr:to>
      <xdr:col>72</xdr:col>
      <xdr:colOff>123825</xdr:colOff>
      <xdr:row>30</xdr:row>
      <xdr:rowOff>170434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119634</xdr:rowOff>
    </xdr:from>
    <xdr:to>
      <xdr:col>76</xdr:col>
      <xdr:colOff>22225</xdr:colOff>
      <xdr:row>31</xdr:row>
      <xdr:rowOff>51816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4084300" y="6034659"/>
          <a:ext cx="711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67827</xdr:rowOff>
    </xdr:from>
    <xdr:to>
      <xdr:col>68</xdr:col>
      <xdr:colOff>123825</xdr:colOff>
      <xdr:row>32</xdr:row>
      <xdr:rowOff>169427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632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119634</xdr:rowOff>
    </xdr:from>
    <xdr:to>
      <xdr:col>72</xdr:col>
      <xdr:colOff>73025</xdr:colOff>
      <xdr:row>32</xdr:row>
      <xdr:rowOff>118627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6034659"/>
          <a:ext cx="762000" cy="3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44731</xdr:rowOff>
    </xdr:from>
    <xdr:to>
      <xdr:col>64</xdr:col>
      <xdr:colOff>123825</xdr:colOff>
      <xdr:row>33</xdr:row>
      <xdr:rowOff>146331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64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118627</xdr:rowOff>
    </xdr:from>
    <xdr:to>
      <xdr:col>68</xdr:col>
      <xdr:colOff>73025</xdr:colOff>
      <xdr:row>33</xdr:row>
      <xdr:rowOff>95531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6376552"/>
          <a:ext cx="762000" cy="14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5370</xdr:rowOff>
    </xdr:from>
    <xdr:to>
      <xdr:col>60</xdr:col>
      <xdr:colOff>123825</xdr:colOff>
      <xdr:row>32</xdr:row>
      <xdr:rowOff>106970</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62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56170</xdr:rowOff>
    </xdr:from>
    <xdr:to>
      <xdr:col>64</xdr:col>
      <xdr:colOff>73025</xdr:colOff>
      <xdr:row>33</xdr:row>
      <xdr:rowOff>95531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6314095"/>
          <a:ext cx="762000" cy="2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47007</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52713</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28347</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161561</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607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160554</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641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137458</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65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98097</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635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90,651
87,653
65.35
36,312,967
33,999,469
1,826,128
19,089,221
26,855,142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21590</xdr:rowOff>
    </xdr:from>
    <xdr:to>
      <xdr:col>24</xdr:col>
      <xdr:colOff>114300</xdr:colOff>
      <xdr:row>40</xdr:row>
      <xdr:rowOff>123190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19685</xdr:rowOff>
    </xdr:from>
    <xdr:to>
      <xdr:col>20</xdr:col>
      <xdr:colOff>38100</xdr:colOff>
      <xdr:row>40</xdr:row>
      <xdr:rowOff>121285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70485</xdr:rowOff>
    </xdr:from>
    <xdr:to>
      <xdr:col>24</xdr:col>
      <xdr:colOff>63500</xdr:colOff>
      <xdr:row>40</xdr:row>
      <xdr:rowOff>72390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9284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40640</xdr:rowOff>
    </xdr:from>
    <xdr:to>
      <xdr:col>15</xdr:col>
      <xdr:colOff>101600</xdr:colOff>
      <xdr:row>40</xdr:row>
      <xdr:rowOff>142240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70485</xdr:rowOff>
    </xdr:from>
    <xdr:to>
      <xdr:col>19</xdr:col>
      <xdr:colOff>177800</xdr:colOff>
      <xdr:row>40</xdr:row>
      <xdr:rowOff>91440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9284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34925</xdr:rowOff>
    </xdr:from>
    <xdr:to>
      <xdr:col>10</xdr:col>
      <xdr:colOff>165100</xdr:colOff>
      <xdr:row>40</xdr:row>
      <xdr:rowOff>136525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85725</xdr:rowOff>
    </xdr:from>
    <xdr:to>
      <xdr:col>15</xdr:col>
      <xdr:colOff>50800</xdr:colOff>
      <xdr:row>40</xdr:row>
      <xdr:rowOff>91440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9437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34925</xdr:rowOff>
    </xdr:from>
    <xdr:to>
      <xdr:col>6</xdr:col>
      <xdr:colOff>38100</xdr:colOff>
      <xdr:row>40</xdr:row>
      <xdr:rowOff>136525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85725</xdr:rowOff>
    </xdr:from>
    <xdr:to>
      <xdr:col>10</xdr:col>
      <xdr:colOff>114300</xdr:colOff>
      <xdr:row>40</xdr:row>
      <xdr:rowOff>85725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943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112412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133367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127652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127652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169228</xdr:rowOff>
    </xdr:from>
    <xdr:to>
      <xdr:col>46</xdr:col>
      <xdr:colOff>38100</xdr:colOff>
      <xdr:row>39</xdr:row>
      <xdr:rowOff>99378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155016</xdr:rowOff>
    </xdr:from>
    <xdr:to>
      <xdr:col>41</xdr:col>
      <xdr:colOff>101600</xdr:colOff>
      <xdr:row>39</xdr:row>
      <xdr:rowOff>85166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161151</xdr:rowOff>
    </xdr:from>
    <xdr:to>
      <xdr:col>36</xdr:col>
      <xdr:colOff>165100</xdr:colOff>
      <xdr:row>39</xdr:row>
      <xdr:rowOff>91301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99543</xdr:rowOff>
    </xdr:from>
    <xdr:to>
      <xdr:col>55</xdr:col>
      <xdr:colOff>50800</xdr:colOff>
      <xdr:row>40</xdr:row>
      <xdr:rowOff>29693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7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122420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98437</xdr:rowOff>
    </xdr:from>
    <xdr:to>
      <xdr:col>50</xdr:col>
      <xdr:colOff>165100</xdr:colOff>
      <xdr:row>40</xdr:row>
      <xdr:rowOff>28587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149237</xdr:rowOff>
    </xdr:from>
    <xdr:to>
      <xdr:col>55</xdr:col>
      <xdr:colOff>0</xdr:colOff>
      <xdr:row>39</xdr:row>
      <xdr:rowOff>150343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6835787"/>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98476</xdr:rowOff>
    </xdr:from>
    <xdr:to>
      <xdr:col>46</xdr:col>
      <xdr:colOff>38100</xdr:colOff>
      <xdr:row>40</xdr:row>
      <xdr:rowOff>28626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149237</xdr:rowOff>
    </xdr:from>
    <xdr:to>
      <xdr:col>50</xdr:col>
      <xdr:colOff>114300</xdr:colOff>
      <xdr:row>39</xdr:row>
      <xdr:rowOff>149276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3578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98019</xdr:rowOff>
    </xdr:from>
    <xdr:to>
      <xdr:col>41</xdr:col>
      <xdr:colOff>101600</xdr:colOff>
      <xdr:row>40</xdr:row>
      <xdr:rowOff>28169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7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148819</xdr:rowOff>
    </xdr:from>
    <xdr:to>
      <xdr:col>45</xdr:col>
      <xdr:colOff>177800</xdr:colOff>
      <xdr:row>39</xdr:row>
      <xdr:rowOff>149276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68353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98781</xdr:rowOff>
    </xdr:from>
    <xdr:to>
      <xdr:col>36</xdr:col>
      <xdr:colOff>165100</xdr:colOff>
      <xdr:row>40</xdr:row>
      <xdr:rowOff>28931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148819</xdr:rowOff>
    </xdr:from>
    <xdr:to>
      <xdr:col>41</xdr:col>
      <xdr:colOff>50800</xdr:colOff>
      <xdr:row>39</xdr:row>
      <xdr:rowOff>149581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8353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115905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101693</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107827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45114</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5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19753</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8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19296</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20058</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8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99077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114119</xdr:rowOff>
    </xdr:from>
    <xdr:to>
      <xdr:col>20</xdr:col>
      <xdr:colOff>38100</xdr:colOff>
      <xdr:row>63</xdr:row>
      <xdr:rowOff>44269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164919</xdr:rowOff>
    </xdr:from>
    <xdr:to>
      <xdr:col>24</xdr:col>
      <xdr:colOff>63500</xdr:colOff>
      <xdr:row>63</xdr:row>
      <xdr:rowOff>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79481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96157</xdr:rowOff>
    </xdr:from>
    <xdr:to>
      <xdr:col>15</xdr:col>
      <xdr:colOff>101600</xdr:colOff>
      <xdr:row>63</xdr:row>
      <xdr:rowOff>26307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146957</xdr:rowOff>
    </xdr:from>
    <xdr:to>
      <xdr:col>19</xdr:col>
      <xdr:colOff>177800</xdr:colOff>
      <xdr:row>62</xdr:row>
      <xdr:rowOff>164919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7768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68399</xdr:rowOff>
    </xdr:from>
    <xdr:to>
      <xdr:col>10</xdr:col>
      <xdr:colOff>165100</xdr:colOff>
      <xdr:row>62</xdr:row>
      <xdr:rowOff>169999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119199</xdr:rowOff>
    </xdr:from>
    <xdr:to>
      <xdr:col>15</xdr:col>
      <xdr:colOff>50800</xdr:colOff>
      <xdr:row>62</xdr:row>
      <xdr:rowOff>146957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7490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119199</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7213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35396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17434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161126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88905</xdr:rowOff>
    </xdr:from>
    <xdr:to>
      <xdr:col>55</xdr:col>
      <xdr:colOff>50800</xdr:colOff>
      <xdr:row>63</xdr:row>
      <xdr:rowOff>19055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7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111782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57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92019</xdr:rowOff>
    </xdr:from>
    <xdr:to>
      <xdr:col>50</xdr:col>
      <xdr:colOff>165100</xdr:colOff>
      <xdr:row>63</xdr:row>
      <xdr:rowOff>22169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7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139705</xdr:rowOff>
    </xdr:from>
    <xdr:to>
      <xdr:col>55</xdr:col>
      <xdr:colOff>0</xdr:colOff>
      <xdr:row>62</xdr:row>
      <xdr:rowOff>142819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769605"/>
          <a:ext cx="8382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94366</xdr:rowOff>
    </xdr:from>
    <xdr:to>
      <xdr:col>46</xdr:col>
      <xdr:colOff>38100</xdr:colOff>
      <xdr:row>63</xdr:row>
      <xdr:rowOff>24516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7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142819</xdr:rowOff>
    </xdr:from>
    <xdr:to>
      <xdr:col>50</xdr:col>
      <xdr:colOff>114300</xdr:colOff>
      <xdr:row>62</xdr:row>
      <xdr:rowOff>145166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772719"/>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94038</xdr:rowOff>
    </xdr:from>
    <xdr:to>
      <xdr:col>41</xdr:col>
      <xdr:colOff>101600</xdr:colOff>
      <xdr:row>63</xdr:row>
      <xdr:rowOff>24188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144838</xdr:rowOff>
    </xdr:from>
    <xdr:to>
      <xdr:col>45</xdr:col>
      <xdr:colOff>177800</xdr:colOff>
      <xdr:row>62</xdr:row>
      <xdr:rowOff>145166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0774738"/>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93863</xdr:rowOff>
    </xdr:from>
    <xdr:to>
      <xdr:col>36</xdr:col>
      <xdr:colOff>165100</xdr:colOff>
      <xdr:row>63</xdr:row>
      <xdr:rowOff>24013</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7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144663</xdr:rowOff>
    </xdr:from>
    <xdr:to>
      <xdr:col>41</xdr:col>
      <xdr:colOff>50800</xdr:colOff>
      <xdr:row>62</xdr:row>
      <xdr:rowOff>144838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774563"/>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38696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49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41043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4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40715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49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40540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49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139156</xdr:rowOff>
    </xdr:from>
    <xdr:to>
      <xdr:col>15</xdr:col>
      <xdr:colOff>101600</xdr:colOff>
      <xdr:row>84</xdr:row>
      <xdr:rowOff>69306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82006</xdr:rowOff>
    </xdr:from>
    <xdr:to>
      <xdr:col>6</xdr:col>
      <xdr:colOff>38100</xdr:colOff>
      <xdr:row>84</xdr:row>
      <xdr:rowOff>12156</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24856</xdr:rowOff>
    </xdr:from>
    <xdr:to>
      <xdr:col>24</xdr:col>
      <xdr:colOff>114300</xdr:colOff>
      <xdr:row>83</xdr:row>
      <xdr:rowOff>126456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47733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10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160382</xdr:rowOff>
    </xdr:from>
    <xdr:to>
      <xdr:col>20</xdr:col>
      <xdr:colOff>38100</xdr:colOff>
      <xdr:row>83</xdr:row>
      <xdr:rowOff>90532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39732</xdr:rowOff>
    </xdr:from>
    <xdr:to>
      <xdr:col>24</xdr:col>
      <xdr:colOff>63500</xdr:colOff>
      <xdr:row>83</xdr:row>
      <xdr:rowOff>75656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2700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39732</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2341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88537</xdr:rowOff>
    </xdr:from>
    <xdr:to>
      <xdr:col>10</xdr:col>
      <xdr:colOff>165100</xdr:colOff>
      <xdr:row>83</xdr:row>
      <xdr:rowOff>18687</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139337</xdr:rowOff>
    </xdr:from>
    <xdr:to>
      <xdr:col>15</xdr:col>
      <xdr:colOff>50800</xdr:colOff>
      <xdr:row>83</xdr:row>
      <xdr:rowOff>3811</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1982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52614</xdr:rowOff>
    </xdr:from>
    <xdr:to>
      <xdr:col>6</xdr:col>
      <xdr:colOff>38100</xdr:colOff>
      <xdr:row>82</xdr:row>
      <xdr:rowOff>154214</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103414</xdr:rowOff>
    </xdr:from>
    <xdr:to>
      <xdr:col>10</xdr:col>
      <xdr:colOff>114300</xdr:colOff>
      <xdr:row>82</xdr:row>
      <xdr:rowOff>139337</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1623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60433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107059</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35214</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94284</xdr:rowOff>
    </xdr:from>
    <xdr:to>
      <xdr:col>46</xdr:col>
      <xdr:colOff>38100</xdr:colOff>
      <xdr:row>85</xdr:row>
      <xdr:rowOff>24434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86970</xdr:rowOff>
    </xdr:from>
    <xdr:to>
      <xdr:col>41</xdr:col>
      <xdr:colOff>101600</xdr:colOff>
      <xdr:row>85</xdr:row>
      <xdr:rowOff>17120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89255</xdr:rowOff>
    </xdr:from>
    <xdr:to>
      <xdr:col>36</xdr:col>
      <xdr:colOff>165100</xdr:colOff>
      <xdr:row>85</xdr:row>
      <xdr:rowOff>19405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4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35764</xdr:rowOff>
    </xdr:from>
    <xdr:to>
      <xdr:col>55</xdr:col>
      <xdr:colOff>50800</xdr:colOff>
      <xdr:row>85</xdr:row>
      <xdr:rowOff>137364</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122141</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2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86564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65935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86106</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8750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35306</xdr:rowOff>
    </xdr:from>
    <xdr:to>
      <xdr:col>41</xdr:col>
      <xdr:colOff>101600</xdr:colOff>
      <xdr:row>85</xdr:row>
      <xdr:rowOff>136906</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86106</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86106</xdr:rowOff>
    </xdr:from>
    <xdr:to>
      <xdr:col>41</xdr:col>
      <xdr:colOff>50800</xdr:colOff>
      <xdr:row>85</xdr:row>
      <xdr:rowOff>86106</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40961</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7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33647</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35932</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2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137177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103505</xdr:rowOff>
    </xdr:from>
    <xdr:to>
      <xdr:col>81</xdr:col>
      <xdr:colOff>101600</xdr:colOff>
      <xdr:row>38</xdr:row>
      <xdr:rowOff>33655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154305</xdr:rowOff>
    </xdr:from>
    <xdr:to>
      <xdr:col>85</xdr:col>
      <xdr:colOff>127000</xdr:colOff>
      <xdr:row>38</xdr:row>
      <xdr:rowOff>38100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4979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154305</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4541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132080</xdr:rowOff>
    </xdr:from>
    <xdr:to>
      <xdr:col>72</xdr:col>
      <xdr:colOff>38100</xdr:colOff>
      <xdr:row>37</xdr:row>
      <xdr:rowOff>62230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110490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355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114935</xdr:rowOff>
    </xdr:from>
    <xdr:to>
      <xdr:col>67</xdr:col>
      <xdr:colOff>101600</xdr:colOff>
      <xdr:row>37</xdr:row>
      <xdr:rowOff>45085</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165735</xdr:rowOff>
    </xdr:from>
    <xdr:to>
      <xdr:col>71</xdr:col>
      <xdr:colOff>177800</xdr:colOff>
      <xdr:row>37</xdr:row>
      <xdr:rowOff>11430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337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24782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78757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144797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45720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45720</xdr:rowOff>
    </xdr:from>
    <xdr:to>
      <xdr:col>111</xdr:col>
      <xdr:colOff>177800</xdr:colOff>
      <xdr:row>41</xdr:row>
      <xdr:rowOff>45720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166370</xdr:rowOff>
    </xdr:from>
    <xdr:to>
      <xdr:col>102</xdr:col>
      <xdr:colOff>165100</xdr:colOff>
      <xdr:row>41</xdr:row>
      <xdr:rowOff>96520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45720</xdr:rowOff>
    </xdr:from>
    <xdr:to>
      <xdr:col>107</xdr:col>
      <xdr:colOff>50800</xdr:colOff>
      <xdr:row>41</xdr:row>
      <xdr:rowOff>45720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170180</xdr:rowOff>
    </xdr:from>
    <xdr:to>
      <xdr:col>98</xdr:col>
      <xdr:colOff>38100</xdr:colOff>
      <xdr:row>41</xdr:row>
      <xdr:rowOff>100330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45720</xdr:rowOff>
    </xdr:from>
    <xdr:to>
      <xdr:col>102</xdr:col>
      <xdr:colOff>114300</xdr:colOff>
      <xdr:row>41</xdr:row>
      <xdr:rowOff>49530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8656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87647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91457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24655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996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127508</xdr:rowOff>
    </xdr:from>
    <xdr:to>
      <xdr:col>81</xdr:col>
      <xdr:colOff>101600</xdr:colOff>
      <xdr:row>59</xdr:row>
      <xdr:rowOff>57658</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xdr:rowOff>
    </xdr:from>
    <xdr:to>
      <xdr:col>85</xdr:col>
      <xdr:colOff>127000</xdr:colOff>
      <xdr:row>59</xdr:row>
      <xdr:rowOff>52578</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1224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77216</xdr:rowOff>
    </xdr:from>
    <xdr:to>
      <xdr:col>76</xdr:col>
      <xdr:colOff>165100</xdr:colOff>
      <xdr:row>59</xdr:row>
      <xdr:rowOff>7366</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128016</xdr:rowOff>
    </xdr:from>
    <xdr:to>
      <xdr:col>81</xdr:col>
      <xdr:colOff>50800</xdr:colOff>
      <xdr:row>59</xdr:row>
      <xdr:rowOff>6858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0721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36068</xdr:rowOff>
    </xdr:from>
    <xdr:to>
      <xdr:col>72</xdr:col>
      <xdr:colOff>38100</xdr:colOff>
      <xdr:row>58</xdr:row>
      <xdr:rowOff>137668</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86868</xdr:rowOff>
    </xdr:from>
    <xdr:to>
      <xdr:col>76</xdr:col>
      <xdr:colOff>114300</xdr:colOff>
      <xdr:row>58</xdr:row>
      <xdr:rowOff>128016</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0309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166370</xdr:rowOff>
    </xdr:from>
    <xdr:to>
      <xdr:col>67</xdr:col>
      <xdr:colOff>101600</xdr:colOff>
      <xdr:row>58</xdr:row>
      <xdr:rowOff>96520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45720</xdr:rowOff>
    </xdr:from>
    <xdr:to>
      <xdr:col>71</xdr:col>
      <xdr:colOff>177800</xdr:colOff>
      <xdr:row>58</xdr:row>
      <xdr:rowOff>86868</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9989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115079</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89933</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74185</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23893</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154195</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51498</xdr:rowOff>
    </xdr:from>
    <xdr:to>
      <xdr:col>107</xdr:col>
      <xdr:colOff>101600</xdr:colOff>
      <xdr:row>62</xdr:row>
      <xdr:rowOff>153098</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58166</xdr:rowOff>
    </xdr:from>
    <xdr:to>
      <xdr:col>116</xdr:col>
      <xdr:colOff>114300</xdr:colOff>
      <xdr:row>62</xdr:row>
      <xdr:rowOff>159766</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6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81043</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5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54166</xdr:rowOff>
    </xdr:from>
    <xdr:to>
      <xdr:col>112</xdr:col>
      <xdr:colOff>38100</xdr:colOff>
      <xdr:row>62</xdr:row>
      <xdr:rowOff>155766</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6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104966</xdr:rowOff>
    </xdr:from>
    <xdr:to>
      <xdr:col>116</xdr:col>
      <xdr:colOff>63500</xdr:colOff>
      <xdr:row>62</xdr:row>
      <xdr:rowOff>108966</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1323300" y="10734866"/>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54546</xdr:rowOff>
    </xdr:from>
    <xdr:to>
      <xdr:col>107</xdr:col>
      <xdr:colOff>101600</xdr:colOff>
      <xdr:row>62</xdr:row>
      <xdr:rowOff>156146</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6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104966</xdr:rowOff>
    </xdr:from>
    <xdr:to>
      <xdr:col>111</xdr:col>
      <xdr:colOff>177800</xdr:colOff>
      <xdr:row>62</xdr:row>
      <xdr:rowOff>105346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73486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53784</xdr:rowOff>
    </xdr:from>
    <xdr:to>
      <xdr:col>102</xdr:col>
      <xdr:colOff>165100</xdr:colOff>
      <xdr:row>62</xdr:row>
      <xdr:rowOff>155384</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6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104584</xdr:rowOff>
    </xdr:from>
    <xdr:to>
      <xdr:col>107</xdr:col>
      <xdr:colOff>50800</xdr:colOff>
      <xdr:row>62</xdr:row>
      <xdr:rowOff>105346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9545300" y="1073448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53975</xdr:rowOff>
    </xdr:from>
    <xdr:to>
      <xdr:col>98</xdr:col>
      <xdr:colOff>38100</xdr:colOff>
      <xdr:row>62</xdr:row>
      <xdr:rowOff>155575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104584</xdr:rowOff>
    </xdr:from>
    <xdr:to>
      <xdr:col>102</xdr:col>
      <xdr:colOff>114300</xdr:colOff>
      <xdr:row>62</xdr:row>
      <xdr:rowOff>104775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73448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169625</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170578</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154322</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843</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45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147273</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7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146511</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7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652</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有形固定資産減価償却率は道路・橋りょうについては類似団体内平均値を上回っている。</a:t>
          </a:r>
          <a:endParaRPr lang="ja-JP" altLang="ja-JP">
            <a:effectLst/>
          </a:endParaRPr>
        </a:p>
        <a:p>
          <a:r>
            <a:rPr kumimoji="1" lang="ja-JP" altLang="ja-JP" sz="1100">
              <a:solidFill>
                <a:schemeClr val="dk1"/>
              </a:solidFill>
              <a:effectLst/>
              <a:latin typeface="+mn-lt"/>
              <a:ea typeface="+mn-ea"/>
              <a:cs typeface="+mn-cs"/>
            </a:rPr>
            <a:t>道路・橋りょうの有形固定資産減価償却率は、かなりの高水準となっており、老朽化対策の必要性が高い施設であることが読み取れる。</a:t>
          </a:r>
          <a:endParaRPr lang="ja-JP" altLang="ja-JP">
            <a:effectLst/>
          </a:endParaRPr>
        </a:p>
        <a:p>
          <a:r>
            <a:rPr kumimoji="1" lang="ja-JP" altLang="ja-JP" sz="1100">
              <a:solidFill>
                <a:schemeClr val="dk1"/>
              </a:solidFill>
              <a:effectLst/>
              <a:latin typeface="+mn-lt"/>
              <a:ea typeface="+mn-ea"/>
              <a:cs typeface="+mn-cs"/>
            </a:rPr>
            <a:t>また、その他の施設についても、個別施設計画を策定し、適正な管理、計画的な維持補修を行い長寿命化を図る。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90,651
87,653
65.35
36,312,967
33,999,469
1,826,128
19,089,221
26,855,142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157843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386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123553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043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xdr:rowOff>
    </xdr:from>
    <xdr:to>
      <xdr:col>10</xdr:col>
      <xdr:colOff>165100</xdr:colOff>
      <xdr:row>38</xdr:row>
      <xdr:rowOff>109038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58238</xdr:rowOff>
    </xdr:from>
    <xdr:to>
      <xdr:col>15</xdr:col>
      <xdr:colOff>50800</xdr:colOff>
      <xdr:row>38</xdr:row>
      <xdr:rowOff>89263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7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58238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455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141894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131190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100165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116857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88265</xdr:rowOff>
    </xdr:from>
    <xdr:to>
      <xdr:col>41</xdr:col>
      <xdr:colOff>101600</xdr:colOff>
      <xdr:row>39</xdr:row>
      <xdr:rowOff>18415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139065</xdr:rowOff>
    </xdr:from>
    <xdr:to>
      <xdr:col>45</xdr:col>
      <xdr:colOff>177800</xdr:colOff>
      <xdr:row>38</xdr:row>
      <xdr:rowOff>144780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654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88265</xdr:rowOff>
    </xdr:from>
    <xdr:to>
      <xdr:col>36</xdr:col>
      <xdr:colOff>165100</xdr:colOff>
      <xdr:row>39</xdr:row>
      <xdr:rowOff>18415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139065</xdr:rowOff>
    </xdr:from>
    <xdr:to>
      <xdr:col>41</xdr:col>
      <xdr:colOff>50800</xdr:colOff>
      <xdr:row>38</xdr:row>
      <xdr:rowOff>139065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654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34942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34942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76835</xdr:rowOff>
    </xdr:from>
    <xdr:to>
      <xdr:col>24</xdr:col>
      <xdr:colOff>114300</xdr:colOff>
      <xdr:row>61</xdr:row>
      <xdr:rowOff>6985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55262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127635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3746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82550</xdr:rowOff>
    </xdr:from>
    <xdr:to>
      <xdr:col>15</xdr:col>
      <xdr:colOff>101600</xdr:colOff>
      <xdr:row>61</xdr:row>
      <xdr:rowOff>12700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87630</xdr:rowOff>
    </xdr:from>
    <xdr:to>
      <xdr:col>19</xdr:col>
      <xdr:colOff>177800</xdr:colOff>
      <xdr:row>60</xdr:row>
      <xdr:rowOff>133350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2908300" y="10374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133350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393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xdr:rowOff>
    </xdr:from>
    <xdr:to>
      <xdr:col>6</xdr:col>
      <xdr:colOff>38100</xdr:colOff>
      <xdr:row>60</xdr:row>
      <xdr:rowOff>117475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66675</xdr:rowOff>
    </xdr:from>
    <xdr:to>
      <xdr:col>10</xdr:col>
      <xdr:colOff>114300</xdr:colOff>
      <xdr:row>60</xdr:row>
      <xdr:rowOff>106680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353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129557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108602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114119</xdr:rowOff>
    </xdr:from>
    <xdr:to>
      <xdr:col>55</xdr:col>
      <xdr:colOff>50800</xdr:colOff>
      <xdr:row>64</xdr:row>
      <xdr:rowOff>44269</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29046</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3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114119</xdr:rowOff>
    </xdr:from>
    <xdr:to>
      <xdr:col>50</xdr:col>
      <xdr:colOff>165100</xdr:colOff>
      <xdr:row>64</xdr:row>
      <xdr:rowOff>44269</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164919</xdr:rowOff>
    </xdr:from>
    <xdr:to>
      <xdr:col>55</xdr:col>
      <xdr:colOff>0</xdr:colOff>
      <xdr:row>63</xdr:row>
      <xdr:rowOff>164919</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966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114119</xdr:rowOff>
    </xdr:from>
    <xdr:to>
      <xdr:col>46</xdr:col>
      <xdr:colOff>38100</xdr:colOff>
      <xdr:row>64</xdr:row>
      <xdr:rowOff>44269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164919</xdr:rowOff>
    </xdr:from>
    <xdr:to>
      <xdr:col>50</xdr:col>
      <xdr:colOff>114300</xdr:colOff>
      <xdr:row>63</xdr:row>
      <xdr:rowOff>164919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96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114119</xdr:rowOff>
    </xdr:from>
    <xdr:to>
      <xdr:col>41</xdr:col>
      <xdr:colOff>101600</xdr:colOff>
      <xdr:row>64</xdr:row>
      <xdr:rowOff>44269</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164919</xdr:rowOff>
    </xdr:from>
    <xdr:to>
      <xdr:col>45</xdr:col>
      <xdr:colOff>177800</xdr:colOff>
      <xdr:row>63</xdr:row>
      <xdr:rowOff>164919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96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112485</xdr:rowOff>
    </xdr:from>
    <xdr:to>
      <xdr:col>36</xdr:col>
      <xdr:colOff>165100</xdr:colOff>
      <xdr:row>64</xdr:row>
      <xdr:rowOff>42635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163285</xdr:rowOff>
    </xdr:from>
    <xdr:to>
      <xdr:col>41</xdr:col>
      <xdr:colOff>50800</xdr:colOff>
      <xdr:row>63</xdr:row>
      <xdr:rowOff>164919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9646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73858</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3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64061</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35396</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35396</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35396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33762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83638</xdr:rowOff>
    </xdr:from>
    <xdr:to>
      <xdr:col>20</xdr:col>
      <xdr:colOff>38100</xdr:colOff>
      <xdr:row>82</xdr:row>
      <xdr:rowOff>13788</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134438</xdr:rowOff>
    </xdr:from>
    <xdr:to>
      <xdr:col>24</xdr:col>
      <xdr:colOff>63500</xdr:colOff>
      <xdr:row>81</xdr:row>
      <xdr:rowOff>152400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0218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47716</xdr:rowOff>
    </xdr:from>
    <xdr:to>
      <xdr:col>15</xdr:col>
      <xdr:colOff>101600</xdr:colOff>
      <xdr:row>81</xdr:row>
      <xdr:rowOff>149316</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98516</xdr:rowOff>
    </xdr:from>
    <xdr:to>
      <xdr:col>19</xdr:col>
      <xdr:colOff>177800</xdr:colOff>
      <xdr:row>81</xdr:row>
      <xdr:rowOff>134438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39859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16692</xdr:rowOff>
    </xdr:from>
    <xdr:to>
      <xdr:col>10</xdr:col>
      <xdr:colOff>165100</xdr:colOff>
      <xdr:row>81</xdr:row>
      <xdr:rowOff>118292</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67492</xdr:rowOff>
    </xdr:from>
    <xdr:to>
      <xdr:col>15</xdr:col>
      <xdr:colOff>50800</xdr:colOff>
      <xdr:row>81</xdr:row>
      <xdr:rowOff>98516</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395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152219</xdr:rowOff>
    </xdr:from>
    <xdr:to>
      <xdr:col>6</xdr:col>
      <xdr:colOff>38100</xdr:colOff>
      <xdr:row>81</xdr:row>
      <xdr:rowOff>82369</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31569</xdr:rowOff>
    </xdr:from>
    <xdr:to>
      <xdr:col>10</xdr:col>
      <xdr:colOff>114300</xdr:colOff>
      <xdr:row>81</xdr:row>
      <xdr:rowOff>67492</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39190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39206</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30315</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165843</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134819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98896</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61595</xdr:rowOff>
    </xdr:from>
    <xdr:to>
      <xdr:col>41</xdr:col>
      <xdr:colOff>101600</xdr:colOff>
      <xdr:row>82</xdr:row>
      <xdr:rowOff>163195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xdr:rowOff>
    </xdr:from>
    <xdr:to>
      <xdr:col>55</xdr:col>
      <xdr:colOff>50800</xdr:colOff>
      <xdr:row>81</xdr:row>
      <xdr:rowOff>106045</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27322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7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170180</xdr:rowOff>
    </xdr:from>
    <xdr:to>
      <xdr:col>50</xdr:col>
      <xdr:colOff>165100</xdr:colOff>
      <xdr:row>81</xdr:row>
      <xdr:rowOff>100330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55245</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39369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xdr:rowOff>
    </xdr:from>
    <xdr:to>
      <xdr:col>46</xdr:col>
      <xdr:colOff>38100</xdr:colOff>
      <xdr:row>81</xdr:row>
      <xdr:rowOff>106045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49530</xdr:rowOff>
    </xdr:from>
    <xdr:to>
      <xdr:col>50</xdr:col>
      <xdr:colOff>114300</xdr:colOff>
      <xdr:row>81</xdr:row>
      <xdr:rowOff>55245</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3936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170180</xdr:rowOff>
    </xdr:from>
    <xdr:to>
      <xdr:col>41</xdr:col>
      <xdr:colOff>101600</xdr:colOff>
      <xdr:row>81</xdr:row>
      <xdr:rowOff>100330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49530</xdr:rowOff>
    </xdr:from>
    <xdr:to>
      <xdr:col>45</xdr:col>
      <xdr:colOff>177800</xdr:colOff>
      <xdr:row>81</xdr:row>
      <xdr:rowOff>55245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3936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4445</xdr:rowOff>
    </xdr:from>
    <xdr:to>
      <xdr:col>36</xdr:col>
      <xdr:colOff>165100</xdr:colOff>
      <xdr:row>81</xdr:row>
      <xdr:rowOff>106045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49530</xdr:rowOff>
    </xdr:from>
    <xdr:to>
      <xdr:col>41</xdr:col>
      <xdr:colOff>50800</xdr:colOff>
      <xdr:row>81</xdr:row>
      <xdr:rowOff>55245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6972300" y="13936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34307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154322</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2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165752</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116857</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122572</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116857</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122572</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100330</xdr:rowOff>
    </xdr:from>
    <xdr:to>
      <xdr:col>15</xdr:col>
      <xdr:colOff>101600</xdr:colOff>
      <xdr:row>104</xdr:row>
      <xdr:rowOff>30480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85089</xdr:rowOff>
    </xdr:from>
    <xdr:to>
      <xdr:col>6</xdr:col>
      <xdr:colOff>38100</xdr:colOff>
      <xdr:row>104</xdr:row>
      <xdr:rowOff>15239</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138430</xdr:rowOff>
    </xdr:from>
    <xdr:to>
      <xdr:col>24</xdr:col>
      <xdr:colOff>114300</xdr:colOff>
      <xdr:row>106</xdr:row>
      <xdr:rowOff>68580</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8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116857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81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85089</xdr:rowOff>
    </xdr:from>
    <xdr:to>
      <xdr:col>20</xdr:col>
      <xdr:colOff>38100</xdr:colOff>
      <xdr:row>106</xdr:row>
      <xdr:rowOff>15239</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135889</xdr:rowOff>
    </xdr:from>
    <xdr:to>
      <xdr:col>24</xdr:col>
      <xdr:colOff>63500</xdr:colOff>
      <xdr:row>106</xdr:row>
      <xdr:rowOff>17780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3797300" y="181381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41911</xdr:rowOff>
    </xdr:from>
    <xdr:to>
      <xdr:col>15</xdr:col>
      <xdr:colOff>101600</xdr:colOff>
      <xdr:row>105</xdr:row>
      <xdr:rowOff>143511</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92711</xdr:rowOff>
    </xdr:from>
    <xdr:to>
      <xdr:col>19</xdr:col>
      <xdr:colOff>177800</xdr:colOff>
      <xdr:row>105</xdr:row>
      <xdr:rowOff>135889</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809496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170180</xdr:rowOff>
    </xdr:from>
    <xdr:to>
      <xdr:col>10</xdr:col>
      <xdr:colOff>165100</xdr:colOff>
      <xdr:row>105</xdr:row>
      <xdr:rowOff>100330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49530</xdr:rowOff>
    </xdr:from>
    <xdr:to>
      <xdr:col>15</xdr:col>
      <xdr:colOff>50800</xdr:colOff>
      <xdr:row>105</xdr:row>
      <xdr:rowOff>92711</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019300" y="18051780"/>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127000</xdr:rowOff>
    </xdr:from>
    <xdr:to>
      <xdr:col>6</xdr:col>
      <xdr:colOff>38100</xdr:colOff>
      <xdr:row>105</xdr:row>
      <xdr:rowOff>57150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79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6350</xdr:rowOff>
    </xdr:from>
    <xdr:to>
      <xdr:col>10</xdr:col>
      <xdr:colOff>114300</xdr:colOff>
      <xdr:row>105</xdr:row>
      <xdr:rowOff>49530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130300" y="180086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47007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34307</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31766</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6366</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134638</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91457</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F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F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F00-0000C9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50546</xdr:rowOff>
    </xdr:from>
    <xdr:to>
      <xdr:col>46</xdr:col>
      <xdr:colOff>38100</xdr:colOff>
      <xdr:row>106</xdr:row>
      <xdr:rowOff>152146</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8699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48261</xdr:rowOff>
    </xdr:from>
    <xdr:to>
      <xdr:col>41</xdr:col>
      <xdr:colOff>101600</xdr:colOff>
      <xdr:row>106</xdr:row>
      <xdr:rowOff>149861</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7810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55118</xdr:rowOff>
    </xdr:from>
    <xdr:to>
      <xdr:col>55</xdr:col>
      <xdr:colOff>50800</xdr:colOff>
      <xdr:row>107</xdr:row>
      <xdr:rowOff>156718</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0426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141495</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F00-0000D5010000}"/>
            </a:ext>
          </a:extLst>
        </xdr:cNvPr>
        <xdr:cNvSpPr txBox="1"/>
      </xdr:nvSpPr>
      <xdr:spPr>
        <a:xfrm>
          <a:off x="10515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55118</xdr:rowOff>
    </xdr:from>
    <xdr:to>
      <xdr:col>50</xdr:col>
      <xdr:colOff>165100</xdr:colOff>
      <xdr:row>107</xdr:row>
      <xdr:rowOff>156718</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9588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105918</xdr:rowOff>
    </xdr:from>
    <xdr:to>
      <xdr:col>55</xdr:col>
      <xdr:colOff>0</xdr:colOff>
      <xdr:row>107</xdr:row>
      <xdr:rowOff>105918</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9639300" y="1845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55118</xdr:rowOff>
    </xdr:from>
    <xdr:to>
      <xdr:col>46</xdr:col>
      <xdr:colOff>38100</xdr:colOff>
      <xdr:row>107</xdr:row>
      <xdr:rowOff>156718</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8699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105918</xdr:rowOff>
    </xdr:from>
    <xdr:to>
      <xdr:col>50</xdr:col>
      <xdr:colOff>114300</xdr:colOff>
      <xdr:row>107</xdr:row>
      <xdr:rowOff>105918</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8750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55118</xdr:rowOff>
    </xdr:from>
    <xdr:to>
      <xdr:col>41</xdr:col>
      <xdr:colOff>101600</xdr:colOff>
      <xdr:row>107</xdr:row>
      <xdr:rowOff>156718</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7810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105918</xdr:rowOff>
    </xdr:from>
    <xdr:to>
      <xdr:col>45</xdr:col>
      <xdr:colOff>177800</xdr:colOff>
      <xdr:row>107</xdr:row>
      <xdr:rowOff>105918</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7861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55118</xdr:rowOff>
    </xdr:from>
    <xdr:to>
      <xdr:col>36</xdr:col>
      <xdr:colOff>165100</xdr:colOff>
      <xdr:row>107</xdr:row>
      <xdr:rowOff>156718</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6921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105918</xdr:rowOff>
    </xdr:from>
    <xdr:to>
      <xdr:col>41</xdr:col>
      <xdr:colOff>50800</xdr:colOff>
      <xdr:row>107</xdr:row>
      <xdr:rowOff>105918</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6972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168673</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85154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7626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147845</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9391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147845</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8515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147845</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7626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147845</xdr:rowOff>
    </xdr:from>
    <xdr:ext cx="469744" cy="259045"/>
    <xdr:sp macro="" textlink="">
      <xdr:nvSpPr>
        <xdr:cNvPr id="485" name="n_4mainValue【市民会館】&#10;一人当たり面積">
          <a:extLst>
            <a:ext uri="{FF2B5EF4-FFF2-40B4-BE49-F238E27FC236}">
              <a16:creationId xmlns:a16="http://schemas.microsoft.com/office/drawing/2014/main" id="{00000000-0008-0000-0F00-0000E5010000}"/>
            </a:ext>
          </a:extLst>
        </xdr:cNvPr>
        <xdr:cNvSpPr txBox="1"/>
      </xdr:nvSpPr>
      <xdr:spPr>
        <a:xfrm>
          <a:off x="6737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F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93980</xdr:rowOff>
    </xdr:from>
    <xdr:to>
      <xdr:col>85</xdr:col>
      <xdr:colOff>177800</xdr:colOff>
      <xdr:row>42</xdr:row>
      <xdr:rowOff>24130</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268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8907</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F00-000010020000}"/>
            </a:ext>
          </a:extLst>
        </xdr:cNvPr>
        <xdr:cNvSpPr txBox="1"/>
      </xdr:nvSpPr>
      <xdr:spPr>
        <a:xfrm>
          <a:off x="16357600" y="703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103777</xdr:rowOff>
    </xdr:from>
    <xdr:to>
      <xdr:col>81</xdr:col>
      <xdr:colOff>101600</xdr:colOff>
      <xdr:row>42</xdr:row>
      <xdr:rowOff>33927</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5430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41</xdr:row>
      <xdr:rowOff>154577</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5481300" y="717423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116840</xdr:rowOff>
    </xdr:from>
    <xdr:to>
      <xdr:col>76</xdr:col>
      <xdr:colOff>165100</xdr:colOff>
      <xdr:row>42</xdr:row>
      <xdr:rowOff>46990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4541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154577</xdr:rowOff>
    </xdr:from>
    <xdr:to>
      <xdr:col>81</xdr:col>
      <xdr:colOff>50800</xdr:colOff>
      <xdr:row>41</xdr:row>
      <xdr:rowOff>167640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4592300" y="71840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97246</xdr:rowOff>
    </xdr:from>
    <xdr:to>
      <xdr:col>72</xdr:col>
      <xdr:colOff>38100</xdr:colOff>
      <xdr:row>42</xdr:row>
      <xdr:rowOff>27396</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652500" y="7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148046</xdr:rowOff>
    </xdr:from>
    <xdr:to>
      <xdr:col>76</xdr:col>
      <xdr:colOff>114300</xdr:colOff>
      <xdr:row>41</xdr:row>
      <xdr:rowOff>167640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3703300" y="717749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92347</xdr:rowOff>
    </xdr:from>
    <xdr:to>
      <xdr:col>67</xdr:col>
      <xdr:colOff>101600</xdr:colOff>
      <xdr:row>42</xdr:row>
      <xdr:rowOff>22497</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2763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143147</xdr:rowOff>
    </xdr:from>
    <xdr:to>
      <xdr:col>71</xdr:col>
      <xdr:colOff>177800</xdr:colOff>
      <xdr:row>41</xdr:row>
      <xdr:rowOff>148046</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814300" y="71725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25054</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38117</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18523</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721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13624</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721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F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F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F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F00-00003D02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155801</xdr:rowOff>
    </xdr:from>
    <xdr:to>
      <xdr:col>107</xdr:col>
      <xdr:colOff>101600</xdr:colOff>
      <xdr:row>41</xdr:row>
      <xdr:rowOff>85951</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70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94500" y="70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605500" y="701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17033</xdr:rowOff>
    </xdr:from>
    <xdr:to>
      <xdr:col>116</xdr:col>
      <xdr:colOff>114300</xdr:colOff>
      <xdr:row>41</xdr:row>
      <xdr:rowOff>118633</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2110700" y="70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166910</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F00-000049020000}"/>
            </a:ext>
          </a:extLst>
        </xdr:cNvPr>
        <xdr:cNvSpPr txBox="1"/>
      </xdr:nvSpPr>
      <xdr:spPr>
        <a:xfrm>
          <a:off x="22199600" y="702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18757</xdr:rowOff>
    </xdr:from>
    <xdr:to>
      <xdr:col>112</xdr:col>
      <xdr:colOff>38100</xdr:colOff>
      <xdr:row>41</xdr:row>
      <xdr:rowOff>120357</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1272500" y="70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67833</xdr:rowOff>
    </xdr:from>
    <xdr:to>
      <xdr:col>116</xdr:col>
      <xdr:colOff>63500</xdr:colOff>
      <xdr:row>41</xdr:row>
      <xdr:rowOff>69557</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1323300" y="7097283"/>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21363</xdr:rowOff>
    </xdr:from>
    <xdr:to>
      <xdr:col>107</xdr:col>
      <xdr:colOff>101600</xdr:colOff>
      <xdr:row>41</xdr:row>
      <xdr:rowOff>122963</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383500" y="70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69557</xdr:rowOff>
    </xdr:from>
    <xdr:to>
      <xdr:col>111</xdr:col>
      <xdr:colOff>177800</xdr:colOff>
      <xdr:row>41</xdr:row>
      <xdr:rowOff>72163</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0434300" y="709900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20597</xdr:rowOff>
    </xdr:from>
    <xdr:to>
      <xdr:col>102</xdr:col>
      <xdr:colOff>165100</xdr:colOff>
      <xdr:row>41</xdr:row>
      <xdr:rowOff>122197</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494500" y="70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71397</xdr:rowOff>
    </xdr:from>
    <xdr:to>
      <xdr:col>107</xdr:col>
      <xdr:colOff>50800</xdr:colOff>
      <xdr:row>41</xdr:row>
      <xdr:rowOff>72163</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9545300" y="7100847"/>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21272</xdr:rowOff>
    </xdr:from>
    <xdr:to>
      <xdr:col>98</xdr:col>
      <xdr:colOff>38100</xdr:colOff>
      <xdr:row>41</xdr:row>
      <xdr:rowOff>122872</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605500" y="70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71397</xdr:rowOff>
    </xdr:from>
    <xdr:to>
      <xdr:col>102</xdr:col>
      <xdr:colOff>114300</xdr:colOff>
      <xdr:row>41</xdr:row>
      <xdr:rowOff>72072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8656300" y="7100847"/>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102478</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0167111" y="67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102061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9278111" y="678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100985</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389111" y="678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111484</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71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114090</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7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113324</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714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113999</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71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21046</xdr:rowOff>
    </xdr:from>
    <xdr:to>
      <xdr:col>85</xdr:col>
      <xdr:colOff>177800</xdr:colOff>
      <xdr:row>61</xdr:row>
      <xdr:rowOff>122646</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170923</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60234</xdr:rowOff>
    </xdr:from>
    <xdr:to>
      <xdr:col>81</xdr:col>
      <xdr:colOff>101600</xdr:colOff>
      <xdr:row>61</xdr:row>
      <xdr:rowOff>161834</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71846</xdr:rowOff>
    </xdr:from>
    <xdr:to>
      <xdr:col>85</xdr:col>
      <xdr:colOff>127000</xdr:colOff>
      <xdr:row>61</xdr:row>
      <xdr:rowOff>111034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5481300" y="1053029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114119</xdr:rowOff>
    </xdr:from>
    <xdr:to>
      <xdr:col>76</xdr:col>
      <xdr:colOff>165100</xdr:colOff>
      <xdr:row>62</xdr:row>
      <xdr:rowOff>44269</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111034</xdr:rowOff>
    </xdr:from>
    <xdr:to>
      <xdr:col>81</xdr:col>
      <xdr:colOff>50800</xdr:colOff>
      <xdr:row>61</xdr:row>
      <xdr:rowOff>164919</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4592300" y="105694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79828</xdr:rowOff>
    </xdr:from>
    <xdr:to>
      <xdr:col>72</xdr:col>
      <xdr:colOff>38100</xdr:colOff>
      <xdr:row>62</xdr:row>
      <xdr:rowOff>9978</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130628</xdr:rowOff>
    </xdr:from>
    <xdr:to>
      <xdr:col>76</xdr:col>
      <xdr:colOff>114300</xdr:colOff>
      <xdr:row>61</xdr:row>
      <xdr:rowOff>164919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703300" y="105890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45538</xdr:rowOff>
    </xdr:from>
    <xdr:to>
      <xdr:col>67</xdr:col>
      <xdr:colOff>101600</xdr:colOff>
      <xdr:row>61</xdr:row>
      <xdr:rowOff>147138</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763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96338</xdr:rowOff>
    </xdr:from>
    <xdr:to>
      <xdr:col>71</xdr:col>
      <xdr:colOff>177800</xdr:colOff>
      <xdr:row>61</xdr:row>
      <xdr:rowOff>130628</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814300" y="105547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152961</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35396</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138265</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1323300" y="1084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0434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48006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545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52578</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8656300" y="1084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46753</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F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F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F00-0000E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F00-0000EA020000}"/>
            </a:ext>
          </a:extLst>
        </xdr:cNvPr>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3652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157118</xdr:rowOff>
    </xdr:from>
    <xdr:to>
      <xdr:col>85</xdr:col>
      <xdr:colOff>177800</xdr:colOff>
      <xdr:row>85</xdr:row>
      <xdr:rowOff>87268</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6268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135545</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F00-0000F6020000}"/>
            </a:ext>
          </a:extLst>
        </xdr:cNvPr>
        <xdr:cNvSpPr txBox="1"/>
      </xdr:nvSpPr>
      <xdr:spPr>
        <a:xfrm>
          <a:off x="16357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543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36468</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5481300" y="145868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xdr:rowOff>
    </xdr:from>
    <xdr:to>
      <xdr:col>81</xdr:col>
      <xdr:colOff>50800</xdr:colOff>
      <xdr:row>85</xdr:row>
      <xdr:rowOff>49530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4592300" y="145868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153851</xdr:rowOff>
    </xdr:from>
    <xdr:to>
      <xdr:col>72</xdr:col>
      <xdr:colOff>38100</xdr:colOff>
      <xdr:row>85</xdr:row>
      <xdr:rowOff>84001</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3652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33201</xdr:rowOff>
    </xdr:from>
    <xdr:to>
      <xdr:col>76</xdr:col>
      <xdr:colOff>114300</xdr:colOff>
      <xdr:row>85</xdr:row>
      <xdr:rowOff>49530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3703300" y="146064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132624</xdr:rowOff>
    </xdr:from>
    <xdr:to>
      <xdr:col>67</xdr:col>
      <xdr:colOff>101600</xdr:colOff>
      <xdr:row>85</xdr:row>
      <xdr:rowOff>62774</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2763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11974</xdr:rowOff>
    </xdr:from>
    <xdr:to>
      <xdr:col>71</xdr:col>
      <xdr:colOff>177800</xdr:colOff>
      <xdr:row>85</xdr:row>
      <xdr:rowOff>33201</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814300" y="145852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98896</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55534</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75128</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53901</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F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F00-00001D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F00-00001F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F00-00002103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8605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F00-00002D030000}"/>
            </a:ext>
          </a:extLst>
        </xdr:cNvPr>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0434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9545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8605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17526</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656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00000000-0008-0000-0F00-000036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23" name="n_2aveValue【消防施設】&#10;一人当たり面積">
          <a:extLst>
            <a:ext uri="{FF2B5EF4-FFF2-40B4-BE49-F238E27FC236}">
              <a16:creationId xmlns:a16="http://schemas.microsoft.com/office/drawing/2014/main" id="{00000000-0008-0000-0F00-000037030000}"/>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4" name="n_3aveValue【消防施設】&#10;一人当たり面積">
          <a:extLst>
            <a:ext uri="{FF2B5EF4-FFF2-40B4-BE49-F238E27FC236}">
              <a16:creationId xmlns:a16="http://schemas.microsoft.com/office/drawing/2014/main" id="{00000000-0008-0000-0F00-00003803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825" name="n_4aveValue【消防施設】&#10;一人当たり面積">
          <a:extLst>
            <a:ext uri="{FF2B5EF4-FFF2-40B4-BE49-F238E27FC236}">
              <a16:creationId xmlns:a16="http://schemas.microsoft.com/office/drawing/2014/main" id="{00000000-0008-0000-0F00-000039030000}"/>
            </a:ext>
          </a:extLst>
        </xdr:cNvPr>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826" name="n_1mainValue【消防施設】&#10;一人当たり面積">
          <a:extLst>
            <a:ext uri="{FF2B5EF4-FFF2-40B4-BE49-F238E27FC236}">
              <a16:creationId xmlns:a16="http://schemas.microsoft.com/office/drawing/2014/main" id="{00000000-0008-0000-0F00-00003A030000}"/>
            </a:ext>
          </a:extLst>
        </xdr:cNvPr>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27" name="n_2mainValue【消防施設】&#10;一人当たり面積">
          <a:extLst>
            <a:ext uri="{FF2B5EF4-FFF2-40B4-BE49-F238E27FC236}">
              <a16:creationId xmlns:a16="http://schemas.microsoft.com/office/drawing/2014/main" id="{00000000-0008-0000-0F00-00003B030000}"/>
            </a:ext>
          </a:extLst>
        </xdr:cNvPr>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828" name="n_3mainValue【消防施設】&#10;一人当たり面積">
          <a:extLst>
            <a:ext uri="{FF2B5EF4-FFF2-40B4-BE49-F238E27FC236}">
              <a16:creationId xmlns:a16="http://schemas.microsoft.com/office/drawing/2014/main" id="{00000000-0008-0000-0F00-00003C030000}"/>
            </a:ext>
          </a:extLst>
        </xdr:cNvPr>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macro="" textlink="">
      <xdr:nvSpPr>
        <xdr:cNvPr id="829" name="n_4mainValue【消防施設】&#10;一人当たり面積">
          <a:extLst>
            <a:ext uri="{FF2B5EF4-FFF2-40B4-BE49-F238E27FC236}">
              <a16:creationId xmlns:a16="http://schemas.microsoft.com/office/drawing/2014/main" id="{00000000-0008-0000-0F00-00003D030000}"/>
            </a:ext>
          </a:extLst>
        </xdr:cNvPr>
        <xdr:cNvSpPr txBox="1"/>
      </xdr:nvSpPr>
      <xdr:spPr>
        <a:xfrm>
          <a:off x="18421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37012</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5481300" y="181813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4541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151312</xdr:rowOff>
    </xdr:from>
    <xdr:to>
      <xdr:col>81</xdr:col>
      <xdr:colOff>50800</xdr:colOff>
      <xdr:row>106</xdr:row>
      <xdr:rowOff>7620</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4592300" y="181535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3652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151312</xdr:rowOff>
    </xdr:from>
    <xdr:to>
      <xdr:col>76</xdr:col>
      <xdr:colOff>114300</xdr:colOff>
      <xdr:row>106</xdr:row>
      <xdr:rowOff>2721</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flipV="1">
          <a:off x="13703300" y="1815356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87449</xdr:rowOff>
    </xdr:from>
    <xdr:to>
      <xdr:col>67</xdr:col>
      <xdr:colOff>101600</xdr:colOff>
      <xdr:row>106</xdr:row>
      <xdr:rowOff>17599</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2763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138249</xdr:rowOff>
    </xdr:from>
    <xdr:to>
      <xdr:col>71</xdr:col>
      <xdr:colOff>177800</xdr:colOff>
      <xdr:row>106</xdr:row>
      <xdr:rowOff>2721</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2814300" y="181404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21789</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4389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8726</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2611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F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00000000-0008-0000-0F00-000093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0000000-0008-0000-0F00-00009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00000000-0008-0000-0F00-000097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136434</xdr:rowOff>
    </xdr:from>
    <xdr:to>
      <xdr:col>107</xdr:col>
      <xdr:colOff>101600</xdr:colOff>
      <xdr:row>105</xdr:row>
      <xdr:rowOff>66584</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038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94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605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118473</xdr:rowOff>
    </xdr:from>
    <xdr:to>
      <xdr:col>116</xdr:col>
      <xdr:colOff>114300</xdr:colOff>
      <xdr:row>106</xdr:row>
      <xdr:rowOff>48623</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2110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96900</xdr:rowOff>
    </xdr:from>
    <xdr:ext cx="469744" cy="259045"/>
    <xdr:sp macro="" textlink="">
      <xdr:nvSpPr>
        <xdr:cNvPr id="931" name="【庁舎】&#10;一人当たり面積該当値テキスト">
          <a:extLst>
            <a:ext uri="{FF2B5EF4-FFF2-40B4-BE49-F238E27FC236}">
              <a16:creationId xmlns:a16="http://schemas.microsoft.com/office/drawing/2014/main" id="{00000000-0008-0000-0F00-0000A3030000}"/>
            </a:ext>
          </a:extLst>
        </xdr:cNvPr>
        <xdr:cNvSpPr txBox="1"/>
      </xdr:nvSpPr>
      <xdr:spPr>
        <a:xfrm>
          <a:off x="22199600"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115207</xdr:rowOff>
    </xdr:from>
    <xdr:to>
      <xdr:col>112</xdr:col>
      <xdr:colOff>38100</xdr:colOff>
      <xdr:row>106</xdr:row>
      <xdr:rowOff>45357</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127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166007</xdr:rowOff>
    </xdr:from>
    <xdr:to>
      <xdr:col>116</xdr:col>
      <xdr:colOff>63500</xdr:colOff>
      <xdr:row>105</xdr:row>
      <xdr:rowOff>169273</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1323300" y="181682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115207</xdr:rowOff>
    </xdr:from>
    <xdr:to>
      <xdr:col>107</xdr:col>
      <xdr:colOff>101600</xdr:colOff>
      <xdr:row>106</xdr:row>
      <xdr:rowOff>45357</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166007</xdr:rowOff>
    </xdr:from>
    <xdr:to>
      <xdr:col>111</xdr:col>
      <xdr:colOff>177800</xdr:colOff>
      <xdr:row>105</xdr:row>
      <xdr:rowOff>166007</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0434300" y="1816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111942</xdr:rowOff>
    </xdr:from>
    <xdr:to>
      <xdr:col>102</xdr:col>
      <xdr:colOff>165100</xdr:colOff>
      <xdr:row>106</xdr:row>
      <xdr:rowOff>42092</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9494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105</xdr:row>
      <xdr:rowOff>166007</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19545300" y="181649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8605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162742</xdr:rowOff>
    </xdr:from>
    <xdr:to>
      <xdr:col>102</xdr:col>
      <xdr:colOff>114300</xdr:colOff>
      <xdr:row>105</xdr:row>
      <xdr:rowOff>166007</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18656300" y="181649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00000000-0008-0000-0F00-0000AC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83111</xdr:rowOff>
    </xdr:from>
    <xdr:ext cx="469744" cy="259045"/>
    <xdr:sp macro="" textlink="">
      <xdr:nvSpPr>
        <xdr:cNvPr id="941" name="n_2aveValue【庁舎】&#10;一人当たり面積">
          <a:extLst>
            <a:ext uri="{FF2B5EF4-FFF2-40B4-BE49-F238E27FC236}">
              <a16:creationId xmlns:a16="http://schemas.microsoft.com/office/drawing/2014/main" id="{00000000-0008-0000-0F00-0000AD030000}"/>
            </a:ext>
          </a:extLst>
        </xdr:cNvPr>
        <xdr:cNvSpPr txBox="1"/>
      </xdr:nvSpPr>
      <xdr:spPr>
        <a:xfrm>
          <a:off x="20199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942" name="n_3aveValue【庁舎】&#10;一人当たり面積">
          <a:extLst>
            <a:ext uri="{FF2B5EF4-FFF2-40B4-BE49-F238E27FC236}">
              <a16:creationId xmlns:a16="http://schemas.microsoft.com/office/drawing/2014/main" id="{00000000-0008-0000-0F00-0000AE030000}"/>
            </a:ext>
          </a:extLst>
        </xdr:cNvPr>
        <xdr:cNvSpPr txBox="1"/>
      </xdr:nvSpPr>
      <xdr:spPr>
        <a:xfrm>
          <a:off x="19310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92908</xdr:rowOff>
    </xdr:from>
    <xdr:ext cx="469744" cy="259045"/>
    <xdr:sp macro="" textlink="">
      <xdr:nvSpPr>
        <xdr:cNvPr id="943" name="n_4aveValue【庁舎】&#10;一人当たり面積">
          <a:extLst>
            <a:ext uri="{FF2B5EF4-FFF2-40B4-BE49-F238E27FC236}">
              <a16:creationId xmlns:a16="http://schemas.microsoft.com/office/drawing/2014/main" id="{00000000-0008-0000-0F00-0000AF030000}"/>
            </a:ext>
          </a:extLst>
        </xdr:cNvPr>
        <xdr:cNvSpPr txBox="1"/>
      </xdr:nvSpPr>
      <xdr:spPr>
        <a:xfrm>
          <a:off x="18421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36484</xdr:rowOff>
    </xdr:from>
    <xdr:ext cx="469744" cy="259045"/>
    <xdr:sp macro="" textlink="">
      <xdr:nvSpPr>
        <xdr:cNvPr id="944" name="n_1mainValue【庁舎】&#10;一人当たり面積">
          <a:extLst>
            <a:ext uri="{FF2B5EF4-FFF2-40B4-BE49-F238E27FC236}">
              <a16:creationId xmlns:a16="http://schemas.microsoft.com/office/drawing/2014/main" id="{00000000-0008-0000-0F00-0000B0030000}"/>
            </a:ext>
          </a:extLst>
        </xdr:cNvPr>
        <xdr:cNvSpPr txBox="1"/>
      </xdr:nvSpPr>
      <xdr:spPr>
        <a:xfrm>
          <a:off x="210757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945" name="n_2mainValue【庁舎】&#10;一人当たり面積">
          <a:extLst>
            <a:ext uri="{FF2B5EF4-FFF2-40B4-BE49-F238E27FC236}">
              <a16:creationId xmlns:a16="http://schemas.microsoft.com/office/drawing/2014/main" id="{00000000-0008-0000-0F00-0000B1030000}"/>
            </a:ext>
          </a:extLst>
        </xdr:cNvPr>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33219</xdr:rowOff>
    </xdr:from>
    <xdr:ext cx="469744" cy="259045"/>
    <xdr:sp macro="" textlink="">
      <xdr:nvSpPr>
        <xdr:cNvPr id="946" name="n_3mainValue【庁舎】&#10;一人当たり面積">
          <a:extLst>
            <a:ext uri="{FF2B5EF4-FFF2-40B4-BE49-F238E27FC236}">
              <a16:creationId xmlns:a16="http://schemas.microsoft.com/office/drawing/2014/main" id="{00000000-0008-0000-0F00-0000B2030000}"/>
            </a:ext>
          </a:extLst>
        </xdr:cNvPr>
        <xdr:cNvSpPr txBox="1"/>
      </xdr:nvSpPr>
      <xdr:spPr>
        <a:xfrm>
          <a:off x="19310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36484</xdr:rowOff>
    </xdr:from>
    <xdr:ext cx="469744" cy="259045"/>
    <xdr:sp macro="" textlink="">
      <xdr:nvSpPr>
        <xdr:cNvPr id="947" name="n_4mainValue【庁舎】&#10;一人当たり面積">
          <a:extLst>
            <a:ext uri="{FF2B5EF4-FFF2-40B4-BE49-F238E27FC236}">
              <a16:creationId xmlns:a16="http://schemas.microsoft.com/office/drawing/2014/main" id="{00000000-0008-0000-0F00-0000B3030000}"/>
            </a:ext>
          </a:extLst>
        </xdr:cNvPr>
        <xdr:cNvSpPr txBox="1"/>
      </xdr:nvSpPr>
      <xdr:spPr>
        <a:xfrm>
          <a:off x="18421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F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有形固定資産減価償却率は、福祉施設を除き、類似団体内平均値を上回っている。</a:t>
          </a:r>
          <a:endParaRPr lang="ja-JP" altLang="ja-JP" sz="1400">
            <a:effectLst/>
          </a:endParaRPr>
        </a:p>
        <a:p>
          <a:r>
            <a:rPr kumimoji="1" lang="ja-JP" altLang="ja-JP" sz="1100">
              <a:solidFill>
                <a:schemeClr val="dk1"/>
              </a:solidFill>
              <a:effectLst/>
              <a:latin typeface="+mn-lt"/>
              <a:ea typeface="+mn-ea"/>
              <a:cs typeface="+mn-cs"/>
            </a:rPr>
            <a:t>このうち、一般廃棄物処理施設については、９</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％とかなりの高水準となっており、計画的な維持補修を行いながら長寿命化を図る必要がある。</a:t>
          </a:r>
          <a:endParaRPr lang="ja-JP" altLang="ja-JP" sz="1400">
            <a:effectLst/>
          </a:endParaRPr>
        </a:p>
        <a:p>
          <a:r>
            <a:rPr kumimoji="1" lang="ja-JP" altLang="ja-JP" sz="1100">
              <a:solidFill>
                <a:schemeClr val="dk1"/>
              </a:solidFill>
              <a:effectLst/>
              <a:latin typeface="+mn-lt"/>
              <a:ea typeface="+mn-ea"/>
              <a:cs typeface="+mn-cs"/>
            </a:rPr>
            <a:t>庁舎については耐震改修済みであるが、その他の施設についても今後も適正な管理を行っていく。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19" sqref="W19:AB20"/>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82</v>
      </c>
      <c r="C2" s="176"/>
      <c r="D2" s="177"/>
    </row>
    <row r="3" spans="1:119" ht="18.75" customHeight="1" thickBot="1" x14ac:dyDescent="0.25">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36312967</v>
      </c>
      <c r="BO4" s="384"/>
      <c r="BP4" s="384"/>
      <c r="BQ4" s="384"/>
      <c r="BR4" s="384"/>
      <c r="BS4" s="384"/>
      <c r="BT4" s="384"/>
      <c r="BU4" s="385"/>
      <c r="BV4" s="383">
        <v>37403526</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9.6</v>
      </c>
      <c r="CU4" s="390"/>
      <c r="CV4" s="390"/>
      <c r="CW4" s="390"/>
      <c r="CX4" s="390"/>
      <c r="CY4" s="390"/>
      <c r="CZ4" s="390"/>
      <c r="DA4" s="391"/>
      <c r="DB4" s="389">
        <v>9.5</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33999469</v>
      </c>
      <c r="BO5" s="421"/>
      <c r="BP5" s="421"/>
      <c r="BQ5" s="421"/>
      <c r="BR5" s="421"/>
      <c r="BS5" s="421"/>
      <c r="BT5" s="421"/>
      <c r="BU5" s="422"/>
      <c r="BV5" s="420">
        <v>35200005</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93.2</v>
      </c>
      <c r="CU5" s="418"/>
      <c r="CV5" s="418"/>
      <c r="CW5" s="418"/>
      <c r="CX5" s="418"/>
      <c r="CY5" s="418"/>
      <c r="CZ5" s="418"/>
      <c r="DA5" s="419"/>
      <c r="DB5" s="417">
        <v>88.4</v>
      </c>
      <c r="DC5" s="418"/>
      <c r="DD5" s="418"/>
      <c r="DE5" s="418"/>
      <c r="DF5" s="418"/>
      <c r="DG5" s="418"/>
      <c r="DH5" s="418"/>
      <c r="DI5" s="419"/>
    </row>
    <row r="6" spans="1:119" ht="18.75" customHeight="1" x14ac:dyDescent="0.2">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2313498</v>
      </c>
      <c r="BO6" s="421"/>
      <c r="BP6" s="421"/>
      <c r="BQ6" s="421"/>
      <c r="BR6" s="421"/>
      <c r="BS6" s="421"/>
      <c r="BT6" s="421"/>
      <c r="BU6" s="422"/>
      <c r="BV6" s="420">
        <v>2203521</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95.5</v>
      </c>
      <c r="CU6" s="458"/>
      <c r="CV6" s="458"/>
      <c r="CW6" s="458"/>
      <c r="CX6" s="458"/>
      <c r="CY6" s="458"/>
      <c r="CZ6" s="458"/>
      <c r="DA6" s="459"/>
      <c r="DB6" s="457">
        <v>96.7</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487370</v>
      </c>
      <c r="BO7" s="421"/>
      <c r="BP7" s="421"/>
      <c r="BQ7" s="421"/>
      <c r="BR7" s="421"/>
      <c r="BS7" s="421"/>
      <c r="BT7" s="421"/>
      <c r="BU7" s="422"/>
      <c r="BV7" s="420">
        <v>352951</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19089221</v>
      </c>
      <c r="CU7" s="421"/>
      <c r="CV7" s="421"/>
      <c r="CW7" s="421"/>
      <c r="CX7" s="421"/>
      <c r="CY7" s="421"/>
      <c r="CZ7" s="421"/>
      <c r="DA7" s="422"/>
      <c r="DB7" s="420">
        <v>19382247</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95</v>
      </c>
      <c r="AV8" s="453"/>
      <c r="AW8" s="453"/>
      <c r="AX8" s="453"/>
      <c r="AY8" s="454" t="s">
        <v>111</v>
      </c>
      <c r="AZ8" s="455"/>
      <c r="BA8" s="455"/>
      <c r="BB8" s="455"/>
      <c r="BC8" s="455"/>
      <c r="BD8" s="455"/>
      <c r="BE8" s="455"/>
      <c r="BF8" s="455"/>
      <c r="BG8" s="455"/>
      <c r="BH8" s="455"/>
      <c r="BI8" s="455"/>
      <c r="BJ8" s="455"/>
      <c r="BK8" s="455"/>
      <c r="BL8" s="455"/>
      <c r="BM8" s="456"/>
      <c r="BN8" s="420">
        <v>1826128</v>
      </c>
      <c r="BO8" s="421"/>
      <c r="BP8" s="421"/>
      <c r="BQ8" s="421"/>
      <c r="BR8" s="421"/>
      <c r="BS8" s="421"/>
      <c r="BT8" s="421"/>
      <c r="BU8" s="422"/>
      <c r="BV8" s="420">
        <v>1850570</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0.83</v>
      </c>
      <c r="CU8" s="461"/>
      <c r="CV8" s="461"/>
      <c r="CW8" s="461"/>
      <c r="CX8" s="461"/>
      <c r="CY8" s="461"/>
      <c r="CZ8" s="461"/>
      <c r="DA8" s="462"/>
      <c r="DB8" s="460">
        <v>0.85</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91791</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95</v>
      </c>
      <c r="AV9" s="453"/>
      <c r="AW9" s="453"/>
      <c r="AX9" s="453"/>
      <c r="AY9" s="454" t="s">
        <v>117</v>
      </c>
      <c r="AZ9" s="455"/>
      <c r="BA9" s="455"/>
      <c r="BB9" s="455"/>
      <c r="BC9" s="455"/>
      <c r="BD9" s="455"/>
      <c r="BE9" s="455"/>
      <c r="BF9" s="455"/>
      <c r="BG9" s="455"/>
      <c r="BH9" s="455"/>
      <c r="BI9" s="455"/>
      <c r="BJ9" s="455"/>
      <c r="BK9" s="455"/>
      <c r="BL9" s="455"/>
      <c r="BM9" s="456"/>
      <c r="BN9" s="420">
        <v>-24442</v>
      </c>
      <c r="BO9" s="421"/>
      <c r="BP9" s="421"/>
      <c r="BQ9" s="421"/>
      <c r="BR9" s="421"/>
      <c r="BS9" s="421"/>
      <c r="BT9" s="421"/>
      <c r="BU9" s="422"/>
      <c r="BV9" s="420">
        <v>397632</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9.8000000000000007</v>
      </c>
      <c r="CU9" s="418"/>
      <c r="CV9" s="418"/>
      <c r="CW9" s="418"/>
      <c r="CX9" s="418"/>
      <c r="CY9" s="418"/>
      <c r="CZ9" s="418"/>
      <c r="DA9" s="419"/>
      <c r="DB9" s="417">
        <v>9.9</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119</v>
      </c>
      <c r="M10" s="450"/>
      <c r="N10" s="450"/>
      <c r="O10" s="450"/>
      <c r="P10" s="450"/>
      <c r="Q10" s="451"/>
      <c r="R10" s="471">
        <v>91437</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95</v>
      </c>
      <c r="AV10" s="453"/>
      <c r="AW10" s="453"/>
      <c r="AX10" s="453"/>
      <c r="AY10" s="454" t="s">
        <v>121</v>
      </c>
      <c r="AZ10" s="455"/>
      <c r="BA10" s="455"/>
      <c r="BB10" s="455"/>
      <c r="BC10" s="455"/>
      <c r="BD10" s="455"/>
      <c r="BE10" s="455"/>
      <c r="BF10" s="455"/>
      <c r="BG10" s="455"/>
      <c r="BH10" s="455"/>
      <c r="BI10" s="455"/>
      <c r="BJ10" s="455"/>
      <c r="BK10" s="455"/>
      <c r="BL10" s="455"/>
      <c r="BM10" s="456"/>
      <c r="BN10" s="420">
        <v>1270661</v>
      </c>
      <c r="BO10" s="421"/>
      <c r="BP10" s="421"/>
      <c r="BQ10" s="421"/>
      <c r="BR10" s="421"/>
      <c r="BS10" s="421"/>
      <c r="BT10" s="421"/>
      <c r="BU10" s="422"/>
      <c r="BV10" s="420">
        <v>1570646</v>
      </c>
      <c r="BW10" s="421"/>
      <c r="BX10" s="421"/>
      <c r="BY10" s="421"/>
      <c r="BZ10" s="421"/>
      <c r="CA10" s="421"/>
      <c r="CB10" s="421"/>
      <c r="CC10" s="422"/>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123</v>
      </c>
      <c r="M11" s="475"/>
      <c r="N11" s="475"/>
      <c r="O11" s="475"/>
      <c r="P11" s="475"/>
      <c r="Q11" s="476"/>
      <c r="R11" s="477" t="s">
        <v>124</v>
      </c>
      <c r="S11" s="478"/>
      <c r="T11" s="478"/>
      <c r="U11" s="478"/>
      <c r="V11" s="479"/>
      <c r="W11" s="408"/>
      <c r="X11" s="409"/>
      <c r="Y11" s="409"/>
      <c r="Z11" s="409"/>
      <c r="AA11" s="409"/>
      <c r="AB11" s="409"/>
      <c r="AC11" s="409"/>
      <c r="AD11" s="409"/>
      <c r="AE11" s="409"/>
      <c r="AF11" s="409"/>
      <c r="AG11" s="409"/>
      <c r="AH11" s="409"/>
      <c r="AI11" s="409"/>
      <c r="AJ11" s="409"/>
      <c r="AK11" s="409"/>
      <c r="AL11" s="412"/>
      <c r="AM11" s="449" t="s">
        <v>125</v>
      </c>
      <c r="AN11" s="450"/>
      <c r="AO11" s="450"/>
      <c r="AP11" s="450"/>
      <c r="AQ11" s="450"/>
      <c r="AR11" s="450"/>
      <c r="AS11" s="450"/>
      <c r="AT11" s="451"/>
      <c r="AU11" s="452" t="s">
        <v>126</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90651</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1220000</v>
      </c>
      <c r="BO12" s="421"/>
      <c r="BP12" s="421"/>
      <c r="BQ12" s="421"/>
      <c r="BR12" s="421"/>
      <c r="BS12" s="421"/>
      <c r="BT12" s="421"/>
      <c r="BU12" s="422"/>
      <c r="BV12" s="420">
        <v>1000500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140</v>
      </c>
      <c r="N13" s="512"/>
      <c r="O13" s="512"/>
      <c r="P13" s="512"/>
      <c r="Q13" s="513"/>
      <c r="R13" s="504">
        <v>87653</v>
      </c>
      <c r="S13" s="505"/>
      <c r="T13" s="505"/>
      <c r="U13" s="505"/>
      <c r="V13" s="506"/>
      <c r="W13" s="436" t="s">
        <v>141</v>
      </c>
      <c r="X13" s="437"/>
      <c r="Y13" s="437"/>
      <c r="Z13" s="437"/>
      <c r="AA13" s="437"/>
      <c r="AB13" s="427"/>
      <c r="AC13" s="471">
        <v>640</v>
      </c>
      <c r="AD13" s="472"/>
      <c r="AE13" s="472"/>
      <c r="AF13" s="472"/>
      <c r="AG13" s="514"/>
      <c r="AH13" s="471">
        <v>712</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26219</v>
      </c>
      <c r="BO13" s="421"/>
      <c r="BP13" s="421"/>
      <c r="BQ13" s="421"/>
      <c r="BR13" s="421"/>
      <c r="BS13" s="421"/>
      <c r="BT13" s="421"/>
      <c r="BU13" s="422"/>
      <c r="BV13" s="420">
        <v>967778</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3.6</v>
      </c>
      <c r="CU13" s="418"/>
      <c r="CV13" s="418"/>
      <c r="CW13" s="418"/>
      <c r="CX13" s="418"/>
      <c r="CY13" s="418"/>
      <c r="CZ13" s="418"/>
      <c r="DA13" s="419"/>
      <c r="DB13" s="417">
        <v>3.2</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146</v>
      </c>
      <c r="M14" s="502"/>
      <c r="N14" s="502"/>
      <c r="O14" s="502"/>
      <c r="P14" s="502"/>
      <c r="Q14" s="503"/>
      <c r="R14" s="504">
        <v>90385</v>
      </c>
      <c r="S14" s="505"/>
      <c r="T14" s="505"/>
      <c r="U14" s="505"/>
      <c r="V14" s="506"/>
      <c r="W14" s="410"/>
      <c r="X14" s="411"/>
      <c r="Y14" s="411"/>
      <c r="Z14" s="411"/>
      <c r="AA14" s="411"/>
      <c r="AB14" s="400"/>
      <c r="AC14" s="507">
        <v>1.6</v>
      </c>
      <c r="AD14" s="508"/>
      <c r="AE14" s="508"/>
      <c r="AF14" s="508"/>
      <c r="AG14" s="509"/>
      <c r="AH14" s="507">
        <v>1.7</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v>12.1</v>
      </c>
      <c r="CU14" s="519"/>
      <c r="CV14" s="519"/>
      <c r="CW14" s="519"/>
      <c r="CX14" s="519"/>
      <c r="CY14" s="519"/>
      <c r="CZ14" s="519"/>
      <c r="DA14" s="520"/>
      <c r="DB14" s="518">
        <v>18.600000000000001</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148</v>
      </c>
      <c r="N15" s="512"/>
      <c r="O15" s="512"/>
      <c r="P15" s="512"/>
      <c r="Q15" s="513"/>
      <c r="R15" s="504">
        <v>87757</v>
      </c>
      <c r="S15" s="505"/>
      <c r="T15" s="505"/>
      <c r="U15" s="505"/>
      <c r="V15" s="506"/>
      <c r="W15" s="436" t="s">
        <v>149</v>
      </c>
      <c r="X15" s="437"/>
      <c r="Y15" s="437"/>
      <c r="Z15" s="437"/>
      <c r="AA15" s="437"/>
      <c r="AB15" s="427"/>
      <c r="AC15" s="471">
        <v>11091</v>
      </c>
      <c r="AD15" s="472"/>
      <c r="AE15" s="472"/>
      <c r="AF15" s="472"/>
      <c r="AG15" s="514"/>
      <c r="AH15" s="471">
        <v>12101</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12290490</v>
      </c>
      <c r="BO15" s="384"/>
      <c r="BP15" s="384"/>
      <c r="BQ15" s="384"/>
      <c r="BR15" s="384"/>
      <c r="BS15" s="384"/>
      <c r="BT15" s="384"/>
      <c r="BU15" s="385"/>
      <c r="BV15" s="383">
        <v>11734546</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27.6</v>
      </c>
      <c r="AD16" s="508"/>
      <c r="AE16" s="508"/>
      <c r="AF16" s="508"/>
      <c r="AG16" s="509"/>
      <c r="AH16" s="507">
        <v>29.3</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15276074</v>
      </c>
      <c r="BO16" s="421"/>
      <c r="BP16" s="421"/>
      <c r="BQ16" s="421"/>
      <c r="BR16" s="421"/>
      <c r="BS16" s="421"/>
      <c r="BT16" s="421"/>
      <c r="BU16" s="422"/>
      <c r="BV16" s="420">
        <v>14479613</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28500</v>
      </c>
      <c r="AD17" s="472"/>
      <c r="AE17" s="472"/>
      <c r="AF17" s="472"/>
      <c r="AG17" s="514"/>
      <c r="AH17" s="471">
        <v>28479</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15605578</v>
      </c>
      <c r="BO17" s="421"/>
      <c r="BP17" s="421"/>
      <c r="BQ17" s="421"/>
      <c r="BR17" s="421"/>
      <c r="BS17" s="421"/>
      <c r="BT17" s="421"/>
      <c r="BU17" s="422"/>
      <c r="BV17" s="420">
        <v>14895787</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159</v>
      </c>
      <c r="C18" s="463"/>
      <c r="D18" s="463"/>
      <c r="E18" s="543"/>
      <c r="F18" s="543"/>
      <c r="G18" s="543"/>
      <c r="H18" s="543"/>
      <c r="I18" s="543"/>
      <c r="J18" s="543"/>
      <c r="K18" s="543"/>
      <c r="L18" s="544">
        <v>65.349999999999994</v>
      </c>
      <c r="M18" s="544"/>
      <c r="N18" s="544"/>
      <c r="O18" s="544"/>
      <c r="P18" s="544"/>
      <c r="Q18" s="544"/>
      <c r="R18" s="545"/>
      <c r="S18" s="545"/>
      <c r="T18" s="545"/>
      <c r="U18" s="545"/>
      <c r="V18" s="546"/>
      <c r="W18" s="438"/>
      <c r="X18" s="439"/>
      <c r="Y18" s="439"/>
      <c r="Z18" s="439"/>
      <c r="AA18" s="439"/>
      <c r="AB18" s="430"/>
      <c r="AC18" s="547">
        <v>70.8</v>
      </c>
      <c r="AD18" s="548"/>
      <c r="AE18" s="548"/>
      <c r="AF18" s="548"/>
      <c r="AG18" s="549"/>
      <c r="AH18" s="547">
        <v>69</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18378547</v>
      </c>
      <c r="BO18" s="421"/>
      <c r="BP18" s="421"/>
      <c r="BQ18" s="421"/>
      <c r="BR18" s="421"/>
      <c r="BS18" s="421"/>
      <c r="BT18" s="421"/>
      <c r="BU18" s="422"/>
      <c r="BV18" s="420">
        <v>18044150</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161</v>
      </c>
      <c r="C19" s="463"/>
      <c r="D19" s="463"/>
      <c r="E19" s="543"/>
      <c r="F19" s="543"/>
      <c r="G19" s="543"/>
      <c r="H19" s="543"/>
      <c r="I19" s="543"/>
      <c r="J19" s="543"/>
      <c r="K19" s="543"/>
      <c r="L19" s="551">
        <v>1405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25338464</v>
      </c>
      <c r="BO19" s="421"/>
      <c r="BP19" s="421"/>
      <c r="BQ19" s="421"/>
      <c r="BR19" s="421"/>
      <c r="BS19" s="421"/>
      <c r="BT19" s="421"/>
      <c r="BU19" s="422"/>
      <c r="BV19" s="420">
        <v>24900917</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163</v>
      </c>
      <c r="C20" s="463"/>
      <c r="D20" s="463"/>
      <c r="E20" s="543"/>
      <c r="F20" s="543"/>
      <c r="G20" s="543"/>
      <c r="H20" s="543"/>
      <c r="I20" s="543"/>
      <c r="J20" s="543"/>
      <c r="K20" s="543"/>
      <c r="L20" s="551">
        <v>39797</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26855142</v>
      </c>
      <c r="BO22" s="384"/>
      <c r="BP22" s="384"/>
      <c r="BQ22" s="384"/>
      <c r="BR22" s="384"/>
      <c r="BS22" s="384"/>
      <c r="BT22" s="384"/>
      <c r="BU22" s="385"/>
      <c r="BV22" s="383">
        <v>28195911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18166496</v>
      </c>
      <c r="BO23" s="421"/>
      <c r="BP23" s="421"/>
      <c r="BQ23" s="421"/>
      <c r="BR23" s="421"/>
      <c r="BS23" s="421"/>
      <c r="BT23" s="421"/>
      <c r="BU23" s="422"/>
      <c r="BV23" s="420">
        <v>19374005</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173</v>
      </c>
      <c r="F24" s="450"/>
      <c r="G24" s="450"/>
      <c r="H24" s="450"/>
      <c r="I24" s="450"/>
      <c r="J24" s="450"/>
      <c r="K24" s="451"/>
      <c r="L24" s="471">
        <v>1</v>
      </c>
      <c r="M24" s="472"/>
      <c r="N24" s="472"/>
      <c r="O24" s="472"/>
      <c r="P24" s="514"/>
      <c r="Q24" s="471">
        <v>9040</v>
      </c>
      <c r="R24" s="472"/>
      <c r="S24" s="472"/>
      <c r="T24" s="472"/>
      <c r="U24" s="472"/>
      <c r="V24" s="514"/>
      <c r="W24" s="566"/>
      <c r="X24" s="567"/>
      <c r="Y24" s="568"/>
      <c r="Z24" s="470" t="s">
        <v>174</v>
      </c>
      <c r="AA24" s="450"/>
      <c r="AB24" s="450"/>
      <c r="AC24" s="450"/>
      <c r="AD24" s="450"/>
      <c r="AE24" s="450"/>
      <c r="AF24" s="450"/>
      <c r="AG24" s="451"/>
      <c r="AH24" s="471">
        <v>506</v>
      </c>
      <c r="AI24" s="472"/>
      <c r="AJ24" s="472"/>
      <c r="AK24" s="472"/>
      <c r="AL24" s="514"/>
      <c r="AM24" s="471">
        <v>1558986</v>
      </c>
      <c r="AN24" s="472"/>
      <c r="AO24" s="472"/>
      <c r="AP24" s="472"/>
      <c r="AQ24" s="472"/>
      <c r="AR24" s="514"/>
      <c r="AS24" s="471">
        <v>3081</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12665569</v>
      </c>
      <c r="BO24" s="421"/>
      <c r="BP24" s="421"/>
      <c r="BQ24" s="421"/>
      <c r="BR24" s="421"/>
      <c r="BS24" s="421"/>
      <c r="BT24" s="421"/>
      <c r="BU24" s="422"/>
      <c r="BV24" s="420">
        <v>13208882</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176</v>
      </c>
      <c r="F25" s="450"/>
      <c r="G25" s="450"/>
      <c r="H25" s="450"/>
      <c r="I25" s="450"/>
      <c r="J25" s="450"/>
      <c r="K25" s="451"/>
      <c r="L25" s="471">
        <v>1</v>
      </c>
      <c r="M25" s="472"/>
      <c r="N25" s="472"/>
      <c r="O25" s="472"/>
      <c r="P25" s="514"/>
      <c r="Q25" s="471">
        <v>7470</v>
      </c>
      <c r="R25" s="472"/>
      <c r="S25" s="472"/>
      <c r="T25" s="472"/>
      <c r="U25" s="472"/>
      <c r="V25" s="514"/>
      <c r="W25" s="566"/>
      <c r="X25" s="567"/>
      <c r="Y25" s="568"/>
      <c r="Z25" s="470" t="s">
        <v>177</v>
      </c>
      <c r="AA25" s="450"/>
      <c r="AB25" s="450"/>
      <c r="AC25" s="450"/>
      <c r="AD25" s="450"/>
      <c r="AE25" s="450"/>
      <c r="AF25" s="450"/>
      <c r="AG25" s="451"/>
      <c r="AH25" s="471" t="s">
        <v>129</v>
      </c>
      <c r="AI25" s="472"/>
      <c r="AJ25" s="472"/>
      <c r="AK25" s="472"/>
      <c r="AL25" s="514"/>
      <c r="AM25" s="471" t="s">
        <v>178</v>
      </c>
      <c r="AN25" s="472"/>
      <c r="AO25" s="472"/>
      <c r="AP25" s="472"/>
      <c r="AQ25" s="472"/>
      <c r="AR25" s="514"/>
      <c r="AS25" s="471" t="s">
        <v>129</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320002</v>
      </c>
      <c r="BO25" s="384"/>
      <c r="BP25" s="384"/>
      <c r="BQ25" s="384"/>
      <c r="BR25" s="384"/>
      <c r="BS25" s="384"/>
      <c r="BT25" s="384"/>
      <c r="BU25" s="385"/>
      <c r="BV25" s="383">
        <v>15973</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180</v>
      </c>
      <c r="F26" s="450"/>
      <c r="G26" s="450"/>
      <c r="H26" s="450"/>
      <c r="I26" s="450"/>
      <c r="J26" s="450"/>
      <c r="K26" s="451"/>
      <c r="L26" s="471">
        <v>1</v>
      </c>
      <c r="M26" s="472"/>
      <c r="N26" s="472"/>
      <c r="O26" s="472"/>
      <c r="P26" s="514"/>
      <c r="Q26" s="471">
        <v>6890</v>
      </c>
      <c r="R26" s="472"/>
      <c r="S26" s="472"/>
      <c r="T26" s="472"/>
      <c r="U26" s="472"/>
      <c r="V26" s="514"/>
      <c r="W26" s="566"/>
      <c r="X26" s="567"/>
      <c r="Y26" s="568"/>
      <c r="Z26" s="470" t="s">
        <v>181</v>
      </c>
      <c r="AA26" s="572"/>
      <c r="AB26" s="572"/>
      <c r="AC26" s="572"/>
      <c r="AD26" s="572"/>
      <c r="AE26" s="572"/>
      <c r="AF26" s="572"/>
      <c r="AG26" s="573"/>
      <c r="AH26" s="471">
        <v>24</v>
      </c>
      <c r="AI26" s="472"/>
      <c r="AJ26" s="472"/>
      <c r="AK26" s="472"/>
      <c r="AL26" s="514"/>
      <c r="AM26" s="471">
        <v>80256</v>
      </c>
      <c r="AN26" s="472"/>
      <c r="AO26" s="472"/>
      <c r="AP26" s="472"/>
      <c r="AQ26" s="472"/>
      <c r="AR26" s="514"/>
      <c r="AS26" s="471">
        <v>3344</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v>60000</v>
      </c>
      <c r="BO26" s="421"/>
      <c r="BP26" s="421"/>
      <c r="BQ26" s="421"/>
      <c r="BR26" s="421"/>
      <c r="BS26" s="421"/>
      <c r="BT26" s="421"/>
      <c r="BU26" s="422"/>
      <c r="BV26" s="420">
        <v>50000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183</v>
      </c>
      <c r="F27" s="450"/>
      <c r="G27" s="450"/>
      <c r="H27" s="450"/>
      <c r="I27" s="450"/>
      <c r="J27" s="450"/>
      <c r="K27" s="451"/>
      <c r="L27" s="471">
        <v>1</v>
      </c>
      <c r="M27" s="472"/>
      <c r="N27" s="472"/>
      <c r="O27" s="472"/>
      <c r="P27" s="514"/>
      <c r="Q27" s="471">
        <v>4700</v>
      </c>
      <c r="R27" s="472"/>
      <c r="S27" s="472"/>
      <c r="T27" s="472"/>
      <c r="U27" s="472"/>
      <c r="V27" s="514"/>
      <c r="W27" s="566"/>
      <c r="X27" s="567"/>
      <c r="Y27" s="568"/>
      <c r="Z27" s="470" t="s">
        <v>184</v>
      </c>
      <c r="AA27" s="450"/>
      <c r="AB27" s="450"/>
      <c r="AC27" s="450"/>
      <c r="AD27" s="450"/>
      <c r="AE27" s="450"/>
      <c r="AF27" s="450"/>
      <c r="AG27" s="451"/>
      <c r="AH27" s="471">
        <v>8</v>
      </c>
      <c r="AI27" s="472"/>
      <c r="AJ27" s="472"/>
      <c r="AK27" s="472"/>
      <c r="AL27" s="514"/>
      <c r="AM27" s="471">
        <v>30712</v>
      </c>
      <c r="AN27" s="472"/>
      <c r="AO27" s="472"/>
      <c r="AP27" s="472"/>
      <c r="AQ27" s="472"/>
      <c r="AR27" s="514"/>
      <c r="AS27" s="471">
        <v>3839</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t="s">
        <v>186</v>
      </c>
      <c r="BO27" s="540"/>
      <c r="BP27" s="540"/>
      <c r="BQ27" s="540"/>
      <c r="BR27" s="540"/>
      <c r="BS27" s="540"/>
      <c r="BT27" s="540"/>
      <c r="BU27" s="541"/>
      <c r="BV27" s="539" t="s">
        <v>186</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187</v>
      </c>
      <c r="F28" s="450"/>
      <c r="G28" s="450"/>
      <c r="H28" s="450"/>
      <c r="I28" s="450"/>
      <c r="J28" s="450"/>
      <c r="K28" s="451"/>
      <c r="L28" s="471">
        <v>1</v>
      </c>
      <c r="M28" s="472"/>
      <c r="N28" s="472"/>
      <c r="O28" s="472"/>
      <c r="P28" s="514"/>
      <c r="Q28" s="471">
        <v>4170</v>
      </c>
      <c r="R28" s="472"/>
      <c r="S28" s="472"/>
      <c r="T28" s="472"/>
      <c r="U28" s="472"/>
      <c r="V28" s="514"/>
      <c r="W28" s="566"/>
      <c r="X28" s="567"/>
      <c r="Y28" s="568"/>
      <c r="Z28" s="470" t="s">
        <v>188</v>
      </c>
      <c r="AA28" s="450"/>
      <c r="AB28" s="450"/>
      <c r="AC28" s="450"/>
      <c r="AD28" s="450"/>
      <c r="AE28" s="450"/>
      <c r="AF28" s="450"/>
      <c r="AG28" s="451"/>
      <c r="AH28" s="471" t="s">
        <v>178</v>
      </c>
      <c r="AI28" s="472"/>
      <c r="AJ28" s="472"/>
      <c r="AK28" s="472"/>
      <c r="AL28" s="514"/>
      <c r="AM28" s="471" t="s">
        <v>178</v>
      </c>
      <c r="AN28" s="472"/>
      <c r="AO28" s="472"/>
      <c r="AP28" s="472"/>
      <c r="AQ28" s="472"/>
      <c r="AR28" s="514"/>
      <c r="AS28" s="471" t="s">
        <v>186</v>
      </c>
      <c r="AT28" s="472"/>
      <c r="AU28" s="472"/>
      <c r="AV28" s="472"/>
      <c r="AW28" s="472"/>
      <c r="AX28" s="473"/>
      <c r="AY28" s="574" t="s">
        <v>189</v>
      </c>
      <c r="AZ28" s="575"/>
      <c r="BA28" s="575"/>
      <c r="BB28" s="576"/>
      <c r="BC28" s="380" t="s">
        <v>49</v>
      </c>
      <c r="BD28" s="381"/>
      <c r="BE28" s="381"/>
      <c r="BF28" s="381"/>
      <c r="BG28" s="381"/>
      <c r="BH28" s="381"/>
      <c r="BI28" s="381"/>
      <c r="BJ28" s="381"/>
      <c r="BK28" s="381"/>
      <c r="BL28" s="381"/>
      <c r="BM28" s="382"/>
      <c r="BN28" s="383">
        <v>2423290</v>
      </c>
      <c r="BO28" s="384"/>
      <c r="BP28" s="384"/>
      <c r="BQ28" s="384"/>
      <c r="BR28" s="384"/>
      <c r="BS28" s="384"/>
      <c r="BT28" s="384"/>
      <c r="BU28" s="385"/>
      <c r="BV28" s="383">
        <v>2372628</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190</v>
      </c>
      <c r="F29" s="450"/>
      <c r="G29" s="450"/>
      <c r="H29" s="450"/>
      <c r="I29" s="450"/>
      <c r="J29" s="450"/>
      <c r="K29" s="451"/>
      <c r="L29" s="471">
        <v>19</v>
      </c>
      <c r="M29" s="472"/>
      <c r="N29" s="472"/>
      <c r="O29" s="472"/>
      <c r="P29" s="514"/>
      <c r="Q29" s="471">
        <v>4020</v>
      </c>
      <c r="R29" s="472"/>
      <c r="S29" s="472"/>
      <c r="T29" s="472"/>
      <c r="U29" s="472"/>
      <c r="V29" s="514"/>
      <c r="W29" s="569"/>
      <c r="X29" s="570"/>
      <c r="Y29" s="571"/>
      <c r="Z29" s="470" t="s">
        <v>191</v>
      </c>
      <c r="AA29" s="450"/>
      <c r="AB29" s="450"/>
      <c r="AC29" s="450"/>
      <c r="AD29" s="450"/>
      <c r="AE29" s="450"/>
      <c r="AF29" s="450"/>
      <c r="AG29" s="451"/>
      <c r="AH29" s="471">
        <v>514</v>
      </c>
      <c r="AI29" s="472"/>
      <c r="AJ29" s="472"/>
      <c r="AK29" s="472"/>
      <c r="AL29" s="514"/>
      <c r="AM29" s="471">
        <v>1589698</v>
      </c>
      <c r="AN29" s="472"/>
      <c r="AO29" s="472"/>
      <c r="AP29" s="472"/>
      <c r="AQ29" s="472"/>
      <c r="AR29" s="514"/>
      <c r="AS29" s="471">
        <v>3093</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v>978468</v>
      </c>
      <c r="BO29" s="421"/>
      <c r="BP29" s="421"/>
      <c r="BQ29" s="421"/>
      <c r="BR29" s="421"/>
      <c r="BS29" s="421"/>
      <c r="BT29" s="421"/>
      <c r="BU29" s="422"/>
      <c r="BV29" s="420">
        <v>978451</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47">
        <v>98.4</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1756583</v>
      </c>
      <c r="BO30" s="540"/>
      <c r="BP30" s="540"/>
      <c r="BQ30" s="540"/>
      <c r="BR30" s="540"/>
      <c r="BS30" s="540"/>
      <c r="BT30" s="540"/>
      <c r="BU30" s="541"/>
      <c r="BV30" s="539">
        <v>1348328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200</v>
      </c>
      <c r="D33" s="444"/>
      <c r="E33" s="409" t="s">
        <v>201</v>
      </c>
      <c r="F33" s="409"/>
      <c r="G33" s="409"/>
      <c r="H33" s="409"/>
      <c r="I33" s="409"/>
      <c r="J33" s="409"/>
      <c r="K33" s="409"/>
      <c r="L33" s="409"/>
      <c r="M33" s="409"/>
      <c r="N33" s="409"/>
      <c r="O33" s="409"/>
      <c r="P33" s="409"/>
      <c r="Q33" s="409"/>
      <c r="R33" s="409"/>
      <c r="S33" s="409"/>
      <c r="T33" s="200"/>
      <c r="U33" s="444" t="s">
        <v>202</v>
      </c>
      <c r="V33" s="444"/>
      <c r="W33" s="409" t="s">
        <v>203</v>
      </c>
      <c r="X33" s="409"/>
      <c r="Y33" s="409"/>
      <c r="Z33" s="409"/>
      <c r="AA33" s="409"/>
      <c r="AB33" s="409"/>
      <c r="AC33" s="409"/>
      <c r="AD33" s="409"/>
      <c r="AE33" s="409"/>
      <c r="AF33" s="409"/>
      <c r="AG33" s="409"/>
      <c r="AH33" s="409"/>
      <c r="AI33" s="409"/>
      <c r="AJ33" s="409"/>
      <c r="AK33" s="409"/>
      <c r="AL33" s="200"/>
      <c r="AM33" s="444" t="s">
        <v>204</v>
      </c>
      <c r="AN33" s="444"/>
      <c r="AO33" s="409" t="s">
        <v>201</v>
      </c>
      <c r="AP33" s="409"/>
      <c r="AQ33" s="409"/>
      <c r="AR33" s="409"/>
      <c r="AS33" s="409"/>
      <c r="AT33" s="409"/>
      <c r="AU33" s="409"/>
      <c r="AV33" s="409"/>
      <c r="AW33" s="409"/>
      <c r="AX33" s="409"/>
      <c r="AY33" s="409"/>
      <c r="AZ33" s="409"/>
      <c r="BA33" s="409"/>
      <c r="BB33" s="409"/>
      <c r="BC33" s="409"/>
      <c r="BD33" s="201"/>
      <c r="BE33" s="409" t="s">
        <v>205</v>
      </c>
      <c r="BF33" s="409"/>
      <c r="BG33" s="409" t="s">
        <v>206</v>
      </c>
      <c r="BH33" s="409"/>
      <c r="BI33" s="409"/>
      <c r="BJ33" s="409"/>
      <c r="BK33" s="409"/>
      <c r="BL33" s="409"/>
      <c r="BM33" s="409"/>
      <c r="BN33" s="409"/>
      <c r="BO33" s="409"/>
      <c r="BP33" s="409"/>
      <c r="BQ33" s="409"/>
      <c r="BR33" s="409"/>
      <c r="BS33" s="409"/>
      <c r="BT33" s="409"/>
      <c r="BU33" s="409"/>
      <c r="BV33" s="201"/>
      <c r="BW33" s="444" t="s">
        <v>205</v>
      </c>
      <c r="BX33" s="444"/>
      <c r="BY33" s="409" t="s">
        <v>207</v>
      </c>
      <c r="BZ33" s="409"/>
      <c r="CA33" s="409"/>
      <c r="CB33" s="409"/>
      <c r="CC33" s="409"/>
      <c r="CD33" s="409"/>
      <c r="CE33" s="409"/>
      <c r="CF33" s="409"/>
      <c r="CG33" s="409"/>
      <c r="CH33" s="409"/>
      <c r="CI33" s="409"/>
      <c r="CJ33" s="409"/>
      <c r="CK33" s="409"/>
      <c r="CL33" s="409"/>
      <c r="CM33" s="409"/>
      <c r="CN33" s="200"/>
      <c r="CO33" s="444" t="s">
        <v>202</v>
      </c>
      <c r="CP33" s="444"/>
      <c r="CQ33" s="409" t="s">
        <v>208</v>
      </c>
      <c r="CR33" s="409"/>
      <c r="CS33" s="409"/>
      <c r="CT33" s="409"/>
      <c r="CU33" s="409"/>
      <c r="CV33" s="409"/>
      <c r="CW33" s="409"/>
      <c r="CX33" s="409"/>
      <c r="CY33" s="409"/>
      <c r="CZ33" s="409"/>
      <c r="DA33" s="409"/>
      <c r="DB33" s="409"/>
      <c r="DC33" s="409"/>
      <c r="DD33" s="409"/>
      <c r="DE33" s="409"/>
      <c r="DF33" s="200"/>
      <c r="DG33" s="609" t="s">
        <v>209</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病院事業会計</v>
      </c>
      <c r="AP34" s="611"/>
      <c r="AQ34" s="611"/>
      <c r="AR34" s="611"/>
      <c r="AS34" s="611"/>
      <c r="AT34" s="611"/>
      <c r="AU34" s="611"/>
      <c r="AV34" s="611"/>
      <c r="AW34" s="611"/>
      <c r="AX34" s="611"/>
      <c r="AY34" s="611"/>
      <c r="AZ34" s="611"/>
      <c r="BA34" s="611"/>
      <c r="BB34" s="611"/>
      <c r="BC34" s="611"/>
      <c r="BD34" s="175"/>
      <c r="BE34" s="610">
        <f>IF(BG34="","",MAX(C34:D43,U34:V43,AM34:AN43)+1)</f>
        <v>8</v>
      </c>
      <c r="BF34" s="610"/>
      <c r="BG34" s="611" t="str">
        <f>IF('各会計、関係団体の財政状況及び健全化判断比率'!B34="","",'各会計、関係団体の財政状況及び健全化判断比率'!B34)</f>
        <v>高坂駅東口第一土地区画整理事業特別会計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埼玉県後期高齢医者医療広域連合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東松山文化まちづくり公社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埼玉県後期高齢医者医療広域連合</v>
      </c>
      <c r="BZ35" s="611"/>
      <c r="CA35" s="611"/>
      <c r="CB35" s="611"/>
      <c r="CC35" s="611"/>
      <c r="CD35" s="611"/>
      <c r="CE35" s="611"/>
      <c r="CF35" s="611"/>
      <c r="CG35" s="611"/>
      <c r="CH35" s="611"/>
      <c r="CI35" s="611"/>
      <c r="CJ35" s="611"/>
      <c r="CK35" s="611"/>
      <c r="CL35" s="611"/>
      <c r="CM35" s="611"/>
      <c r="CN35" s="175"/>
      <c r="CO35" s="610">
        <f t="shared" ref="CO35:CO43" si="3">IF(CQ35="","",CO34+1)</f>
        <v>18</v>
      </c>
      <c r="CP35" s="610"/>
      <c r="CQ35" s="611" t="str">
        <f>IF('各会計、関係団体の財政状況及び健全化判断比率'!BS8="","",'各会計、関係団体の財政状況及び健全化判断比率'!BS8)</f>
        <v>東松山市農業公社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f t="shared" si="0"/>
        <v>7</v>
      </c>
      <c r="AN36" s="610"/>
      <c r="AO36" s="611" t="str">
        <f>IF('各会計、関係団体の財政状況及び健全化判断比率'!B33="","",'各会計、関係団体の財政状況及び健全化判断比率'!B33)</f>
        <v>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埼玉県市町村総合事務組合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埼玉県市町村総合事務組合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彩の国さいたま人づくり広域連合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埼玉県都市ボートレース企業団</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15</v>
      </c>
      <c r="BX40" s="610"/>
      <c r="BY40" s="611" t="str">
        <f>IF('各会計、関係団体の財政状況及び健全化判断比率'!B74="","",'各会計、関係団体の財政状況及び健全化判断比率'!B74)</f>
        <v>比企広域市町村圏組合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16</v>
      </c>
      <c r="BX41" s="610"/>
      <c r="BY41" s="611" t="str">
        <f>IF('各会計、関係団体の財政状況及び健全化判断比率'!B75="","",'各会計、関係団体の財政状況及び健全化判断比率'!B75)</f>
        <v>比企広域市町村圏組合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vmWQBOho2F9KILU6ZVIRoCwwDuJ5F7AbINWGgblQDa94Ys+HWTXdH42HGMqiHqlB4hiKTYJgiD/nj3guFtkQ2A==" saltValue="UV5NTYy+HzbaYz+ifTnN6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232</v>
      </c>
      <c r="C5" s="623"/>
      <c r="D5" s="623"/>
      <c r="E5" s="623"/>
      <c r="F5" s="623"/>
      <c r="G5" s="623"/>
      <c r="H5" s="623"/>
      <c r="I5" s="623"/>
      <c r="J5" s="623"/>
      <c r="K5" s="623"/>
      <c r="L5" s="623"/>
      <c r="M5" s="623"/>
      <c r="N5" s="623"/>
      <c r="O5" s="623"/>
      <c r="P5" s="623"/>
      <c r="Q5" s="624"/>
      <c r="R5" s="625">
        <v>13685876</v>
      </c>
      <c r="S5" s="626"/>
      <c r="T5" s="626"/>
      <c r="U5" s="626"/>
      <c r="V5" s="626"/>
      <c r="W5" s="626"/>
      <c r="X5" s="626"/>
      <c r="Y5" s="627"/>
      <c r="Z5" s="628">
        <v>37.700000000000003</v>
      </c>
      <c r="AA5" s="628"/>
      <c r="AB5" s="628"/>
      <c r="AC5" s="628"/>
      <c r="AD5" s="629">
        <v>13043173</v>
      </c>
      <c r="AE5" s="629"/>
      <c r="AF5" s="629"/>
      <c r="AG5" s="629"/>
      <c r="AH5" s="629"/>
      <c r="AI5" s="629"/>
      <c r="AJ5" s="629"/>
      <c r="AK5" s="629"/>
      <c r="AL5" s="630">
        <v>67.8</v>
      </c>
      <c r="AM5" s="631"/>
      <c r="AN5" s="631"/>
      <c r="AO5" s="632"/>
      <c r="AP5" s="622" t="s">
        <v>233</v>
      </c>
      <c r="AQ5" s="623"/>
      <c r="AR5" s="623"/>
      <c r="AS5" s="623"/>
      <c r="AT5" s="623"/>
      <c r="AU5" s="623"/>
      <c r="AV5" s="623"/>
      <c r="AW5" s="623"/>
      <c r="AX5" s="623"/>
      <c r="AY5" s="623"/>
      <c r="AZ5" s="623"/>
      <c r="BA5" s="623"/>
      <c r="BB5" s="623"/>
      <c r="BC5" s="623"/>
      <c r="BD5" s="623"/>
      <c r="BE5" s="623"/>
      <c r="BF5" s="624"/>
      <c r="BG5" s="636">
        <v>13043173</v>
      </c>
      <c r="BH5" s="637"/>
      <c r="BI5" s="637"/>
      <c r="BJ5" s="637"/>
      <c r="BK5" s="637"/>
      <c r="BL5" s="637"/>
      <c r="BM5" s="637"/>
      <c r="BN5" s="638"/>
      <c r="BO5" s="639">
        <v>95.3</v>
      </c>
      <c r="BP5" s="639"/>
      <c r="BQ5" s="639"/>
      <c r="BR5" s="639"/>
      <c r="BS5" s="640">
        <v>162984</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234</v>
      </c>
      <c r="CS5" s="619"/>
      <c r="CT5" s="619"/>
      <c r="CU5" s="619"/>
      <c r="CV5" s="619"/>
      <c r="CW5" s="619"/>
      <c r="CX5" s="619"/>
      <c r="CY5" s="620"/>
      <c r="CZ5" s="618" t="s">
        <v>226</v>
      </c>
      <c r="DA5" s="619"/>
      <c r="DB5" s="619"/>
      <c r="DC5" s="620"/>
      <c r="DD5" s="618" t="s">
        <v>235</v>
      </c>
      <c r="DE5" s="619"/>
      <c r="DF5" s="619"/>
      <c r="DG5" s="619"/>
      <c r="DH5" s="619"/>
      <c r="DI5" s="619"/>
      <c r="DJ5" s="619"/>
      <c r="DK5" s="619"/>
      <c r="DL5" s="619"/>
      <c r="DM5" s="619"/>
      <c r="DN5" s="619"/>
      <c r="DO5" s="619"/>
      <c r="DP5" s="620"/>
      <c r="DQ5" s="618" t="s">
        <v>236</v>
      </c>
      <c r="DR5" s="619"/>
      <c r="DS5" s="619"/>
      <c r="DT5" s="619"/>
      <c r="DU5" s="619"/>
      <c r="DV5" s="619"/>
      <c r="DW5" s="619"/>
      <c r="DX5" s="619"/>
      <c r="DY5" s="619"/>
      <c r="DZ5" s="619"/>
      <c r="EA5" s="619"/>
      <c r="EB5" s="619"/>
      <c r="EC5" s="620"/>
    </row>
    <row r="6" spans="2:143" ht="11.25" customHeight="1" x14ac:dyDescent="0.2">
      <c r="B6" s="633" t="s">
        <v>237</v>
      </c>
      <c r="C6" s="634"/>
      <c r="D6" s="634"/>
      <c r="E6" s="634"/>
      <c r="F6" s="634"/>
      <c r="G6" s="634"/>
      <c r="H6" s="634"/>
      <c r="I6" s="634"/>
      <c r="J6" s="634"/>
      <c r="K6" s="634"/>
      <c r="L6" s="634"/>
      <c r="M6" s="634"/>
      <c r="N6" s="634"/>
      <c r="O6" s="634"/>
      <c r="P6" s="634"/>
      <c r="Q6" s="635"/>
      <c r="R6" s="636">
        <v>281473</v>
      </c>
      <c r="S6" s="637"/>
      <c r="T6" s="637"/>
      <c r="U6" s="637"/>
      <c r="V6" s="637"/>
      <c r="W6" s="637"/>
      <c r="X6" s="637"/>
      <c r="Y6" s="638"/>
      <c r="Z6" s="639">
        <v>0.8</v>
      </c>
      <c r="AA6" s="639"/>
      <c r="AB6" s="639"/>
      <c r="AC6" s="639"/>
      <c r="AD6" s="640">
        <v>281473</v>
      </c>
      <c r="AE6" s="640"/>
      <c r="AF6" s="640"/>
      <c r="AG6" s="640"/>
      <c r="AH6" s="640"/>
      <c r="AI6" s="640"/>
      <c r="AJ6" s="640"/>
      <c r="AK6" s="640"/>
      <c r="AL6" s="641">
        <v>1.5</v>
      </c>
      <c r="AM6" s="642"/>
      <c r="AN6" s="642"/>
      <c r="AO6" s="643"/>
      <c r="AP6" s="633" t="s">
        <v>238</v>
      </c>
      <c r="AQ6" s="634"/>
      <c r="AR6" s="634"/>
      <c r="AS6" s="634"/>
      <c r="AT6" s="634"/>
      <c r="AU6" s="634"/>
      <c r="AV6" s="634"/>
      <c r="AW6" s="634"/>
      <c r="AX6" s="634"/>
      <c r="AY6" s="634"/>
      <c r="AZ6" s="634"/>
      <c r="BA6" s="634"/>
      <c r="BB6" s="634"/>
      <c r="BC6" s="634"/>
      <c r="BD6" s="634"/>
      <c r="BE6" s="634"/>
      <c r="BF6" s="635"/>
      <c r="BG6" s="636">
        <v>13043173</v>
      </c>
      <c r="BH6" s="637"/>
      <c r="BI6" s="637"/>
      <c r="BJ6" s="637"/>
      <c r="BK6" s="637"/>
      <c r="BL6" s="637"/>
      <c r="BM6" s="637"/>
      <c r="BN6" s="638"/>
      <c r="BO6" s="639">
        <v>95.3</v>
      </c>
      <c r="BP6" s="639"/>
      <c r="BQ6" s="639"/>
      <c r="BR6" s="639"/>
      <c r="BS6" s="640">
        <v>162984</v>
      </c>
      <c r="BT6" s="640"/>
      <c r="BU6" s="640"/>
      <c r="BV6" s="640"/>
      <c r="BW6" s="640"/>
      <c r="BX6" s="640"/>
      <c r="BY6" s="640"/>
      <c r="BZ6" s="640"/>
      <c r="CA6" s="640"/>
      <c r="CB6" s="644"/>
      <c r="CD6" s="622" t="s">
        <v>239</v>
      </c>
      <c r="CE6" s="623"/>
      <c r="CF6" s="623"/>
      <c r="CG6" s="623"/>
      <c r="CH6" s="623"/>
      <c r="CI6" s="623"/>
      <c r="CJ6" s="623"/>
      <c r="CK6" s="623"/>
      <c r="CL6" s="623"/>
      <c r="CM6" s="623"/>
      <c r="CN6" s="623"/>
      <c r="CO6" s="623"/>
      <c r="CP6" s="623"/>
      <c r="CQ6" s="624"/>
      <c r="CR6" s="636">
        <v>247106</v>
      </c>
      <c r="CS6" s="637"/>
      <c r="CT6" s="637"/>
      <c r="CU6" s="637"/>
      <c r="CV6" s="637"/>
      <c r="CW6" s="637"/>
      <c r="CX6" s="637"/>
      <c r="CY6" s="638"/>
      <c r="CZ6" s="630">
        <v>0.7</v>
      </c>
      <c r="DA6" s="631"/>
      <c r="DB6" s="631"/>
      <c r="DC6" s="647"/>
      <c r="DD6" s="645" t="s">
        <v>240</v>
      </c>
      <c r="DE6" s="637"/>
      <c r="DF6" s="637"/>
      <c r="DG6" s="637"/>
      <c r="DH6" s="637"/>
      <c r="DI6" s="637"/>
      <c r="DJ6" s="637"/>
      <c r="DK6" s="637"/>
      <c r="DL6" s="637"/>
      <c r="DM6" s="637"/>
      <c r="DN6" s="637"/>
      <c r="DO6" s="637"/>
      <c r="DP6" s="638"/>
      <c r="DQ6" s="645">
        <v>247106</v>
      </c>
      <c r="DR6" s="637"/>
      <c r="DS6" s="637"/>
      <c r="DT6" s="637"/>
      <c r="DU6" s="637"/>
      <c r="DV6" s="637"/>
      <c r="DW6" s="637"/>
      <c r="DX6" s="637"/>
      <c r="DY6" s="637"/>
      <c r="DZ6" s="637"/>
      <c r="EA6" s="637"/>
      <c r="EB6" s="637"/>
      <c r="EC6" s="646"/>
    </row>
    <row r="7" spans="2:143" ht="11.25" customHeight="1" x14ac:dyDescent="0.2">
      <c r="B7" s="633" t="s">
        <v>241</v>
      </c>
      <c r="C7" s="634"/>
      <c r="D7" s="634"/>
      <c r="E7" s="634"/>
      <c r="F7" s="634"/>
      <c r="G7" s="634"/>
      <c r="H7" s="634"/>
      <c r="I7" s="634"/>
      <c r="J7" s="634"/>
      <c r="K7" s="634"/>
      <c r="L7" s="634"/>
      <c r="M7" s="634"/>
      <c r="N7" s="634"/>
      <c r="O7" s="634"/>
      <c r="P7" s="634"/>
      <c r="Q7" s="635"/>
      <c r="R7" s="636">
        <v>4715</v>
      </c>
      <c r="S7" s="637"/>
      <c r="T7" s="637"/>
      <c r="U7" s="637"/>
      <c r="V7" s="637"/>
      <c r="W7" s="637"/>
      <c r="X7" s="637"/>
      <c r="Y7" s="638"/>
      <c r="Z7" s="639">
        <v>0</v>
      </c>
      <c r="AA7" s="639"/>
      <c r="AB7" s="639"/>
      <c r="AC7" s="639"/>
      <c r="AD7" s="640">
        <v>4715</v>
      </c>
      <c r="AE7" s="640"/>
      <c r="AF7" s="640"/>
      <c r="AG7" s="640"/>
      <c r="AH7" s="640"/>
      <c r="AI7" s="640"/>
      <c r="AJ7" s="640"/>
      <c r="AK7" s="640"/>
      <c r="AL7" s="641">
        <v>0</v>
      </c>
      <c r="AM7" s="642"/>
      <c r="AN7" s="642"/>
      <c r="AO7" s="643"/>
      <c r="AP7" s="633" t="s">
        <v>242</v>
      </c>
      <c r="AQ7" s="634"/>
      <c r="AR7" s="634"/>
      <c r="AS7" s="634"/>
      <c r="AT7" s="634"/>
      <c r="AU7" s="634"/>
      <c r="AV7" s="634"/>
      <c r="AW7" s="634"/>
      <c r="AX7" s="634"/>
      <c r="AY7" s="634"/>
      <c r="AZ7" s="634"/>
      <c r="BA7" s="634"/>
      <c r="BB7" s="634"/>
      <c r="BC7" s="634"/>
      <c r="BD7" s="634"/>
      <c r="BE7" s="634"/>
      <c r="BF7" s="635"/>
      <c r="BG7" s="636">
        <v>5969483</v>
      </c>
      <c r="BH7" s="637"/>
      <c r="BI7" s="637"/>
      <c r="BJ7" s="637"/>
      <c r="BK7" s="637"/>
      <c r="BL7" s="637"/>
      <c r="BM7" s="637"/>
      <c r="BN7" s="638"/>
      <c r="BO7" s="639">
        <v>43.6</v>
      </c>
      <c r="BP7" s="639"/>
      <c r="BQ7" s="639"/>
      <c r="BR7" s="639"/>
      <c r="BS7" s="640">
        <v>162984</v>
      </c>
      <c r="BT7" s="640"/>
      <c r="BU7" s="640"/>
      <c r="BV7" s="640"/>
      <c r="BW7" s="640"/>
      <c r="BX7" s="640"/>
      <c r="BY7" s="640"/>
      <c r="BZ7" s="640"/>
      <c r="CA7" s="640"/>
      <c r="CB7" s="644"/>
      <c r="CD7" s="633" t="s">
        <v>243</v>
      </c>
      <c r="CE7" s="634"/>
      <c r="CF7" s="634"/>
      <c r="CG7" s="634"/>
      <c r="CH7" s="634"/>
      <c r="CI7" s="634"/>
      <c r="CJ7" s="634"/>
      <c r="CK7" s="634"/>
      <c r="CL7" s="634"/>
      <c r="CM7" s="634"/>
      <c r="CN7" s="634"/>
      <c r="CO7" s="634"/>
      <c r="CP7" s="634"/>
      <c r="CQ7" s="635"/>
      <c r="CR7" s="636">
        <v>4412737</v>
      </c>
      <c r="CS7" s="637"/>
      <c r="CT7" s="637"/>
      <c r="CU7" s="637"/>
      <c r="CV7" s="637"/>
      <c r="CW7" s="637"/>
      <c r="CX7" s="637"/>
      <c r="CY7" s="638"/>
      <c r="CZ7" s="639">
        <v>13</v>
      </c>
      <c r="DA7" s="639"/>
      <c r="DB7" s="639"/>
      <c r="DC7" s="639"/>
      <c r="DD7" s="645">
        <v>68492</v>
      </c>
      <c r="DE7" s="637"/>
      <c r="DF7" s="637"/>
      <c r="DG7" s="637"/>
      <c r="DH7" s="637"/>
      <c r="DI7" s="637"/>
      <c r="DJ7" s="637"/>
      <c r="DK7" s="637"/>
      <c r="DL7" s="637"/>
      <c r="DM7" s="637"/>
      <c r="DN7" s="637"/>
      <c r="DO7" s="637"/>
      <c r="DP7" s="638"/>
      <c r="DQ7" s="645">
        <v>4084867</v>
      </c>
      <c r="DR7" s="637"/>
      <c r="DS7" s="637"/>
      <c r="DT7" s="637"/>
      <c r="DU7" s="637"/>
      <c r="DV7" s="637"/>
      <c r="DW7" s="637"/>
      <c r="DX7" s="637"/>
      <c r="DY7" s="637"/>
      <c r="DZ7" s="637"/>
      <c r="EA7" s="637"/>
      <c r="EB7" s="637"/>
      <c r="EC7" s="646"/>
    </row>
    <row r="8" spans="2:143" ht="11.25" customHeight="1" x14ac:dyDescent="0.2">
      <c r="B8" s="633" t="s">
        <v>244</v>
      </c>
      <c r="C8" s="634"/>
      <c r="D8" s="634"/>
      <c r="E8" s="634"/>
      <c r="F8" s="634"/>
      <c r="G8" s="634"/>
      <c r="H8" s="634"/>
      <c r="I8" s="634"/>
      <c r="J8" s="634"/>
      <c r="K8" s="634"/>
      <c r="L8" s="634"/>
      <c r="M8" s="634"/>
      <c r="N8" s="634"/>
      <c r="O8" s="634"/>
      <c r="P8" s="634"/>
      <c r="Q8" s="635"/>
      <c r="R8" s="636">
        <v>67939</v>
      </c>
      <c r="S8" s="637"/>
      <c r="T8" s="637"/>
      <c r="U8" s="637"/>
      <c r="V8" s="637"/>
      <c r="W8" s="637"/>
      <c r="X8" s="637"/>
      <c r="Y8" s="638"/>
      <c r="Z8" s="639">
        <v>0.2</v>
      </c>
      <c r="AA8" s="639"/>
      <c r="AB8" s="639"/>
      <c r="AC8" s="639"/>
      <c r="AD8" s="640">
        <v>67939</v>
      </c>
      <c r="AE8" s="640"/>
      <c r="AF8" s="640"/>
      <c r="AG8" s="640"/>
      <c r="AH8" s="640"/>
      <c r="AI8" s="640"/>
      <c r="AJ8" s="640"/>
      <c r="AK8" s="640"/>
      <c r="AL8" s="641">
        <v>0.4</v>
      </c>
      <c r="AM8" s="642"/>
      <c r="AN8" s="642"/>
      <c r="AO8" s="643"/>
      <c r="AP8" s="633" t="s">
        <v>245</v>
      </c>
      <c r="AQ8" s="634"/>
      <c r="AR8" s="634"/>
      <c r="AS8" s="634"/>
      <c r="AT8" s="634"/>
      <c r="AU8" s="634"/>
      <c r="AV8" s="634"/>
      <c r="AW8" s="634"/>
      <c r="AX8" s="634"/>
      <c r="AY8" s="634"/>
      <c r="AZ8" s="634"/>
      <c r="BA8" s="634"/>
      <c r="BB8" s="634"/>
      <c r="BC8" s="634"/>
      <c r="BD8" s="634"/>
      <c r="BE8" s="634"/>
      <c r="BF8" s="635"/>
      <c r="BG8" s="636">
        <v>166850</v>
      </c>
      <c r="BH8" s="637"/>
      <c r="BI8" s="637"/>
      <c r="BJ8" s="637"/>
      <c r="BK8" s="637"/>
      <c r="BL8" s="637"/>
      <c r="BM8" s="637"/>
      <c r="BN8" s="638"/>
      <c r="BO8" s="639">
        <v>1.2</v>
      </c>
      <c r="BP8" s="639"/>
      <c r="BQ8" s="639"/>
      <c r="BR8" s="639"/>
      <c r="BS8" s="640" t="s">
        <v>186</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14720391</v>
      </c>
      <c r="CS8" s="637"/>
      <c r="CT8" s="637"/>
      <c r="CU8" s="637"/>
      <c r="CV8" s="637"/>
      <c r="CW8" s="637"/>
      <c r="CX8" s="637"/>
      <c r="CY8" s="638"/>
      <c r="CZ8" s="639">
        <v>43.3</v>
      </c>
      <c r="DA8" s="639"/>
      <c r="DB8" s="639"/>
      <c r="DC8" s="639"/>
      <c r="DD8" s="645">
        <v>9486</v>
      </c>
      <c r="DE8" s="637"/>
      <c r="DF8" s="637"/>
      <c r="DG8" s="637"/>
      <c r="DH8" s="637"/>
      <c r="DI8" s="637"/>
      <c r="DJ8" s="637"/>
      <c r="DK8" s="637"/>
      <c r="DL8" s="637"/>
      <c r="DM8" s="637"/>
      <c r="DN8" s="637"/>
      <c r="DO8" s="637"/>
      <c r="DP8" s="638"/>
      <c r="DQ8" s="645">
        <v>6980860</v>
      </c>
      <c r="DR8" s="637"/>
      <c r="DS8" s="637"/>
      <c r="DT8" s="637"/>
      <c r="DU8" s="637"/>
      <c r="DV8" s="637"/>
      <c r="DW8" s="637"/>
      <c r="DX8" s="637"/>
      <c r="DY8" s="637"/>
      <c r="DZ8" s="637"/>
      <c r="EA8" s="637"/>
      <c r="EB8" s="637"/>
      <c r="EC8" s="646"/>
    </row>
    <row r="9" spans="2:143" ht="11.25" customHeight="1" x14ac:dyDescent="0.2">
      <c r="B9" s="633" t="s">
        <v>247</v>
      </c>
      <c r="C9" s="634"/>
      <c r="D9" s="634"/>
      <c r="E9" s="634"/>
      <c r="F9" s="634"/>
      <c r="G9" s="634"/>
      <c r="H9" s="634"/>
      <c r="I9" s="634"/>
      <c r="J9" s="634"/>
      <c r="K9" s="634"/>
      <c r="L9" s="634"/>
      <c r="M9" s="634"/>
      <c r="N9" s="634"/>
      <c r="O9" s="634"/>
      <c r="P9" s="634"/>
      <c r="Q9" s="635"/>
      <c r="R9" s="636">
        <v>52906</v>
      </c>
      <c r="S9" s="637"/>
      <c r="T9" s="637"/>
      <c r="U9" s="637"/>
      <c r="V9" s="637"/>
      <c r="W9" s="637"/>
      <c r="X9" s="637"/>
      <c r="Y9" s="638"/>
      <c r="Z9" s="639">
        <v>0.1</v>
      </c>
      <c r="AA9" s="639"/>
      <c r="AB9" s="639"/>
      <c r="AC9" s="639"/>
      <c r="AD9" s="640">
        <v>52906</v>
      </c>
      <c r="AE9" s="640"/>
      <c r="AF9" s="640"/>
      <c r="AG9" s="640"/>
      <c r="AH9" s="640"/>
      <c r="AI9" s="640"/>
      <c r="AJ9" s="640"/>
      <c r="AK9" s="640"/>
      <c r="AL9" s="641">
        <v>0.3</v>
      </c>
      <c r="AM9" s="642"/>
      <c r="AN9" s="642"/>
      <c r="AO9" s="643"/>
      <c r="AP9" s="633" t="s">
        <v>248</v>
      </c>
      <c r="AQ9" s="634"/>
      <c r="AR9" s="634"/>
      <c r="AS9" s="634"/>
      <c r="AT9" s="634"/>
      <c r="AU9" s="634"/>
      <c r="AV9" s="634"/>
      <c r="AW9" s="634"/>
      <c r="AX9" s="634"/>
      <c r="AY9" s="634"/>
      <c r="AZ9" s="634"/>
      <c r="BA9" s="634"/>
      <c r="BB9" s="634"/>
      <c r="BC9" s="634"/>
      <c r="BD9" s="634"/>
      <c r="BE9" s="634"/>
      <c r="BF9" s="635"/>
      <c r="BG9" s="636">
        <v>4836903</v>
      </c>
      <c r="BH9" s="637"/>
      <c r="BI9" s="637"/>
      <c r="BJ9" s="637"/>
      <c r="BK9" s="637"/>
      <c r="BL9" s="637"/>
      <c r="BM9" s="637"/>
      <c r="BN9" s="638"/>
      <c r="BO9" s="639">
        <v>35.299999999999997</v>
      </c>
      <c r="BP9" s="639"/>
      <c r="BQ9" s="639"/>
      <c r="BR9" s="639"/>
      <c r="BS9" s="640" t="s">
        <v>240</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3534410</v>
      </c>
      <c r="CS9" s="637"/>
      <c r="CT9" s="637"/>
      <c r="CU9" s="637"/>
      <c r="CV9" s="637"/>
      <c r="CW9" s="637"/>
      <c r="CX9" s="637"/>
      <c r="CY9" s="638"/>
      <c r="CZ9" s="639">
        <v>10.4</v>
      </c>
      <c r="DA9" s="639"/>
      <c r="DB9" s="639"/>
      <c r="DC9" s="639"/>
      <c r="DD9" s="645">
        <v>195572</v>
      </c>
      <c r="DE9" s="637"/>
      <c r="DF9" s="637"/>
      <c r="DG9" s="637"/>
      <c r="DH9" s="637"/>
      <c r="DI9" s="637"/>
      <c r="DJ9" s="637"/>
      <c r="DK9" s="637"/>
      <c r="DL9" s="637"/>
      <c r="DM9" s="637"/>
      <c r="DN9" s="637"/>
      <c r="DO9" s="637"/>
      <c r="DP9" s="638"/>
      <c r="DQ9" s="645">
        <v>2564096</v>
      </c>
      <c r="DR9" s="637"/>
      <c r="DS9" s="637"/>
      <c r="DT9" s="637"/>
      <c r="DU9" s="637"/>
      <c r="DV9" s="637"/>
      <c r="DW9" s="637"/>
      <c r="DX9" s="637"/>
      <c r="DY9" s="637"/>
      <c r="DZ9" s="637"/>
      <c r="EA9" s="637"/>
      <c r="EB9" s="637"/>
      <c r="EC9" s="646"/>
    </row>
    <row r="10" spans="2:143" ht="11.25" customHeight="1" x14ac:dyDescent="0.2">
      <c r="B10" s="633" t="s">
        <v>250</v>
      </c>
      <c r="C10" s="634"/>
      <c r="D10" s="634"/>
      <c r="E10" s="634"/>
      <c r="F10" s="634"/>
      <c r="G10" s="634"/>
      <c r="H10" s="634"/>
      <c r="I10" s="634"/>
      <c r="J10" s="634"/>
      <c r="K10" s="634"/>
      <c r="L10" s="634"/>
      <c r="M10" s="634"/>
      <c r="N10" s="634"/>
      <c r="O10" s="634"/>
      <c r="P10" s="634"/>
      <c r="Q10" s="635"/>
      <c r="R10" s="636" t="s">
        <v>240</v>
      </c>
      <c r="S10" s="637"/>
      <c r="T10" s="637"/>
      <c r="U10" s="637"/>
      <c r="V10" s="637"/>
      <c r="W10" s="637"/>
      <c r="X10" s="637"/>
      <c r="Y10" s="638"/>
      <c r="Z10" s="639" t="s">
        <v>240</v>
      </c>
      <c r="AA10" s="639"/>
      <c r="AB10" s="639"/>
      <c r="AC10" s="639"/>
      <c r="AD10" s="640" t="s">
        <v>240</v>
      </c>
      <c r="AE10" s="640"/>
      <c r="AF10" s="640"/>
      <c r="AG10" s="640"/>
      <c r="AH10" s="640"/>
      <c r="AI10" s="640"/>
      <c r="AJ10" s="640"/>
      <c r="AK10" s="640"/>
      <c r="AL10" s="641" t="s">
        <v>186</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287766</v>
      </c>
      <c r="BH10" s="637"/>
      <c r="BI10" s="637"/>
      <c r="BJ10" s="637"/>
      <c r="BK10" s="637"/>
      <c r="BL10" s="637"/>
      <c r="BM10" s="637"/>
      <c r="BN10" s="638"/>
      <c r="BO10" s="639">
        <v>2.1</v>
      </c>
      <c r="BP10" s="639"/>
      <c r="BQ10" s="639"/>
      <c r="BR10" s="639"/>
      <c r="BS10" s="640" t="s">
        <v>178</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v>20250</v>
      </c>
      <c r="CS10" s="637"/>
      <c r="CT10" s="637"/>
      <c r="CU10" s="637"/>
      <c r="CV10" s="637"/>
      <c r="CW10" s="637"/>
      <c r="CX10" s="637"/>
      <c r="CY10" s="638"/>
      <c r="CZ10" s="639">
        <v>0.1</v>
      </c>
      <c r="DA10" s="639"/>
      <c r="DB10" s="639"/>
      <c r="DC10" s="639"/>
      <c r="DD10" s="645" t="s">
        <v>178</v>
      </c>
      <c r="DE10" s="637"/>
      <c r="DF10" s="637"/>
      <c r="DG10" s="637"/>
      <c r="DH10" s="637"/>
      <c r="DI10" s="637"/>
      <c r="DJ10" s="637"/>
      <c r="DK10" s="637"/>
      <c r="DL10" s="637"/>
      <c r="DM10" s="637"/>
      <c r="DN10" s="637"/>
      <c r="DO10" s="637"/>
      <c r="DP10" s="638"/>
      <c r="DQ10" s="645">
        <v>20250</v>
      </c>
      <c r="DR10" s="637"/>
      <c r="DS10" s="637"/>
      <c r="DT10" s="637"/>
      <c r="DU10" s="637"/>
      <c r="DV10" s="637"/>
      <c r="DW10" s="637"/>
      <c r="DX10" s="637"/>
      <c r="DY10" s="637"/>
      <c r="DZ10" s="637"/>
      <c r="EA10" s="637"/>
      <c r="EB10" s="637"/>
      <c r="EC10" s="646"/>
    </row>
    <row r="11" spans="2:143" ht="11.25" customHeight="1" x14ac:dyDescent="0.2">
      <c r="B11" s="633" t="s">
        <v>253</v>
      </c>
      <c r="C11" s="634"/>
      <c r="D11" s="634"/>
      <c r="E11" s="634"/>
      <c r="F11" s="634"/>
      <c r="G11" s="634"/>
      <c r="H11" s="634"/>
      <c r="I11" s="634"/>
      <c r="J11" s="634"/>
      <c r="K11" s="634"/>
      <c r="L11" s="634"/>
      <c r="M11" s="634"/>
      <c r="N11" s="634"/>
      <c r="O11" s="634"/>
      <c r="P11" s="634"/>
      <c r="Q11" s="635"/>
      <c r="R11" s="636">
        <v>2210530</v>
      </c>
      <c r="S11" s="637"/>
      <c r="T11" s="637"/>
      <c r="U11" s="637"/>
      <c r="V11" s="637"/>
      <c r="W11" s="637"/>
      <c r="X11" s="637"/>
      <c r="Y11" s="638"/>
      <c r="Z11" s="641">
        <v>6.1</v>
      </c>
      <c r="AA11" s="642"/>
      <c r="AB11" s="642"/>
      <c r="AC11" s="648"/>
      <c r="AD11" s="645">
        <v>2210530</v>
      </c>
      <c r="AE11" s="637"/>
      <c r="AF11" s="637"/>
      <c r="AG11" s="637"/>
      <c r="AH11" s="637"/>
      <c r="AI11" s="637"/>
      <c r="AJ11" s="637"/>
      <c r="AK11" s="638"/>
      <c r="AL11" s="641">
        <v>11.5</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677964</v>
      </c>
      <c r="BH11" s="637"/>
      <c r="BI11" s="637"/>
      <c r="BJ11" s="637"/>
      <c r="BK11" s="637"/>
      <c r="BL11" s="637"/>
      <c r="BM11" s="637"/>
      <c r="BN11" s="638"/>
      <c r="BO11" s="639">
        <v>5</v>
      </c>
      <c r="BP11" s="639"/>
      <c r="BQ11" s="639"/>
      <c r="BR11" s="639"/>
      <c r="BS11" s="640">
        <v>162984</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325725</v>
      </c>
      <c r="CS11" s="637"/>
      <c r="CT11" s="637"/>
      <c r="CU11" s="637"/>
      <c r="CV11" s="637"/>
      <c r="CW11" s="637"/>
      <c r="CX11" s="637"/>
      <c r="CY11" s="638"/>
      <c r="CZ11" s="639">
        <v>1</v>
      </c>
      <c r="DA11" s="639"/>
      <c r="DB11" s="639"/>
      <c r="DC11" s="639"/>
      <c r="DD11" s="645">
        <v>20294</v>
      </c>
      <c r="DE11" s="637"/>
      <c r="DF11" s="637"/>
      <c r="DG11" s="637"/>
      <c r="DH11" s="637"/>
      <c r="DI11" s="637"/>
      <c r="DJ11" s="637"/>
      <c r="DK11" s="637"/>
      <c r="DL11" s="637"/>
      <c r="DM11" s="637"/>
      <c r="DN11" s="637"/>
      <c r="DO11" s="637"/>
      <c r="DP11" s="638"/>
      <c r="DQ11" s="645">
        <v>288868</v>
      </c>
      <c r="DR11" s="637"/>
      <c r="DS11" s="637"/>
      <c r="DT11" s="637"/>
      <c r="DU11" s="637"/>
      <c r="DV11" s="637"/>
      <c r="DW11" s="637"/>
      <c r="DX11" s="637"/>
      <c r="DY11" s="637"/>
      <c r="DZ11" s="637"/>
      <c r="EA11" s="637"/>
      <c r="EB11" s="637"/>
      <c r="EC11" s="646"/>
    </row>
    <row r="12" spans="2:143" ht="11.25" customHeight="1" x14ac:dyDescent="0.2">
      <c r="B12" s="633" t="s">
        <v>256</v>
      </c>
      <c r="C12" s="634"/>
      <c r="D12" s="634"/>
      <c r="E12" s="634"/>
      <c r="F12" s="634"/>
      <c r="G12" s="634"/>
      <c r="H12" s="634"/>
      <c r="I12" s="634"/>
      <c r="J12" s="634"/>
      <c r="K12" s="634"/>
      <c r="L12" s="634"/>
      <c r="M12" s="634"/>
      <c r="N12" s="634"/>
      <c r="O12" s="634"/>
      <c r="P12" s="634"/>
      <c r="Q12" s="635"/>
      <c r="R12" s="636">
        <v>127086</v>
      </c>
      <c r="S12" s="637"/>
      <c r="T12" s="637"/>
      <c r="U12" s="637"/>
      <c r="V12" s="637"/>
      <c r="W12" s="637"/>
      <c r="X12" s="637"/>
      <c r="Y12" s="638"/>
      <c r="Z12" s="639">
        <v>0.3</v>
      </c>
      <c r="AA12" s="639"/>
      <c r="AB12" s="639"/>
      <c r="AC12" s="639"/>
      <c r="AD12" s="640">
        <v>127086</v>
      </c>
      <c r="AE12" s="640"/>
      <c r="AF12" s="640"/>
      <c r="AG12" s="640"/>
      <c r="AH12" s="640"/>
      <c r="AI12" s="640"/>
      <c r="AJ12" s="640"/>
      <c r="AK12" s="640"/>
      <c r="AL12" s="641">
        <v>0.7</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6108666</v>
      </c>
      <c r="BH12" s="637"/>
      <c r="BI12" s="637"/>
      <c r="BJ12" s="637"/>
      <c r="BK12" s="637"/>
      <c r="BL12" s="637"/>
      <c r="BM12" s="637"/>
      <c r="BN12" s="638"/>
      <c r="BO12" s="639">
        <v>44.6</v>
      </c>
      <c r="BP12" s="639"/>
      <c r="BQ12" s="639"/>
      <c r="BR12" s="639"/>
      <c r="BS12" s="640" t="s">
        <v>240</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355731</v>
      </c>
      <c r="CS12" s="637"/>
      <c r="CT12" s="637"/>
      <c r="CU12" s="637"/>
      <c r="CV12" s="637"/>
      <c r="CW12" s="637"/>
      <c r="CX12" s="637"/>
      <c r="CY12" s="638"/>
      <c r="CZ12" s="639">
        <v>1</v>
      </c>
      <c r="DA12" s="639"/>
      <c r="DB12" s="639"/>
      <c r="DC12" s="639"/>
      <c r="DD12" s="645" t="s">
        <v>240</v>
      </c>
      <c r="DE12" s="637"/>
      <c r="DF12" s="637"/>
      <c r="DG12" s="637"/>
      <c r="DH12" s="637"/>
      <c r="DI12" s="637"/>
      <c r="DJ12" s="637"/>
      <c r="DK12" s="637"/>
      <c r="DL12" s="637"/>
      <c r="DM12" s="637"/>
      <c r="DN12" s="637"/>
      <c r="DO12" s="637"/>
      <c r="DP12" s="638"/>
      <c r="DQ12" s="645">
        <v>341643</v>
      </c>
      <c r="DR12" s="637"/>
      <c r="DS12" s="637"/>
      <c r="DT12" s="637"/>
      <c r="DU12" s="637"/>
      <c r="DV12" s="637"/>
      <c r="DW12" s="637"/>
      <c r="DX12" s="637"/>
      <c r="DY12" s="637"/>
      <c r="DZ12" s="637"/>
      <c r="EA12" s="637"/>
      <c r="EB12" s="637"/>
      <c r="EC12" s="646"/>
    </row>
    <row r="13" spans="2:143" ht="11.25" customHeight="1" x14ac:dyDescent="0.2">
      <c r="B13" s="633" t="s">
        <v>259</v>
      </c>
      <c r="C13" s="634"/>
      <c r="D13" s="634"/>
      <c r="E13" s="634"/>
      <c r="F13" s="634"/>
      <c r="G13" s="634"/>
      <c r="H13" s="634"/>
      <c r="I13" s="634"/>
      <c r="J13" s="634"/>
      <c r="K13" s="634"/>
      <c r="L13" s="634"/>
      <c r="M13" s="634"/>
      <c r="N13" s="634"/>
      <c r="O13" s="634"/>
      <c r="P13" s="634"/>
      <c r="Q13" s="635"/>
      <c r="R13" s="636" t="s">
        <v>240</v>
      </c>
      <c r="S13" s="637"/>
      <c r="T13" s="637"/>
      <c r="U13" s="637"/>
      <c r="V13" s="637"/>
      <c r="W13" s="637"/>
      <c r="X13" s="637"/>
      <c r="Y13" s="638"/>
      <c r="Z13" s="639" t="s">
        <v>240</v>
      </c>
      <c r="AA13" s="639"/>
      <c r="AB13" s="639"/>
      <c r="AC13" s="639"/>
      <c r="AD13" s="640" t="s">
        <v>178</v>
      </c>
      <c r="AE13" s="640"/>
      <c r="AF13" s="640"/>
      <c r="AG13" s="640"/>
      <c r="AH13" s="640"/>
      <c r="AI13" s="640"/>
      <c r="AJ13" s="640"/>
      <c r="AK13" s="640"/>
      <c r="AL13" s="641" t="s">
        <v>240</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6098946</v>
      </c>
      <c r="BH13" s="637"/>
      <c r="BI13" s="637"/>
      <c r="BJ13" s="637"/>
      <c r="BK13" s="637"/>
      <c r="BL13" s="637"/>
      <c r="BM13" s="637"/>
      <c r="BN13" s="638"/>
      <c r="BO13" s="639">
        <v>44.6</v>
      </c>
      <c r="BP13" s="639"/>
      <c r="BQ13" s="639"/>
      <c r="BR13" s="639"/>
      <c r="BS13" s="640" t="s">
        <v>240</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3442590</v>
      </c>
      <c r="CS13" s="637"/>
      <c r="CT13" s="637"/>
      <c r="CU13" s="637"/>
      <c r="CV13" s="637"/>
      <c r="CW13" s="637"/>
      <c r="CX13" s="637"/>
      <c r="CY13" s="638"/>
      <c r="CZ13" s="639">
        <v>10.1</v>
      </c>
      <c r="DA13" s="639"/>
      <c r="DB13" s="639"/>
      <c r="DC13" s="639"/>
      <c r="DD13" s="645">
        <v>1490348</v>
      </c>
      <c r="DE13" s="637"/>
      <c r="DF13" s="637"/>
      <c r="DG13" s="637"/>
      <c r="DH13" s="637"/>
      <c r="DI13" s="637"/>
      <c r="DJ13" s="637"/>
      <c r="DK13" s="637"/>
      <c r="DL13" s="637"/>
      <c r="DM13" s="637"/>
      <c r="DN13" s="637"/>
      <c r="DO13" s="637"/>
      <c r="DP13" s="638"/>
      <c r="DQ13" s="645">
        <v>2424799</v>
      </c>
      <c r="DR13" s="637"/>
      <c r="DS13" s="637"/>
      <c r="DT13" s="637"/>
      <c r="DU13" s="637"/>
      <c r="DV13" s="637"/>
      <c r="DW13" s="637"/>
      <c r="DX13" s="637"/>
      <c r="DY13" s="637"/>
      <c r="DZ13" s="637"/>
      <c r="EA13" s="637"/>
      <c r="EB13" s="637"/>
      <c r="EC13" s="646"/>
    </row>
    <row r="14" spans="2:143" ht="11.25" customHeight="1" x14ac:dyDescent="0.2">
      <c r="B14" s="633" t="s">
        <v>262</v>
      </c>
      <c r="C14" s="634"/>
      <c r="D14" s="634"/>
      <c r="E14" s="634"/>
      <c r="F14" s="634"/>
      <c r="G14" s="634"/>
      <c r="H14" s="634"/>
      <c r="I14" s="634"/>
      <c r="J14" s="634"/>
      <c r="K14" s="634"/>
      <c r="L14" s="634"/>
      <c r="M14" s="634"/>
      <c r="N14" s="634"/>
      <c r="O14" s="634"/>
      <c r="P14" s="634"/>
      <c r="Q14" s="635"/>
      <c r="R14" s="636">
        <v>729</v>
      </c>
      <c r="S14" s="637"/>
      <c r="T14" s="637"/>
      <c r="U14" s="637"/>
      <c r="V14" s="637"/>
      <c r="W14" s="637"/>
      <c r="X14" s="637"/>
      <c r="Y14" s="638"/>
      <c r="Z14" s="639">
        <v>0</v>
      </c>
      <c r="AA14" s="639"/>
      <c r="AB14" s="639"/>
      <c r="AC14" s="639"/>
      <c r="AD14" s="640">
        <v>729</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273306</v>
      </c>
      <c r="BH14" s="637"/>
      <c r="BI14" s="637"/>
      <c r="BJ14" s="637"/>
      <c r="BK14" s="637"/>
      <c r="BL14" s="637"/>
      <c r="BM14" s="637"/>
      <c r="BN14" s="638"/>
      <c r="BO14" s="639">
        <v>2</v>
      </c>
      <c r="BP14" s="639"/>
      <c r="BQ14" s="639"/>
      <c r="BR14" s="639"/>
      <c r="BS14" s="640" t="s">
        <v>186</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1203831</v>
      </c>
      <c r="CS14" s="637"/>
      <c r="CT14" s="637"/>
      <c r="CU14" s="637"/>
      <c r="CV14" s="637"/>
      <c r="CW14" s="637"/>
      <c r="CX14" s="637"/>
      <c r="CY14" s="638"/>
      <c r="CZ14" s="639">
        <v>3.5</v>
      </c>
      <c r="DA14" s="639"/>
      <c r="DB14" s="639"/>
      <c r="DC14" s="639"/>
      <c r="DD14" s="645">
        <v>5008</v>
      </c>
      <c r="DE14" s="637"/>
      <c r="DF14" s="637"/>
      <c r="DG14" s="637"/>
      <c r="DH14" s="637"/>
      <c r="DI14" s="637"/>
      <c r="DJ14" s="637"/>
      <c r="DK14" s="637"/>
      <c r="DL14" s="637"/>
      <c r="DM14" s="637"/>
      <c r="DN14" s="637"/>
      <c r="DO14" s="637"/>
      <c r="DP14" s="638"/>
      <c r="DQ14" s="645">
        <v>1197360</v>
      </c>
      <c r="DR14" s="637"/>
      <c r="DS14" s="637"/>
      <c r="DT14" s="637"/>
      <c r="DU14" s="637"/>
      <c r="DV14" s="637"/>
      <c r="DW14" s="637"/>
      <c r="DX14" s="637"/>
      <c r="DY14" s="637"/>
      <c r="DZ14" s="637"/>
      <c r="EA14" s="637"/>
      <c r="EB14" s="637"/>
      <c r="EC14" s="646"/>
    </row>
    <row r="15" spans="2:143" ht="11.25" customHeight="1" x14ac:dyDescent="0.2">
      <c r="B15" s="633" t="s">
        <v>265</v>
      </c>
      <c r="C15" s="634"/>
      <c r="D15" s="634"/>
      <c r="E15" s="634"/>
      <c r="F15" s="634"/>
      <c r="G15" s="634"/>
      <c r="H15" s="634"/>
      <c r="I15" s="634"/>
      <c r="J15" s="634"/>
      <c r="K15" s="634"/>
      <c r="L15" s="634"/>
      <c r="M15" s="634"/>
      <c r="N15" s="634"/>
      <c r="O15" s="634"/>
      <c r="P15" s="634"/>
      <c r="Q15" s="635"/>
      <c r="R15" s="636" t="s">
        <v>240</v>
      </c>
      <c r="S15" s="637"/>
      <c r="T15" s="637"/>
      <c r="U15" s="637"/>
      <c r="V15" s="637"/>
      <c r="W15" s="637"/>
      <c r="X15" s="637"/>
      <c r="Y15" s="638"/>
      <c r="Z15" s="639" t="s">
        <v>240</v>
      </c>
      <c r="AA15" s="639"/>
      <c r="AB15" s="639"/>
      <c r="AC15" s="639"/>
      <c r="AD15" s="640" t="s">
        <v>240</v>
      </c>
      <c r="AE15" s="640"/>
      <c r="AF15" s="640"/>
      <c r="AG15" s="640"/>
      <c r="AH15" s="640"/>
      <c r="AI15" s="640"/>
      <c r="AJ15" s="640"/>
      <c r="AK15" s="640"/>
      <c r="AL15" s="641" t="s">
        <v>240</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691718</v>
      </c>
      <c r="BH15" s="637"/>
      <c r="BI15" s="637"/>
      <c r="BJ15" s="637"/>
      <c r="BK15" s="637"/>
      <c r="BL15" s="637"/>
      <c r="BM15" s="637"/>
      <c r="BN15" s="638"/>
      <c r="BO15" s="639">
        <v>5.0999999999999996</v>
      </c>
      <c r="BP15" s="639"/>
      <c r="BQ15" s="639"/>
      <c r="BR15" s="639"/>
      <c r="BS15" s="640" t="s">
        <v>240</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3197252</v>
      </c>
      <c r="CS15" s="637"/>
      <c r="CT15" s="637"/>
      <c r="CU15" s="637"/>
      <c r="CV15" s="637"/>
      <c r="CW15" s="637"/>
      <c r="CX15" s="637"/>
      <c r="CY15" s="638"/>
      <c r="CZ15" s="639">
        <v>9.4</v>
      </c>
      <c r="DA15" s="639"/>
      <c r="DB15" s="639"/>
      <c r="DC15" s="639"/>
      <c r="DD15" s="645">
        <v>185377</v>
      </c>
      <c r="DE15" s="637"/>
      <c r="DF15" s="637"/>
      <c r="DG15" s="637"/>
      <c r="DH15" s="637"/>
      <c r="DI15" s="637"/>
      <c r="DJ15" s="637"/>
      <c r="DK15" s="637"/>
      <c r="DL15" s="637"/>
      <c r="DM15" s="637"/>
      <c r="DN15" s="637"/>
      <c r="DO15" s="637"/>
      <c r="DP15" s="638"/>
      <c r="DQ15" s="645">
        <v>2357700</v>
      </c>
      <c r="DR15" s="637"/>
      <c r="DS15" s="637"/>
      <c r="DT15" s="637"/>
      <c r="DU15" s="637"/>
      <c r="DV15" s="637"/>
      <c r="DW15" s="637"/>
      <c r="DX15" s="637"/>
      <c r="DY15" s="637"/>
      <c r="DZ15" s="637"/>
      <c r="EA15" s="637"/>
      <c r="EB15" s="637"/>
      <c r="EC15" s="646"/>
    </row>
    <row r="16" spans="2:143" ht="11.25" customHeight="1" x14ac:dyDescent="0.2">
      <c r="B16" s="633" t="s">
        <v>268</v>
      </c>
      <c r="C16" s="634"/>
      <c r="D16" s="634"/>
      <c r="E16" s="634"/>
      <c r="F16" s="634"/>
      <c r="G16" s="634"/>
      <c r="H16" s="634"/>
      <c r="I16" s="634"/>
      <c r="J16" s="634"/>
      <c r="K16" s="634"/>
      <c r="L16" s="634"/>
      <c r="M16" s="634"/>
      <c r="N16" s="634"/>
      <c r="O16" s="634"/>
      <c r="P16" s="634"/>
      <c r="Q16" s="635"/>
      <c r="R16" s="636">
        <v>48124</v>
      </c>
      <c r="S16" s="637"/>
      <c r="T16" s="637"/>
      <c r="U16" s="637"/>
      <c r="V16" s="637"/>
      <c r="W16" s="637"/>
      <c r="X16" s="637"/>
      <c r="Y16" s="638"/>
      <c r="Z16" s="639">
        <v>0.1</v>
      </c>
      <c r="AA16" s="639"/>
      <c r="AB16" s="639"/>
      <c r="AC16" s="639"/>
      <c r="AD16" s="640">
        <v>48124</v>
      </c>
      <c r="AE16" s="640"/>
      <c r="AF16" s="640"/>
      <c r="AG16" s="640"/>
      <c r="AH16" s="640"/>
      <c r="AI16" s="640"/>
      <c r="AJ16" s="640"/>
      <c r="AK16" s="640"/>
      <c r="AL16" s="641">
        <v>0.3</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178</v>
      </c>
      <c r="BH16" s="637"/>
      <c r="BI16" s="637"/>
      <c r="BJ16" s="637"/>
      <c r="BK16" s="637"/>
      <c r="BL16" s="637"/>
      <c r="BM16" s="637"/>
      <c r="BN16" s="638"/>
      <c r="BO16" s="639" t="s">
        <v>240</v>
      </c>
      <c r="BP16" s="639"/>
      <c r="BQ16" s="639"/>
      <c r="BR16" s="639"/>
      <c r="BS16" s="640" t="s">
        <v>240</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v>29121</v>
      </c>
      <c r="CS16" s="637"/>
      <c r="CT16" s="637"/>
      <c r="CU16" s="637"/>
      <c r="CV16" s="637"/>
      <c r="CW16" s="637"/>
      <c r="CX16" s="637"/>
      <c r="CY16" s="638"/>
      <c r="CZ16" s="639">
        <v>0.1</v>
      </c>
      <c r="DA16" s="639"/>
      <c r="DB16" s="639"/>
      <c r="DC16" s="639"/>
      <c r="DD16" s="645" t="s">
        <v>178</v>
      </c>
      <c r="DE16" s="637"/>
      <c r="DF16" s="637"/>
      <c r="DG16" s="637"/>
      <c r="DH16" s="637"/>
      <c r="DI16" s="637"/>
      <c r="DJ16" s="637"/>
      <c r="DK16" s="637"/>
      <c r="DL16" s="637"/>
      <c r="DM16" s="637"/>
      <c r="DN16" s="637"/>
      <c r="DO16" s="637"/>
      <c r="DP16" s="638"/>
      <c r="DQ16" s="645">
        <v>25086</v>
      </c>
      <c r="DR16" s="637"/>
      <c r="DS16" s="637"/>
      <c r="DT16" s="637"/>
      <c r="DU16" s="637"/>
      <c r="DV16" s="637"/>
      <c r="DW16" s="637"/>
      <c r="DX16" s="637"/>
      <c r="DY16" s="637"/>
      <c r="DZ16" s="637"/>
      <c r="EA16" s="637"/>
      <c r="EB16" s="637"/>
      <c r="EC16" s="646"/>
    </row>
    <row r="17" spans="2:133" ht="11.25" customHeight="1" x14ac:dyDescent="0.2">
      <c r="B17" s="633" t="s">
        <v>271</v>
      </c>
      <c r="C17" s="634"/>
      <c r="D17" s="634"/>
      <c r="E17" s="634"/>
      <c r="F17" s="634"/>
      <c r="G17" s="634"/>
      <c r="H17" s="634"/>
      <c r="I17" s="634"/>
      <c r="J17" s="634"/>
      <c r="K17" s="634"/>
      <c r="L17" s="634"/>
      <c r="M17" s="634"/>
      <c r="N17" s="634"/>
      <c r="O17" s="634"/>
      <c r="P17" s="634"/>
      <c r="Q17" s="635"/>
      <c r="R17" s="636">
        <v>179908</v>
      </c>
      <c r="S17" s="637"/>
      <c r="T17" s="637"/>
      <c r="U17" s="637"/>
      <c r="V17" s="637"/>
      <c r="W17" s="637"/>
      <c r="X17" s="637"/>
      <c r="Y17" s="638"/>
      <c r="Z17" s="639">
        <v>0.5</v>
      </c>
      <c r="AA17" s="639"/>
      <c r="AB17" s="639"/>
      <c r="AC17" s="639"/>
      <c r="AD17" s="640">
        <v>179908</v>
      </c>
      <c r="AE17" s="640"/>
      <c r="AF17" s="640"/>
      <c r="AG17" s="640"/>
      <c r="AH17" s="640"/>
      <c r="AI17" s="640"/>
      <c r="AJ17" s="640"/>
      <c r="AK17" s="640"/>
      <c r="AL17" s="641">
        <v>0.9</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240</v>
      </c>
      <c r="BH17" s="637"/>
      <c r="BI17" s="637"/>
      <c r="BJ17" s="637"/>
      <c r="BK17" s="637"/>
      <c r="BL17" s="637"/>
      <c r="BM17" s="637"/>
      <c r="BN17" s="638"/>
      <c r="BO17" s="639" t="s">
        <v>240</v>
      </c>
      <c r="BP17" s="639"/>
      <c r="BQ17" s="639"/>
      <c r="BR17" s="639"/>
      <c r="BS17" s="640" t="s">
        <v>240</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2510325</v>
      </c>
      <c r="CS17" s="637"/>
      <c r="CT17" s="637"/>
      <c r="CU17" s="637"/>
      <c r="CV17" s="637"/>
      <c r="CW17" s="637"/>
      <c r="CX17" s="637"/>
      <c r="CY17" s="638"/>
      <c r="CZ17" s="639">
        <v>7.4</v>
      </c>
      <c r="DA17" s="639"/>
      <c r="DB17" s="639"/>
      <c r="DC17" s="639"/>
      <c r="DD17" s="645" t="s">
        <v>240</v>
      </c>
      <c r="DE17" s="637"/>
      <c r="DF17" s="637"/>
      <c r="DG17" s="637"/>
      <c r="DH17" s="637"/>
      <c r="DI17" s="637"/>
      <c r="DJ17" s="637"/>
      <c r="DK17" s="637"/>
      <c r="DL17" s="637"/>
      <c r="DM17" s="637"/>
      <c r="DN17" s="637"/>
      <c r="DO17" s="637"/>
      <c r="DP17" s="638"/>
      <c r="DQ17" s="645">
        <v>2492331</v>
      </c>
      <c r="DR17" s="637"/>
      <c r="DS17" s="637"/>
      <c r="DT17" s="637"/>
      <c r="DU17" s="637"/>
      <c r="DV17" s="637"/>
      <c r="DW17" s="637"/>
      <c r="DX17" s="637"/>
      <c r="DY17" s="637"/>
      <c r="DZ17" s="637"/>
      <c r="EA17" s="637"/>
      <c r="EB17" s="637"/>
      <c r="EC17" s="646"/>
    </row>
    <row r="18" spans="2:133" ht="11.25" customHeight="1" x14ac:dyDescent="0.2">
      <c r="B18" s="633" t="s">
        <v>274</v>
      </c>
      <c r="C18" s="634"/>
      <c r="D18" s="634"/>
      <c r="E18" s="634"/>
      <c r="F18" s="634"/>
      <c r="G18" s="634"/>
      <c r="H18" s="634"/>
      <c r="I18" s="634"/>
      <c r="J18" s="634"/>
      <c r="K18" s="634"/>
      <c r="L18" s="634"/>
      <c r="M18" s="634"/>
      <c r="N18" s="634"/>
      <c r="O18" s="634"/>
      <c r="P18" s="634"/>
      <c r="Q18" s="635"/>
      <c r="R18" s="636">
        <v>118970</v>
      </c>
      <c r="S18" s="637"/>
      <c r="T18" s="637"/>
      <c r="U18" s="637"/>
      <c r="V18" s="637"/>
      <c r="W18" s="637"/>
      <c r="X18" s="637"/>
      <c r="Y18" s="638"/>
      <c r="Z18" s="639">
        <v>0.3</v>
      </c>
      <c r="AA18" s="639"/>
      <c r="AB18" s="639"/>
      <c r="AC18" s="639"/>
      <c r="AD18" s="640">
        <v>118970</v>
      </c>
      <c r="AE18" s="640"/>
      <c r="AF18" s="640"/>
      <c r="AG18" s="640"/>
      <c r="AH18" s="640"/>
      <c r="AI18" s="640"/>
      <c r="AJ18" s="640"/>
      <c r="AK18" s="640"/>
      <c r="AL18" s="641">
        <v>0.6</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240</v>
      </c>
      <c r="BH18" s="637"/>
      <c r="BI18" s="637"/>
      <c r="BJ18" s="637"/>
      <c r="BK18" s="637"/>
      <c r="BL18" s="637"/>
      <c r="BM18" s="637"/>
      <c r="BN18" s="638"/>
      <c r="BO18" s="639" t="s">
        <v>240</v>
      </c>
      <c r="BP18" s="639"/>
      <c r="BQ18" s="639"/>
      <c r="BR18" s="639"/>
      <c r="BS18" s="640" t="s">
        <v>186</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186</v>
      </c>
      <c r="CS18" s="637"/>
      <c r="CT18" s="637"/>
      <c r="CU18" s="637"/>
      <c r="CV18" s="637"/>
      <c r="CW18" s="637"/>
      <c r="CX18" s="637"/>
      <c r="CY18" s="638"/>
      <c r="CZ18" s="639" t="s">
        <v>240</v>
      </c>
      <c r="DA18" s="639"/>
      <c r="DB18" s="639"/>
      <c r="DC18" s="639"/>
      <c r="DD18" s="645" t="s">
        <v>240</v>
      </c>
      <c r="DE18" s="637"/>
      <c r="DF18" s="637"/>
      <c r="DG18" s="637"/>
      <c r="DH18" s="637"/>
      <c r="DI18" s="637"/>
      <c r="DJ18" s="637"/>
      <c r="DK18" s="637"/>
      <c r="DL18" s="637"/>
      <c r="DM18" s="637"/>
      <c r="DN18" s="637"/>
      <c r="DO18" s="637"/>
      <c r="DP18" s="638"/>
      <c r="DQ18" s="645" t="s">
        <v>240</v>
      </c>
      <c r="DR18" s="637"/>
      <c r="DS18" s="637"/>
      <c r="DT18" s="637"/>
      <c r="DU18" s="637"/>
      <c r="DV18" s="637"/>
      <c r="DW18" s="637"/>
      <c r="DX18" s="637"/>
      <c r="DY18" s="637"/>
      <c r="DZ18" s="637"/>
      <c r="EA18" s="637"/>
      <c r="EB18" s="637"/>
      <c r="EC18" s="646"/>
    </row>
    <row r="19" spans="2:133" ht="11.25" customHeight="1" x14ac:dyDescent="0.2">
      <c r="B19" s="633" t="s">
        <v>277</v>
      </c>
      <c r="C19" s="634"/>
      <c r="D19" s="634"/>
      <c r="E19" s="634"/>
      <c r="F19" s="634"/>
      <c r="G19" s="634"/>
      <c r="H19" s="634"/>
      <c r="I19" s="634"/>
      <c r="J19" s="634"/>
      <c r="K19" s="634"/>
      <c r="L19" s="634"/>
      <c r="M19" s="634"/>
      <c r="N19" s="634"/>
      <c r="O19" s="634"/>
      <c r="P19" s="634"/>
      <c r="Q19" s="635"/>
      <c r="R19" s="636">
        <v>113897</v>
      </c>
      <c r="S19" s="637"/>
      <c r="T19" s="637"/>
      <c r="U19" s="637"/>
      <c r="V19" s="637"/>
      <c r="W19" s="637"/>
      <c r="X19" s="637"/>
      <c r="Y19" s="638"/>
      <c r="Z19" s="639">
        <v>0.3</v>
      </c>
      <c r="AA19" s="639"/>
      <c r="AB19" s="639"/>
      <c r="AC19" s="639"/>
      <c r="AD19" s="640">
        <v>113897</v>
      </c>
      <c r="AE19" s="640"/>
      <c r="AF19" s="640"/>
      <c r="AG19" s="640"/>
      <c r="AH19" s="640"/>
      <c r="AI19" s="640"/>
      <c r="AJ19" s="640"/>
      <c r="AK19" s="640"/>
      <c r="AL19" s="641">
        <v>0.6</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642703</v>
      </c>
      <c r="BH19" s="637"/>
      <c r="BI19" s="637"/>
      <c r="BJ19" s="637"/>
      <c r="BK19" s="637"/>
      <c r="BL19" s="637"/>
      <c r="BM19" s="637"/>
      <c r="BN19" s="638"/>
      <c r="BO19" s="639">
        <v>4.7</v>
      </c>
      <c r="BP19" s="639"/>
      <c r="BQ19" s="639"/>
      <c r="BR19" s="639"/>
      <c r="BS19" s="640" t="s">
        <v>240</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240</v>
      </c>
      <c r="CS19" s="637"/>
      <c r="CT19" s="637"/>
      <c r="CU19" s="637"/>
      <c r="CV19" s="637"/>
      <c r="CW19" s="637"/>
      <c r="CX19" s="637"/>
      <c r="CY19" s="638"/>
      <c r="CZ19" s="639" t="s">
        <v>240</v>
      </c>
      <c r="DA19" s="639"/>
      <c r="DB19" s="639"/>
      <c r="DC19" s="639"/>
      <c r="DD19" s="645" t="s">
        <v>178</v>
      </c>
      <c r="DE19" s="637"/>
      <c r="DF19" s="637"/>
      <c r="DG19" s="637"/>
      <c r="DH19" s="637"/>
      <c r="DI19" s="637"/>
      <c r="DJ19" s="637"/>
      <c r="DK19" s="637"/>
      <c r="DL19" s="637"/>
      <c r="DM19" s="637"/>
      <c r="DN19" s="637"/>
      <c r="DO19" s="637"/>
      <c r="DP19" s="638"/>
      <c r="DQ19" s="645" t="s">
        <v>240</v>
      </c>
      <c r="DR19" s="637"/>
      <c r="DS19" s="637"/>
      <c r="DT19" s="637"/>
      <c r="DU19" s="637"/>
      <c r="DV19" s="637"/>
      <c r="DW19" s="637"/>
      <c r="DX19" s="637"/>
      <c r="DY19" s="637"/>
      <c r="DZ19" s="637"/>
      <c r="EA19" s="637"/>
      <c r="EB19" s="637"/>
      <c r="EC19" s="646"/>
    </row>
    <row r="20" spans="2:133" ht="11.25" customHeight="1" x14ac:dyDescent="0.2">
      <c r="B20" s="649" t="s">
        <v>280</v>
      </c>
      <c r="C20" s="650"/>
      <c r="D20" s="650"/>
      <c r="E20" s="650"/>
      <c r="F20" s="650"/>
      <c r="G20" s="650"/>
      <c r="H20" s="650"/>
      <c r="I20" s="650"/>
      <c r="J20" s="650"/>
      <c r="K20" s="650"/>
      <c r="L20" s="650"/>
      <c r="M20" s="650"/>
      <c r="N20" s="650"/>
      <c r="O20" s="650"/>
      <c r="P20" s="650"/>
      <c r="Q20" s="651"/>
      <c r="R20" s="636">
        <v>5073</v>
      </c>
      <c r="S20" s="637"/>
      <c r="T20" s="637"/>
      <c r="U20" s="637"/>
      <c r="V20" s="637"/>
      <c r="W20" s="637"/>
      <c r="X20" s="637"/>
      <c r="Y20" s="638"/>
      <c r="Z20" s="639">
        <v>0</v>
      </c>
      <c r="AA20" s="639"/>
      <c r="AB20" s="639"/>
      <c r="AC20" s="639"/>
      <c r="AD20" s="640">
        <v>5073</v>
      </c>
      <c r="AE20" s="640"/>
      <c r="AF20" s="640"/>
      <c r="AG20" s="640"/>
      <c r="AH20" s="640"/>
      <c r="AI20" s="640"/>
      <c r="AJ20" s="640"/>
      <c r="AK20" s="640"/>
      <c r="AL20" s="641">
        <v>0</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642703</v>
      </c>
      <c r="BH20" s="637"/>
      <c r="BI20" s="637"/>
      <c r="BJ20" s="637"/>
      <c r="BK20" s="637"/>
      <c r="BL20" s="637"/>
      <c r="BM20" s="637"/>
      <c r="BN20" s="638"/>
      <c r="BO20" s="639">
        <v>4.7</v>
      </c>
      <c r="BP20" s="639"/>
      <c r="BQ20" s="639"/>
      <c r="BR20" s="639"/>
      <c r="BS20" s="640" t="s">
        <v>186</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33999469</v>
      </c>
      <c r="CS20" s="637"/>
      <c r="CT20" s="637"/>
      <c r="CU20" s="637"/>
      <c r="CV20" s="637"/>
      <c r="CW20" s="637"/>
      <c r="CX20" s="637"/>
      <c r="CY20" s="638"/>
      <c r="CZ20" s="639">
        <v>100</v>
      </c>
      <c r="DA20" s="639"/>
      <c r="DB20" s="639"/>
      <c r="DC20" s="639"/>
      <c r="DD20" s="645">
        <v>1974577</v>
      </c>
      <c r="DE20" s="637"/>
      <c r="DF20" s="637"/>
      <c r="DG20" s="637"/>
      <c r="DH20" s="637"/>
      <c r="DI20" s="637"/>
      <c r="DJ20" s="637"/>
      <c r="DK20" s="637"/>
      <c r="DL20" s="637"/>
      <c r="DM20" s="637"/>
      <c r="DN20" s="637"/>
      <c r="DO20" s="637"/>
      <c r="DP20" s="638"/>
      <c r="DQ20" s="645">
        <v>23024966</v>
      </c>
      <c r="DR20" s="637"/>
      <c r="DS20" s="637"/>
      <c r="DT20" s="637"/>
      <c r="DU20" s="637"/>
      <c r="DV20" s="637"/>
      <c r="DW20" s="637"/>
      <c r="DX20" s="637"/>
      <c r="DY20" s="637"/>
      <c r="DZ20" s="637"/>
      <c r="EA20" s="637"/>
      <c r="EB20" s="637"/>
      <c r="EC20" s="646"/>
    </row>
    <row r="21" spans="2:133" ht="11.25" customHeight="1" x14ac:dyDescent="0.2">
      <c r="B21" s="633" t="s">
        <v>283</v>
      </c>
      <c r="C21" s="634"/>
      <c r="D21" s="634"/>
      <c r="E21" s="634"/>
      <c r="F21" s="634"/>
      <c r="G21" s="634"/>
      <c r="H21" s="634"/>
      <c r="I21" s="634"/>
      <c r="J21" s="634"/>
      <c r="K21" s="634"/>
      <c r="L21" s="634"/>
      <c r="M21" s="634"/>
      <c r="N21" s="634"/>
      <c r="O21" s="634"/>
      <c r="P21" s="634"/>
      <c r="Q21" s="635"/>
      <c r="R21" s="636">
        <v>3408702</v>
      </c>
      <c r="S21" s="637"/>
      <c r="T21" s="637"/>
      <c r="U21" s="637"/>
      <c r="V21" s="637"/>
      <c r="W21" s="637"/>
      <c r="X21" s="637"/>
      <c r="Y21" s="638"/>
      <c r="Z21" s="639">
        <v>9.4</v>
      </c>
      <c r="AA21" s="639"/>
      <c r="AB21" s="639"/>
      <c r="AC21" s="639"/>
      <c r="AD21" s="640">
        <v>2989553</v>
      </c>
      <c r="AE21" s="640"/>
      <c r="AF21" s="640"/>
      <c r="AG21" s="640"/>
      <c r="AH21" s="640"/>
      <c r="AI21" s="640"/>
      <c r="AJ21" s="640"/>
      <c r="AK21" s="640"/>
      <c r="AL21" s="641">
        <v>15.5</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t="s">
        <v>240</v>
      </c>
      <c r="BH21" s="637"/>
      <c r="BI21" s="637"/>
      <c r="BJ21" s="637"/>
      <c r="BK21" s="637"/>
      <c r="BL21" s="637"/>
      <c r="BM21" s="637"/>
      <c r="BN21" s="638"/>
      <c r="BO21" s="639" t="s">
        <v>186</v>
      </c>
      <c r="BP21" s="639"/>
      <c r="BQ21" s="639"/>
      <c r="BR21" s="639"/>
      <c r="BS21" s="640" t="s">
        <v>240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285</v>
      </c>
      <c r="C22" s="634"/>
      <c r="D22" s="634"/>
      <c r="E22" s="634"/>
      <c r="F22" s="634"/>
      <c r="G22" s="634"/>
      <c r="H22" s="634"/>
      <c r="I22" s="634"/>
      <c r="J22" s="634"/>
      <c r="K22" s="634"/>
      <c r="L22" s="634"/>
      <c r="M22" s="634"/>
      <c r="N22" s="634"/>
      <c r="O22" s="634"/>
      <c r="P22" s="634"/>
      <c r="Q22" s="635"/>
      <c r="R22" s="636">
        <v>2989553</v>
      </c>
      <c r="S22" s="637"/>
      <c r="T22" s="637"/>
      <c r="U22" s="637"/>
      <c r="V22" s="637"/>
      <c r="W22" s="637"/>
      <c r="X22" s="637"/>
      <c r="Y22" s="638"/>
      <c r="Z22" s="639">
        <v>8.1999999999999993</v>
      </c>
      <c r="AA22" s="639"/>
      <c r="AB22" s="639"/>
      <c r="AC22" s="639"/>
      <c r="AD22" s="640">
        <v>2989553</v>
      </c>
      <c r="AE22" s="640"/>
      <c r="AF22" s="640"/>
      <c r="AG22" s="640"/>
      <c r="AH22" s="640"/>
      <c r="AI22" s="640"/>
      <c r="AJ22" s="640"/>
      <c r="AK22" s="640"/>
      <c r="AL22" s="641">
        <v>15.5</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240</v>
      </c>
      <c r="BH22" s="637"/>
      <c r="BI22" s="637"/>
      <c r="BJ22" s="637"/>
      <c r="BK22" s="637"/>
      <c r="BL22" s="637"/>
      <c r="BM22" s="637"/>
      <c r="BN22" s="638"/>
      <c r="BO22" s="639" t="s">
        <v>240</v>
      </c>
      <c r="BP22" s="639"/>
      <c r="BQ22" s="639"/>
      <c r="BR22" s="639"/>
      <c r="BS22" s="640" t="s">
        <v>240</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288</v>
      </c>
      <c r="C23" s="634"/>
      <c r="D23" s="634"/>
      <c r="E23" s="634"/>
      <c r="F23" s="634"/>
      <c r="G23" s="634"/>
      <c r="H23" s="634"/>
      <c r="I23" s="634"/>
      <c r="J23" s="634"/>
      <c r="K23" s="634"/>
      <c r="L23" s="634"/>
      <c r="M23" s="634"/>
      <c r="N23" s="634"/>
      <c r="O23" s="634"/>
      <c r="P23" s="634"/>
      <c r="Q23" s="635"/>
      <c r="R23" s="636">
        <v>418868</v>
      </c>
      <c r="S23" s="637"/>
      <c r="T23" s="637"/>
      <c r="U23" s="637"/>
      <c r="V23" s="637"/>
      <c r="W23" s="637"/>
      <c r="X23" s="637"/>
      <c r="Y23" s="638"/>
      <c r="Z23" s="639">
        <v>1.2</v>
      </c>
      <c r="AA23" s="639"/>
      <c r="AB23" s="639"/>
      <c r="AC23" s="639"/>
      <c r="AD23" s="640" t="s">
        <v>240</v>
      </c>
      <c r="AE23" s="640"/>
      <c r="AF23" s="640"/>
      <c r="AG23" s="640"/>
      <c r="AH23" s="640"/>
      <c r="AI23" s="640"/>
      <c r="AJ23" s="640"/>
      <c r="AK23" s="640"/>
      <c r="AL23" s="641" t="s">
        <v>240</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v>642703</v>
      </c>
      <c r="BH23" s="637"/>
      <c r="BI23" s="637"/>
      <c r="BJ23" s="637"/>
      <c r="BK23" s="637"/>
      <c r="BL23" s="637"/>
      <c r="BM23" s="637"/>
      <c r="BN23" s="638"/>
      <c r="BO23" s="639">
        <v>4.7</v>
      </c>
      <c r="BP23" s="639"/>
      <c r="BQ23" s="639"/>
      <c r="BR23" s="639"/>
      <c r="BS23" s="640" t="s">
        <v>240</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x14ac:dyDescent="0.2">
      <c r="B24" s="633" t="s">
        <v>295</v>
      </c>
      <c r="C24" s="634"/>
      <c r="D24" s="634"/>
      <c r="E24" s="634"/>
      <c r="F24" s="634"/>
      <c r="G24" s="634"/>
      <c r="H24" s="634"/>
      <c r="I24" s="634"/>
      <c r="J24" s="634"/>
      <c r="K24" s="634"/>
      <c r="L24" s="634"/>
      <c r="M24" s="634"/>
      <c r="N24" s="634"/>
      <c r="O24" s="634"/>
      <c r="P24" s="634"/>
      <c r="Q24" s="635"/>
      <c r="R24" s="636">
        <v>281</v>
      </c>
      <c r="S24" s="637"/>
      <c r="T24" s="637"/>
      <c r="U24" s="637"/>
      <c r="V24" s="637"/>
      <c r="W24" s="637"/>
      <c r="X24" s="637"/>
      <c r="Y24" s="638"/>
      <c r="Z24" s="639">
        <v>0</v>
      </c>
      <c r="AA24" s="639"/>
      <c r="AB24" s="639"/>
      <c r="AC24" s="639"/>
      <c r="AD24" s="640" t="s">
        <v>240</v>
      </c>
      <c r="AE24" s="640"/>
      <c r="AF24" s="640"/>
      <c r="AG24" s="640"/>
      <c r="AH24" s="640"/>
      <c r="AI24" s="640"/>
      <c r="AJ24" s="640"/>
      <c r="AK24" s="640"/>
      <c r="AL24" s="641" t="s">
        <v>240</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240</v>
      </c>
      <c r="BH24" s="637"/>
      <c r="BI24" s="637"/>
      <c r="BJ24" s="637"/>
      <c r="BK24" s="637"/>
      <c r="BL24" s="637"/>
      <c r="BM24" s="637"/>
      <c r="BN24" s="638"/>
      <c r="BO24" s="639" t="s">
        <v>240</v>
      </c>
      <c r="BP24" s="639"/>
      <c r="BQ24" s="639"/>
      <c r="BR24" s="639"/>
      <c r="BS24" s="640" t="s">
        <v>240</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16883441</v>
      </c>
      <c r="CS24" s="626"/>
      <c r="CT24" s="626"/>
      <c r="CU24" s="626"/>
      <c r="CV24" s="626"/>
      <c r="CW24" s="626"/>
      <c r="CX24" s="626"/>
      <c r="CY24" s="627"/>
      <c r="CZ24" s="630">
        <v>49.7</v>
      </c>
      <c r="DA24" s="631"/>
      <c r="DB24" s="631"/>
      <c r="DC24" s="647"/>
      <c r="DD24" s="671">
        <v>9616280</v>
      </c>
      <c r="DE24" s="626"/>
      <c r="DF24" s="626"/>
      <c r="DG24" s="626"/>
      <c r="DH24" s="626"/>
      <c r="DI24" s="626"/>
      <c r="DJ24" s="626"/>
      <c r="DK24" s="627"/>
      <c r="DL24" s="671">
        <v>9577743</v>
      </c>
      <c r="DM24" s="626"/>
      <c r="DN24" s="626"/>
      <c r="DO24" s="626"/>
      <c r="DP24" s="626"/>
      <c r="DQ24" s="626"/>
      <c r="DR24" s="626"/>
      <c r="DS24" s="626"/>
      <c r="DT24" s="626"/>
      <c r="DU24" s="626"/>
      <c r="DV24" s="627"/>
      <c r="DW24" s="630">
        <v>48.5</v>
      </c>
      <c r="DX24" s="631"/>
      <c r="DY24" s="631"/>
      <c r="DZ24" s="631"/>
      <c r="EA24" s="631"/>
      <c r="EB24" s="631"/>
      <c r="EC24" s="632"/>
    </row>
    <row r="25" spans="2:133" ht="11.25" customHeight="1" x14ac:dyDescent="0.2">
      <c r="B25" s="633" t="s">
        <v>298</v>
      </c>
      <c r="C25" s="634"/>
      <c r="D25" s="634"/>
      <c r="E25" s="634"/>
      <c r="F25" s="634"/>
      <c r="G25" s="634"/>
      <c r="H25" s="634"/>
      <c r="I25" s="634"/>
      <c r="J25" s="634"/>
      <c r="K25" s="634"/>
      <c r="L25" s="634"/>
      <c r="M25" s="634"/>
      <c r="N25" s="634"/>
      <c r="O25" s="634"/>
      <c r="P25" s="634"/>
      <c r="Q25" s="635"/>
      <c r="R25" s="636">
        <v>20186958</v>
      </c>
      <c r="S25" s="637"/>
      <c r="T25" s="637"/>
      <c r="U25" s="637"/>
      <c r="V25" s="637"/>
      <c r="W25" s="637"/>
      <c r="X25" s="637"/>
      <c r="Y25" s="638"/>
      <c r="Z25" s="639">
        <v>55.6</v>
      </c>
      <c r="AA25" s="639"/>
      <c r="AB25" s="639"/>
      <c r="AC25" s="639"/>
      <c r="AD25" s="640">
        <v>19125106</v>
      </c>
      <c r="AE25" s="640"/>
      <c r="AF25" s="640"/>
      <c r="AG25" s="640"/>
      <c r="AH25" s="640"/>
      <c r="AI25" s="640"/>
      <c r="AJ25" s="640"/>
      <c r="AK25" s="640"/>
      <c r="AL25" s="641">
        <v>99.4</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240</v>
      </c>
      <c r="BH25" s="637"/>
      <c r="BI25" s="637"/>
      <c r="BJ25" s="637"/>
      <c r="BK25" s="637"/>
      <c r="BL25" s="637"/>
      <c r="BM25" s="637"/>
      <c r="BN25" s="638"/>
      <c r="BO25" s="639" t="s">
        <v>240</v>
      </c>
      <c r="BP25" s="639"/>
      <c r="BQ25" s="639"/>
      <c r="BR25" s="639"/>
      <c r="BS25" s="640" t="s">
        <v>240</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4870659</v>
      </c>
      <c r="CS25" s="668"/>
      <c r="CT25" s="668"/>
      <c r="CU25" s="668"/>
      <c r="CV25" s="668"/>
      <c r="CW25" s="668"/>
      <c r="CX25" s="668"/>
      <c r="CY25" s="669"/>
      <c r="CZ25" s="641">
        <v>14.3</v>
      </c>
      <c r="DA25" s="666"/>
      <c r="DB25" s="666"/>
      <c r="DC25" s="670"/>
      <c r="DD25" s="645">
        <v>4451555</v>
      </c>
      <c r="DE25" s="668"/>
      <c r="DF25" s="668"/>
      <c r="DG25" s="668"/>
      <c r="DH25" s="668"/>
      <c r="DI25" s="668"/>
      <c r="DJ25" s="668"/>
      <c r="DK25" s="669"/>
      <c r="DL25" s="645">
        <v>4419830</v>
      </c>
      <c r="DM25" s="668"/>
      <c r="DN25" s="668"/>
      <c r="DO25" s="668"/>
      <c r="DP25" s="668"/>
      <c r="DQ25" s="668"/>
      <c r="DR25" s="668"/>
      <c r="DS25" s="668"/>
      <c r="DT25" s="668"/>
      <c r="DU25" s="668"/>
      <c r="DV25" s="669"/>
      <c r="DW25" s="641">
        <v>22.4</v>
      </c>
      <c r="DX25" s="666"/>
      <c r="DY25" s="666"/>
      <c r="DZ25" s="666"/>
      <c r="EA25" s="666"/>
      <c r="EB25" s="666"/>
      <c r="EC25" s="667"/>
    </row>
    <row r="26" spans="2:133" ht="11.25" customHeight="1" x14ac:dyDescent="0.2">
      <c r="B26" s="633" t="s">
        <v>301</v>
      </c>
      <c r="C26" s="634"/>
      <c r="D26" s="634"/>
      <c r="E26" s="634"/>
      <c r="F26" s="634"/>
      <c r="G26" s="634"/>
      <c r="H26" s="634"/>
      <c r="I26" s="634"/>
      <c r="J26" s="634"/>
      <c r="K26" s="634"/>
      <c r="L26" s="634"/>
      <c r="M26" s="634"/>
      <c r="N26" s="634"/>
      <c r="O26" s="634"/>
      <c r="P26" s="634"/>
      <c r="Q26" s="635"/>
      <c r="R26" s="636">
        <v>10065</v>
      </c>
      <c r="S26" s="637"/>
      <c r="T26" s="637"/>
      <c r="U26" s="637"/>
      <c r="V26" s="637"/>
      <c r="W26" s="637"/>
      <c r="X26" s="637"/>
      <c r="Y26" s="638"/>
      <c r="Z26" s="639">
        <v>0</v>
      </c>
      <c r="AA26" s="639"/>
      <c r="AB26" s="639"/>
      <c r="AC26" s="639"/>
      <c r="AD26" s="640">
        <v>10065</v>
      </c>
      <c r="AE26" s="640"/>
      <c r="AF26" s="640"/>
      <c r="AG26" s="640"/>
      <c r="AH26" s="640"/>
      <c r="AI26" s="640"/>
      <c r="AJ26" s="640"/>
      <c r="AK26" s="640"/>
      <c r="AL26" s="641">
        <v>0.1</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240</v>
      </c>
      <c r="BH26" s="637"/>
      <c r="BI26" s="637"/>
      <c r="BJ26" s="637"/>
      <c r="BK26" s="637"/>
      <c r="BL26" s="637"/>
      <c r="BM26" s="637"/>
      <c r="BN26" s="638"/>
      <c r="BO26" s="639" t="s">
        <v>240</v>
      </c>
      <c r="BP26" s="639"/>
      <c r="BQ26" s="639"/>
      <c r="BR26" s="639"/>
      <c r="BS26" s="640" t="s">
        <v>178</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3245141</v>
      </c>
      <c r="CS26" s="637"/>
      <c r="CT26" s="637"/>
      <c r="CU26" s="637"/>
      <c r="CV26" s="637"/>
      <c r="CW26" s="637"/>
      <c r="CX26" s="637"/>
      <c r="CY26" s="638"/>
      <c r="CZ26" s="641">
        <v>9.5</v>
      </c>
      <c r="DA26" s="666"/>
      <c r="DB26" s="666"/>
      <c r="DC26" s="670"/>
      <c r="DD26" s="645">
        <v>2889383</v>
      </c>
      <c r="DE26" s="637"/>
      <c r="DF26" s="637"/>
      <c r="DG26" s="637"/>
      <c r="DH26" s="637"/>
      <c r="DI26" s="637"/>
      <c r="DJ26" s="637"/>
      <c r="DK26" s="638"/>
      <c r="DL26" s="645" t="s">
        <v>240</v>
      </c>
      <c r="DM26" s="637"/>
      <c r="DN26" s="637"/>
      <c r="DO26" s="637"/>
      <c r="DP26" s="637"/>
      <c r="DQ26" s="637"/>
      <c r="DR26" s="637"/>
      <c r="DS26" s="637"/>
      <c r="DT26" s="637"/>
      <c r="DU26" s="637"/>
      <c r="DV26" s="638"/>
      <c r="DW26" s="641" t="s">
        <v>240</v>
      </c>
      <c r="DX26" s="666"/>
      <c r="DY26" s="666"/>
      <c r="DZ26" s="666"/>
      <c r="EA26" s="666"/>
      <c r="EB26" s="666"/>
      <c r="EC26" s="667"/>
    </row>
    <row r="27" spans="2:133" ht="11.25" customHeight="1" x14ac:dyDescent="0.2">
      <c r="B27" s="633" t="s">
        <v>304</v>
      </c>
      <c r="C27" s="634"/>
      <c r="D27" s="634"/>
      <c r="E27" s="634"/>
      <c r="F27" s="634"/>
      <c r="G27" s="634"/>
      <c r="H27" s="634"/>
      <c r="I27" s="634"/>
      <c r="J27" s="634"/>
      <c r="K27" s="634"/>
      <c r="L27" s="634"/>
      <c r="M27" s="634"/>
      <c r="N27" s="634"/>
      <c r="O27" s="634"/>
      <c r="P27" s="634"/>
      <c r="Q27" s="635"/>
      <c r="R27" s="636">
        <v>121268</v>
      </c>
      <c r="S27" s="637"/>
      <c r="T27" s="637"/>
      <c r="U27" s="637"/>
      <c r="V27" s="637"/>
      <c r="W27" s="637"/>
      <c r="X27" s="637"/>
      <c r="Y27" s="638"/>
      <c r="Z27" s="639">
        <v>0.3</v>
      </c>
      <c r="AA27" s="639"/>
      <c r="AB27" s="639"/>
      <c r="AC27" s="639"/>
      <c r="AD27" s="640" t="s">
        <v>240</v>
      </c>
      <c r="AE27" s="640"/>
      <c r="AF27" s="640"/>
      <c r="AG27" s="640"/>
      <c r="AH27" s="640"/>
      <c r="AI27" s="640"/>
      <c r="AJ27" s="640"/>
      <c r="AK27" s="640"/>
      <c r="AL27" s="641" t="s">
        <v>240</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13685876</v>
      </c>
      <c r="BH27" s="637"/>
      <c r="BI27" s="637"/>
      <c r="BJ27" s="637"/>
      <c r="BK27" s="637"/>
      <c r="BL27" s="637"/>
      <c r="BM27" s="637"/>
      <c r="BN27" s="638"/>
      <c r="BO27" s="639">
        <v>100</v>
      </c>
      <c r="BP27" s="639"/>
      <c r="BQ27" s="639"/>
      <c r="BR27" s="639"/>
      <c r="BS27" s="640">
        <v>162984</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9502459</v>
      </c>
      <c r="CS27" s="668"/>
      <c r="CT27" s="668"/>
      <c r="CU27" s="668"/>
      <c r="CV27" s="668"/>
      <c r="CW27" s="668"/>
      <c r="CX27" s="668"/>
      <c r="CY27" s="669"/>
      <c r="CZ27" s="641">
        <v>27.9</v>
      </c>
      <c r="DA27" s="666"/>
      <c r="DB27" s="666"/>
      <c r="DC27" s="670"/>
      <c r="DD27" s="645">
        <v>2672396</v>
      </c>
      <c r="DE27" s="668"/>
      <c r="DF27" s="668"/>
      <c r="DG27" s="668"/>
      <c r="DH27" s="668"/>
      <c r="DI27" s="668"/>
      <c r="DJ27" s="668"/>
      <c r="DK27" s="669"/>
      <c r="DL27" s="645">
        <v>2665584</v>
      </c>
      <c r="DM27" s="668"/>
      <c r="DN27" s="668"/>
      <c r="DO27" s="668"/>
      <c r="DP27" s="668"/>
      <c r="DQ27" s="668"/>
      <c r="DR27" s="668"/>
      <c r="DS27" s="668"/>
      <c r="DT27" s="668"/>
      <c r="DU27" s="668"/>
      <c r="DV27" s="669"/>
      <c r="DW27" s="641">
        <v>13.5</v>
      </c>
      <c r="DX27" s="666"/>
      <c r="DY27" s="666"/>
      <c r="DZ27" s="666"/>
      <c r="EA27" s="666"/>
      <c r="EB27" s="666"/>
      <c r="EC27" s="667"/>
    </row>
    <row r="28" spans="2:133" ht="11.25" customHeight="1" x14ac:dyDescent="0.2">
      <c r="B28" s="633" t="s">
        <v>307</v>
      </c>
      <c r="C28" s="634"/>
      <c r="D28" s="634"/>
      <c r="E28" s="634"/>
      <c r="F28" s="634"/>
      <c r="G28" s="634"/>
      <c r="H28" s="634"/>
      <c r="I28" s="634"/>
      <c r="J28" s="634"/>
      <c r="K28" s="634"/>
      <c r="L28" s="634"/>
      <c r="M28" s="634"/>
      <c r="N28" s="634"/>
      <c r="O28" s="634"/>
      <c r="P28" s="634"/>
      <c r="Q28" s="635"/>
      <c r="R28" s="636">
        <v>259965</v>
      </c>
      <c r="S28" s="637"/>
      <c r="T28" s="637"/>
      <c r="U28" s="637"/>
      <c r="V28" s="637"/>
      <c r="W28" s="637"/>
      <c r="X28" s="637"/>
      <c r="Y28" s="638"/>
      <c r="Z28" s="639">
        <v>0.7</v>
      </c>
      <c r="AA28" s="639"/>
      <c r="AB28" s="639"/>
      <c r="AC28" s="639"/>
      <c r="AD28" s="640">
        <v>51261</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2510323</v>
      </c>
      <c r="CS28" s="637"/>
      <c r="CT28" s="637"/>
      <c r="CU28" s="637"/>
      <c r="CV28" s="637"/>
      <c r="CW28" s="637"/>
      <c r="CX28" s="637"/>
      <c r="CY28" s="638"/>
      <c r="CZ28" s="641">
        <v>7.4</v>
      </c>
      <c r="DA28" s="666"/>
      <c r="DB28" s="666"/>
      <c r="DC28" s="670"/>
      <c r="DD28" s="645">
        <v>2492329</v>
      </c>
      <c r="DE28" s="637"/>
      <c r="DF28" s="637"/>
      <c r="DG28" s="637"/>
      <c r="DH28" s="637"/>
      <c r="DI28" s="637"/>
      <c r="DJ28" s="637"/>
      <c r="DK28" s="638"/>
      <c r="DL28" s="645">
        <v>2492329</v>
      </c>
      <c r="DM28" s="637"/>
      <c r="DN28" s="637"/>
      <c r="DO28" s="637"/>
      <c r="DP28" s="637"/>
      <c r="DQ28" s="637"/>
      <c r="DR28" s="637"/>
      <c r="DS28" s="637"/>
      <c r="DT28" s="637"/>
      <c r="DU28" s="637"/>
      <c r="DV28" s="638"/>
      <c r="DW28" s="641">
        <v>12.6</v>
      </c>
      <c r="DX28" s="666"/>
      <c r="DY28" s="666"/>
      <c r="DZ28" s="666"/>
      <c r="EA28" s="666"/>
      <c r="EB28" s="666"/>
      <c r="EC28" s="667"/>
    </row>
    <row r="29" spans="2:133" ht="11.25" customHeight="1" x14ac:dyDescent="0.2">
      <c r="B29" s="633" t="s">
        <v>309</v>
      </c>
      <c r="C29" s="634"/>
      <c r="D29" s="634"/>
      <c r="E29" s="634"/>
      <c r="F29" s="634"/>
      <c r="G29" s="634"/>
      <c r="H29" s="634"/>
      <c r="I29" s="634"/>
      <c r="J29" s="634"/>
      <c r="K29" s="634"/>
      <c r="L29" s="634"/>
      <c r="M29" s="634"/>
      <c r="N29" s="634"/>
      <c r="O29" s="634"/>
      <c r="P29" s="634"/>
      <c r="Q29" s="635"/>
      <c r="R29" s="636">
        <v>257904</v>
      </c>
      <c r="S29" s="637"/>
      <c r="T29" s="637"/>
      <c r="U29" s="637"/>
      <c r="V29" s="637"/>
      <c r="W29" s="637"/>
      <c r="X29" s="637"/>
      <c r="Y29" s="638"/>
      <c r="Z29" s="639">
        <v>0.7</v>
      </c>
      <c r="AA29" s="639"/>
      <c r="AB29" s="639"/>
      <c r="AC29" s="639"/>
      <c r="AD29" s="640" t="s">
        <v>240</v>
      </c>
      <c r="AE29" s="640"/>
      <c r="AF29" s="640"/>
      <c r="AG29" s="640"/>
      <c r="AH29" s="640"/>
      <c r="AI29" s="640"/>
      <c r="AJ29" s="640"/>
      <c r="AK29" s="640"/>
      <c r="AL29" s="641" t="s">
        <v>178</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310</v>
      </c>
      <c r="CE29" s="673"/>
      <c r="CF29" s="633" t="s">
        <v>311</v>
      </c>
      <c r="CG29" s="634"/>
      <c r="CH29" s="634"/>
      <c r="CI29" s="634"/>
      <c r="CJ29" s="634"/>
      <c r="CK29" s="634"/>
      <c r="CL29" s="634"/>
      <c r="CM29" s="634"/>
      <c r="CN29" s="634"/>
      <c r="CO29" s="634"/>
      <c r="CP29" s="634"/>
      <c r="CQ29" s="635"/>
      <c r="CR29" s="636">
        <v>2510323</v>
      </c>
      <c r="CS29" s="668"/>
      <c r="CT29" s="668"/>
      <c r="CU29" s="668"/>
      <c r="CV29" s="668"/>
      <c r="CW29" s="668"/>
      <c r="CX29" s="668"/>
      <c r="CY29" s="669"/>
      <c r="CZ29" s="641">
        <v>7.4</v>
      </c>
      <c r="DA29" s="666"/>
      <c r="DB29" s="666"/>
      <c r="DC29" s="670"/>
      <c r="DD29" s="645">
        <v>2492329</v>
      </c>
      <c r="DE29" s="668"/>
      <c r="DF29" s="668"/>
      <c r="DG29" s="668"/>
      <c r="DH29" s="668"/>
      <c r="DI29" s="668"/>
      <c r="DJ29" s="668"/>
      <c r="DK29" s="669"/>
      <c r="DL29" s="645">
        <v>2492329</v>
      </c>
      <c r="DM29" s="668"/>
      <c r="DN29" s="668"/>
      <c r="DO29" s="668"/>
      <c r="DP29" s="668"/>
      <c r="DQ29" s="668"/>
      <c r="DR29" s="668"/>
      <c r="DS29" s="668"/>
      <c r="DT29" s="668"/>
      <c r="DU29" s="668"/>
      <c r="DV29" s="669"/>
      <c r="DW29" s="641">
        <v>12.6</v>
      </c>
      <c r="DX29" s="666"/>
      <c r="DY29" s="666"/>
      <c r="DZ29" s="666"/>
      <c r="EA29" s="666"/>
      <c r="EB29" s="666"/>
      <c r="EC29" s="667"/>
    </row>
    <row r="30" spans="2:133" ht="11.25" customHeight="1" x14ac:dyDescent="0.2">
      <c r="B30" s="633" t="s">
        <v>312</v>
      </c>
      <c r="C30" s="634"/>
      <c r="D30" s="634"/>
      <c r="E30" s="634"/>
      <c r="F30" s="634"/>
      <c r="G30" s="634"/>
      <c r="H30" s="634"/>
      <c r="I30" s="634"/>
      <c r="J30" s="634"/>
      <c r="K30" s="634"/>
      <c r="L30" s="634"/>
      <c r="M30" s="634"/>
      <c r="N30" s="634"/>
      <c r="O30" s="634"/>
      <c r="P30" s="634"/>
      <c r="Q30" s="635"/>
      <c r="R30" s="636">
        <v>7662576</v>
      </c>
      <c r="S30" s="637"/>
      <c r="T30" s="637"/>
      <c r="U30" s="637"/>
      <c r="V30" s="637"/>
      <c r="W30" s="637"/>
      <c r="X30" s="637"/>
      <c r="Y30" s="638"/>
      <c r="Z30" s="639">
        <v>21.1</v>
      </c>
      <c r="AA30" s="639"/>
      <c r="AB30" s="639"/>
      <c r="AC30" s="639"/>
      <c r="AD30" s="640" t="s">
        <v>240</v>
      </c>
      <c r="AE30" s="640"/>
      <c r="AF30" s="640"/>
      <c r="AG30" s="640"/>
      <c r="AH30" s="640"/>
      <c r="AI30" s="640"/>
      <c r="AJ30" s="640"/>
      <c r="AK30" s="640"/>
      <c r="AL30" s="641" t="s">
        <v>240</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313</v>
      </c>
      <c r="BH30" s="678"/>
      <c r="BI30" s="678"/>
      <c r="BJ30" s="678"/>
      <c r="BK30" s="678"/>
      <c r="BL30" s="678"/>
      <c r="BM30" s="678"/>
      <c r="BN30" s="678"/>
      <c r="BO30" s="678"/>
      <c r="BP30" s="678"/>
      <c r="BQ30" s="679"/>
      <c r="BR30" s="618" t="s">
        <v>314</v>
      </c>
      <c r="BS30" s="678"/>
      <c r="BT30" s="678"/>
      <c r="BU30" s="678"/>
      <c r="BV30" s="678"/>
      <c r="BW30" s="678"/>
      <c r="BX30" s="678"/>
      <c r="BY30" s="678"/>
      <c r="BZ30" s="678"/>
      <c r="CA30" s="678"/>
      <c r="CB30" s="679"/>
      <c r="CD30" s="674"/>
      <c r="CE30" s="675"/>
      <c r="CF30" s="633" t="s">
        <v>315</v>
      </c>
      <c r="CG30" s="634"/>
      <c r="CH30" s="634"/>
      <c r="CI30" s="634"/>
      <c r="CJ30" s="634"/>
      <c r="CK30" s="634"/>
      <c r="CL30" s="634"/>
      <c r="CM30" s="634"/>
      <c r="CN30" s="634"/>
      <c r="CO30" s="634"/>
      <c r="CP30" s="634"/>
      <c r="CQ30" s="635"/>
      <c r="CR30" s="636">
        <v>2414459</v>
      </c>
      <c r="CS30" s="637"/>
      <c r="CT30" s="637"/>
      <c r="CU30" s="637"/>
      <c r="CV30" s="637"/>
      <c r="CW30" s="637"/>
      <c r="CX30" s="637"/>
      <c r="CY30" s="638"/>
      <c r="CZ30" s="641">
        <v>7.1</v>
      </c>
      <c r="DA30" s="666"/>
      <c r="DB30" s="666"/>
      <c r="DC30" s="670"/>
      <c r="DD30" s="645">
        <v>2397635</v>
      </c>
      <c r="DE30" s="637"/>
      <c r="DF30" s="637"/>
      <c r="DG30" s="637"/>
      <c r="DH30" s="637"/>
      <c r="DI30" s="637"/>
      <c r="DJ30" s="637"/>
      <c r="DK30" s="638"/>
      <c r="DL30" s="645">
        <v>2397635</v>
      </c>
      <c r="DM30" s="637"/>
      <c r="DN30" s="637"/>
      <c r="DO30" s="637"/>
      <c r="DP30" s="637"/>
      <c r="DQ30" s="637"/>
      <c r="DR30" s="637"/>
      <c r="DS30" s="637"/>
      <c r="DT30" s="637"/>
      <c r="DU30" s="637"/>
      <c r="DV30" s="638"/>
      <c r="DW30" s="641">
        <v>12.2</v>
      </c>
      <c r="DX30" s="666"/>
      <c r="DY30" s="666"/>
      <c r="DZ30" s="666"/>
      <c r="EA30" s="666"/>
      <c r="EB30" s="666"/>
      <c r="EC30" s="667"/>
    </row>
    <row r="31" spans="2:133" ht="11.25" customHeight="1" x14ac:dyDescent="0.2">
      <c r="B31" s="649" t="s">
        <v>316</v>
      </c>
      <c r="C31" s="650"/>
      <c r="D31" s="650"/>
      <c r="E31" s="650"/>
      <c r="F31" s="650"/>
      <c r="G31" s="650"/>
      <c r="H31" s="650"/>
      <c r="I31" s="650"/>
      <c r="J31" s="650"/>
      <c r="K31" s="650"/>
      <c r="L31" s="650"/>
      <c r="M31" s="650"/>
      <c r="N31" s="650"/>
      <c r="O31" s="650"/>
      <c r="P31" s="650"/>
      <c r="Q31" s="651"/>
      <c r="R31" s="636" t="s">
        <v>240</v>
      </c>
      <c r="S31" s="637"/>
      <c r="T31" s="637"/>
      <c r="U31" s="637"/>
      <c r="V31" s="637"/>
      <c r="W31" s="637"/>
      <c r="X31" s="637"/>
      <c r="Y31" s="638"/>
      <c r="Z31" s="639" t="s">
        <v>240</v>
      </c>
      <c r="AA31" s="639"/>
      <c r="AB31" s="639"/>
      <c r="AC31" s="639"/>
      <c r="AD31" s="640" t="s">
        <v>240</v>
      </c>
      <c r="AE31" s="640"/>
      <c r="AF31" s="640"/>
      <c r="AG31" s="640"/>
      <c r="AH31" s="640"/>
      <c r="AI31" s="640"/>
      <c r="AJ31" s="640"/>
      <c r="AK31" s="640"/>
      <c r="AL31" s="641" t="s">
        <v>240</v>
      </c>
      <c r="AM31" s="642"/>
      <c r="AN31" s="642"/>
      <c r="AO31" s="643"/>
      <c r="AP31" s="682" t="s">
        <v>317</v>
      </c>
      <c r="AQ31" s="683"/>
      <c r="AR31" s="683"/>
      <c r="AS31" s="683"/>
      <c r="AT31" s="688" t="s">
        <v>318</v>
      </c>
      <c r="AU31" s="212"/>
      <c r="AV31" s="212"/>
      <c r="AW31" s="212"/>
      <c r="AX31" s="622" t="s">
        <v>191</v>
      </c>
      <c r="AY31" s="623"/>
      <c r="AZ31" s="623"/>
      <c r="BA31" s="623"/>
      <c r="BB31" s="623"/>
      <c r="BC31" s="623"/>
      <c r="BD31" s="623"/>
      <c r="BE31" s="623"/>
      <c r="BF31" s="624"/>
      <c r="BG31" s="692">
        <v>99.3</v>
      </c>
      <c r="BH31" s="680"/>
      <c r="BI31" s="680"/>
      <c r="BJ31" s="680"/>
      <c r="BK31" s="680"/>
      <c r="BL31" s="680"/>
      <c r="BM31" s="631">
        <v>98.5</v>
      </c>
      <c r="BN31" s="680"/>
      <c r="BO31" s="680"/>
      <c r="BP31" s="680"/>
      <c r="BQ31" s="681"/>
      <c r="BR31" s="692">
        <v>99.5</v>
      </c>
      <c r="BS31" s="680"/>
      <c r="BT31" s="680"/>
      <c r="BU31" s="680"/>
      <c r="BV31" s="680"/>
      <c r="BW31" s="680"/>
      <c r="BX31" s="631">
        <v>98.6</v>
      </c>
      <c r="BY31" s="680"/>
      <c r="BZ31" s="680"/>
      <c r="CA31" s="680"/>
      <c r="CB31" s="681"/>
      <c r="CD31" s="674"/>
      <c r="CE31" s="675"/>
      <c r="CF31" s="633" t="s">
        <v>319</v>
      </c>
      <c r="CG31" s="634"/>
      <c r="CH31" s="634"/>
      <c r="CI31" s="634"/>
      <c r="CJ31" s="634"/>
      <c r="CK31" s="634"/>
      <c r="CL31" s="634"/>
      <c r="CM31" s="634"/>
      <c r="CN31" s="634"/>
      <c r="CO31" s="634"/>
      <c r="CP31" s="634"/>
      <c r="CQ31" s="635"/>
      <c r="CR31" s="636">
        <v>95864</v>
      </c>
      <c r="CS31" s="668"/>
      <c r="CT31" s="668"/>
      <c r="CU31" s="668"/>
      <c r="CV31" s="668"/>
      <c r="CW31" s="668"/>
      <c r="CX31" s="668"/>
      <c r="CY31" s="669"/>
      <c r="CZ31" s="641">
        <v>0.3</v>
      </c>
      <c r="DA31" s="666"/>
      <c r="DB31" s="666"/>
      <c r="DC31" s="670"/>
      <c r="DD31" s="645">
        <v>94694</v>
      </c>
      <c r="DE31" s="668"/>
      <c r="DF31" s="668"/>
      <c r="DG31" s="668"/>
      <c r="DH31" s="668"/>
      <c r="DI31" s="668"/>
      <c r="DJ31" s="668"/>
      <c r="DK31" s="669"/>
      <c r="DL31" s="645">
        <v>94694</v>
      </c>
      <c r="DM31" s="668"/>
      <c r="DN31" s="668"/>
      <c r="DO31" s="668"/>
      <c r="DP31" s="668"/>
      <c r="DQ31" s="668"/>
      <c r="DR31" s="668"/>
      <c r="DS31" s="668"/>
      <c r="DT31" s="668"/>
      <c r="DU31" s="668"/>
      <c r="DV31" s="669"/>
      <c r="DW31" s="641">
        <v>0.5</v>
      </c>
      <c r="DX31" s="666"/>
      <c r="DY31" s="666"/>
      <c r="DZ31" s="666"/>
      <c r="EA31" s="666"/>
      <c r="EB31" s="666"/>
      <c r="EC31" s="667"/>
    </row>
    <row r="32" spans="2:133" ht="11.25" customHeight="1" x14ac:dyDescent="0.2">
      <c r="B32" s="633" t="s">
        <v>320</v>
      </c>
      <c r="C32" s="634"/>
      <c r="D32" s="634"/>
      <c r="E32" s="634"/>
      <c r="F32" s="634"/>
      <c r="G32" s="634"/>
      <c r="H32" s="634"/>
      <c r="I32" s="634"/>
      <c r="J32" s="634"/>
      <c r="K32" s="634"/>
      <c r="L32" s="634"/>
      <c r="M32" s="634"/>
      <c r="N32" s="634"/>
      <c r="O32" s="634"/>
      <c r="P32" s="634"/>
      <c r="Q32" s="635"/>
      <c r="R32" s="636">
        <v>2225290</v>
      </c>
      <c r="S32" s="637"/>
      <c r="T32" s="637"/>
      <c r="U32" s="637"/>
      <c r="V32" s="637"/>
      <c r="W32" s="637"/>
      <c r="X32" s="637"/>
      <c r="Y32" s="638"/>
      <c r="Z32" s="639">
        <v>6.1</v>
      </c>
      <c r="AA32" s="639"/>
      <c r="AB32" s="639"/>
      <c r="AC32" s="639"/>
      <c r="AD32" s="640" t="s">
        <v>178</v>
      </c>
      <c r="AE32" s="640"/>
      <c r="AF32" s="640"/>
      <c r="AG32" s="640"/>
      <c r="AH32" s="640"/>
      <c r="AI32" s="640"/>
      <c r="AJ32" s="640"/>
      <c r="AK32" s="640"/>
      <c r="AL32" s="641" t="s">
        <v>240</v>
      </c>
      <c r="AM32" s="642"/>
      <c r="AN32" s="642"/>
      <c r="AO32" s="643"/>
      <c r="AP32" s="684"/>
      <c r="AQ32" s="685"/>
      <c r="AR32" s="685"/>
      <c r="AS32" s="685"/>
      <c r="AT32" s="689"/>
      <c r="AU32" s="208" t="s">
        <v>321</v>
      </c>
      <c r="AX32" s="633" t="s">
        <v>322</v>
      </c>
      <c r="AY32" s="634"/>
      <c r="AZ32" s="634"/>
      <c r="BA32" s="634"/>
      <c r="BB32" s="634"/>
      <c r="BC32" s="634"/>
      <c r="BD32" s="634"/>
      <c r="BE32" s="634"/>
      <c r="BF32" s="635"/>
      <c r="BG32" s="693">
        <v>99</v>
      </c>
      <c r="BH32" s="668"/>
      <c r="BI32" s="668"/>
      <c r="BJ32" s="668"/>
      <c r="BK32" s="668"/>
      <c r="BL32" s="668"/>
      <c r="BM32" s="642">
        <v>97.9</v>
      </c>
      <c r="BN32" s="668"/>
      <c r="BO32" s="668"/>
      <c r="BP32" s="668"/>
      <c r="BQ32" s="691"/>
      <c r="BR32" s="693">
        <v>99.2</v>
      </c>
      <c r="BS32" s="668"/>
      <c r="BT32" s="668"/>
      <c r="BU32" s="668"/>
      <c r="BV32" s="668"/>
      <c r="BW32" s="668"/>
      <c r="BX32" s="642">
        <v>98.1</v>
      </c>
      <c r="BY32" s="668"/>
      <c r="BZ32" s="668"/>
      <c r="CA32" s="668"/>
      <c r="CB32" s="691"/>
      <c r="CD32" s="676"/>
      <c r="CE32" s="677"/>
      <c r="CF32" s="633" t="s">
        <v>323</v>
      </c>
      <c r="CG32" s="634"/>
      <c r="CH32" s="634"/>
      <c r="CI32" s="634"/>
      <c r="CJ32" s="634"/>
      <c r="CK32" s="634"/>
      <c r="CL32" s="634"/>
      <c r="CM32" s="634"/>
      <c r="CN32" s="634"/>
      <c r="CO32" s="634"/>
      <c r="CP32" s="634"/>
      <c r="CQ32" s="635"/>
      <c r="CR32" s="636" t="s">
        <v>240</v>
      </c>
      <c r="CS32" s="637"/>
      <c r="CT32" s="637"/>
      <c r="CU32" s="637"/>
      <c r="CV32" s="637"/>
      <c r="CW32" s="637"/>
      <c r="CX32" s="637"/>
      <c r="CY32" s="638"/>
      <c r="CZ32" s="641" t="s">
        <v>240</v>
      </c>
      <c r="DA32" s="666"/>
      <c r="DB32" s="666"/>
      <c r="DC32" s="670"/>
      <c r="DD32" s="645" t="s">
        <v>240</v>
      </c>
      <c r="DE32" s="637"/>
      <c r="DF32" s="637"/>
      <c r="DG32" s="637"/>
      <c r="DH32" s="637"/>
      <c r="DI32" s="637"/>
      <c r="DJ32" s="637"/>
      <c r="DK32" s="638"/>
      <c r="DL32" s="645" t="s">
        <v>240</v>
      </c>
      <c r="DM32" s="637"/>
      <c r="DN32" s="637"/>
      <c r="DO32" s="637"/>
      <c r="DP32" s="637"/>
      <c r="DQ32" s="637"/>
      <c r="DR32" s="637"/>
      <c r="DS32" s="637"/>
      <c r="DT32" s="637"/>
      <c r="DU32" s="637"/>
      <c r="DV32" s="638"/>
      <c r="DW32" s="641" t="s">
        <v>240</v>
      </c>
      <c r="DX32" s="666"/>
      <c r="DY32" s="666"/>
      <c r="DZ32" s="666"/>
      <c r="EA32" s="666"/>
      <c r="EB32" s="666"/>
      <c r="EC32" s="667"/>
    </row>
    <row r="33" spans="2:133" ht="11.25" customHeight="1" x14ac:dyDescent="0.2">
      <c r="B33" s="633" t="s">
        <v>324</v>
      </c>
      <c r="C33" s="634"/>
      <c r="D33" s="634"/>
      <c r="E33" s="634"/>
      <c r="F33" s="634"/>
      <c r="G33" s="634"/>
      <c r="H33" s="634"/>
      <c r="I33" s="634"/>
      <c r="J33" s="634"/>
      <c r="K33" s="634"/>
      <c r="L33" s="634"/>
      <c r="M33" s="634"/>
      <c r="N33" s="634"/>
      <c r="O33" s="634"/>
      <c r="P33" s="634"/>
      <c r="Q33" s="635"/>
      <c r="R33" s="636">
        <v>72075</v>
      </c>
      <c r="S33" s="637"/>
      <c r="T33" s="637"/>
      <c r="U33" s="637"/>
      <c r="V33" s="637"/>
      <c r="W33" s="637"/>
      <c r="X33" s="637"/>
      <c r="Y33" s="638"/>
      <c r="Z33" s="639">
        <v>0.2</v>
      </c>
      <c r="AA33" s="639"/>
      <c r="AB33" s="639"/>
      <c r="AC33" s="639"/>
      <c r="AD33" s="640">
        <v>35413</v>
      </c>
      <c r="AE33" s="640"/>
      <c r="AF33" s="640"/>
      <c r="AG33" s="640"/>
      <c r="AH33" s="640"/>
      <c r="AI33" s="640"/>
      <c r="AJ33" s="640"/>
      <c r="AK33" s="640"/>
      <c r="AL33" s="641">
        <v>0.2</v>
      </c>
      <c r="AM33" s="642"/>
      <c r="AN33" s="642"/>
      <c r="AO33" s="643"/>
      <c r="AP33" s="686"/>
      <c r="AQ33" s="687"/>
      <c r="AR33" s="687"/>
      <c r="AS33" s="687"/>
      <c r="AT33" s="690"/>
      <c r="AU33" s="213"/>
      <c r="AV33" s="213"/>
      <c r="AW33" s="213"/>
      <c r="AX33" s="657" t="s">
        <v>325</v>
      </c>
      <c r="AY33" s="658"/>
      <c r="AZ33" s="658"/>
      <c r="BA33" s="658"/>
      <c r="BB33" s="658"/>
      <c r="BC33" s="658"/>
      <c r="BD33" s="658"/>
      <c r="BE33" s="658"/>
      <c r="BF33" s="659"/>
      <c r="BG33" s="694">
        <v>99.6</v>
      </c>
      <c r="BH33" s="695"/>
      <c r="BI33" s="695"/>
      <c r="BJ33" s="695"/>
      <c r="BK33" s="695"/>
      <c r="BL33" s="695"/>
      <c r="BM33" s="696">
        <v>99</v>
      </c>
      <c r="BN33" s="695"/>
      <c r="BO33" s="695"/>
      <c r="BP33" s="695"/>
      <c r="BQ33" s="697"/>
      <c r="BR33" s="694">
        <v>99.7</v>
      </c>
      <c r="BS33" s="695"/>
      <c r="BT33" s="695"/>
      <c r="BU33" s="695"/>
      <c r="BV33" s="695"/>
      <c r="BW33" s="695"/>
      <c r="BX33" s="696">
        <v>99</v>
      </c>
      <c r="BY33" s="695"/>
      <c r="BZ33" s="695"/>
      <c r="CA33" s="695"/>
      <c r="CB33" s="697"/>
      <c r="CD33" s="633" t="s">
        <v>326</v>
      </c>
      <c r="CE33" s="634"/>
      <c r="CF33" s="634"/>
      <c r="CG33" s="634"/>
      <c r="CH33" s="634"/>
      <c r="CI33" s="634"/>
      <c r="CJ33" s="634"/>
      <c r="CK33" s="634"/>
      <c r="CL33" s="634"/>
      <c r="CM33" s="634"/>
      <c r="CN33" s="634"/>
      <c r="CO33" s="634"/>
      <c r="CP33" s="634"/>
      <c r="CQ33" s="635"/>
      <c r="CR33" s="636">
        <v>15112330</v>
      </c>
      <c r="CS33" s="668"/>
      <c r="CT33" s="668"/>
      <c r="CU33" s="668"/>
      <c r="CV33" s="668"/>
      <c r="CW33" s="668"/>
      <c r="CX33" s="668"/>
      <c r="CY33" s="669"/>
      <c r="CZ33" s="641">
        <v>44.4</v>
      </c>
      <c r="DA33" s="666"/>
      <c r="DB33" s="666"/>
      <c r="DC33" s="670"/>
      <c r="DD33" s="645">
        <v>12628654</v>
      </c>
      <c r="DE33" s="668"/>
      <c r="DF33" s="668"/>
      <c r="DG33" s="668"/>
      <c r="DH33" s="668"/>
      <c r="DI33" s="668"/>
      <c r="DJ33" s="668"/>
      <c r="DK33" s="669"/>
      <c r="DL33" s="645">
        <v>8800804</v>
      </c>
      <c r="DM33" s="668"/>
      <c r="DN33" s="668"/>
      <c r="DO33" s="668"/>
      <c r="DP33" s="668"/>
      <c r="DQ33" s="668"/>
      <c r="DR33" s="668"/>
      <c r="DS33" s="668"/>
      <c r="DT33" s="668"/>
      <c r="DU33" s="668"/>
      <c r="DV33" s="669"/>
      <c r="DW33" s="641">
        <v>44.6</v>
      </c>
      <c r="DX33" s="666"/>
      <c r="DY33" s="666"/>
      <c r="DZ33" s="666"/>
      <c r="EA33" s="666"/>
      <c r="EB33" s="666"/>
      <c r="EC33" s="667"/>
    </row>
    <row r="34" spans="2:133" ht="11.25" customHeight="1" x14ac:dyDescent="0.2">
      <c r="B34" s="633" t="s">
        <v>327</v>
      </c>
      <c r="C34" s="634"/>
      <c r="D34" s="634"/>
      <c r="E34" s="634"/>
      <c r="F34" s="634"/>
      <c r="G34" s="634"/>
      <c r="H34" s="634"/>
      <c r="I34" s="634"/>
      <c r="J34" s="634"/>
      <c r="K34" s="634"/>
      <c r="L34" s="634"/>
      <c r="M34" s="634"/>
      <c r="N34" s="634"/>
      <c r="O34" s="634"/>
      <c r="P34" s="634"/>
      <c r="Q34" s="635"/>
      <c r="R34" s="636">
        <v>77067</v>
      </c>
      <c r="S34" s="637"/>
      <c r="T34" s="637"/>
      <c r="U34" s="637"/>
      <c r="V34" s="637"/>
      <c r="W34" s="637"/>
      <c r="X34" s="637"/>
      <c r="Y34" s="638"/>
      <c r="Z34" s="639">
        <v>0.2</v>
      </c>
      <c r="AA34" s="639"/>
      <c r="AB34" s="639"/>
      <c r="AC34" s="639"/>
      <c r="AD34" s="640" t="s">
        <v>240</v>
      </c>
      <c r="AE34" s="640"/>
      <c r="AF34" s="640"/>
      <c r="AG34" s="640"/>
      <c r="AH34" s="640"/>
      <c r="AI34" s="640"/>
      <c r="AJ34" s="640"/>
      <c r="AK34" s="640"/>
      <c r="AL34" s="641" t="s">
        <v>178</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328</v>
      </c>
      <c r="CE34" s="634"/>
      <c r="CF34" s="634"/>
      <c r="CG34" s="634"/>
      <c r="CH34" s="634"/>
      <c r="CI34" s="634"/>
      <c r="CJ34" s="634"/>
      <c r="CK34" s="634"/>
      <c r="CL34" s="634"/>
      <c r="CM34" s="634"/>
      <c r="CN34" s="634"/>
      <c r="CO34" s="634"/>
      <c r="CP34" s="634"/>
      <c r="CQ34" s="635"/>
      <c r="CR34" s="636">
        <v>5720302</v>
      </c>
      <c r="CS34" s="637"/>
      <c r="CT34" s="637"/>
      <c r="CU34" s="637"/>
      <c r="CV34" s="637"/>
      <c r="CW34" s="637"/>
      <c r="CX34" s="637"/>
      <c r="CY34" s="638"/>
      <c r="CZ34" s="641">
        <v>16.8</v>
      </c>
      <c r="DA34" s="666"/>
      <c r="DB34" s="666"/>
      <c r="DC34" s="670"/>
      <c r="DD34" s="645">
        <v>4172888</v>
      </c>
      <c r="DE34" s="637"/>
      <c r="DF34" s="637"/>
      <c r="DG34" s="637"/>
      <c r="DH34" s="637"/>
      <c r="DI34" s="637"/>
      <c r="DJ34" s="637"/>
      <c r="DK34" s="638"/>
      <c r="DL34" s="645">
        <v>3697111</v>
      </c>
      <c r="DM34" s="637"/>
      <c r="DN34" s="637"/>
      <c r="DO34" s="637"/>
      <c r="DP34" s="637"/>
      <c r="DQ34" s="637"/>
      <c r="DR34" s="637"/>
      <c r="DS34" s="637"/>
      <c r="DT34" s="637"/>
      <c r="DU34" s="637"/>
      <c r="DV34" s="638"/>
      <c r="DW34" s="641">
        <v>18.7</v>
      </c>
      <c r="DX34" s="666"/>
      <c r="DY34" s="666"/>
      <c r="DZ34" s="666"/>
      <c r="EA34" s="666"/>
      <c r="EB34" s="666"/>
      <c r="EC34" s="667"/>
    </row>
    <row r="35" spans="2:133" ht="11.25" customHeight="1" x14ac:dyDescent="0.2">
      <c r="B35" s="633" t="s">
        <v>329</v>
      </c>
      <c r="C35" s="634"/>
      <c r="D35" s="634"/>
      <c r="E35" s="634"/>
      <c r="F35" s="634"/>
      <c r="G35" s="634"/>
      <c r="H35" s="634"/>
      <c r="I35" s="634"/>
      <c r="J35" s="634"/>
      <c r="K35" s="634"/>
      <c r="L35" s="634"/>
      <c r="M35" s="634"/>
      <c r="N35" s="634"/>
      <c r="O35" s="634"/>
      <c r="P35" s="634"/>
      <c r="Q35" s="635"/>
      <c r="R35" s="636">
        <v>1287086</v>
      </c>
      <c r="S35" s="637"/>
      <c r="T35" s="637"/>
      <c r="U35" s="637"/>
      <c r="V35" s="637"/>
      <c r="W35" s="637"/>
      <c r="X35" s="637"/>
      <c r="Y35" s="638"/>
      <c r="Z35" s="639">
        <v>3.5</v>
      </c>
      <c r="AA35" s="639"/>
      <c r="AB35" s="639"/>
      <c r="AC35" s="639"/>
      <c r="AD35" s="640" t="s">
        <v>240</v>
      </c>
      <c r="AE35" s="640"/>
      <c r="AF35" s="640"/>
      <c r="AG35" s="640"/>
      <c r="AH35" s="640"/>
      <c r="AI35" s="640"/>
      <c r="AJ35" s="640"/>
      <c r="AK35" s="640"/>
      <c r="AL35" s="641" t="s">
        <v>240</v>
      </c>
      <c r="AM35" s="642"/>
      <c r="AN35" s="642"/>
      <c r="AO35" s="643"/>
      <c r="AP35" s="216"/>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333270</v>
      </c>
      <c r="CS35" s="668"/>
      <c r="CT35" s="668"/>
      <c r="CU35" s="668"/>
      <c r="CV35" s="668"/>
      <c r="CW35" s="668"/>
      <c r="CX35" s="668"/>
      <c r="CY35" s="669"/>
      <c r="CZ35" s="641">
        <v>1</v>
      </c>
      <c r="DA35" s="666"/>
      <c r="DB35" s="666"/>
      <c r="DC35" s="670"/>
      <c r="DD35" s="645">
        <v>327928</v>
      </c>
      <c r="DE35" s="668"/>
      <c r="DF35" s="668"/>
      <c r="DG35" s="668"/>
      <c r="DH35" s="668"/>
      <c r="DI35" s="668"/>
      <c r="DJ35" s="668"/>
      <c r="DK35" s="669"/>
      <c r="DL35" s="645">
        <v>327928</v>
      </c>
      <c r="DM35" s="668"/>
      <c r="DN35" s="668"/>
      <c r="DO35" s="668"/>
      <c r="DP35" s="668"/>
      <c r="DQ35" s="668"/>
      <c r="DR35" s="668"/>
      <c r="DS35" s="668"/>
      <c r="DT35" s="668"/>
      <c r="DU35" s="668"/>
      <c r="DV35" s="669"/>
      <c r="DW35" s="641">
        <v>1.7</v>
      </c>
      <c r="DX35" s="666"/>
      <c r="DY35" s="666"/>
      <c r="DZ35" s="666"/>
      <c r="EA35" s="666"/>
      <c r="EB35" s="666"/>
      <c r="EC35" s="667"/>
    </row>
    <row r="36" spans="2:133" ht="11.25" customHeight="1" x14ac:dyDescent="0.2">
      <c r="B36" s="633" t="s">
        <v>333</v>
      </c>
      <c r="C36" s="634"/>
      <c r="D36" s="634"/>
      <c r="E36" s="634"/>
      <c r="F36" s="634"/>
      <c r="G36" s="634"/>
      <c r="H36" s="634"/>
      <c r="I36" s="634"/>
      <c r="J36" s="634"/>
      <c r="K36" s="634"/>
      <c r="L36" s="634"/>
      <c r="M36" s="634"/>
      <c r="N36" s="634"/>
      <c r="O36" s="634"/>
      <c r="P36" s="634"/>
      <c r="Q36" s="635"/>
      <c r="R36" s="636">
        <v>2203521</v>
      </c>
      <c r="S36" s="637"/>
      <c r="T36" s="637"/>
      <c r="U36" s="637"/>
      <c r="V36" s="637"/>
      <c r="W36" s="637"/>
      <c r="X36" s="637"/>
      <c r="Y36" s="638"/>
      <c r="Z36" s="639">
        <v>6.1</v>
      </c>
      <c r="AA36" s="639"/>
      <c r="AB36" s="639"/>
      <c r="AC36" s="639"/>
      <c r="AD36" s="640" t="s">
        <v>240</v>
      </c>
      <c r="AE36" s="640"/>
      <c r="AF36" s="640"/>
      <c r="AG36" s="640"/>
      <c r="AH36" s="640"/>
      <c r="AI36" s="640"/>
      <c r="AJ36" s="640"/>
      <c r="AK36" s="640"/>
      <c r="AL36" s="641" t="s">
        <v>240</v>
      </c>
      <c r="AM36" s="642"/>
      <c r="AN36" s="642"/>
      <c r="AO36" s="643"/>
      <c r="AP36" s="216"/>
      <c r="AQ36" s="702" t="s">
        <v>334</v>
      </c>
      <c r="AR36" s="703"/>
      <c r="AS36" s="703"/>
      <c r="AT36" s="703"/>
      <c r="AU36" s="703"/>
      <c r="AV36" s="703"/>
      <c r="AW36" s="703"/>
      <c r="AX36" s="703"/>
      <c r="AY36" s="704"/>
      <c r="AZ36" s="625">
        <v>4140142</v>
      </c>
      <c r="BA36" s="626"/>
      <c r="BB36" s="626"/>
      <c r="BC36" s="626"/>
      <c r="BD36" s="626"/>
      <c r="BE36" s="626"/>
      <c r="BF36" s="698"/>
      <c r="BG36" s="622" t="s">
        <v>335</v>
      </c>
      <c r="BH36" s="623"/>
      <c r="BI36" s="623"/>
      <c r="BJ36" s="623"/>
      <c r="BK36" s="623"/>
      <c r="BL36" s="623"/>
      <c r="BM36" s="623"/>
      <c r="BN36" s="623"/>
      <c r="BO36" s="623"/>
      <c r="BP36" s="623"/>
      <c r="BQ36" s="623"/>
      <c r="BR36" s="623"/>
      <c r="BS36" s="623"/>
      <c r="BT36" s="623"/>
      <c r="BU36" s="624"/>
      <c r="BV36" s="625">
        <v>269644</v>
      </c>
      <c r="BW36" s="626"/>
      <c r="BX36" s="626"/>
      <c r="BY36" s="626"/>
      <c r="BZ36" s="626"/>
      <c r="CA36" s="626"/>
      <c r="CB36" s="698"/>
      <c r="CD36" s="633" t="s">
        <v>336</v>
      </c>
      <c r="CE36" s="634"/>
      <c r="CF36" s="634"/>
      <c r="CG36" s="634"/>
      <c r="CH36" s="634"/>
      <c r="CI36" s="634"/>
      <c r="CJ36" s="634"/>
      <c r="CK36" s="634"/>
      <c r="CL36" s="634"/>
      <c r="CM36" s="634"/>
      <c r="CN36" s="634"/>
      <c r="CO36" s="634"/>
      <c r="CP36" s="634"/>
      <c r="CQ36" s="635"/>
      <c r="CR36" s="636">
        <v>4294043</v>
      </c>
      <c r="CS36" s="637"/>
      <c r="CT36" s="637"/>
      <c r="CU36" s="637"/>
      <c r="CV36" s="637"/>
      <c r="CW36" s="637"/>
      <c r="CX36" s="637"/>
      <c r="CY36" s="638"/>
      <c r="CZ36" s="641">
        <v>12.6</v>
      </c>
      <c r="DA36" s="666"/>
      <c r="DB36" s="666"/>
      <c r="DC36" s="670"/>
      <c r="DD36" s="645">
        <v>3922174</v>
      </c>
      <c r="DE36" s="637"/>
      <c r="DF36" s="637"/>
      <c r="DG36" s="637"/>
      <c r="DH36" s="637"/>
      <c r="DI36" s="637"/>
      <c r="DJ36" s="637"/>
      <c r="DK36" s="638"/>
      <c r="DL36" s="645">
        <v>2484910</v>
      </c>
      <c r="DM36" s="637"/>
      <c r="DN36" s="637"/>
      <c r="DO36" s="637"/>
      <c r="DP36" s="637"/>
      <c r="DQ36" s="637"/>
      <c r="DR36" s="637"/>
      <c r="DS36" s="637"/>
      <c r="DT36" s="637"/>
      <c r="DU36" s="637"/>
      <c r="DV36" s="638"/>
      <c r="DW36" s="641">
        <v>12.6</v>
      </c>
      <c r="DX36" s="666"/>
      <c r="DY36" s="666"/>
      <c r="DZ36" s="666"/>
      <c r="EA36" s="666"/>
      <c r="EB36" s="666"/>
      <c r="EC36" s="667"/>
    </row>
    <row r="37" spans="2:133" ht="11.25" customHeight="1" x14ac:dyDescent="0.2">
      <c r="B37" s="633" t="s">
        <v>337</v>
      </c>
      <c r="C37" s="634"/>
      <c r="D37" s="634"/>
      <c r="E37" s="634"/>
      <c r="F37" s="634"/>
      <c r="G37" s="634"/>
      <c r="H37" s="634"/>
      <c r="I37" s="634"/>
      <c r="J37" s="634"/>
      <c r="K37" s="634"/>
      <c r="L37" s="634"/>
      <c r="M37" s="634"/>
      <c r="N37" s="634"/>
      <c r="O37" s="634"/>
      <c r="P37" s="634"/>
      <c r="Q37" s="635"/>
      <c r="R37" s="636">
        <v>875502</v>
      </c>
      <c r="S37" s="637"/>
      <c r="T37" s="637"/>
      <c r="U37" s="637"/>
      <c r="V37" s="637"/>
      <c r="W37" s="637"/>
      <c r="X37" s="637"/>
      <c r="Y37" s="638"/>
      <c r="Z37" s="639">
        <v>2.4</v>
      </c>
      <c r="AA37" s="639"/>
      <c r="AB37" s="639"/>
      <c r="AC37" s="639"/>
      <c r="AD37" s="640">
        <v>13938</v>
      </c>
      <c r="AE37" s="640"/>
      <c r="AF37" s="640"/>
      <c r="AG37" s="640"/>
      <c r="AH37" s="640"/>
      <c r="AI37" s="640"/>
      <c r="AJ37" s="640"/>
      <c r="AK37" s="640"/>
      <c r="AL37" s="641">
        <v>0.1</v>
      </c>
      <c r="AM37" s="642"/>
      <c r="AN37" s="642"/>
      <c r="AO37" s="643"/>
      <c r="AQ37" s="699" t="s">
        <v>338</v>
      </c>
      <c r="AR37" s="700"/>
      <c r="AS37" s="700"/>
      <c r="AT37" s="700"/>
      <c r="AU37" s="700"/>
      <c r="AV37" s="700"/>
      <c r="AW37" s="700"/>
      <c r="AX37" s="700"/>
      <c r="AY37" s="701"/>
      <c r="AZ37" s="636">
        <v>557622</v>
      </c>
      <c r="BA37" s="637"/>
      <c r="BB37" s="637"/>
      <c r="BC37" s="637"/>
      <c r="BD37" s="668"/>
      <c r="BE37" s="668"/>
      <c r="BF37" s="691"/>
      <c r="BG37" s="633" t="s">
        <v>339</v>
      </c>
      <c r="BH37" s="634"/>
      <c r="BI37" s="634"/>
      <c r="BJ37" s="634"/>
      <c r="BK37" s="634"/>
      <c r="BL37" s="634"/>
      <c r="BM37" s="634"/>
      <c r="BN37" s="634"/>
      <c r="BO37" s="634"/>
      <c r="BP37" s="634"/>
      <c r="BQ37" s="634"/>
      <c r="BR37" s="634"/>
      <c r="BS37" s="634"/>
      <c r="BT37" s="634"/>
      <c r="BU37" s="635"/>
      <c r="BV37" s="636">
        <v>237116</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1197411</v>
      </c>
      <c r="CS37" s="668"/>
      <c r="CT37" s="668"/>
      <c r="CU37" s="668"/>
      <c r="CV37" s="668"/>
      <c r="CW37" s="668"/>
      <c r="CX37" s="668"/>
      <c r="CY37" s="669"/>
      <c r="CZ37" s="641">
        <v>3.5</v>
      </c>
      <c r="DA37" s="666"/>
      <c r="DB37" s="666"/>
      <c r="DC37" s="670"/>
      <c r="DD37" s="645">
        <v>1197411</v>
      </c>
      <c r="DE37" s="668"/>
      <c r="DF37" s="668"/>
      <c r="DG37" s="668"/>
      <c r="DH37" s="668"/>
      <c r="DI37" s="668"/>
      <c r="DJ37" s="668"/>
      <c r="DK37" s="669"/>
      <c r="DL37" s="645">
        <v>1197411</v>
      </c>
      <c r="DM37" s="668"/>
      <c r="DN37" s="668"/>
      <c r="DO37" s="668"/>
      <c r="DP37" s="668"/>
      <c r="DQ37" s="668"/>
      <c r="DR37" s="668"/>
      <c r="DS37" s="668"/>
      <c r="DT37" s="668"/>
      <c r="DU37" s="668"/>
      <c r="DV37" s="669"/>
      <c r="DW37" s="641">
        <v>6.1</v>
      </c>
      <c r="DX37" s="666"/>
      <c r="DY37" s="666"/>
      <c r="DZ37" s="666"/>
      <c r="EA37" s="666"/>
      <c r="EB37" s="666"/>
      <c r="EC37" s="667"/>
    </row>
    <row r="38" spans="2:133" ht="11.25" customHeight="1" x14ac:dyDescent="0.2">
      <c r="B38" s="633" t="s">
        <v>341</v>
      </c>
      <c r="C38" s="634"/>
      <c r="D38" s="634"/>
      <c r="E38" s="634"/>
      <c r="F38" s="634"/>
      <c r="G38" s="634"/>
      <c r="H38" s="634"/>
      <c r="I38" s="634"/>
      <c r="J38" s="634"/>
      <c r="K38" s="634"/>
      <c r="L38" s="634"/>
      <c r="M38" s="634"/>
      <c r="N38" s="634"/>
      <c r="O38" s="634"/>
      <c r="P38" s="634"/>
      <c r="Q38" s="635"/>
      <c r="R38" s="636">
        <v>1073690</v>
      </c>
      <c r="S38" s="637"/>
      <c r="T38" s="637"/>
      <c r="U38" s="637"/>
      <c r="V38" s="637"/>
      <c r="W38" s="637"/>
      <c r="X38" s="637"/>
      <c r="Y38" s="638"/>
      <c r="Z38" s="639">
        <v>3</v>
      </c>
      <c r="AA38" s="639"/>
      <c r="AB38" s="639"/>
      <c r="AC38" s="639"/>
      <c r="AD38" s="640" t="s">
        <v>186</v>
      </c>
      <c r="AE38" s="640"/>
      <c r="AF38" s="640"/>
      <c r="AG38" s="640"/>
      <c r="AH38" s="640"/>
      <c r="AI38" s="640"/>
      <c r="AJ38" s="640"/>
      <c r="AK38" s="640"/>
      <c r="AL38" s="641" t="s">
        <v>240</v>
      </c>
      <c r="AM38" s="642"/>
      <c r="AN38" s="642"/>
      <c r="AO38" s="643"/>
      <c r="AQ38" s="699" t="s">
        <v>342</v>
      </c>
      <c r="AR38" s="700"/>
      <c r="AS38" s="700"/>
      <c r="AT38" s="700"/>
      <c r="AU38" s="700"/>
      <c r="AV38" s="700"/>
      <c r="AW38" s="700"/>
      <c r="AX38" s="700"/>
      <c r="AY38" s="701"/>
      <c r="AZ38" s="636">
        <v>400000</v>
      </c>
      <c r="BA38" s="637"/>
      <c r="BB38" s="637"/>
      <c r="BC38" s="637"/>
      <c r="BD38" s="668"/>
      <c r="BE38" s="668"/>
      <c r="BF38" s="691"/>
      <c r="BG38" s="633" t="s">
        <v>343</v>
      </c>
      <c r="BH38" s="634"/>
      <c r="BI38" s="634"/>
      <c r="BJ38" s="634"/>
      <c r="BK38" s="634"/>
      <c r="BL38" s="634"/>
      <c r="BM38" s="634"/>
      <c r="BN38" s="634"/>
      <c r="BO38" s="634"/>
      <c r="BP38" s="634"/>
      <c r="BQ38" s="634"/>
      <c r="BR38" s="634"/>
      <c r="BS38" s="634"/>
      <c r="BT38" s="634"/>
      <c r="BU38" s="635"/>
      <c r="BV38" s="636">
        <v>12856</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2945071</v>
      </c>
      <c r="CS38" s="637"/>
      <c r="CT38" s="637"/>
      <c r="CU38" s="637"/>
      <c r="CV38" s="637"/>
      <c r="CW38" s="637"/>
      <c r="CX38" s="637"/>
      <c r="CY38" s="638"/>
      <c r="CZ38" s="641">
        <v>8.6999999999999993</v>
      </c>
      <c r="DA38" s="666"/>
      <c r="DB38" s="666"/>
      <c r="DC38" s="670"/>
      <c r="DD38" s="645">
        <v>2391525</v>
      </c>
      <c r="DE38" s="637"/>
      <c r="DF38" s="637"/>
      <c r="DG38" s="637"/>
      <c r="DH38" s="637"/>
      <c r="DI38" s="637"/>
      <c r="DJ38" s="637"/>
      <c r="DK38" s="638"/>
      <c r="DL38" s="645">
        <v>2290855</v>
      </c>
      <c r="DM38" s="637"/>
      <c r="DN38" s="637"/>
      <c r="DO38" s="637"/>
      <c r="DP38" s="637"/>
      <c r="DQ38" s="637"/>
      <c r="DR38" s="637"/>
      <c r="DS38" s="637"/>
      <c r="DT38" s="637"/>
      <c r="DU38" s="637"/>
      <c r="DV38" s="638"/>
      <c r="DW38" s="641">
        <v>11.6</v>
      </c>
      <c r="DX38" s="666"/>
      <c r="DY38" s="666"/>
      <c r="DZ38" s="666"/>
      <c r="EA38" s="666"/>
      <c r="EB38" s="666"/>
      <c r="EC38" s="667"/>
    </row>
    <row r="39" spans="2:133" ht="11.25" customHeight="1" x14ac:dyDescent="0.2">
      <c r="B39" s="633" t="s">
        <v>345</v>
      </c>
      <c r="C39" s="634"/>
      <c r="D39" s="634"/>
      <c r="E39" s="634"/>
      <c r="F39" s="634"/>
      <c r="G39" s="634"/>
      <c r="H39" s="634"/>
      <c r="I39" s="634"/>
      <c r="J39" s="634"/>
      <c r="K39" s="634"/>
      <c r="L39" s="634"/>
      <c r="M39" s="634"/>
      <c r="N39" s="634"/>
      <c r="O39" s="634"/>
      <c r="P39" s="634"/>
      <c r="Q39" s="635"/>
      <c r="R39" s="636" t="s">
        <v>240</v>
      </c>
      <c r="S39" s="637"/>
      <c r="T39" s="637"/>
      <c r="U39" s="637"/>
      <c r="V39" s="637"/>
      <c r="W39" s="637"/>
      <c r="X39" s="637"/>
      <c r="Y39" s="638"/>
      <c r="Z39" s="639" t="s">
        <v>240</v>
      </c>
      <c r="AA39" s="639"/>
      <c r="AB39" s="639"/>
      <c r="AC39" s="639"/>
      <c r="AD39" s="640" t="s">
        <v>240</v>
      </c>
      <c r="AE39" s="640"/>
      <c r="AF39" s="640"/>
      <c r="AG39" s="640"/>
      <c r="AH39" s="640"/>
      <c r="AI39" s="640"/>
      <c r="AJ39" s="640"/>
      <c r="AK39" s="640"/>
      <c r="AL39" s="641" t="s">
        <v>240</v>
      </c>
      <c r="AM39" s="642"/>
      <c r="AN39" s="642"/>
      <c r="AO39" s="643"/>
      <c r="AQ39" s="699" t="s">
        <v>346</v>
      </c>
      <c r="AR39" s="700"/>
      <c r="AS39" s="700"/>
      <c r="AT39" s="700"/>
      <c r="AU39" s="700"/>
      <c r="AV39" s="700"/>
      <c r="AW39" s="700"/>
      <c r="AX39" s="700"/>
      <c r="AY39" s="701"/>
      <c r="AZ39" s="636">
        <v>237449</v>
      </c>
      <c r="BA39" s="637"/>
      <c r="BB39" s="637"/>
      <c r="BC39" s="637"/>
      <c r="BD39" s="668"/>
      <c r="BE39" s="668"/>
      <c r="BF39" s="691"/>
      <c r="BG39" s="633" t="s">
        <v>347</v>
      </c>
      <c r="BH39" s="634"/>
      <c r="BI39" s="634"/>
      <c r="BJ39" s="634"/>
      <c r="BK39" s="634"/>
      <c r="BL39" s="634"/>
      <c r="BM39" s="634"/>
      <c r="BN39" s="634"/>
      <c r="BO39" s="634"/>
      <c r="BP39" s="634"/>
      <c r="BQ39" s="634"/>
      <c r="BR39" s="634"/>
      <c r="BS39" s="634"/>
      <c r="BT39" s="634"/>
      <c r="BU39" s="635"/>
      <c r="BV39" s="636">
        <v>18963</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1699236</v>
      </c>
      <c r="CS39" s="668"/>
      <c r="CT39" s="668"/>
      <c r="CU39" s="668"/>
      <c r="CV39" s="668"/>
      <c r="CW39" s="668"/>
      <c r="CX39" s="668"/>
      <c r="CY39" s="669"/>
      <c r="CZ39" s="641">
        <v>5</v>
      </c>
      <c r="DA39" s="666"/>
      <c r="DB39" s="666"/>
      <c r="DC39" s="670"/>
      <c r="DD39" s="645">
        <v>1693731</v>
      </c>
      <c r="DE39" s="668"/>
      <c r="DF39" s="668"/>
      <c r="DG39" s="668"/>
      <c r="DH39" s="668"/>
      <c r="DI39" s="668"/>
      <c r="DJ39" s="668"/>
      <c r="DK39" s="669"/>
      <c r="DL39" s="645" t="s">
        <v>240</v>
      </c>
      <c r="DM39" s="668"/>
      <c r="DN39" s="668"/>
      <c r="DO39" s="668"/>
      <c r="DP39" s="668"/>
      <c r="DQ39" s="668"/>
      <c r="DR39" s="668"/>
      <c r="DS39" s="668"/>
      <c r="DT39" s="668"/>
      <c r="DU39" s="668"/>
      <c r="DV39" s="669"/>
      <c r="DW39" s="641" t="s">
        <v>240</v>
      </c>
      <c r="DX39" s="666"/>
      <c r="DY39" s="666"/>
      <c r="DZ39" s="666"/>
      <c r="EA39" s="666"/>
      <c r="EB39" s="666"/>
      <c r="EC39" s="667"/>
    </row>
    <row r="40" spans="2:133" ht="11.25" customHeight="1" x14ac:dyDescent="0.2">
      <c r="B40" s="633" t="s">
        <v>349</v>
      </c>
      <c r="C40" s="634"/>
      <c r="D40" s="634"/>
      <c r="E40" s="634"/>
      <c r="F40" s="634"/>
      <c r="G40" s="634"/>
      <c r="H40" s="634"/>
      <c r="I40" s="634"/>
      <c r="J40" s="634"/>
      <c r="K40" s="634"/>
      <c r="L40" s="634"/>
      <c r="M40" s="634"/>
      <c r="N40" s="634"/>
      <c r="O40" s="634"/>
      <c r="P40" s="634"/>
      <c r="Q40" s="635"/>
      <c r="R40" s="636">
        <v>494090</v>
      </c>
      <c r="S40" s="637"/>
      <c r="T40" s="637"/>
      <c r="U40" s="637"/>
      <c r="V40" s="637"/>
      <c r="W40" s="637"/>
      <c r="X40" s="637"/>
      <c r="Y40" s="638"/>
      <c r="Z40" s="639">
        <v>1.4</v>
      </c>
      <c r="AA40" s="639"/>
      <c r="AB40" s="639"/>
      <c r="AC40" s="639"/>
      <c r="AD40" s="640" t="s">
        <v>240</v>
      </c>
      <c r="AE40" s="640"/>
      <c r="AF40" s="640"/>
      <c r="AG40" s="640"/>
      <c r="AH40" s="640"/>
      <c r="AI40" s="640"/>
      <c r="AJ40" s="640"/>
      <c r="AK40" s="640"/>
      <c r="AL40" s="641" t="s">
        <v>240</v>
      </c>
      <c r="AM40" s="642"/>
      <c r="AN40" s="642"/>
      <c r="AO40" s="643"/>
      <c r="AQ40" s="699" t="s">
        <v>350</v>
      </c>
      <c r="AR40" s="700"/>
      <c r="AS40" s="700"/>
      <c r="AT40" s="700"/>
      <c r="AU40" s="700"/>
      <c r="AV40" s="700"/>
      <c r="AW40" s="700"/>
      <c r="AX40" s="700"/>
      <c r="AY40" s="701"/>
      <c r="AZ40" s="636">
        <v>134467</v>
      </c>
      <c r="BA40" s="637"/>
      <c r="BB40" s="637"/>
      <c r="BC40" s="637"/>
      <c r="BD40" s="668"/>
      <c r="BE40" s="668"/>
      <c r="BF40" s="691"/>
      <c r="BG40" s="684" t="s">
        <v>351</v>
      </c>
      <c r="BH40" s="685"/>
      <c r="BI40" s="685"/>
      <c r="BJ40" s="685"/>
      <c r="BK40" s="685"/>
      <c r="BL40" s="217"/>
      <c r="BM40" s="634" t="s">
        <v>352</v>
      </c>
      <c r="BN40" s="634"/>
      <c r="BO40" s="634"/>
      <c r="BP40" s="634"/>
      <c r="BQ40" s="634"/>
      <c r="BR40" s="634"/>
      <c r="BS40" s="634"/>
      <c r="BT40" s="634"/>
      <c r="BU40" s="635"/>
      <c r="BV40" s="636">
        <v>95</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v>120408</v>
      </c>
      <c r="CS40" s="637"/>
      <c r="CT40" s="637"/>
      <c r="CU40" s="637"/>
      <c r="CV40" s="637"/>
      <c r="CW40" s="637"/>
      <c r="CX40" s="637"/>
      <c r="CY40" s="638"/>
      <c r="CZ40" s="641">
        <v>0.4</v>
      </c>
      <c r="DA40" s="666"/>
      <c r="DB40" s="666"/>
      <c r="DC40" s="670"/>
      <c r="DD40" s="645">
        <v>120408</v>
      </c>
      <c r="DE40" s="637"/>
      <c r="DF40" s="637"/>
      <c r="DG40" s="637"/>
      <c r="DH40" s="637"/>
      <c r="DI40" s="637"/>
      <c r="DJ40" s="637"/>
      <c r="DK40" s="638"/>
      <c r="DL40" s="645" t="s">
        <v>186</v>
      </c>
      <c r="DM40" s="637"/>
      <c r="DN40" s="637"/>
      <c r="DO40" s="637"/>
      <c r="DP40" s="637"/>
      <c r="DQ40" s="637"/>
      <c r="DR40" s="637"/>
      <c r="DS40" s="637"/>
      <c r="DT40" s="637"/>
      <c r="DU40" s="637"/>
      <c r="DV40" s="638"/>
      <c r="DW40" s="641" t="s">
        <v>240</v>
      </c>
      <c r="DX40" s="666"/>
      <c r="DY40" s="666"/>
      <c r="DZ40" s="666"/>
      <c r="EA40" s="666"/>
      <c r="EB40" s="666"/>
      <c r="EC40" s="667"/>
    </row>
    <row r="41" spans="2:133" ht="11.25" customHeight="1" x14ac:dyDescent="0.2">
      <c r="B41" s="657" t="s">
        <v>354</v>
      </c>
      <c r="C41" s="658"/>
      <c r="D41" s="658"/>
      <c r="E41" s="658"/>
      <c r="F41" s="658"/>
      <c r="G41" s="658"/>
      <c r="H41" s="658"/>
      <c r="I41" s="658"/>
      <c r="J41" s="658"/>
      <c r="K41" s="658"/>
      <c r="L41" s="658"/>
      <c r="M41" s="658"/>
      <c r="N41" s="658"/>
      <c r="O41" s="658"/>
      <c r="P41" s="658"/>
      <c r="Q41" s="659"/>
      <c r="R41" s="708">
        <v>36312967</v>
      </c>
      <c r="S41" s="709"/>
      <c r="T41" s="709"/>
      <c r="U41" s="709"/>
      <c r="V41" s="709"/>
      <c r="W41" s="709"/>
      <c r="X41" s="709"/>
      <c r="Y41" s="713"/>
      <c r="Z41" s="714">
        <v>100</v>
      </c>
      <c r="AA41" s="714"/>
      <c r="AB41" s="714"/>
      <c r="AC41" s="714"/>
      <c r="AD41" s="715">
        <v>19235783</v>
      </c>
      <c r="AE41" s="715"/>
      <c r="AF41" s="715"/>
      <c r="AG41" s="715"/>
      <c r="AH41" s="715"/>
      <c r="AI41" s="715"/>
      <c r="AJ41" s="715"/>
      <c r="AK41" s="715"/>
      <c r="AL41" s="716">
        <v>100</v>
      </c>
      <c r="AM41" s="696"/>
      <c r="AN41" s="696"/>
      <c r="AO41" s="717"/>
      <c r="AQ41" s="699" t="s">
        <v>355</v>
      </c>
      <c r="AR41" s="700"/>
      <c r="AS41" s="700"/>
      <c r="AT41" s="700"/>
      <c r="AU41" s="700"/>
      <c r="AV41" s="700"/>
      <c r="AW41" s="700"/>
      <c r="AX41" s="700"/>
      <c r="AY41" s="701"/>
      <c r="AZ41" s="636">
        <v>532238</v>
      </c>
      <c r="BA41" s="637"/>
      <c r="BB41" s="637"/>
      <c r="BC41" s="637"/>
      <c r="BD41" s="668"/>
      <c r="BE41" s="668"/>
      <c r="BF41" s="691"/>
      <c r="BG41" s="684"/>
      <c r="BH41" s="685"/>
      <c r="BI41" s="685"/>
      <c r="BJ41" s="685"/>
      <c r="BK41" s="685"/>
      <c r="BL41" s="217"/>
      <c r="BM41" s="634" t="s">
        <v>356</v>
      </c>
      <c r="BN41" s="634"/>
      <c r="BO41" s="634"/>
      <c r="BP41" s="634"/>
      <c r="BQ41" s="634"/>
      <c r="BR41" s="634"/>
      <c r="BS41" s="634"/>
      <c r="BT41" s="634"/>
      <c r="BU41" s="635"/>
      <c r="BV41" s="636" t="s">
        <v>178</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178</v>
      </c>
      <c r="CS41" s="668"/>
      <c r="CT41" s="668"/>
      <c r="CU41" s="668"/>
      <c r="CV41" s="668"/>
      <c r="CW41" s="668"/>
      <c r="CX41" s="668"/>
      <c r="CY41" s="669"/>
      <c r="CZ41" s="641" t="s">
        <v>178</v>
      </c>
      <c r="DA41" s="666"/>
      <c r="DB41" s="666"/>
      <c r="DC41" s="670"/>
      <c r="DD41" s="645" t="s">
        <v>240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358</v>
      </c>
      <c r="AR42" s="706"/>
      <c r="AS42" s="706"/>
      <c r="AT42" s="706"/>
      <c r="AU42" s="706"/>
      <c r="AV42" s="706"/>
      <c r="AW42" s="706"/>
      <c r="AX42" s="706"/>
      <c r="AY42" s="707"/>
      <c r="AZ42" s="708">
        <v>2278366</v>
      </c>
      <c r="BA42" s="709"/>
      <c r="BB42" s="709"/>
      <c r="BC42" s="709"/>
      <c r="BD42" s="695"/>
      <c r="BE42" s="695"/>
      <c r="BF42" s="697"/>
      <c r="BG42" s="686"/>
      <c r="BH42" s="687"/>
      <c r="BI42" s="687"/>
      <c r="BJ42" s="687"/>
      <c r="BK42" s="687"/>
      <c r="BL42" s="218"/>
      <c r="BM42" s="658" t="s">
        <v>359</v>
      </c>
      <c r="BN42" s="658"/>
      <c r="BO42" s="658"/>
      <c r="BP42" s="658"/>
      <c r="BQ42" s="658"/>
      <c r="BR42" s="658"/>
      <c r="BS42" s="658"/>
      <c r="BT42" s="658"/>
      <c r="BU42" s="659"/>
      <c r="BV42" s="708">
        <v>321</v>
      </c>
      <c r="BW42" s="709"/>
      <c r="BX42" s="709"/>
      <c r="BY42" s="709"/>
      <c r="BZ42" s="709"/>
      <c r="CA42" s="709"/>
      <c r="CB42" s="718"/>
      <c r="CD42" s="633" t="s">
        <v>360</v>
      </c>
      <c r="CE42" s="634"/>
      <c r="CF42" s="634"/>
      <c r="CG42" s="634"/>
      <c r="CH42" s="634"/>
      <c r="CI42" s="634"/>
      <c r="CJ42" s="634"/>
      <c r="CK42" s="634"/>
      <c r="CL42" s="634"/>
      <c r="CM42" s="634"/>
      <c r="CN42" s="634"/>
      <c r="CO42" s="634"/>
      <c r="CP42" s="634"/>
      <c r="CQ42" s="635"/>
      <c r="CR42" s="636">
        <v>2003698</v>
      </c>
      <c r="CS42" s="668"/>
      <c r="CT42" s="668"/>
      <c r="CU42" s="668"/>
      <c r="CV42" s="668"/>
      <c r="CW42" s="668"/>
      <c r="CX42" s="668"/>
      <c r="CY42" s="669"/>
      <c r="CZ42" s="641">
        <v>5.9</v>
      </c>
      <c r="DA42" s="666"/>
      <c r="DB42" s="666"/>
      <c r="DC42" s="670"/>
      <c r="DD42" s="645">
        <v>780032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361</v>
      </c>
      <c r="CD43" s="633" t="s">
        <v>362</v>
      </c>
      <c r="CE43" s="634"/>
      <c r="CF43" s="634"/>
      <c r="CG43" s="634"/>
      <c r="CH43" s="634"/>
      <c r="CI43" s="634"/>
      <c r="CJ43" s="634"/>
      <c r="CK43" s="634"/>
      <c r="CL43" s="634"/>
      <c r="CM43" s="634"/>
      <c r="CN43" s="634"/>
      <c r="CO43" s="634"/>
      <c r="CP43" s="634"/>
      <c r="CQ43" s="635"/>
      <c r="CR43" s="636">
        <v>225485</v>
      </c>
      <c r="CS43" s="668"/>
      <c r="CT43" s="668"/>
      <c r="CU43" s="668"/>
      <c r="CV43" s="668"/>
      <c r="CW43" s="668"/>
      <c r="CX43" s="668"/>
      <c r="CY43" s="669"/>
      <c r="CZ43" s="641">
        <v>0.7</v>
      </c>
      <c r="DA43" s="666"/>
      <c r="DB43" s="666"/>
      <c r="DC43" s="670"/>
      <c r="DD43" s="645">
        <v>225485</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310</v>
      </c>
      <c r="CE44" s="673"/>
      <c r="CF44" s="633" t="s">
        <v>364</v>
      </c>
      <c r="CG44" s="634"/>
      <c r="CH44" s="634"/>
      <c r="CI44" s="634"/>
      <c r="CJ44" s="634"/>
      <c r="CK44" s="634"/>
      <c r="CL44" s="634"/>
      <c r="CM44" s="634"/>
      <c r="CN44" s="634"/>
      <c r="CO44" s="634"/>
      <c r="CP44" s="634"/>
      <c r="CQ44" s="635"/>
      <c r="CR44" s="636">
        <v>1974577</v>
      </c>
      <c r="CS44" s="637"/>
      <c r="CT44" s="637"/>
      <c r="CU44" s="637"/>
      <c r="CV44" s="637"/>
      <c r="CW44" s="637"/>
      <c r="CX44" s="637"/>
      <c r="CY44" s="638"/>
      <c r="CZ44" s="641">
        <v>5.8</v>
      </c>
      <c r="DA44" s="642"/>
      <c r="DB44" s="642"/>
      <c r="DC44" s="648"/>
      <c r="DD44" s="645">
        <v>754946</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366</v>
      </c>
      <c r="CG45" s="634"/>
      <c r="CH45" s="634"/>
      <c r="CI45" s="634"/>
      <c r="CJ45" s="634"/>
      <c r="CK45" s="634"/>
      <c r="CL45" s="634"/>
      <c r="CM45" s="634"/>
      <c r="CN45" s="634"/>
      <c r="CO45" s="634"/>
      <c r="CP45" s="634"/>
      <c r="CQ45" s="635"/>
      <c r="CR45" s="636">
        <v>810865</v>
      </c>
      <c r="CS45" s="668"/>
      <c r="CT45" s="668"/>
      <c r="CU45" s="668"/>
      <c r="CV45" s="668"/>
      <c r="CW45" s="668"/>
      <c r="CX45" s="668"/>
      <c r="CY45" s="669"/>
      <c r="CZ45" s="641">
        <v>2.4</v>
      </c>
      <c r="DA45" s="666"/>
      <c r="DB45" s="666"/>
      <c r="DC45" s="670"/>
      <c r="DD45" s="645">
        <v>19140</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367</v>
      </c>
      <c r="CG46" s="634"/>
      <c r="CH46" s="634"/>
      <c r="CI46" s="634"/>
      <c r="CJ46" s="634"/>
      <c r="CK46" s="634"/>
      <c r="CL46" s="634"/>
      <c r="CM46" s="634"/>
      <c r="CN46" s="634"/>
      <c r="CO46" s="634"/>
      <c r="CP46" s="634"/>
      <c r="CQ46" s="635"/>
      <c r="CR46" s="636">
        <v>1139221</v>
      </c>
      <c r="CS46" s="637"/>
      <c r="CT46" s="637"/>
      <c r="CU46" s="637"/>
      <c r="CV46" s="637"/>
      <c r="CW46" s="637"/>
      <c r="CX46" s="637"/>
      <c r="CY46" s="638"/>
      <c r="CZ46" s="641">
        <v>3.4</v>
      </c>
      <c r="DA46" s="642"/>
      <c r="DB46" s="642"/>
      <c r="DC46" s="648"/>
      <c r="DD46" s="645">
        <v>723115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368</v>
      </c>
      <c r="CG47" s="634"/>
      <c r="CH47" s="634"/>
      <c r="CI47" s="634"/>
      <c r="CJ47" s="634"/>
      <c r="CK47" s="634"/>
      <c r="CL47" s="634"/>
      <c r="CM47" s="634"/>
      <c r="CN47" s="634"/>
      <c r="CO47" s="634"/>
      <c r="CP47" s="634"/>
      <c r="CQ47" s="635"/>
      <c r="CR47" s="636">
        <v>29121</v>
      </c>
      <c r="CS47" s="668"/>
      <c r="CT47" s="668"/>
      <c r="CU47" s="668"/>
      <c r="CV47" s="668"/>
      <c r="CW47" s="668"/>
      <c r="CX47" s="668"/>
      <c r="CY47" s="669"/>
      <c r="CZ47" s="641">
        <v>0.1</v>
      </c>
      <c r="DA47" s="666"/>
      <c r="DB47" s="666"/>
      <c r="DC47" s="670"/>
      <c r="DD47" s="645">
        <v>25086</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369</v>
      </c>
      <c r="CG48" s="634"/>
      <c r="CH48" s="634"/>
      <c r="CI48" s="634"/>
      <c r="CJ48" s="634"/>
      <c r="CK48" s="634"/>
      <c r="CL48" s="634"/>
      <c r="CM48" s="634"/>
      <c r="CN48" s="634"/>
      <c r="CO48" s="634"/>
      <c r="CP48" s="634"/>
      <c r="CQ48" s="635"/>
      <c r="CR48" s="636" t="s">
        <v>178</v>
      </c>
      <c r="CS48" s="637"/>
      <c r="CT48" s="637"/>
      <c r="CU48" s="637"/>
      <c r="CV48" s="637"/>
      <c r="CW48" s="637"/>
      <c r="CX48" s="637"/>
      <c r="CY48" s="638"/>
      <c r="CZ48" s="641" t="s">
        <v>178</v>
      </c>
      <c r="DA48" s="642"/>
      <c r="DB48" s="642"/>
      <c r="DC48" s="648"/>
      <c r="DD48" s="645" t="s">
        <v>178</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370</v>
      </c>
      <c r="CE49" s="658"/>
      <c r="CF49" s="658"/>
      <c r="CG49" s="658"/>
      <c r="CH49" s="658"/>
      <c r="CI49" s="658"/>
      <c r="CJ49" s="658"/>
      <c r="CK49" s="658"/>
      <c r="CL49" s="658"/>
      <c r="CM49" s="658"/>
      <c r="CN49" s="658"/>
      <c r="CO49" s="658"/>
      <c r="CP49" s="658"/>
      <c r="CQ49" s="659"/>
      <c r="CR49" s="708">
        <v>33999469</v>
      </c>
      <c r="CS49" s="695"/>
      <c r="CT49" s="695"/>
      <c r="CU49" s="695"/>
      <c r="CV49" s="695"/>
      <c r="CW49" s="695"/>
      <c r="CX49" s="695"/>
      <c r="CY49" s="724"/>
      <c r="CZ49" s="716">
        <v>100</v>
      </c>
      <c r="DA49" s="725"/>
      <c r="DB49" s="725"/>
      <c r="DC49" s="726"/>
      <c r="DD49" s="727">
        <v>23024966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AnlPtr5UU2yp5X6J5AW30JMp/aRXBnfEfDT/xD3H8FlAOprexKeLR6D5gCGW+o5LLktH8w+uVClBebiqgHd7tQ==" saltValue="N5gaOQ8P1RwEW+6Gh3Keh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73" sqref="B73:P73"/>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372</v>
      </c>
      <c r="DK2" s="736"/>
      <c r="DL2" s="736"/>
      <c r="DM2" s="736"/>
      <c r="DN2" s="736"/>
      <c r="DO2" s="737"/>
      <c r="DP2" s="222"/>
      <c r="DQ2" s="735" t="s">
        <v>373</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6"/>
      <c r="BA5" s="226"/>
      <c r="BB5" s="226"/>
      <c r="BC5" s="226"/>
      <c r="BD5" s="226"/>
      <c r="BE5" s="227"/>
      <c r="BF5" s="227"/>
      <c r="BG5" s="227"/>
      <c r="BH5" s="227"/>
      <c r="BI5" s="227"/>
      <c r="BJ5" s="227"/>
      <c r="BK5" s="227"/>
      <c r="BL5" s="227"/>
      <c r="BM5" s="227"/>
      <c r="BN5" s="227"/>
      <c r="BO5" s="227"/>
      <c r="BP5" s="227"/>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393</v>
      </c>
      <c r="C7" s="763"/>
      <c r="D7" s="763"/>
      <c r="E7" s="763"/>
      <c r="F7" s="763"/>
      <c r="G7" s="763"/>
      <c r="H7" s="763"/>
      <c r="I7" s="763"/>
      <c r="J7" s="763"/>
      <c r="K7" s="763"/>
      <c r="L7" s="763"/>
      <c r="M7" s="763"/>
      <c r="N7" s="763"/>
      <c r="O7" s="763"/>
      <c r="P7" s="764"/>
      <c r="Q7" s="765">
        <v>36353</v>
      </c>
      <c r="R7" s="766"/>
      <c r="S7" s="766"/>
      <c r="T7" s="766"/>
      <c r="U7" s="766"/>
      <c r="V7" s="766">
        <v>34040</v>
      </c>
      <c r="W7" s="766"/>
      <c r="X7" s="766"/>
      <c r="Y7" s="766"/>
      <c r="Z7" s="766"/>
      <c r="AA7" s="766">
        <v>2313</v>
      </c>
      <c r="AB7" s="766"/>
      <c r="AC7" s="766"/>
      <c r="AD7" s="766"/>
      <c r="AE7" s="767"/>
      <c r="AF7" s="768">
        <v>1825</v>
      </c>
      <c r="AG7" s="769"/>
      <c r="AH7" s="769"/>
      <c r="AI7" s="769"/>
      <c r="AJ7" s="770"/>
      <c r="AK7" s="771">
        <v>1287</v>
      </c>
      <c r="AL7" s="772"/>
      <c r="AM7" s="772"/>
      <c r="AN7" s="772"/>
      <c r="AO7" s="772"/>
      <c r="AP7" s="772">
        <v>27218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601</v>
      </c>
      <c r="BT7" s="760"/>
      <c r="BU7" s="760"/>
      <c r="BV7" s="760"/>
      <c r="BW7" s="760"/>
      <c r="BX7" s="760"/>
      <c r="BY7" s="760"/>
      <c r="BZ7" s="760"/>
      <c r="CA7" s="760"/>
      <c r="CB7" s="760"/>
      <c r="CC7" s="760"/>
      <c r="CD7" s="760"/>
      <c r="CE7" s="760"/>
      <c r="CF7" s="760"/>
      <c r="CG7" s="775"/>
      <c r="CH7" s="756">
        <v>15</v>
      </c>
      <c r="CI7" s="757"/>
      <c r="CJ7" s="757"/>
      <c r="CK7" s="757"/>
      <c r="CL7" s="758"/>
      <c r="CM7" s="756">
        <v>215</v>
      </c>
      <c r="CN7" s="757"/>
      <c r="CO7" s="757"/>
      <c r="CP7" s="757"/>
      <c r="CQ7" s="758"/>
      <c r="CR7" s="756">
        <v>22</v>
      </c>
      <c r="CS7" s="757"/>
      <c r="CT7" s="757"/>
      <c r="CU7" s="757"/>
      <c r="CV7" s="758"/>
      <c r="CW7" s="756">
        <v>8</v>
      </c>
      <c r="CX7" s="757"/>
      <c r="CY7" s="757"/>
      <c r="CZ7" s="757"/>
      <c r="DA7" s="758"/>
      <c r="DB7" s="756">
        <v>0</v>
      </c>
      <c r="DC7" s="757"/>
      <c r="DD7" s="757"/>
      <c r="DE7" s="757"/>
      <c r="DF7" s="758"/>
      <c r="DG7" s="756">
        <v>0</v>
      </c>
      <c r="DH7" s="757"/>
      <c r="DI7" s="757"/>
      <c r="DJ7" s="757"/>
      <c r="DK7" s="758"/>
      <c r="DL7" s="756">
        <v>0</v>
      </c>
      <c r="DM7" s="757"/>
      <c r="DN7" s="757"/>
      <c r="DO7" s="757"/>
      <c r="DP7" s="758"/>
      <c r="DQ7" s="756">
        <v>0</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602</v>
      </c>
      <c r="BT8" s="787"/>
      <c r="BU8" s="787"/>
      <c r="BV8" s="787"/>
      <c r="BW8" s="787"/>
      <c r="BX8" s="787"/>
      <c r="BY8" s="787"/>
      <c r="BZ8" s="787"/>
      <c r="CA8" s="787"/>
      <c r="CB8" s="787"/>
      <c r="CC8" s="787"/>
      <c r="CD8" s="787"/>
      <c r="CE8" s="787"/>
      <c r="CF8" s="787"/>
      <c r="CG8" s="788"/>
      <c r="CH8" s="789">
        <v>6</v>
      </c>
      <c r="CI8" s="790"/>
      <c r="CJ8" s="790"/>
      <c r="CK8" s="790"/>
      <c r="CL8" s="791"/>
      <c r="CM8" s="789">
        <v>174</v>
      </c>
      <c r="CN8" s="790"/>
      <c r="CO8" s="790"/>
      <c r="CP8" s="790"/>
      <c r="CQ8" s="791"/>
      <c r="CR8" s="789">
        <v>100</v>
      </c>
      <c r="CS8" s="790"/>
      <c r="CT8" s="790"/>
      <c r="CU8" s="790"/>
      <c r="CV8" s="791"/>
      <c r="CW8" s="789">
        <v>34</v>
      </c>
      <c r="CX8" s="790"/>
      <c r="CY8" s="790"/>
      <c r="CZ8" s="790"/>
      <c r="DA8" s="791"/>
      <c r="DB8" s="789">
        <v>0</v>
      </c>
      <c r="DC8" s="790"/>
      <c r="DD8" s="790"/>
      <c r="DE8" s="790"/>
      <c r="DF8" s="791"/>
      <c r="DG8" s="789">
        <v>0</v>
      </c>
      <c r="DH8" s="790"/>
      <c r="DI8" s="790"/>
      <c r="DJ8" s="790"/>
      <c r="DK8" s="791"/>
      <c r="DL8" s="789">
        <v>0</v>
      </c>
      <c r="DM8" s="790"/>
      <c r="DN8" s="790"/>
      <c r="DO8" s="790"/>
      <c r="DP8" s="791"/>
      <c r="DQ8" s="789">
        <v>0</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395</v>
      </c>
      <c r="B23" s="802" t="s">
        <v>396</v>
      </c>
      <c r="C23" s="803"/>
      <c r="D23" s="803"/>
      <c r="E23" s="803"/>
      <c r="F23" s="803"/>
      <c r="G23" s="803"/>
      <c r="H23" s="803"/>
      <c r="I23" s="803"/>
      <c r="J23" s="803"/>
      <c r="K23" s="803"/>
      <c r="L23" s="803"/>
      <c r="M23" s="803"/>
      <c r="N23" s="803"/>
      <c r="O23" s="803"/>
      <c r="P23" s="804"/>
      <c r="Q23" s="805">
        <v>36353</v>
      </c>
      <c r="R23" s="806"/>
      <c r="S23" s="806"/>
      <c r="T23" s="806"/>
      <c r="U23" s="806"/>
      <c r="V23" s="806">
        <v>34040</v>
      </c>
      <c r="W23" s="806"/>
      <c r="X23" s="806"/>
      <c r="Y23" s="806"/>
      <c r="Z23" s="806"/>
      <c r="AA23" s="806">
        <v>2313</v>
      </c>
      <c r="AB23" s="806"/>
      <c r="AC23" s="806"/>
      <c r="AD23" s="806"/>
      <c r="AE23" s="807"/>
      <c r="AF23" s="808">
        <v>1825</v>
      </c>
      <c r="AG23" s="806"/>
      <c r="AH23" s="806"/>
      <c r="AI23" s="806"/>
      <c r="AJ23" s="809"/>
      <c r="AK23" s="810"/>
      <c r="AL23" s="811"/>
      <c r="AM23" s="811"/>
      <c r="AN23" s="811"/>
      <c r="AO23" s="811"/>
      <c r="AP23" s="806">
        <v>27218</v>
      </c>
      <c r="AQ23" s="806"/>
      <c r="AR23" s="806"/>
      <c r="AS23" s="806"/>
      <c r="AT23" s="806"/>
      <c r="AU23" s="822"/>
      <c r="AV23" s="822"/>
      <c r="AW23" s="822"/>
      <c r="AX23" s="822"/>
      <c r="AY23" s="823"/>
      <c r="AZ23" s="824" t="s">
        <v>178</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376</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383</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407</v>
      </c>
      <c r="C28" s="763"/>
      <c r="D28" s="763"/>
      <c r="E28" s="763"/>
      <c r="F28" s="763"/>
      <c r="G28" s="763"/>
      <c r="H28" s="763"/>
      <c r="I28" s="763"/>
      <c r="J28" s="763"/>
      <c r="K28" s="763"/>
      <c r="L28" s="763"/>
      <c r="M28" s="763"/>
      <c r="N28" s="763"/>
      <c r="O28" s="763"/>
      <c r="P28" s="764"/>
      <c r="Q28" s="835">
        <v>9357</v>
      </c>
      <c r="R28" s="836"/>
      <c r="S28" s="836"/>
      <c r="T28" s="836"/>
      <c r="U28" s="836"/>
      <c r="V28" s="836">
        <v>9087</v>
      </c>
      <c r="W28" s="836"/>
      <c r="X28" s="836"/>
      <c r="Y28" s="836"/>
      <c r="Z28" s="836"/>
      <c r="AA28" s="836">
        <v>270</v>
      </c>
      <c r="AB28" s="836"/>
      <c r="AC28" s="836"/>
      <c r="AD28" s="836"/>
      <c r="AE28" s="837"/>
      <c r="AF28" s="838">
        <v>270</v>
      </c>
      <c r="AG28" s="836"/>
      <c r="AH28" s="836"/>
      <c r="AI28" s="836"/>
      <c r="AJ28" s="839"/>
      <c r="AK28" s="840">
        <v>933</v>
      </c>
      <c r="AL28" s="841"/>
      <c r="AM28" s="841"/>
      <c r="AN28" s="841"/>
      <c r="AO28" s="841"/>
      <c r="AP28" s="841">
        <v>0</v>
      </c>
      <c r="AQ28" s="841"/>
      <c r="AR28" s="841"/>
      <c r="AS28" s="841"/>
      <c r="AT28" s="841"/>
      <c r="AU28" s="841">
        <v>0</v>
      </c>
      <c r="AV28" s="841"/>
      <c r="AW28" s="841"/>
      <c r="AX28" s="841"/>
      <c r="AY28" s="841"/>
      <c r="AZ28" s="842" t="s">
        <v>528</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408</v>
      </c>
      <c r="C29" s="794"/>
      <c r="D29" s="794"/>
      <c r="E29" s="794"/>
      <c r="F29" s="794"/>
      <c r="G29" s="794"/>
      <c r="H29" s="794"/>
      <c r="I29" s="794"/>
      <c r="J29" s="794"/>
      <c r="K29" s="794"/>
      <c r="L29" s="794"/>
      <c r="M29" s="794"/>
      <c r="N29" s="794"/>
      <c r="O29" s="794"/>
      <c r="P29" s="795"/>
      <c r="Q29" s="796">
        <v>7235</v>
      </c>
      <c r="R29" s="797"/>
      <c r="S29" s="797"/>
      <c r="T29" s="797"/>
      <c r="U29" s="797"/>
      <c r="V29" s="797">
        <v>7020</v>
      </c>
      <c r="W29" s="797"/>
      <c r="X29" s="797"/>
      <c r="Y29" s="797"/>
      <c r="Z29" s="797"/>
      <c r="AA29" s="797">
        <v>215</v>
      </c>
      <c r="AB29" s="797"/>
      <c r="AC29" s="797"/>
      <c r="AD29" s="797"/>
      <c r="AE29" s="798"/>
      <c r="AF29" s="799">
        <v>215</v>
      </c>
      <c r="AG29" s="800"/>
      <c r="AH29" s="800"/>
      <c r="AI29" s="800"/>
      <c r="AJ29" s="801"/>
      <c r="AK29" s="847">
        <v>1057</v>
      </c>
      <c r="AL29" s="843"/>
      <c r="AM29" s="843"/>
      <c r="AN29" s="843"/>
      <c r="AO29" s="843"/>
      <c r="AP29" s="843">
        <v>0</v>
      </c>
      <c r="AQ29" s="843"/>
      <c r="AR29" s="843"/>
      <c r="AS29" s="843"/>
      <c r="AT29" s="843"/>
      <c r="AU29" s="843">
        <v>0</v>
      </c>
      <c r="AV29" s="843"/>
      <c r="AW29" s="843"/>
      <c r="AX29" s="843"/>
      <c r="AY29" s="843"/>
      <c r="AZ29" s="844" t="s">
        <v>528</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409</v>
      </c>
      <c r="C30" s="794"/>
      <c r="D30" s="794"/>
      <c r="E30" s="794"/>
      <c r="F30" s="794"/>
      <c r="G30" s="794"/>
      <c r="H30" s="794"/>
      <c r="I30" s="794"/>
      <c r="J30" s="794"/>
      <c r="K30" s="794"/>
      <c r="L30" s="794"/>
      <c r="M30" s="794"/>
      <c r="N30" s="794"/>
      <c r="O30" s="794"/>
      <c r="P30" s="795"/>
      <c r="Q30" s="796">
        <v>1228</v>
      </c>
      <c r="R30" s="797"/>
      <c r="S30" s="797"/>
      <c r="T30" s="797"/>
      <c r="U30" s="797"/>
      <c r="V30" s="797">
        <v>1225</v>
      </c>
      <c r="W30" s="797"/>
      <c r="X30" s="797"/>
      <c r="Y30" s="797"/>
      <c r="Z30" s="797"/>
      <c r="AA30" s="797">
        <v>3</v>
      </c>
      <c r="AB30" s="797"/>
      <c r="AC30" s="797"/>
      <c r="AD30" s="797"/>
      <c r="AE30" s="798"/>
      <c r="AF30" s="799">
        <v>3</v>
      </c>
      <c r="AG30" s="800"/>
      <c r="AH30" s="800"/>
      <c r="AI30" s="800"/>
      <c r="AJ30" s="801"/>
      <c r="AK30" s="847">
        <v>201</v>
      </c>
      <c r="AL30" s="843"/>
      <c r="AM30" s="843"/>
      <c r="AN30" s="843"/>
      <c r="AO30" s="843"/>
      <c r="AP30" s="843">
        <v>0</v>
      </c>
      <c r="AQ30" s="843"/>
      <c r="AR30" s="843"/>
      <c r="AS30" s="843"/>
      <c r="AT30" s="843"/>
      <c r="AU30" s="843">
        <v>0</v>
      </c>
      <c r="AV30" s="843"/>
      <c r="AW30" s="843"/>
      <c r="AX30" s="843"/>
      <c r="AY30" s="843"/>
      <c r="AZ30" s="844" t="s">
        <v>528</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410</v>
      </c>
      <c r="C31" s="794"/>
      <c r="D31" s="794"/>
      <c r="E31" s="794"/>
      <c r="F31" s="794"/>
      <c r="G31" s="794"/>
      <c r="H31" s="794"/>
      <c r="I31" s="794"/>
      <c r="J31" s="794"/>
      <c r="K31" s="794"/>
      <c r="L31" s="794"/>
      <c r="M31" s="794"/>
      <c r="N31" s="794"/>
      <c r="O31" s="794"/>
      <c r="P31" s="795"/>
      <c r="Q31" s="796">
        <v>4340</v>
      </c>
      <c r="R31" s="797"/>
      <c r="S31" s="797"/>
      <c r="T31" s="797"/>
      <c r="U31" s="797"/>
      <c r="V31" s="797">
        <v>3890</v>
      </c>
      <c r="W31" s="797"/>
      <c r="X31" s="797"/>
      <c r="Y31" s="797"/>
      <c r="Z31" s="797"/>
      <c r="AA31" s="797">
        <v>450</v>
      </c>
      <c r="AB31" s="797"/>
      <c r="AC31" s="797"/>
      <c r="AD31" s="797"/>
      <c r="AE31" s="798"/>
      <c r="AF31" s="799">
        <v>2273</v>
      </c>
      <c r="AG31" s="800"/>
      <c r="AH31" s="800"/>
      <c r="AI31" s="800"/>
      <c r="AJ31" s="801"/>
      <c r="AK31" s="847">
        <v>558</v>
      </c>
      <c r="AL31" s="843"/>
      <c r="AM31" s="843"/>
      <c r="AN31" s="843"/>
      <c r="AO31" s="843"/>
      <c r="AP31" s="843">
        <v>3154</v>
      </c>
      <c r="AQ31" s="843"/>
      <c r="AR31" s="843"/>
      <c r="AS31" s="843"/>
      <c r="AT31" s="843"/>
      <c r="AU31" s="843">
        <v>1372</v>
      </c>
      <c r="AV31" s="843"/>
      <c r="AW31" s="843"/>
      <c r="AX31" s="843"/>
      <c r="AY31" s="843"/>
      <c r="AZ31" s="844" t="s">
        <v>528</v>
      </c>
      <c r="BA31" s="844"/>
      <c r="BB31" s="844"/>
      <c r="BC31" s="844"/>
      <c r="BD31" s="844"/>
      <c r="BE31" s="845" t="s">
        <v>411</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412</v>
      </c>
      <c r="C32" s="794"/>
      <c r="D32" s="794"/>
      <c r="E32" s="794"/>
      <c r="F32" s="794"/>
      <c r="G32" s="794"/>
      <c r="H32" s="794"/>
      <c r="I32" s="794"/>
      <c r="J32" s="794"/>
      <c r="K32" s="794"/>
      <c r="L32" s="794"/>
      <c r="M32" s="794"/>
      <c r="N32" s="794"/>
      <c r="O32" s="794"/>
      <c r="P32" s="795"/>
      <c r="Q32" s="796">
        <v>1851</v>
      </c>
      <c r="R32" s="797"/>
      <c r="S32" s="797"/>
      <c r="T32" s="797"/>
      <c r="U32" s="797"/>
      <c r="V32" s="797">
        <v>1782</v>
      </c>
      <c r="W32" s="797"/>
      <c r="X32" s="797"/>
      <c r="Y32" s="797"/>
      <c r="Z32" s="797"/>
      <c r="AA32" s="797">
        <v>69</v>
      </c>
      <c r="AB32" s="797"/>
      <c r="AC32" s="797"/>
      <c r="AD32" s="797"/>
      <c r="AE32" s="798"/>
      <c r="AF32" s="799">
        <v>921</v>
      </c>
      <c r="AG32" s="800"/>
      <c r="AH32" s="800"/>
      <c r="AI32" s="800"/>
      <c r="AJ32" s="801"/>
      <c r="AK32" s="847">
        <v>229</v>
      </c>
      <c r="AL32" s="843"/>
      <c r="AM32" s="843"/>
      <c r="AN32" s="843"/>
      <c r="AO32" s="843"/>
      <c r="AP32" s="843">
        <v>397</v>
      </c>
      <c r="AQ32" s="843"/>
      <c r="AR32" s="843"/>
      <c r="AS32" s="843"/>
      <c r="AT32" s="843"/>
      <c r="AU32" s="843">
        <v>0</v>
      </c>
      <c r="AV32" s="843"/>
      <c r="AW32" s="843"/>
      <c r="AX32" s="843"/>
      <c r="AY32" s="843"/>
      <c r="AZ32" s="844" t="s">
        <v>528</v>
      </c>
      <c r="BA32" s="844"/>
      <c r="BB32" s="844"/>
      <c r="BC32" s="844"/>
      <c r="BD32" s="844"/>
      <c r="BE32" s="845" t="s">
        <v>413</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414</v>
      </c>
      <c r="C33" s="794"/>
      <c r="D33" s="794"/>
      <c r="E33" s="794"/>
      <c r="F33" s="794"/>
      <c r="G33" s="794"/>
      <c r="H33" s="794"/>
      <c r="I33" s="794"/>
      <c r="J33" s="794"/>
      <c r="K33" s="794"/>
      <c r="L33" s="794"/>
      <c r="M33" s="794"/>
      <c r="N33" s="794"/>
      <c r="O33" s="794"/>
      <c r="P33" s="795"/>
      <c r="Q33" s="796">
        <v>2123</v>
      </c>
      <c r="R33" s="797"/>
      <c r="S33" s="797"/>
      <c r="T33" s="797"/>
      <c r="U33" s="797"/>
      <c r="V33" s="797">
        <v>2071</v>
      </c>
      <c r="W33" s="797"/>
      <c r="X33" s="797"/>
      <c r="Y33" s="797"/>
      <c r="Z33" s="797"/>
      <c r="AA33" s="797">
        <v>53</v>
      </c>
      <c r="AB33" s="797"/>
      <c r="AC33" s="797"/>
      <c r="AD33" s="797"/>
      <c r="AE33" s="798"/>
      <c r="AF33" s="799">
        <v>112</v>
      </c>
      <c r="AG33" s="800"/>
      <c r="AH33" s="800"/>
      <c r="AI33" s="800"/>
      <c r="AJ33" s="801"/>
      <c r="AK33" s="847">
        <v>400</v>
      </c>
      <c r="AL33" s="843"/>
      <c r="AM33" s="843"/>
      <c r="AN33" s="843"/>
      <c r="AO33" s="843"/>
      <c r="AP33" s="843">
        <v>5565</v>
      </c>
      <c r="AQ33" s="843"/>
      <c r="AR33" s="843"/>
      <c r="AS33" s="843"/>
      <c r="AT33" s="843"/>
      <c r="AU33" s="843">
        <v>2209</v>
      </c>
      <c r="AV33" s="843"/>
      <c r="AW33" s="843"/>
      <c r="AX33" s="843"/>
      <c r="AY33" s="843"/>
      <c r="AZ33" s="844" t="s">
        <v>528</v>
      </c>
      <c r="BA33" s="844"/>
      <c r="BB33" s="844"/>
      <c r="BC33" s="844"/>
      <c r="BD33" s="844"/>
      <c r="BE33" s="845" t="s">
        <v>411</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415</v>
      </c>
      <c r="C34" s="794"/>
      <c r="D34" s="794"/>
      <c r="E34" s="794"/>
      <c r="F34" s="794"/>
      <c r="G34" s="794"/>
      <c r="H34" s="794"/>
      <c r="I34" s="794"/>
      <c r="J34" s="794"/>
      <c r="K34" s="794"/>
      <c r="L34" s="794"/>
      <c r="M34" s="794"/>
      <c r="N34" s="794"/>
      <c r="O34" s="794"/>
      <c r="P34" s="795"/>
      <c r="Q34" s="796">
        <v>86</v>
      </c>
      <c r="R34" s="797"/>
      <c r="S34" s="797"/>
      <c r="T34" s="797"/>
      <c r="U34" s="797"/>
      <c r="V34" s="797">
        <v>78</v>
      </c>
      <c r="W34" s="797"/>
      <c r="X34" s="797"/>
      <c r="Y34" s="797"/>
      <c r="Z34" s="797"/>
      <c r="AA34" s="797">
        <v>8</v>
      </c>
      <c r="AB34" s="797"/>
      <c r="AC34" s="797"/>
      <c r="AD34" s="797"/>
      <c r="AE34" s="798"/>
      <c r="AF34" s="799">
        <v>8</v>
      </c>
      <c r="AG34" s="800"/>
      <c r="AH34" s="800"/>
      <c r="AI34" s="800"/>
      <c r="AJ34" s="801"/>
      <c r="AK34" s="847">
        <v>61</v>
      </c>
      <c r="AL34" s="843"/>
      <c r="AM34" s="843"/>
      <c r="AN34" s="843"/>
      <c r="AO34" s="843"/>
      <c r="AP34" s="843">
        <v>0</v>
      </c>
      <c r="AQ34" s="843"/>
      <c r="AR34" s="843"/>
      <c r="AS34" s="843"/>
      <c r="AT34" s="843"/>
      <c r="AU34" s="843">
        <v>0</v>
      </c>
      <c r="AV34" s="843"/>
      <c r="AW34" s="843"/>
      <c r="AX34" s="843"/>
      <c r="AY34" s="843"/>
      <c r="AZ34" s="844" t="s">
        <v>528</v>
      </c>
      <c r="BA34" s="844"/>
      <c r="BB34" s="844"/>
      <c r="BC34" s="844"/>
      <c r="BD34" s="844"/>
      <c r="BE34" s="845" t="s">
        <v>416</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417</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395</v>
      </c>
      <c r="B63" s="802" t="s">
        <v>418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3801</v>
      </c>
      <c r="AG63" s="857"/>
      <c r="AH63" s="857"/>
      <c r="AI63" s="857"/>
      <c r="AJ63" s="858"/>
      <c r="AK63" s="859"/>
      <c r="AL63" s="854"/>
      <c r="AM63" s="854"/>
      <c r="AN63" s="854"/>
      <c r="AO63" s="854"/>
      <c r="AP63" s="857">
        <v>9116</v>
      </c>
      <c r="AQ63" s="857"/>
      <c r="AR63" s="857"/>
      <c r="AS63" s="857"/>
      <c r="AT63" s="857"/>
      <c r="AU63" s="857">
        <v>3581</v>
      </c>
      <c r="AV63" s="857"/>
      <c r="AW63" s="857"/>
      <c r="AX63" s="857"/>
      <c r="AY63" s="857"/>
      <c r="AZ63" s="861"/>
      <c r="BA63" s="861"/>
      <c r="BB63" s="861"/>
      <c r="BC63" s="861"/>
      <c r="BD63" s="861"/>
      <c r="BE63" s="862"/>
      <c r="BF63" s="862"/>
      <c r="BG63" s="862"/>
      <c r="BH63" s="862"/>
      <c r="BI63" s="863"/>
      <c r="BJ63" s="864" t="s">
        <v>178</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420</v>
      </c>
      <c r="B66" s="741"/>
      <c r="C66" s="741"/>
      <c r="D66" s="741"/>
      <c r="E66" s="741"/>
      <c r="F66" s="741"/>
      <c r="G66" s="741"/>
      <c r="H66" s="741"/>
      <c r="I66" s="741"/>
      <c r="J66" s="741"/>
      <c r="K66" s="741"/>
      <c r="L66" s="741"/>
      <c r="M66" s="741"/>
      <c r="N66" s="741"/>
      <c r="O66" s="741"/>
      <c r="P66" s="742"/>
      <c r="Q66" s="746" t="s">
        <v>421</v>
      </c>
      <c r="R66" s="747"/>
      <c r="S66" s="747"/>
      <c r="T66" s="747"/>
      <c r="U66" s="748"/>
      <c r="V66" s="746" t="s">
        <v>422</v>
      </c>
      <c r="W66" s="747"/>
      <c r="X66" s="747"/>
      <c r="Y66" s="747"/>
      <c r="Z66" s="748"/>
      <c r="AA66" s="746" t="s">
        <v>423</v>
      </c>
      <c r="AB66" s="747"/>
      <c r="AC66" s="747"/>
      <c r="AD66" s="747"/>
      <c r="AE66" s="748"/>
      <c r="AF66" s="867" t="s">
        <v>424</v>
      </c>
      <c r="AG66" s="828"/>
      <c r="AH66" s="828"/>
      <c r="AI66" s="828"/>
      <c r="AJ66" s="868"/>
      <c r="AK66" s="746" t="s">
        <v>425</v>
      </c>
      <c r="AL66" s="741"/>
      <c r="AM66" s="741"/>
      <c r="AN66" s="741"/>
      <c r="AO66" s="742"/>
      <c r="AP66" s="746" t="s">
        <v>404</v>
      </c>
      <c r="AQ66" s="747"/>
      <c r="AR66" s="747"/>
      <c r="AS66" s="747"/>
      <c r="AT66" s="748"/>
      <c r="AU66" s="746" t="s">
        <v>426</v>
      </c>
      <c r="AV66" s="747"/>
      <c r="AW66" s="747"/>
      <c r="AX66" s="747"/>
      <c r="AY66" s="748"/>
      <c r="AZ66" s="746" t="s">
        <v>383</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592</v>
      </c>
      <c r="C68" s="883"/>
      <c r="D68" s="883"/>
      <c r="E68" s="883"/>
      <c r="F68" s="883"/>
      <c r="G68" s="883"/>
      <c r="H68" s="883"/>
      <c r="I68" s="883"/>
      <c r="J68" s="883"/>
      <c r="K68" s="883"/>
      <c r="L68" s="883"/>
      <c r="M68" s="883"/>
      <c r="N68" s="883"/>
      <c r="O68" s="883"/>
      <c r="P68" s="884"/>
      <c r="Q68" s="885">
        <v>1645</v>
      </c>
      <c r="R68" s="879"/>
      <c r="S68" s="879"/>
      <c r="T68" s="879"/>
      <c r="U68" s="879"/>
      <c r="V68" s="879">
        <v>1604</v>
      </c>
      <c r="W68" s="879"/>
      <c r="X68" s="879"/>
      <c r="Y68" s="879"/>
      <c r="Z68" s="879"/>
      <c r="AA68" s="879">
        <v>40</v>
      </c>
      <c r="AB68" s="879"/>
      <c r="AC68" s="879"/>
      <c r="AD68" s="879"/>
      <c r="AE68" s="879"/>
      <c r="AF68" s="879">
        <v>40</v>
      </c>
      <c r="AG68" s="879"/>
      <c r="AH68" s="879"/>
      <c r="AI68" s="879"/>
      <c r="AJ68" s="879"/>
      <c r="AK68" s="879" t="s">
        <v>600</v>
      </c>
      <c r="AL68" s="879"/>
      <c r="AM68" s="879"/>
      <c r="AN68" s="879"/>
      <c r="AO68" s="879"/>
      <c r="AP68" s="879" t="s">
        <v>600</v>
      </c>
      <c r="AQ68" s="879"/>
      <c r="AR68" s="879"/>
      <c r="AS68" s="879"/>
      <c r="AT68" s="879"/>
      <c r="AU68" s="879" t="s">
        <v>600</v>
      </c>
      <c r="AV68" s="879"/>
      <c r="AW68" s="879"/>
      <c r="AX68" s="879"/>
      <c r="AY68" s="879"/>
      <c r="AZ68" s="880" t="s">
        <v>597</v>
      </c>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592</v>
      </c>
      <c r="C69" s="887"/>
      <c r="D69" s="887"/>
      <c r="E69" s="887"/>
      <c r="F69" s="887"/>
      <c r="G69" s="887"/>
      <c r="H69" s="887"/>
      <c r="I69" s="887"/>
      <c r="J69" s="887"/>
      <c r="K69" s="887"/>
      <c r="L69" s="887"/>
      <c r="M69" s="887"/>
      <c r="N69" s="887"/>
      <c r="O69" s="887"/>
      <c r="P69" s="888"/>
      <c r="Q69" s="889">
        <v>847072</v>
      </c>
      <c r="R69" s="843"/>
      <c r="S69" s="843"/>
      <c r="T69" s="843"/>
      <c r="U69" s="843"/>
      <c r="V69" s="843">
        <v>828353</v>
      </c>
      <c r="W69" s="843"/>
      <c r="X69" s="843"/>
      <c r="Y69" s="843"/>
      <c r="Z69" s="843"/>
      <c r="AA69" s="843">
        <v>18719</v>
      </c>
      <c r="AB69" s="843"/>
      <c r="AC69" s="843"/>
      <c r="AD69" s="843"/>
      <c r="AE69" s="843"/>
      <c r="AF69" s="843">
        <v>18719</v>
      </c>
      <c r="AG69" s="843"/>
      <c r="AH69" s="843"/>
      <c r="AI69" s="843"/>
      <c r="AJ69" s="843"/>
      <c r="AK69" s="843">
        <v>7694</v>
      </c>
      <c r="AL69" s="843"/>
      <c r="AM69" s="843"/>
      <c r="AN69" s="843"/>
      <c r="AO69" s="843"/>
      <c r="AP69" s="843" t="s">
        <v>600</v>
      </c>
      <c r="AQ69" s="843"/>
      <c r="AR69" s="843"/>
      <c r="AS69" s="843"/>
      <c r="AT69" s="843"/>
      <c r="AU69" s="843" t="s">
        <v>600</v>
      </c>
      <c r="AV69" s="843"/>
      <c r="AW69" s="843"/>
      <c r="AX69" s="843"/>
      <c r="AY69" s="843"/>
      <c r="AZ69" s="845" t="s">
        <v>598</v>
      </c>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593</v>
      </c>
      <c r="C70" s="887"/>
      <c r="D70" s="887"/>
      <c r="E70" s="887"/>
      <c r="F70" s="887"/>
      <c r="G70" s="887"/>
      <c r="H70" s="887"/>
      <c r="I70" s="887"/>
      <c r="J70" s="887"/>
      <c r="K70" s="887"/>
      <c r="L70" s="887"/>
      <c r="M70" s="887"/>
      <c r="N70" s="887"/>
      <c r="O70" s="887"/>
      <c r="P70" s="888"/>
      <c r="Q70" s="889">
        <v>23479</v>
      </c>
      <c r="R70" s="843"/>
      <c r="S70" s="843"/>
      <c r="T70" s="843"/>
      <c r="U70" s="843"/>
      <c r="V70" s="843">
        <v>22911</v>
      </c>
      <c r="W70" s="843"/>
      <c r="X70" s="843"/>
      <c r="Y70" s="843"/>
      <c r="Z70" s="843"/>
      <c r="AA70" s="843">
        <v>568</v>
      </c>
      <c r="AB70" s="843"/>
      <c r="AC70" s="843"/>
      <c r="AD70" s="843"/>
      <c r="AE70" s="843"/>
      <c r="AF70" s="843">
        <v>568</v>
      </c>
      <c r="AG70" s="843"/>
      <c r="AH70" s="843"/>
      <c r="AI70" s="843"/>
      <c r="AJ70" s="843"/>
      <c r="AK70" s="843">
        <v>21</v>
      </c>
      <c r="AL70" s="843"/>
      <c r="AM70" s="843"/>
      <c r="AN70" s="843"/>
      <c r="AO70" s="843"/>
      <c r="AP70" s="843" t="s">
        <v>600</v>
      </c>
      <c r="AQ70" s="843"/>
      <c r="AR70" s="843"/>
      <c r="AS70" s="843"/>
      <c r="AT70" s="843"/>
      <c r="AU70" s="843" t="s">
        <v>600</v>
      </c>
      <c r="AV70" s="843"/>
      <c r="AW70" s="843"/>
      <c r="AX70" s="843"/>
      <c r="AY70" s="843"/>
      <c r="AZ70" s="845" t="s">
        <v>597</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593</v>
      </c>
      <c r="C71" s="887"/>
      <c r="D71" s="887"/>
      <c r="E71" s="887"/>
      <c r="F71" s="887"/>
      <c r="G71" s="887"/>
      <c r="H71" s="887"/>
      <c r="I71" s="887"/>
      <c r="J71" s="887"/>
      <c r="K71" s="887"/>
      <c r="L71" s="887"/>
      <c r="M71" s="887"/>
      <c r="N71" s="887"/>
      <c r="O71" s="887"/>
      <c r="P71" s="888"/>
      <c r="Q71" s="889">
        <v>205</v>
      </c>
      <c r="R71" s="843"/>
      <c r="S71" s="843"/>
      <c r="T71" s="843"/>
      <c r="U71" s="843"/>
      <c r="V71" s="843">
        <v>97</v>
      </c>
      <c r="W71" s="843"/>
      <c r="X71" s="843"/>
      <c r="Y71" s="843"/>
      <c r="Z71" s="843"/>
      <c r="AA71" s="843">
        <v>108</v>
      </c>
      <c r="AB71" s="843"/>
      <c r="AC71" s="843"/>
      <c r="AD71" s="843"/>
      <c r="AE71" s="843"/>
      <c r="AF71" s="843">
        <v>108</v>
      </c>
      <c r="AG71" s="843"/>
      <c r="AH71" s="843"/>
      <c r="AI71" s="843"/>
      <c r="AJ71" s="843"/>
      <c r="AK71" s="843" t="s">
        <v>600</v>
      </c>
      <c r="AL71" s="843"/>
      <c r="AM71" s="843"/>
      <c r="AN71" s="843"/>
      <c r="AO71" s="843"/>
      <c r="AP71" s="843" t="s">
        <v>600</v>
      </c>
      <c r="AQ71" s="843"/>
      <c r="AR71" s="843"/>
      <c r="AS71" s="843"/>
      <c r="AT71" s="843"/>
      <c r="AU71" s="843" t="s">
        <v>600</v>
      </c>
      <c r="AV71" s="843"/>
      <c r="AW71" s="843"/>
      <c r="AX71" s="843"/>
      <c r="AY71" s="843"/>
      <c r="AZ71" s="845" t="s">
        <v>599</v>
      </c>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594</v>
      </c>
      <c r="C72" s="887"/>
      <c r="D72" s="887"/>
      <c r="E72" s="887"/>
      <c r="F72" s="887"/>
      <c r="G72" s="887"/>
      <c r="H72" s="887"/>
      <c r="I72" s="887"/>
      <c r="J72" s="887"/>
      <c r="K72" s="887"/>
      <c r="L72" s="887"/>
      <c r="M72" s="887"/>
      <c r="N72" s="887"/>
      <c r="O72" s="887"/>
      <c r="P72" s="888"/>
      <c r="Q72" s="889">
        <v>321</v>
      </c>
      <c r="R72" s="843"/>
      <c r="S72" s="843"/>
      <c r="T72" s="843"/>
      <c r="U72" s="843"/>
      <c r="V72" s="843">
        <v>310</v>
      </c>
      <c r="W72" s="843"/>
      <c r="X72" s="843"/>
      <c r="Y72" s="843"/>
      <c r="Z72" s="843"/>
      <c r="AA72" s="843">
        <v>11</v>
      </c>
      <c r="AB72" s="843"/>
      <c r="AC72" s="843"/>
      <c r="AD72" s="843"/>
      <c r="AE72" s="843"/>
      <c r="AF72" s="843">
        <v>11</v>
      </c>
      <c r="AG72" s="843"/>
      <c r="AH72" s="843"/>
      <c r="AI72" s="843"/>
      <c r="AJ72" s="843"/>
      <c r="AK72" s="843">
        <v>3</v>
      </c>
      <c r="AL72" s="843"/>
      <c r="AM72" s="843"/>
      <c r="AN72" s="843"/>
      <c r="AO72" s="843"/>
      <c r="AP72" s="843" t="s">
        <v>600</v>
      </c>
      <c r="AQ72" s="843"/>
      <c r="AR72" s="843"/>
      <c r="AS72" s="843"/>
      <c r="AT72" s="843"/>
      <c r="AU72" s="843" t="s">
        <v>600</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609</v>
      </c>
      <c r="C73" s="887"/>
      <c r="D73" s="887"/>
      <c r="E73" s="887"/>
      <c r="F73" s="887"/>
      <c r="G73" s="887"/>
      <c r="H73" s="887"/>
      <c r="I73" s="887"/>
      <c r="J73" s="887"/>
      <c r="K73" s="887"/>
      <c r="L73" s="887"/>
      <c r="M73" s="887"/>
      <c r="N73" s="887"/>
      <c r="O73" s="887"/>
      <c r="P73" s="888"/>
      <c r="Q73" s="889">
        <v>50790</v>
      </c>
      <c r="R73" s="843"/>
      <c r="S73" s="843"/>
      <c r="T73" s="843"/>
      <c r="U73" s="843"/>
      <c r="V73" s="843">
        <v>48213</v>
      </c>
      <c r="W73" s="843"/>
      <c r="X73" s="843"/>
      <c r="Y73" s="843"/>
      <c r="Z73" s="843"/>
      <c r="AA73" s="843">
        <v>2576</v>
      </c>
      <c r="AB73" s="843"/>
      <c r="AC73" s="843"/>
      <c r="AD73" s="843"/>
      <c r="AE73" s="843"/>
      <c r="AF73" s="843">
        <v>7908</v>
      </c>
      <c r="AG73" s="843"/>
      <c r="AH73" s="843"/>
      <c r="AI73" s="843"/>
      <c r="AJ73" s="843"/>
      <c r="AK73" s="843" t="s">
        <v>600</v>
      </c>
      <c r="AL73" s="843"/>
      <c r="AM73" s="843"/>
      <c r="AN73" s="843"/>
      <c r="AO73" s="843"/>
      <c r="AP73" s="843" t="s">
        <v>600</v>
      </c>
      <c r="AQ73" s="843"/>
      <c r="AR73" s="843"/>
      <c r="AS73" s="843"/>
      <c r="AT73" s="843"/>
      <c r="AU73" s="843" t="s">
        <v>600</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595</v>
      </c>
      <c r="C74" s="887"/>
      <c r="D74" s="887"/>
      <c r="E74" s="887"/>
      <c r="F74" s="887"/>
      <c r="G74" s="887"/>
      <c r="H74" s="887"/>
      <c r="I74" s="887"/>
      <c r="J74" s="887"/>
      <c r="K74" s="887"/>
      <c r="L74" s="887"/>
      <c r="M74" s="887"/>
      <c r="N74" s="887"/>
      <c r="O74" s="887"/>
      <c r="P74" s="888"/>
      <c r="Q74" s="889">
        <v>72</v>
      </c>
      <c r="R74" s="843"/>
      <c r="S74" s="843"/>
      <c r="T74" s="843"/>
      <c r="U74" s="843"/>
      <c r="V74" s="843">
        <v>64</v>
      </c>
      <c r="W74" s="843"/>
      <c r="X74" s="843"/>
      <c r="Y74" s="843"/>
      <c r="Z74" s="843"/>
      <c r="AA74" s="843">
        <v>8</v>
      </c>
      <c r="AB74" s="843"/>
      <c r="AC74" s="843"/>
      <c r="AD74" s="843"/>
      <c r="AE74" s="843"/>
      <c r="AF74" s="843">
        <v>8</v>
      </c>
      <c r="AG74" s="843"/>
      <c r="AH74" s="843"/>
      <c r="AI74" s="843"/>
      <c r="AJ74" s="843"/>
      <c r="AK74" s="843" t="s">
        <v>600</v>
      </c>
      <c r="AL74" s="843"/>
      <c r="AM74" s="843"/>
      <c r="AN74" s="843"/>
      <c r="AO74" s="843"/>
      <c r="AP74" s="843" t="s">
        <v>600</v>
      </c>
      <c r="AQ74" s="843"/>
      <c r="AR74" s="843"/>
      <c r="AS74" s="843"/>
      <c r="AT74" s="843"/>
      <c r="AU74" s="843" t="s">
        <v>600</v>
      </c>
      <c r="AV74" s="843"/>
      <c r="AW74" s="843"/>
      <c r="AX74" s="843"/>
      <c r="AY74" s="843"/>
      <c r="AZ74" s="845" t="s">
        <v>597</v>
      </c>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596</v>
      </c>
      <c r="C75" s="887"/>
      <c r="D75" s="887"/>
      <c r="E75" s="887"/>
      <c r="F75" s="887"/>
      <c r="G75" s="887"/>
      <c r="H75" s="887"/>
      <c r="I75" s="887"/>
      <c r="J75" s="887"/>
      <c r="K75" s="887"/>
      <c r="L75" s="887"/>
      <c r="M75" s="887"/>
      <c r="N75" s="887"/>
      <c r="O75" s="887"/>
      <c r="P75" s="888"/>
      <c r="Q75" s="890">
        <v>3628</v>
      </c>
      <c r="R75" s="891"/>
      <c r="S75" s="891"/>
      <c r="T75" s="891"/>
      <c r="U75" s="847"/>
      <c r="V75" s="892">
        <v>3387</v>
      </c>
      <c r="W75" s="891"/>
      <c r="X75" s="891"/>
      <c r="Y75" s="891"/>
      <c r="Z75" s="847"/>
      <c r="AA75" s="892">
        <v>242</v>
      </c>
      <c r="AB75" s="891"/>
      <c r="AC75" s="891"/>
      <c r="AD75" s="891"/>
      <c r="AE75" s="847"/>
      <c r="AF75" s="892">
        <v>239</v>
      </c>
      <c r="AG75" s="891"/>
      <c r="AH75" s="891"/>
      <c r="AI75" s="891"/>
      <c r="AJ75" s="847"/>
      <c r="AK75" s="843" t="s">
        <v>600</v>
      </c>
      <c r="AL75" s="843"/>
      <c r="AM75" s="843"/>
      <c r="AN75" s="843"/>
      <c r="AO75" s="843"/>
      <c r="AP75" s="892">
        <v>2531</v>
      </c>
      <c r="AQ75" s="891"/>
      <c r="AR75" s="891"/>
      <c r="AS75" s="891"/>
      <c r="AT75" s="847"/>
      <c r="AU75" s="843" t="s">
        <v>600</v>
      </c>
      <c r="AV75" s="843"/>
      <c r="AW75" s="843"/>
      <c r="AX75" s="843"/>
      <c r="AY75" s="843"/>
      <c r="AZ75" s="845" t="s">
        <v>608</v>
      </c>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395</v>
      </c>
      <c r="B88" s="802" t="s">
        <v>427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27601</v>
      </c>
      <c r="AG88" s="857"/>
      <c r="AH88" s="857"/>
      <c r="AI88" s="857"/>
      <c r="AJ88" s="857"/>
      <c r="AK88" s="854"/>
      <c r="AL88" s="854"/>
      <c r="AM88" s="854"/>
      <c r="AN88" s="854"/>
      <c r="AO88" s="854"/>
      <c r="AP88" s="857">
        <v>2531</v>
      </c>
      <c r="AQ88" s="857"/>
      <c r="AR88" s="857"/>
      <c r="AS88" s="857"/>
      <c r="AT88" s="857"/>
      <c r="AU88" s="857">
        <v>0</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802" t="s">
        <v>428</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122</v>
      </c>
      <c r="CS102" s="865"/>
      <c r="CT102" s="865"/>
      <c r="CU102" s="865"/>
      <c r="CV102" s="904"/>
      <c r="CW102" s="903">
        <v>42</v>
      </c>
      <c r="CX102" s="865"/>
      <c r="CY102" s="865"/>
      <c r="CZ102" s="865"/>
      <c r="DA102" s="904"/>
      <c r="DB102" s="903">
        <v>0</v>
      </c>
      <c r="DC102" s="865"/>
      <c r="DD102" s="865"/>
      <c r="DE102" s="865"/>
      <c r="DF102" s="904"/>
      <c r="DG102" s="903">
        <v>0</v>
      </c>
      <c r="DH102" s="865"/>
      <c r="DI102" s="865"/>
      <c r="DJ102" s="865"/>
      <c r="DK102" s="904"/>
      <c r="DL102" s="903">
        <v>0</v>
      </c>
      <c r="DM102" s="865"/>
      <c r="DN102" s="865"/>
      <c r="DO102" s="865"/>
      <c r="DP102" s="904"/>
      <c r="DQ102" s="903">
        <v>0</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430</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433</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434</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435</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436</v>
      </c>
      <c r="AB109" s="906"/>
      <c r="AC109" s="906"/>
      <c r="AD109" s="906"/>
      <c r="AE109" s="907"/>
      <c r="AF109" s="905" t="s">
        <v>437</v>
      </c>
      <c r="AG109" s="906"/>
      <c r="AH109" s="906"/>
      <c r="AI109" s="906"/>
      <c r="AJ109" s="907"/>
      <c r="AK109" s="905" t="s">
        <v>313</v>
      </c>
      <c r="AL109" s="906"/>
      <c r="AM109" s="906"/>
      <c r="AN109" s="906"/>
      <c r="AO109" s="907"/>
      <c r="AP109" s="905" t="s">
        <v>438</v>
      </c>
      <c r="AQ109" s="906"/>
      <c r="AR109" s="906"/>
      <c r="AS109" s="906"/>
      <c r="AT109" s="908"/>
      <c r="AU109" s="925" t="s">
        <v>435</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436</v>
      </c>
      <c r="BR109" s="906"/>
      <c r="BS109" s="906"/>
      <c r="BT109" s="906"/>
      <c r="BU109" s="907"/>
      <c r="BV109" s="905" t="s">
        <v>437</v>
      </c>
      <c r="BW109" s="906"/>
      <c r="BX109" s="906"/>
      <c r="BY109" s="906"/>
      <c r="BZ109" s="907"/>
      <c r="CA109" s="905" t="s">
        <v>313</v>
      </c>
      <c r="CB109" s="906"/>
      <c r="CC109" s="906"/>
      <c r="CD109" s="906"/>
      <c r="CE109" s="907"/>
      <c r="CF109" s="926" t="s">
        <v>438</v>
      </c>
      <c r="CG109" s="926"/>
      <c r="CH109" s="926"/>
      <c r="CI109" s="926"/>
      <c r="CJ109" s="926"/>
      <c r="CK109" s="905" t="s">
        <v>439</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436</v>
      </c>
      <c r="DH109" s="906"/>
      <c r="DI109" s="906"/>
      <c r="DJ109" s="906"/>
      <c r="DK109" s="907"/>
      <c r="DL109" s="905" t="s">
        <v>437</v>
      </c>
      <c r="DM109" s="906"/>
      <c r="DN109" s="906"/>
      <c r="DO109" s="906"/>
      <c r="DP109" s="907"/>
      <c r="DQ109" s="905" t="s">
        <v>313</v>
      </c>
      <c r="DR109" s="906"/>
      <c r="DS109" s="906"/>
      <c r="DT109" s="906"/>
      <c r="DU109" s="907"/>
      <c r="DV109" s="905" t="s">
        <v>438</v>
      </c>
      <c r="DW109" s="906"/>
      <c r="DX109" s="906"/>
      <c r="DY109" s="906"/>
      <c r="DZ109" s="908"/>
    </row>
    <row r="110" spans="1:131" s="224" customFormat="1" ht="26.25" customHeight="1" x14ac:dyDescent="0.2">
      <c r="A110" s="909" t="s">
        <v>440</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2449561</v>
      </c>
      <c r="AB110" s="913"/>
      <c r="AC110" s="913"/>
      <c r="AD110" s="913"/>
      <c r="AE110" s="914"/>
      <c r="AF110" s="915">
        <v>2541201</v>
      </c>
      <c r="AG110" s="913"/>
      <c r="AH110" s="913"/>
      <c r="AI110" s="913"/>
      <c r="AJ110" s="914"/>
      <c r="AK110" s="915">
        <v>2569326</v>
      </c>
      <c r="AL110" s="913"/>
      <c r="AM110" s="913"/>
      <c r="AN110" s="913"/>
      <c r="AO110" s="914"/>
      <c r="AP110" s="916">
        <v>14.9</v>
      </c>
      <c r="AQ110" s="917"/>
      <c r="AR110" s="917"/>
      <c r="AS110" s="917"/>
      <c r="AT110" s="918"/>
      <c r="AU110" s="919" t="s">
        <v>74</v>
      </c>
      <c r="AV110" s="920"/>
      <c r="AW110" s="920"/>
      <c r="AX110" s="920"/>
      <c r="AY110" s="920"/>
      <c r="AZ110" s="942" t="s">
        <v>441</v>
      </c>
      <c r="BA110" s="910"/>
      <c r="BB110" s="910"/>
      <c r="BC110" s="910"/>
      <c r="BD110" s="910"/>
      <c r="BE110" s="910"/>
      <c r="BF110" s="910"/>
      <c r="BG110" s="910"/>
      <c r="BH110" s="910"/>
      <c r="BI110" s="910"/>
      <c r="BJ110" s="910"/>
      <c r="BK110" s="910"/>
      <c r="BL110" s="910"/>
      <c r="BM110" s="910"/>
      <c r="BN110" s="910"/>
      <c r="BO110" s="910"/>
      <c r="BP110" s="911"/>
      <c r="BQ110" s="943">
        <v>28416427</v>
      </c>
      <c r="BR110" s="944"/>
      <c r="BS110" s="944"/>
      <c r="BT110" s="944"/>
      <c r="BU110" s="944"/>
      <c r="BV110" s="944">
        <v>28605773</v>
      </c>
      <c r="BW110" s="944"/>
      <c r="BX110" s="944"/>
      <c r="BY110" s="944"/>
      <c r="BZ110" s="944"/>
      <c r="CA110" s="944">
        <v>27218089</v>
      </c>
      <c r="CB110" s="944"/>
      <c r="CC110" s="944"/>
      <c r="CD110" s="944"/>
      <c r="CE110" s="944"/>
      <c r="CF110" s="957">
        <v>157.6</v>
      </c>
      <c r="CG110" s="958"/>
      <c r="CH110" s="958"/>
      <c r="CI110" s="958"/>
      <c r="CJ110" s="958"/>
      <c r="CK110" s="959" t="s">
        <v>442</v>
      </c>
      <c r="CL110" s="960"/>
      <c r="CM110" s="942" t="s">
        <v>443</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444</v>
      </c>
      <c r="DH110" s="944"/>
      <c r="DI110" s="944"/>
      <c r="DJ110" s="944"/>
      <c r="DK110" s="944"/>
      <c r="DL110" s="944" t="s">
        <v>444</v>
      </c>
      <c r="DM110" s="944"/>
      <c r="DN110" s="944"/>
      <c r="DO110" s="944"/>
      <c r="DP110" s="944"/>
      <c r="DQ110" s="944" t="s">
        <v>444</v>
      </c>
      <c r="DR110" s="944"/>
      <c r="DS110" s="944"/>
      <c r="DT110" s="944"/>
      <c r="DU110" s="944"/>
      <c r="DV110" s="945" t="s">
        <v>444</v>
      </c>
      <c r="DW110" s="945"/>
      <c r="DX110" s="945"/>
      <c r="DY110" s="945"/>
      <c r="DZ110" s="946"/>
    </row>
    <row r="111" spans="1:131" s="224" customFormat="1" ht="26.25" customHeight="1" x14ac:dyDescent="0.2">
      <c r="A111" s="947" t="s">
        <v>445</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178</v>
      </c>
      <c r="AB111" s="951"/>
      <c r="AC111" s="951"/>
      <c r="AD111" s="951"/>
      <c r="AE111" s="952"/>
      <c r="AF111" s="953" t="s">
        <v>444</v>
      </c>
      <c r="AG111" s="951"/>
      <c r="AH111" s="951"/>
      <c r="AI111" s="951"/>
      <c r="AJ111" s="952"/>
      <c r="AK111" s="953" t="s">
        <v>444</v>
      </c>
      <c r="AL111" s="951"/>
      <c r="AM111" s="951"/>
      <c r="AN111" s="951"/>
      <c r="AO111" s="952"/>
      <c r="AP111" s="954" t="s">
        <v>446</v>
      </c>
      <c r="AQ111" s="955"/>
      <c r="AR111" s="955"/>
      <c r="AS111" s="955"/>
      <c r="AT111" s="956"/>
      <c r="AU111" s="921"/>
      <c r="AV111" s="922"/>
      <c r="AW111" s="922"/>
      <c r="AX111" s="922"/>
      <c r="AY111" s="922"/>
      <c r="AZ111" s="935" t="s">
        <v>447</v>
      </c>
      <c r="BA111" s="936"/>
      <c r="BB111" s="936"/>
      <c r="BC111" s="936"/>
      <c r="BD111" s="936"/>
      <c r="BE111" s="936"/>
      <c r="BF111" s="936"/>
      <c r="BG111" s="936"/>
      <c r="BH111" s="936"/>
      <c r="BI111" s="936"/>
      <c r="BJ111" s="936"/>
      <c r="BK111" s="936"/>
      <c r="BL111" s="936"/>
      <c r="BM111" s="936"/>
      <c r="BN111" s="936"/>
      <c r="BO111" s="936"/>
      <c r="BP111" s="937"/>
      <c r="BQ111" s="938" t="s">
        <v>444</v>
      </c>
      <c r="BR111" s="939"/>
      <c r="BS111" s="939"/>
      <c r="BT111" s="939"/>
      <c r="BU111" s="939"/>
      <c r="BV111" s="939" t="s">
        <v>448</v>
      </c>
      <c r="BW111" s="939"/>
      <c r="BX111" s="939"/>
      <c r="BY111" s="939"/>
      <c r="BZ111" s="939"/>
      <c r="CA111" s="939" t="s">
        <v>444</v>
      </c>
      <c r="CB111" s="939"/>
      <c r="CC111" s="939"/>
      <c r="CD111" s="939"/>
      <c r="CE111" s="939"/>
      <c r="CF111" s="933" t="s">
        <v>444</v>
      </c>
      <c r="CG111" s="934"/>
      <c r="CH111" s="934"/>
      <c r="CI111" s="934"/>
      <c r="CJ111" s="934"/>
      <c r="CK111" s="961"/>
      <c r="CL111" s="962"/>
      <c r="CM111" s="935" t="s">
        <v>449</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446</v>
      </c>
      <c r="DH111" s="939"/>
      <c r="DI111" s="939"/>
      <c r="DJ111" s="939"/>
      <c r="DK111" s="939"/>
      <c r="DL111" s="939" t="s">
        <v>444</v>
      </c>
      <c r="DM111" s="939"/>
      <c r="DN111" s="939"/>
      <c r="DO111" s="939"/>
      <c r="DP111" s="939"/>
      <c r="DQ111" s="939" t="s">
        <v>448</v>
      </c>
      <c r="DR111" s="939"/>
      <c r="DS111" s="939"/>
      <c r="DT111" s="939"/>
      <c r="DU111" s="939"/>
      <c r="DV111" s="940" t="s">
        <v>448</v>
      </c>
      <c r="DW111" s="940"/>
      <c r="DX111" s="940"/>
      <c r="DY111" s="940"/>
      <c r="DZ111" s="941"/>
    </row>
    <row r="112" spans="1:131" s="224" customFormat="1" ht="26.25" customHeight="1" x14ac:dyDescent="0.2">
      <c r="A112" s="965" t="s">
        <v>450</v>
      </c>
      <c r="B112" s="966"/>
      <c r="C112" s="936" t="s">
        <v>451</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444</v>
      </c>
      <c r="AB112" s="972"/>
      <c r="AC112" s="972"/>
      <c r="AD112" s="972"/>
      <c r="AE112" s="973"/>
      <c r="AF112" s="974" t="s">
        <v>444</v>
      </c>
      <c r="AG112" s="972"/>
      <c r="AH112" s="972"/>
      <c r="AI112" s="972"/>
      <c r="AJ112" s="973"/>
      <c r="AK112" s="974" t="s">
        <v>178</v>
      </c>
      <c r="AL112" s="972"/>
      <c r="AM112" s="972"/>
      <c r="AN112" s="972"/>
      <c r="AO112" s="973"/>
      <c r="AP112" s="975" t="s">
        <v>446</v>
      </c>
      <c r="AQ112" s="976"/>
      <c r="AR112" s="976"/>
      <c r="AS112" s="976"/>
      <c r="AT112" s="977"/>
      <c r="AU112" s="921"/>
      <c r="AV112" s="922"/>
      <c r="AW112" s="922"/>
      <c r="AX112" s="922"/>
      <c r="AY112" s="922"/>
      <c r="AZ112" s="935" t="s">
        <v>452</v>
      </c>
      <c r="BA112" s="936"/>
      <c r="BB112" s="936"/>
      <c r="BC112" s="936"/>
      <c r="BD112" s="936"/>
      <c r="BE112" s="936"/>
      <c r="BF112" s="936"/>
      <c r="BG112" s="936"/>
      <c r="BH112" s="936"/>
      <c r="BI112" s="936"/>
      <c r="BJ112" s="936"/>
      <c r="BK112" s="936"/>
      <c r="BL112" s="936"/>
      <c r="BM112" s="936"/>
      <c r="BN112" s="936"/>
      <c r="BO112" s="936"/>
      <c r="BP112" s="937"/>
      <c r="BQ112" s="938">
        <v>3971416</v>
      </c>
      <c r="BR112" s="939"/>
      <c r="BS112" s="939"/>
      <c r="BT112" s="939"/>
      <c r="BU112" s="939"/>
      <c r="BV112" s="939">
        <v>3826309</v>
      </c>
      <c r="BW112" s="939"/>
      <c r="BX112" s="939"/>
      <c r="BY112" s="939"/>
      <c r="BZ112" s="939"/>
      <c r="CA112" s="939">
        <v>3581901</v>
      </c>
      <c r="CB112" s="939"/>
      <c r="CC112" s="939"/>
      <c r="CD112" s="939"/>
      <c r="CE112" s="939"/>
      <c r="CF112" s="933">
        <v>20.7</v>
      </c>
      <c r="CG112" s="934"/>
      <c r="CH112" s="934"/>
      <c r="CI112" s="934"/>
      <c r="CJ112" s="934"/>
      <c r="CK112" s="961"/>
      <c r="CL112" s="962"/>
      <c r="CM112" s="935" t="s">
        <v>453</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444</v>
      </c>
      <c r="DH112" s="939"/>
      <c r="DI112" s="939"/>
      <c r="DJ112" s="939"/>
      <c r="DK112" s="939"/>
      <c r="DL112" s="939" t="s">
        <v>444</v>
      </c>
      <c r="DM112" s="939"/>
      <c r="DN112" s="939"/>
      <c r="DO112" s="939"/>
      <c r="DP112" s="939"/>
      <c r="DQ112" s="939" t="s">
        <v>444</v>
      </c>
      <c r="DR112" s="939"/>
      <c r="DS112" s="939"/>
      <c r="DT112" s="939"/>
      <c r="DU112" s="939"/>
      <c r="DV112" s="940" t="s">
        <v>444</v>
      </c>
      <c r="DW112" s="940"/>
      <c r="DX112" s="940"/>
      <c r="DY112" s="940"/>
      <c r="DZ112" s="941"/>
    </row>
    <row r="113" spans="1:130" s="224" customFormat="1" ht="26.25" customHeight="1" x14ac:dyDescent="0.2">
      <c r="A113" s="967"/>
      <c r="B113" s="968"/>
      <c r="C113" s="936" t="s">
        <v>454</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254312</v>
      </c>
      <c r="AB113" s="951"/>
      <c r="AC113" s="951"/>
      <c r="AD113" s="951"/>
      <c r="AE113" s="952"/>
      <c r="AF113" s="953">
        <v>277776</v>
      </c>
      <c r="AG113" s="951"/>
      <c r="AH113" s="951"/>
      <c r="AI113" s="951"/>
      <c r="AJ113" s="952"/>
      <c r="AK113" s="953">
        <v>316149</v>
      </c>
      <c r="AL113" s="951"/>
      <c r="AM113" s="951"/>
      <c r="AN113" s="951"/>
      <c r="AO113" s="952"/>
      <c r="AP113" s="954">
        <v>1.8</v>
      </c>
      <c r="AQ113" s="955"/>
      <c r="AR113" s="955"/>
      <c r="AS113" s="955"/>
      <c r="AT113" s="956"/>
      <c r="AU113" s="921"/>
      <c r="AV113" s="922"/>
      <c r="AW113" s="922"/>
      <c r="AX113" s="922"/>
      <c r="AY113" s="922"/>
      <c r="AZ113" s="935" t="s">
        <v>455</v>
      </c>
      <c r="BA113" s="936"/>
      <c r="BB113" s="936"/>
      <c r="BC113" s="936"/>
      <c r="BD113" s="936"/>
      <c r="BE113" s="936"/>
      <c r="BF113" s="936"/>
      <c r="BG113" s="936"/>
      <c r="BH113" s="936"/>
      <c r="BI113" s="936"/>
      <c r="BJ113" s="936"/>
      <c r="BK113" s="936"/>
      <c r="BL113" s="936"/>
      <c r="BM113" s="936"/>
      <c r="BN113" s="936"/>
      <c r="BO113" s="936"/>
      <c r="BP113" s="937"/>
      <c r="BQ113" s="938">
        <v>968196</v>
      </c>
      <c r="BR113" s="939"/>
      <c r="BS113" s="939"/>
      <c r="BT113" s="939"/>
      <c r="BU113" s="939"/>
      <c r="BV113" s="939">
        <v>982316</v>
      </c>
      <c r="BW113" s="939"/>
      <c r="BX113" s="939"/>
      <c r="BY113" s="939"/>
      <c r="BZ113" s="939"/>
      <c r="CA113" s="939">
        <v>930360</v>
      </c>
      <c r="CB113" s="939"/>
      <c r="CC113" s="939"/>
      <c r="CD113" s="939"/>
      <c r="CE113" s="939"/>
      <c r="CF113" s="933">
        <v>5.4</v>
      </c>
      <c r="CG113" s="934"/>
      <c r="CH113" s="934"/>
      <c r="CI113" s="934"/>
      <c r="CJ113" s="934"/>
      <c r="CK113" s="961"/>
      <c r="CL113" s="962"/>
      <c r="CM113" s="935" t="s">
        <v>456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446</v>
      </c>
      <c r="DH113" s="972"/>
      <c r="DI113" s="972"/>
      <c r="DJ113" s="972"/>
      <c r="DK113" s="973"/>
      <c r="DL113" s="974" t="s">
        <v>448</v>
      </c>
      <c r="DM113" s="972"/>
      <c r="DN113" s="972"/>
      <c r="DO113" s="972"/>
      <c r="DP113" s="973"/>
      <c r="DQ113" s="974" t="s">
        <v>444</v>
      </c>
      <c r="DR113" s="972"/>
      <c r="DS113" s="972"/>
      <c r="DT113" s="972"/>
      <c r="DU113" s="973"/>
      <c r="DV113" s="975" t="s">
        <v>444</v>
      </c>
      <c r="DW113" s="976"/>
      <c r="DX113" s="976"/>
      <c r="DY113" s="976"/>
      <c r="DZ113" s="977"/>
    </row>
    <row r="114" spans="1:130" s="224" customFormat="1" ht="26.25" customHeight="1" x14ac:dyDescent="0.2">
      <c r="A114" s="967"/>
      <c r="B114" s="968"/>
      <c r="C114" s="936" t="s">
        <v>457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55450</v>
      </c>
      <c r="AB114" s="972"/>
      <c r="AC114" s="972"/>
      <c r="AD114" s="972"/>
      <c r="AE114" s="973"/>
      <c r="AF114" s="974">
        <v>84208</v>
      </c>
      <c r="AG114" s="972"/>
      <c r="AH114" s="972"/>
      <c r="AI114" s="972"/>
      <c r="AJ114" s="973"/>
      <c r="AK114" s="974">
        <v>88963</v>
      </c>
      <c r="AL114" s="972"/>
      <c r="AM114" s="972"/>
      <c r="AN114" s="972"/>
      <c r="AO114" s="973"/>
      <c r="AP114" s="975">
        <v>0.5</v>
      </c>
      <c r="AQ114" s="976"/>
      <c r="AR114" s="976"/>
      <c r="AS114" s="976"/>
      <c r="AT114" s="977"/>
      <c r="AU114" s="921"/>
      <c r="AV114" s="922"/>
      <c r="AW114" s="922"/>
      <c r="AX114" s="922"/>
      <c r="AY114" s="922"/>
      <c r="AZ114" s="935" t="s">
        <v>458</v>
      </c>
      <c r="BA114" s="936"/>
      <c r="BB114" s="936"/>
      <c r="BC114" s="936"/>
      <c r="BD114" s="936"/>
      <c r="BE114" s="936"/>
      <c r="BF114" s="936"/>
      <c r="BG114" s="936"/>
      <c r="BH114" s="936"/>
      <c r="BI114" s="936"/>
      <c r="BJ114" s="936"/>
      <c r="BK114" s="936"/>
      <c r="BL114" s="936"/>
      <c r="BM114" s="936"/>
      <c r="BN114" s="936"/>
      <c r="BO114" s="936"/>
      <c r="BP114" s="937"/>
      <c r="BQ114" s="938">
        <v>2754515</v>
      </c>
      <c r="BR114" s="939"/>
      <c r="BS114" s="939"/>
      <c r="BT114" s="939"/>
      <c r="BU114" s="939"/>
      <c r="BV114" s="939">
        <v>2636070</v>
      </c>
      <c r="BW114" s="939"/>
      <c r="BX114" s="939"/>
      <c r="BY114" s="939"/>
      <c r="BZ114" s="939"/>
      <c r="CA114" s="939">
        <v>2600555</v>
      </c>
      <c r="CB114" s="939"/>
      <c r="CC114" s="939"/>
      <c r="CD114" s="939"/>
      <c r="CE114" s="939"/>
      <c r="CF114" s="933">
        <v>15.1</v>
      </c>
      <c r="CG114" s="934"/>
      <c r="CH114" s="934"/>
      <c r="CI114" s="934"/>
      <c r="CJ114" s="934"/>
      <c r="CK114" s="961"/>
      <c r="CL114" s="962"/>
      <c r="CM114" s="935" t="s">
        <v>459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444</v>
      </c>
      <c r="DH114" s="972"/>
      <c r="DI114" s="972"/>
      <c r="DJ114" s="972"/>
      <c r="DK114" s="973"/>
      <c r="DL114" s="974" t="s">
        <v>444</v>
      </c>
      <c r="DM114" s="972"/>
      <c r="DN114" s="972"/>
      <c r="DO114" s="972"/>
      <c r="DP114" s="973"/>
      <c r="DQ114" s="974" t="s">
        <v>444</v>
      </c>
      <c r="DR114" s="972"/>
      <c r="DS114" s="972"/>
      <c r="DT114" s="972"/>
      <c r="DU114" s="973"/>
      <c r="DV114" s="975" t="s">
        <v>446</v>
      </c>
      <c r="DW114" s="976"/>
      <c r="DX114" s="976"/>
      <c r="DY114" s="976"/>
      <c r="DZ114" s="977"/>
    </row>
    <row r="115" spans="1:130" s="224" customFormat="1" ht="26.25" customHeight="1" x14ac:dyDescent="0.2">
      <c r="A115" s="967"/>
      <c r="B115" s="968"/>
      <c r="C115" s="936" t="s">
        <v>460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444</v>
      </c>
      <c r="AB115" s="951"/>
      <c r="AC115" s="951"/>
      <c r="AD115" s="951"/>
      <c r="AE115" s="952"/>
      <c r="AF115" s="953" t="s">
        <v>178</v>
      </c>
      <c r="AG115" s="951"/>
      <c r="AH115" s="951"/>
      <c r="AI115" s="951"/>
      <c r="AJ115" s="952"/>
      <c r="AK115" s="953" t="s">
        <v>448</v>
      </c>
      <c r="AL115" s="951"/>
      <c r="AM115" s="951"/>
      <c r="AN115" s="951"/>
      <c r="AO115" s="952"/>
      <c r="AP115" s="954" t="s">
        <v>178</v>
      </c>
      <c r="AQ115" s="955"/>
      <c r="AR115" s="955"/>
      <c r="AS115" s="955"/>
      <c r="AT115" s="956"/>
      <c r="AU115" s="921"/>
      <c r="AV115" s="922"/>
      <c r="AW115" s="922"/>
      <c r="AX115" s="922"/>
      <c r="AY115" s="922"/>
      <c r="AZ115" s="935" t="s">
        <v>461</v>
      </c>
      <c r="BA115" s="936"/>
      <c r="BB115" s="936"/>
      <c r="BC115" s="936"/>
      <c r="BD115" s="936"/>
      <c r="BE115" s="936"/>
      <c r="BF115" s="936"/>
      <c r="BG115" s="936"/>
      <c r="BH115" s="936"/>
      <c r="BI115" s="936"/>
      <c r="BJ115" s="936"/>
      <c r="BK115" s="936"/>
      <c r="BL115" s="936"/>
      <c r="BM115" s="936"/>
      <c r="BN115" s="936"/>
      <c r="BO115" s="936"/>
      <c r="BP115" s="937"/>
      <c r="BQ115" s="938" t="s">
        <v>444</v>
      </c>
      <c r="BR115" s="939"/>
      <c r="BS115" s="939"/>
      <c r="BT115" s="939"/>
      <c r="BU115" s="939"/>
      <c r="BV115" s="939" t="s">
        <v>446</v>
      </c>
      <c r="BW115" s="939"/>
      <c r="BX115" s="939"/>
      <c r="BY115" s="939"/>
      <c r="BZ115" s="939"/>
      <c r="CA115" s="939" t="s">
        <v>444</v>
      </c>
      <c r="CB115" s="939"/>
      <c r="CC115" s="939"/>
      <c r="CD115" s="939"/>
      <c r="CE115" s="939"/>
      <c r="CF115" s="933" t="s">
        <v>448</v>
      </c>
      <c r="CG115" s="934"/>
      <c r="CH115" s="934"/>
      <c r="CI115" s="934"/>
      <c r="CJ115" s="934"/>
      <c r="CK115" s="961"/>
      <c r="CL115" s="962"/>
      <c r="CM115" s="935" t="s">
        <v>462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448</v>
      </c>
      <c r="DH115" s="972"/>
      <c r="DI115" s="972"/>
      <c r="DJ115" s="972"/>
      <c r="DK115" s="973"/>
      <c r="DL115" s="974" t="s">
        <v>444</v>
      </c>
      <c r="DM115" s="972"/>
      <c r="DN115" s="972"/>
      <c r="DO115" s="972"/>
      <c r="DP115" s="973"/>
      <c r="DQ115" s="974" t="s">
        <v>444</v>
      </c>
      <c r="DR115" s="972"/>
      <c r="DS115" s="972"/>
      <c r="DT115" s="972"/>
      <c r="DU115" s="973"/>
      <c r="DV115" s="975" t="s">
        <v>178</v>
      </c>
      <c r="DW115" s="976"/>
      <c r="DX115" s="976"/>
      <c r="DY115" s="976"/>
      <c r="DZ115" s="977"/>
    </row>
    <row r="116" spans="1:130" s="224" customFormat="1" ht="26.25" customHeight="1" x14ac:dyDescent="0.2">
      <c r="A116" s="969"/>
      <c r="B116" s="970"/>
      <c r="C116" s="978" t="s">
        <v>463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446</v>
      </c>
      <c r="AB116" s="972"/>
      <c r="AC116" s="972"/>
      <c r="AD116" s="972"/>
      <c r="AE116" s="973"/>
      <c r="AF116" s="974" t="s">
        <v>444</v>
      </c>
      <c r="AG116" s="972"/>
      <c r="AH116" s="972"/>
      <c r="AI116" s="972"/>
      <c r="AJ116" s="973"/>
      <c r="AK116" s="974" t="s">
        <v>444</v>
      </c>
      <c r="AL116" s="972"/>
      <c r="AM116" s="972"/>
      <c r="AN116" s="972"/>
      <c r="AO116" s="973"/>
      <c r="AP116" s="975" t="s">
        <v>444</v>
      </c>
      <c r="AQ116" s="976"/>
      <c r="AR116" s="976"/>
      <c r="AS116" s="976"/>
      <c r="AT116" s="977"/>
      <c r="AU116" s="921"/>
      <c r="AV116" s="922"/>
      <c r="AW116" s="922"/>
      <c r="AX116" s="922"/>
      <c r="AY116" s="922"/>
      <c r="AZ116" s="980" t="s">
        <v>464</v>
      </c>
      <c r="BA116" s="981"/>
      <c r="BB116" s="981"/>
      <c r="BC116" s="981"/>
      <c r="BD116" s="981"/>
      <c r="BE116" s="981"/>
      <c r="BF116" s="981"/>
      <c r="BG116" s="981"/>
      <c r="BH116" s="981"/>
      <c r="BI116" s="981"/>
      <c r="BJ116" s="981"/>
      <c r="BK116" s="981"/>
      <c r="BL116" s="981"/>
      <c r="BM116" s="981"/>
      <c r="BN116" s="981"/>
      <c r="BO116" s="981"/>
      <c r="BP116" s="982"/>
      <c r="BQ116" s="938" t="s">
        <v>444</v>
      </c>
      <c r="BR116" s="939"/>
      <c r="BS116" s="939"/>
      <c r="BT116" s="939"/>
      <c r="BU116" s="939"/>
      <c r="BV116" s="939" t="s">
        <v>444</v>
      </c>
      <c r="BW116" s="939"/>
      <c r="BX116" s="939"/>
      <c r="BY116" s="939"/>
      <c r="BZ116" s="939"/>
      <c r="CA116" s="939" t="s">
        <v>444</v>
      </c>
      <c r="CB116" s="939"/>
      <c r="CC116" s="939"/>
      <c r="CD116" s="939"/>
      <c r="CE116" s="939"/>
      <c r="CF116" s="933" t="s">
        <v>444</v>
      </c>
      <c r="CG116" s="934"/>
      <c r="CH116" s="934"/>
      <c r="CI116" s="934"/>
      <c r="CJ116" s="934"/>
      <c r="CK116" s="961"/>
      <c r="CL116" s="962"/>
      <c r="CM116" s="935" t="s">
        <v>465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448</v>
      </c>
      <c r="DH116" s="972"/>
      <c r="DI116" s="972"/>
      <c r="DJ116" s="972"/>
      <c r="DK116" s="973"/>
      <c r="DL116" s="974" t="s">
        <v>448</v>
      </c>
      <c r="DM116" s="972"/>
      <c r="DN116" s="972"/>
      <c r="DO116" s="972"/>
      <c r="DP116" s="973"/>
      <c r="DQ116" s="974" t="s">
        <v>444</v>
      </c>
      <c r="DR116" s="972"/>
      <c r="DS116" s="972"/>
      <c r="DT116" s="972"/>
      <c r="DU116" s="973"/>
      <c r="DV116" s="975" t="s">
        <v>444</v>
      </c>
      <c r="DW116" s="976"/>
      <c r="DX116" s="976"/>
      <c r="DY116" s="976"/>
      <c r="DZ116" s="977"/>
    </row>
    <row r="117" spans="1:130" s="224" customFormat="1" ht="26.25" customHeight="1" x14ac:dyDescent="0.2">
      <c r="A117" s="92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466</v>
      </c>
      <c r="Z117" s="907"/>
      <c r="AA117" s="991">
        <v>2759323</v>
      </c>
      <c r="AB117" s="992"/>
      <c r="AC117" s="992"/>
      <c r="AD117" s="992"/>
      <c r="AE117" s="993"/>
      <c r="AF117" s="994">
        <v>2903185</v>
      </c>
      <c r="AG117" s="992"/>
      <c r="AH117" s="992"/>
      <c r="AI117" s="992"/>
      <c r="AJ117" s="993"/>
      <c r="AK117" s="994">
        <v>2974438</v>
      </c>
      <c r="AL117" s="992"/>
      <c r="AM117" s="992"/>
      <c r="AN117" s="992"/>
      <c r="AO117" s="993"/>
      <c r="AP117" s="995"/>
      <c r="AQ117" s="996"/>
      <c r="AR117" s="996"/>
      <c r="AS117" s="996"/>
      <c r="AT117" s="997"/>
      <c r="AU117" s="921"/>
      <c r="AV117" s="922"/>
      <c r="AW117" s="922"/>
      <c r="AX117" s="922"/>
      <c r="AY117" s="922"/>
      <c r="AZ117" s="987" t="s">
        <v>467</v>
      </c>
      <c r="BA117" s="988"/>
      <c r="BB117" s="988"/>
      <c r="BC117" s="988"/>
      <c r="BD117" s="988"/>
      <c r="BE117" s="988"/>
      <c r="BF117" s="988"/>
      <c r="BG117" s="988"/>
      <c r="BH117" s="988"/>
      <c r="BI117" s="988"/>
      <c r="BJ117" s="988"/>
      <c r="BK117" s="988"/>
      <c r="BL117" s="988"/>
      <c r="BM117" s="988"/>
      <c r="BN117" s="988"/>
      <c r="BO117" s="988"/>
      <c r="BP117" s="989"/>
      <c r="BQ117" s="938" t="s">
        <v>178</v>
      </c>
      <c r="BR117" s="939"/>
      <c r="BS117" s="939"/>
      <c r="BT117" s="939"/>
      <c r="BU117" s="939"/>
      <c r="BV117" s="939" t="s">
        <v>178</v>
      </c>
      <c r="BW117" s="939"/>
      <c r="BX117" s="939"/>
      <c r="BY117" s="939"/>
      <c r="BZ117" s="939"/>
      <c r="CA117" s="939" t="s">
        <v>446</v>
      </c>
      <c r="CB117" s="939"/>
      <c r="CC117" s="939"/>
      <c r="CD117" s="939"/>
      <c r="CE117" s="939"/>
      <c r="CF117" s="933" t="s">
        <v>178</v>
      </c>
      <c r="CG117" s="934"/>
      <c r="CH117" s="934"/>
      <c r="CI117" s="934"/>
      <c r="CJ117" s="934"/>
      <c r="CK117" s="961"/>
      <c r="CL117" s="962"/>
      <c r="CM117" s="935" t="s">
        <v>468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178</v>
      </c>
      <c r="DH117" s="972"/>
      <c r="DI117" s="972"/>
      <c r="DJ117" s="972"/>
      <c r="DK117" s="973"/>
      <c r="DL117" s="974" t="s">
        <v>178</v>
      </c>
      <c r="DM117" s="972"/>
      <c r="DN117" s="972"/>
      <c r="DO117" s="972"/>
      <c r="DP117" s="973"/>
      <c r="DQ117" s="974" t="s">
        <v>446</v>
      </c>
      <c r="DR117" s="972"/>
      <c r="DS117" s="972"/>
      <c r="DT117" s="972"/>
      <c r="DU117" s="973"/>
      <c r="DV117" s="975" t="s">
        <v>178</v>
      </c>
      <c r="DW117" s="976"/>
      <c r="DX117" s="976"/>
      <c r="DY117" s="976"/>
      <c r="DZ117" s="977"/>
    </row>
    <row r="118" spans="1:130" s="224" customFormat="1" ht="26.25" customHeight="1" x14ac:dyDescent="0.2">
      <c r="A118" s="925" t="s">
        <v>439</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436</v>
      </c>
      <c r="AB118" s="906"/>
      <c r="AC118" s="906"/>
      <c r="AD118" s="906"/>
      <c r="AE118" s="907"/>
      <c r="AF118" s="905" t="s">
        <v>437</v>
      </c>
      <c r="AG118" s="906"/>
      <c r="AH118" s="906"/>
      <c r="AI118" s="906"/>
      <c r="AJ118" s="907"/>
      <c r="AK118" s="905" t="s">
        <v>313</v>
      </c>
      <c r="AL118" s="906"/>
      <c r="AM118" s="906"/>
      <c r="AN118" s="906"/>
      <c r="AO118" s="907"/>
      <c r="AP118" s="983" t="s">
        <v>438</v>
      </c>
      <c r="AQ118" s="984"/>
      <c r="AR118" s="984"/>
      <c r="AS118" s="984"/>
      <c r="AT118" s="985"/>
      <c r="AU118" s="921"/>
      <c r="AV118" s="922"/>
      <c r="AW118" s="922"/>
      <c r="AX118" s="922"/>
      <c r="AY118" s="922"/>
      <c r="AZ118" s="986" t="s">
        <v>469</v>
      </c>
      <c r="BA118" s="978"/>
      <c r="BB118" s="978"/>
      <c r="BC118" s="978"/>
      <c r="BD118" s="978"/>
      <c r="BE118" s="978"/>
      <c r="BF118" s="978"/>
      <c r="BG118" s="978"/>
      <c r="BH118" s="978"/>
      <c r="BI118" s="978"/>
      <c r="BJ118" s="978"/>
      <c r="BK118" s="978"/>
      <c r="BL118" s="978"/>
      <c r="BM118" s="978"/>
      <c r="BN118" s="978"/>
      <c r="BO118" s="978"/>
      <c r="BP118" s="979"/>
      <c r="BQ118" s="1012" t="s">
        <v>470</v>
      </c>
      <c r="BR118" s="1013"/>
      <c r="BS118" s="1013"/>
      <c r="BT118" s="1013"/>
      <c r="BU118" s="1013"/>
      <c r="BV118" s="1013" t="s">
        <v>470</v>
      </c>
      <c r="BW118" s="1013"/>
      <c r="BX118" s="1013"/>
      <c r="BY118" s="1013"/>
      <c r="BZ118" s="1013"/>
      <c r="CA118" s="1013" t="s">
        <v>470</v>
      </c>
      <c r="CB118" s="1013"/>
      <c r="CC118" s="1013"/>
      <c r="CD118" s="1013"/>
      <c r="CE118" s="1013"/>
      <c r="CF118" s="933" t="s">
        <v>470</v>
      </c>
      <c r="CG118" s="934"/>
      <c r="CH118" s="934"/>
      <c r="CI118" s="934"/>
      <c r="CJ118" s="934"/>
      <c r="CK118" s="961"/>
      <c r="CL118" s="962"/>
      <c r="CM118" s="935" t="s">
        <v>471</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470</v>
      </c>
      <c r="DH118" s="972"/>
      <c r="DI118" s="972"/>
      <c r="DJ118" s="972"/>
      <c r="DK118" s="973"/>
      <c r="DL118" s="974" t="s">
        <v>470</v>
      </c>
      <c r="DM118" s="972"/>
      <c r="DN118" s="972"/>
      <c r="DO118" s="972"/>
      <c r="DP118" s="973"/>
      <c r="DQ118" s="974" t="s">
        <v>470</v>
      </c>
      <c r="DR118" s="972"/>
      <c r="DS118" s="972"/>
      <c r="DT118" s="972"/>
      <c r="DU118" s="973"/>
      <c r="DV118" s="975" t="s">
        <v>470</v>
      </c>
      <c r="DW118" s="976"/>
      <c r="DX118" s="976"/>
      <c r="DY118" s="976"/>
      <c r="DZ118" s="977"/>
    </row>
    <row r="119" spans="1:130" s="224" customFormat="1" ht="26.25" customHeight="1" x14ac:dyDescent="0.2">
      <c r="A119" s="1069" t="s">
        <v>442</v>
      </c>
      <c r="B119" s="960"/>
      <c r="C119" s="942" t="s">
        <v>443</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470</v>
      </c>
      <c r="AB119" s="913"/>
      <c r="AC119" s="913"/>
      <c r="AD119" s="913"/>
      <c r="AE119" s="914"/>
      <c r="AF119" s="915" t="s">
        <v>470</v>
      </c>
      <c r="AG119" s="913"/>
      <c r="AH119" s="913"/>
      <c r="AI119" s="913"/>
      <c r="AJ119" s="914"/>
      <c r="AK119" s="915" t="s">
        <v>470</v>
      </c>
      <c r="AL119" s="913"/>
      <c r="AM119" s="913"/>
      <c r="AN119" s="913"/>
      <c r="AO119" s="914"/>
      <c r="AP119" s="916" t="s">
        <v>470</v>
      </c>
      <c r="AQ119" s="917"/>
      <c r="AR119" s="917"/>
      <c r="AS119" s="917"/>
      <c r="AT119" s="918"/>
      <c r="AU119" s="923"/>
      <c r="AV119" s="924"/>
      <c r="AW119" s="924"/>
      <c r="AX119" s="924"/>
      <c r="AY119" s="924"/>
      <c r="AZ119" s="245" t="s">
        <v>191</v>
      </c>
      <c r="BA119" s="245"/>
      <c r="BB119" s="245"/>
      <c r="BC119" s="245"/>
      <c r="BD119" s="245"/>
      <c r="BE119" s="245"/>
      <c r="BF119" s="245"/>
      <c r="BG119" s="245"/>
      <c r="BH119" s="245"/>
      <c r="BI119" s="245"/>
      <c r="BJ119" s="245"/>
      <c r="BK119" s="245"/>
      <c r="BL119" s="245"/>
      <c r="BM119" s="245"/>
      <c r="BN119" s="245"/>
      <c r="BO119" s="990" t="s">
        <v>472</v>
      </c>
      <c r="BP119" s="1018"/>
      <c r="BQ119" s="1012">
        <v>36110554</v>
      </c>
      <c r="BR119" s="1013"/>
      <c r="BS119" s="1013"/>
      <c r="BT119" s="1013"/>
      <c r="BU119" s="1013"/>
      <c r="BV119" s="1013">
        <v>36050468</v>
      </c>
      <c r="BW119" s="1013"/>
      <c r="BX119" s="1013"/>
      <c r="BY119" s="1013"/>
      <c r="BZ119" s="1013"/>
      <c r="CA119" s="1013">
        <v>34330905</v>
      </c>
      <c r="CB119" s="1013"/>
      <c r="CC119" s="1013"/>
      <c r="CD119" s="1013"/>
      <c r="CE119" s="1013"/>
      <c r="CF119" s="1014"/>
      <c r="CG119" s="1015"/>
      <c r="CH119" s="1015"/>
      <c r="CI119" s="1015"/>
      <c r="CJ119" s="1016"/>
      <c r="CK119" s="963"/>
      <c r="CL119" s="964"/>
      <c r="CM119" s="986" t="s">
        <v>473</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470</v>
      </c>
      <c r="DH119" s="999"/>
      <c r="DI119" s="999"/>
      <c r="DJ119" s="999"/>
      <c r="DK119" s="1000"/>
      <c r="DL119" s="998" t="s">
        <v>470</v>
      </c>
      <c r="DM119" s="999"/>
      <c r="DN119" s="999"/>
      <c r="DO119" s="999"/>
      <c r="DP119" s="1000"/>
      <c r="DQ119" s="998" t="s">
        <v>470</v>
      </c>
      <c r="DR119" s="999"/>
      <c r="DS119" s="999"/>
      <c r="DT119" s="999"/>
      <c r="DU119" s="1000"/>
      <c r="DV119" s="1001" t="s">
        <v>470</v>
      </c>
      <c r="DW119" s="1002"/>
      <c r="DX119" s="1002"/>
      <c r="DY119" s="1002"/>
      <c r="DZ119" s="1003"/>
    </row>
    <row r="120" spans="1:130" s="224" customFormat="1" ht="26.25" customHeight="1" x14ac:dyDescent="0.2">
      <c r="A120" s="1070"/>
      <c r="B120" s="962"/>
      <c r="C120" s="935" t="s">
        <v>449</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470</v>
      </c>
      <c r="AB120" s="972"/>
      <c r="AC120" s="972"/>
      <c r="AD120" s="972"/>
      <c r="AE120" s="973"/>
      <c r="AF120" s="974" t="s">
        <v>470</v>
      </c>
      <c r="AG120" s="972"/>
      <c r="AH120" s="972"/>
      <c r="AI120" s="972"/>
      <c r="AJ120" s="973"/>
      <c r="AK120" s="974" t="s">
        <v>470</v>
      </c>
      <c r="AL120" s="972"/>
      <c r="AM120" s="972"/>
      <c r="AN120" s="972"/>
      <c r="AO120" s="973"/>
      <c r="AP120" s="975" t="s">
        <v>470</v>
      </c>
      <c r="AQ120" s="976"/>
      <c r="AR120" s="976"/>
      <c r="AS120" s="976"/>
      <c r="AT120" s="977"/>
      <c r="AU120" s="1004" t="s">
        <v>474</v>
      </c>
      <c r="AV120" s="1005"/>
      <c r="AW120" s="1005"/>
      <c r="AX120" s="1005"/>
      <c r="AY120" s="1006"/>
      <c r="AZ120" s="942" t="s">
        <v>475</v>
      </c>
      <c r="BA120" s="910"/>
      <c r="BB120" s="910"/>
      <c r="BC120" s="910"/>
      <c r="BD120" s="910"/>
      <c r="BE120" s="910"/>
      <c r="BF120" s="910"/>
      <c r="BG120" s="910"/>
      <c r="BH120" s="910"/>
      <c r="BI120" s="910"/>
      <c r="BJ120" s="910"/>
      <c r="BK120" s="910"/>
      <c r="BL120" s="910"/>
      <c r="BM120" s="910"/>
      <c r="BN120" s="910"/>
      <c r="BO120" s="910"/>
      <c r="BP120" s="911"/>
      <c r="BQ120" s="943">
        <v>5786597</v>
      </c>
      <c r="BR120" s="944"/>
      <c r="BS120" s="944"/>
      <c r="BT120" s="944"/>
      <c r="BU120" s="944"/>
      <c r="BV120" s="944">
        <v>6875588</v>
      </c>
      <c r="BW120" s="944"/>
      <c r="BX120" s="944"/>
      <c r="BY120" s="944"/>
      <c r="BZ120" s="944"/>
      <c r="CA120" s="944">
        <v>7168859</v>
      </c>
      <c r="CB120" s="944"/>
      <c r="CC120" s="944"/>
      <c r="CD120" s="944"/>
      <c r="CE120" s="944"/>
      <c r="CF120" s="957">
        <v>41.5</v>
      </c>
      <c r="CG120" s="958"/>
      <c r="CH120" s="958"/>
      <c r="CI120" s="958"/>
      <c r="CJ120" s="958"/>
      <c r="CK120" s="1019" t="s">
        <v>476</v>
      </c>
      <c r="CL120" s="1020"/>
      <c r="CM120" s="1020"/>
      <c r="CN120" s="1020"/>
      <c r="CO120" s="1021"/>
      <c r="CP120" s="1027" t="s">
        <v>477</v>
      </c>
      <c r="CQ120" s="1028"/>
      <c r="CR120" s="1028"/>
      <c r="CS120" s="1028"/>
      <c r="CT120" s="1028"/>
      <c r="CU120" s="1028"/>
      <c r="CV120" s="1028"/>
      <c r="CW120" s="1028"/>
      <c r="CX120" s="1028"/>
      <c r="CY120" s="1028"/>
      <c r="CZ120" s="1028"/>
      <c r="DA120" s="1028"/>
      <c r="DB120" s="1028"/>
      <c r="DC120" s="1028"/>
      <c r="DD120" s="1028"/>
      <c r="DE120" s="1028"/>
      <c r="DF120" s="1029"/>
      <c r="DG120" s="943">
        <v>2639362</v>
      </c>
      <c r="DH120" s="944"/>
      <c r="DI120" s="944"/>
      <c r="DJ120" s="944"/>
      <c r="DK120" s="944"/>
      <c r="DL120" s="944">
        <v>2405647</v>
      </c>
      <c r="DM120" s="944"/>
      <c r="DN120" s="944"/>
      <c r="DO120" s="944"/>
      <c r="DP120" s="944"/>
      <c r="DQ120" s="944">
        <v>2209384</v>
      </c>
      <c r="DR120" s="944"/>
      <c r="DS120" s="944"/>
      <c r="DT120" s="944"/>
      <c r="DU120" s="944"/>
      <c r="DV120" s="945">
        <v>12.8</v>
      </c>
      <c r="DW120" s="945"/>
      <c r="DX120" s="945"/>
      <c r="DY120" s="945"/>
      <c r="DZ120" s="946"/>
    </row>
    <row r="121" spans="1:130" s="224" customFormat="1" ht="26.25" customHeight="1" x14ac:dyDescent="0.2">
      <c r="A121" s="1070"/>
      <c r="B121" s="962"/>
      <c r="C121" s="987" t="s">
        <v>478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470</v>
      </c>
      <c r="AB121" s="972"/>
      <c r="AC121" s="972"/>
      <c r="AD121" s="972"/>
      <c r="AE121" s="973"/>
      <c r="AF121" s="974" t="s">
        <v>470</v>
      </c>
      <c r="AG121" s="972"/>
      <c r="AH121" s="972"/>
      <c r="AI121" s="972"/>
      <c r="AJ121" s="973"/>
      <c r="AK121" s="974" t="s">
        <v>470</v>
      </c>
      <c r="AL121" s="972"/>
      <c r="AM121" s="972"/>
      <c r="AN121" s="972"/>
      <c r="AO121" s="973"/>
      <c r="AP121" s="975" t="s">
        <v>470</v>
      </c>
      <c r="AQ121" s="976"/>
      <c r="AR121" s="976"/>
      <c r="AS121" s="976"/>
      <c r="AT121" s="977"/>
      <c r="AU121" s="1007"/>
      <c r="AV121" s="1008"/>
      <c r="AW121" s="1008"/>
      <c r="AX121" s="1008"/>
      <c r="AY121" s="1009"/>
      <c r="AZ121" s="935" t="s">
        <v>479</v>
      </c>
      <c r="BA121" s="936"/>
      <c r="BB121" s="936"/>
      <c r="BC121" s="936"/>
      <c r="BD121" s="936"/>
      <c r="BE121" s="936"/>
      <c r="BF121" s="936"/>
      <c r="BG121" s="936"/>
      <c r="BH121" s="936"/>
      <c r="BI121" s="936"/>
      <c r="BJ121" s="936"/>
      <c r="BK121" s="936"/>
      <c r="BL121" s="936"/>
      <c r="BM121" s="936"/>
      <c r="BN121" s="936"/>
      <c r="BO121" s="936"/>
      <c r="BP121" s="937"/>
      <c r="BQ121" s="938">
        <v>3996029</v>
      </c>
      <c r="BR121" s="939"/>
      <c r="BS121" s="939"/>
      <c r="BT121" s="939"/>
      <c r="BU121" s="939"/>
      <c r="BV121" s="939">
        <v>3713035</v>
      </c>
      <c r="BW121" s="939"/>
      <c r="BX121" s="939"/>
      <c r="BY121" s="939"/>
      <c r="BZ121" s="939"/>
      <c r="CA121" s="939">
        <v>3540527</v>
      </c>
      <c r="CB121" s="939"/>
      <c r="CC121" s="939"/>
      <c r="CD121" s="939"/>
      <c r="CE121" s="939"/>
      <c r="CF121" s="933">
        <v>20.5</v>
      </c>
      <c r="CG121" s="934"/>
      <c r="CH121" s="934"/>
      <c r="CI121" s="934"/>
      <c r="CJ121" s="934"/>
      <c r="CK121" s="1022"/>
      <c r="CL121" s="1023"/>
      <c r="CM121" s="1023"/>
      <c r="CN121" s="1023"/>
      <c r="CO121" s="1024"/>
      <c r="CP121" s="1032" t="s">
        <v>480</v>
      </c>
      <c r="CQ121" s="1033"/>
      <c r="CR121" s="1033"/>
      <c r="CS121" s="1033"/>
      <c r="CT121" s="1033"/>
      <c r="CU121" s="1033"/>
      <c r="CV121" s="1033"/>
      <c r="CW121" s="1033"/>
      <c r="CX121" s="1033"/>
      <c r="CY121" s="1033"/>
      <c r="CZ121" s="1033"/>
      <c r="DA121" s="1033"/>
      <c r="DB121" s="1033"/>
      <c r="DC121" s="1033"/>
      <c r="DD121" s="1033"/>
      <c r="DE121" s="1033"/>
      <c r="DF121" s="1034"/>
      <c r="DG121" s="938">
        <v>1330918</v>
      </c>
      <c r="DH121" s="939"/>
      <c r="DI121" s="939"/>
      <c r="DJ121" s="939"/>
      <c r="DK121" s="939"/>
      <c r="DL121" s="939">
        <v>1420179</v>
      </c>
      <c r="DM121" s="939"/>
      <c r="DN121" s="939"/>
      <c r="DO121" s="939"/>
      <c r="DP121" s="939"/>
      <c r="DQ121" s="939">
        <v>1372121</v>
      </c>
      <c r="DR121" s="939"/>
      <c r="DS121" s="939"/>
      <c r="DT121" s="939"/>
      <c r="DU121" s="939"/>
      <c r="DV121" s="940">
        <v>7.9</v>
      </c>
      <c r="DW121" s="940"/>
      <c r="DX121" s="940"/>
      <c r="DY121" s="940"/>
      <c r="DZ121" s="941"/>
    </row>
    <row r="122" spans="1:130" s="224" customFormat="1" ht="26.25" customHeight="1" x14ac:dyDescent="0.2">
      <c r="A122" s="1070"/>
      <c r="B122" s="962"/>
      <c r="C122" s="935" t="s">
        <v>459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470</v>
      </c>
      <c r="AB122" s="972"/>
      <c r="AC122" s="972"/>
      <c r="AD122" s="972"/>
      <c r="AE122" s="973"/>
      <c r="AF122" s="974" t="s">
        <v>470</v>
      </c>
      <c r="AG122" s="972"/>
      <c r="AH122" s="972"/>
      <c r="AI122" s="972"/>
      <c r="AJ122" s="973"/>
      <c r="AK122" s="974" t="s">
        <v>470</v>
      </c>
      <c r="AL122" s="972"/>
      <c r="AM122" s="972"/>
      <c r="AN122" s="972"/>
      <c r="AO122" s="973"/>
      <c r="AP122" s="975" t="s">
        <v>470</v>
      </c>
      <c r="AQ122" s="976"/>
      <c r="AR122" s="976"/>
      <c r="AS122" s="976"/>
      <c r="AT122" s="977"/>
      <c r="AU122" s="1007"/>
      <c r="AV122" s="1008"/>
      <c r="AW122" s="1008"/>
      <c r="AX122" s="1008"/>
      <c r="AY122" s="1009"/>
      <c r="AZ122" s="986" t="s">
        <v>481</v>
      </c>
      <c r="BA122" s="978"/>
      <c r="BB122" s="978"/>
      <c r="BC122" s="978"/>
      <c r="BD122" s="978"/>
      <c r="BE122" s="978"/>
      <c r="BF122" s="978"/>
      <c r="BG122" s="978"/>
      <c r="BH122" s="978"/>
      <c r="BI122" s="978"/>
      <c r="BJ122" s="978"/>
      <c r="BK122" s="978"/>
      <c r="BL122" s="978"/>
      <c r="BM122" s="978"/>
      <c r="BN122" s="978"/>
      <c r="BO122" s="978"/>
      <c r="BP122" s="979"/>
      <c r="BQ122" s="1012">
        <v>22315753</v>
      </c>
      <c r="BR122" s="1013"/>
      <c r="BS122" s="1013"/>
      <c r="BT122" s="1013"/>
      <c r="BU122" s="1013"/>
      <c r="BV122" s="1013">
        <v>22192300</v>
      </c>
      <c r="BW122" s="1013"/>
      <c r="BX122" s="1013"/>
      <c r="BY122" s="1013"/>
      <c r="BZ122" s="1013"/>
      <c r="CA122" s="1013">
        <v>21516289</v>
      </c>
      <c r="CB122" s="1013"/>
      <c r="CC122" s="1013"/>
      <c r="CD122" s="1013"/>
      <c r="CE122" s="1013"/>
      <c r="CF122" s="1030">
        <v>124.6</v>
      </c>
      <c r="CG122" s="1031"/>
      <c r="CH122" s="1031"/>
      <c r="CI122" s="1031"/>
      <c r="CJ122" s="1031"/>
      <c r="CK122" s="1022"/>
      <c r="CL122" s="1023"/>
      <c r="CM122" s="1023"/>
      <c r="CN122" s="1023"/>
      <c r="CO122" s="1024"/>
      <c r="CP122" s="1032" t="s">
        <v>482</v>
      </c>
      <c r="CQ122" s="1033"/>
      <c r="CR122" s="1033"/>
      <c r="CS122" s="1033"/>
      <c r="CT122" s="1033"/>
      <c r="CU122" s="1033"/>
      <c r="CV122" s="1033"/>
      <c r="CW122" s="1033"/>
      <c r="CX122" s="1033"/>
      <c r="CY122" s="1033"/>
      <c r="CZ122" s="1033"/>
      <c r="DA122" s="1033"/>
      <c r="DB122" s="1033"/>
      <c r="DC122" s="1033"/>
      <c r="DD122" s="1033"/>
      <c r="DE122" s="1033"/>
      <c r="DF122" s="1034"/>
      <c r="DG122" s="938">
        <v>1136</v>
      </c>
      <c r="DH122" s="939"/>
      <c r="DI122" s="939"/>
      <c r="DJ122" s="939"/>
      <c r="DK122" s="939"/>
      <c r="DL122" s="939">
        <v>483</v>
      </c>
      <c r="DM122" s="939"/>
      <c r="DN122" s="939"/>
      <c r="DO122" s="939"/>
      <c r="DP122" s="939"/>
      <c r="DQ122" s="939">
        <v>396</v>
      </c>
      <c r="DR122" s="939"/>
      <c r="DS122" s="939"/>
      <c r="DT122" s="939"/>
      <c r="DU122" s="939"/>
      <c r="DV122" s="940">
        <v>0</v>
      </c>
      <c r="DW122" s="940"/>
      <c r="DX122" s="940"/>
      <c r="DY122" s="940"/>
      <c r="DZ122" s="941"/>
    </row>
    <row r="123" spans="1:130" s="224" customFormat="1" ht="26.25" customHeight="1" x14ac:dyDescent="0.2">
      <c r="A123" s="1070"/>
      <c r="B123" s="962"/>
      <c r="C123" s="935" t="s">
        <v>465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470</v>
      </c>
      <c r="AB123" s="972"/>
      <c r="AC123" s="972"/>
      <c r="AD123" s="972"/>
      <c r="AE123" s="973"/>
      <c r="AF123" s="974" t="s">
        <v>470</v>
      </c>
      <c r="AG123" s="972"/>
      <c r="AH123" s="972"/>
      <c r="AI123" s="972"/>
      <c r="AJ123" s="973"/>
      <c r="AK123" s="974" t="s">
        <v>470</v>
      </c>
      <c r="AL123" s="972"/>
      <c r="AM123" s="972"/>
      <c r="AN123" s="972"/>
      <c r="AO123" s="973"/>
      <c r="AP123" s="975" t="s">
        <v>470</v>
      </c>
      <c r="AQ123" s="976"/>
      <c r="AR123" s="976"/>
      <c r="AS123" s="976"/>
      <c r="AT123" s="977"/>
      <c r="AU123" s="1010"/>
      <c r="AV123" s="1011"/>
      <c r="AW123" s="1011"/>
      <c r="AX123" s="1011"/>
      <c r="AY123" s="1011"/>
      <c r="AZ123" s="245" t="s">
        <v>191</v>
      </c>
      <c r="BA123" s="245"/>
      <c r="BB123" s="245"/>
      <c r="BC123" s="245"/>
      <c r="BD123" s="245"/>
      <c r="BE123" s="245"/>
      <c r="BF123" s="245"/>
      <c r="BG123" s="245"/>
      <c r="BH123" s="245"/>
      <c r="BI123" s="245"/>
      <c r="BJ123" s="245"/>
      <c r="BK123" s="245"/>
      <c r="BL123" s="245"/>
      <c r="BM123" s="245"/>
      <c r="BN123" s="245"/>
      <c r="BO123" s="990" t="s">
        <v>483</v>
      </c>
      <c r="BP123" s="1018"/>
      <c r="BQ123" s="1076">
        <v>32098379</v>
      </c>
      <c r="BR123" s="1077"/>
      <c r="BS123" s="1077"/>
      <c r="BT123" s="1077"/>
      <c r="BU123" s="1077"/>
      <c r="BV123" s="1077">
        <v>32780923</v>
      </c>
      <c r="BW123" s="1077"/>
      <c r="BX123" s="1077"/>
      <c r="BY123" s="1077"/>
      <c r="BZ123" s="1077"/>
      <c r="CA123" s="1077">
        <v>32225675</v>
      </c>
      <c r="CB123" s="1077"/>
      <c r="CC123" s="1077"/>
      <c r="CD123" s="1077"/>
      <c r="CE123" s="1077"/>
      <c r="CF123" s="1014"/>
      <c r="CG123" s="1015"/>
      <c r="CH123" s="1015"/>
      <c r="CI123" s="1015"/>
      <c r="CJ123" s="1016"/>
      <c r="CK123" s="1022"/>
      <c r="CL123" s="1023"/>
      <c r="CM123" s="1023"/>
      <c r="CN123" s="1023"/>
      <c r="CO123" s="1024"/>
      <c r="CP123" s="1032" t="s">
        <v>484</v>
      </c>
      <c r="CQ123" s="1033"/>
      <c r="CR123" s="1033"/>
      <c r="CS123" s="1033"/>
      <c r="CT123" s="1033"/>
      <c r="CU123" s="1033"/>
      <c r="CV123" s="1033"/>
      <c r="CW123" s="1033"/>
      <c r="CX123" s="1033"/>
      <c r="CY123" s="1033"/>
      <c r="CZ123" s="1033"/>
      <c r="DA123" s="1033"/>
      <c r="DB123" s="1033"/>
      <c r="DC123" s="1033"/>
      <c r="DD123" s="1033"/>
      <c r="DE123" s="1033"/>
      <c r="DF123" s="1034"/>
      <c r="DG123" s="971" t="s">
        <v>485</v>
      </c>
      <c r="DH123" s="972"/>
      <c r="DI123" s="972"/>
      <c r="DJ123" s="972"/>
      <c r="DK123" s="973"/>
      <c r="DL123" s="974" t="s">
        <v>470</v>
      </c>
      <c r="DM123" s="972"/>
      <c r="DN123" s="972"/>
      <c r="DO123" s="972"/>
      <c r="DP123" s="973"/>
      <c r="DQ123" s="974" t="s">
        <v>470</v>
      </c>
      <c r="DR123" s="972"/>
      <c r="DS123" s="972"/>
      <c r="DT123" s="972"/>
      <c r="DU123" s="973"/>
      <c r="DV123" s="975" t="s">
        <v>485</v>
      </c>
      <c r="DW123" s="976"/>
      <c r="DX123" s="976"/>
      <c r="DY123" s="976"/>
      <c r="DZ123" s="977"/>
    </row>
    <row r="124" spans="1:130" s="224" customFormat="1" ht="26.25" customHeight="1" thickBot="1" x14ac:dyDescent="0.25">
      <c r="A124" s="1070"/>
      <c r="B124" s="962"/>
      <c r="C124" s="935" t="s">
        <v>468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470</v>
      </c>
      <c r="AB124" s="972"/>
      <c r="AC124" s="972"/>
      <c r="AD124" s="972"/>
      <c r="AE124" s="973"/>
      <c r="AF124" s="974" t="s">
        <v>470</v>
      </c>
      <c r="AG124" s="972"/>
      <c r="AH124" s="972"/>
      <c r="AI124" s="972"/>
      <c r="AJ124" s="973"/>
      <c r="AK124" s="974" t="s">
        <v>470</v>
      </c>
      <c r="AL124" s="972"/>
      <c r="AM124" s="972"/>
      <c r="AN124" s="972"/>
      <c r="AO124" s="973"/>
      <c r="AP124" s="975" t="s">
        <v>485</v>
      </c>
      <c r="AQ124" s="976"/>
      <c r="AR124" s="976"/>
      <c r="AS124" s="976"/>
      <c r="AT124" s="977"/>
      <c r="AU124" s="1072" t="s">
        <v>486</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24.2</v>
      </c>
      <c r="BR124" s="1040"/>
      <c r="BS124" s="1040"/>
      <c r="BT124" s="1040"/>
      <c r="BU124" s="1040"/>
      <c r="BV124" s="1040">
        <v>18.600000000000001</v>
      </c>
      <c r="BW124" s="1040"/>
      <c r="BX124" s="1040"/>
      <c r="BY124" s="1040"/>
      <c r="BZ124" s="1040"/>
      <c r="CA124" s="1040">
        <v>12.1</v>
      </c>
      <c r="CB124" s="1040"/>
      <c r="CC124" s="1040"/>
      <c r="CD124" s="1040"/>
      <c r="CE124" s="1040"/>
      <c r="CF124" s="1041"/>
      <c r="CG124" s="1042"/>
      <c r="CH124" s="1042"/>
      <c r="CI124" s="1042"/>
      <c r="CJ124" s="1043"/>
      <c r="CK124" s="1025"/>
      <c r="CL124" s="1025"/>
      <c r="CM124" s="1025"/>
      <c r="CN124" s="1025"/>
      <c r="CO124" s="1026"/>
      <c r="CP124" s="1032" t="s">
        <v>487</v>
      </c>
      <c r="CQ124" s="1033"/>
      <c r="CR124" s="1033"/>
      <c r="CS124" s="1033"/>
      <c r="CT124" s="1033"/>
      <c r="CU124" s="1033"/>
      <c r="CV124" s="1033"/>
      <c r="CW124" s="1033"/>
      <c r="CX124" s="1033"/>
      <c r="CY124" s="1033"/>
      <c r="CZ124" s="1033"/>
      <c r="DA124" s="1033"/>
      <c r="DB124" s="1033"/>
      <c r="DC124" s="1033"/>
      <c r="DD124" s="1033"/>
      <c r="DE124" s="1033"/>
      <c r="DF124" s="1034"/>
      <c r="DG124" s="1017" t="s">
        <v>488</v>
      </c>
      <c r="DH124" s="999"/>
      <c r="DI124" s="999"/>
      <c r="DJ124" s="999"/>
      <c r="DK124" s="1000"/>
      <c r="DL124" s="998" t="s">
        <v>488</v>
      </c>
      <c r="DM124" s="999"/>
      <c r="DN124" s="999"/>
      <c r="DO124" s="999"/>
      <c r="DP124" s="1000"/>
      <c r="DQ124" s="998" t="s">
        <v>178</v>
      </c>
      <c r="DR124" s="999"/>
      <c r="DS124" s="999"/>
      <c r="DT124" s="999"/>
      <c r="DU124" s="1000"/>
      <c r="DV124" s="1001" t="s">
        <v>178</v>
      </c>
      <c r="DW124" s="1002"/>
      <c r="DX124" s="1002"/>
      <c r="DY124" s="1002"/>
      <c r="DZ124" s="1003"/>
    </row>
    <row r="125" spans="1:130" s="224" customFormat="1" ht="26.25" customHeight="1" x14ac:dyDescent="0.2">
      <c r="A125" s="1070"/>
      <c r="B125" s="962"/>
      <c r="C125" s="935" t="s">
        <v>471</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488</v>
      </c>
      <c r="AB125" s="972"/>
      <c r="AC125" s="972"/>
      <c r="AD125" s="972"/>
      <c r="AE125" s="973"/>
      <c r="AF125" s="974" t="s">
        <v>488</v>
      </c>
      <c r="AG125" s="972"/>
      <c r="AH125" s="972"/>
      <c r="AI125" s="972"/>
      <c r="AJ125" s="973"/>
      <c r="AK125" s="974" t="s">
        <v>178</v>
      </c>
      <c r="AL125" s="972"/>
      <c r="AM125" s="972"/>
      <c r="AN125" s="972"/>
      <c r="AO125" s="973"/>
      <c r="AP125" s="975" t="s">
        <v>178</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489</v>
      </c>
      <c r="CL125" s="1020"/>
      <c r="CM125" s="1020"/>
      <c r="CN125" s="1020"/>
      <c r="CO125" s="1021"/>
      <c r="CP125" s="942" t="s">
        <v>490</v>
      </c>
      <c r="CQ125" s="910"/>
      <c r="CR125" s="910"/>
      <c r="CS125" s="910"/>
      <c r="CT125" s="910"/>
      <c r="CU125" s="910"/>
      <c r="CV125" s="910"/>
      <c r="CW125" s="910"/>
      <c r="CX125" s="910"/>
      <c r="CY125" s="910"/>
      <c r="CZ125" s="910"/>
      <c r="DA125" s="910"/>
      <c r="DB125" s="910"/>
      <c r="DC125" s="910"/>
      <c r="DD125" s="910"/>
      <c r="DE125" s="910"/>
      <c r="DF125" s="911"/>
      <c r="DG125" s="943" t="s">
        <v>488</v>
      </c>
      <c r="DH125" s="944"/>
      <c r="DI125" s="944"/>
      <c r="DJ125" s="944"/>
      <c r="DK125" s="944"/>
      <c r="DL125" s="944" t="s">
        <v>488</v>
      </c>
      <c r="DM125" s="944"/>
      <c r="DN125" s="944"/>
      <c r="DO125" s="944"/>
      <c r="DP125" s="944"/>
      <c r="DQ125" s="944" t="s">
        <v>178</v>
      </c>
      <c r="DR125" s="944"/>
      <c r="DS125" s="944"/>
      <c r="DT125" s="944"/>
      <c r="DU125" s="944"/>
      <c r="DV125" s="945" t="s">
        <v>488</v>
      </c>
      <c r="DW125" s="945"/>
      <c r="DX125" s="945"/>
      <c r="DY125" s="945"/>
      <c r="DZ125" s="946"/>
    </row>
    <row r="126" spans="1:130" s="224" customFormat="1" ht="26.25" customHeight="1" thickBot="1" x14ac:dyDescent="0.25">
      <c r="A126" s="1070"/>
      <c r="B126" s="962"/>
      <c r="C126" s="935" t="s">
        <v>473</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488</v>
      </c>
      <c r="AB126" s="972"/>
      <c r="AC126" s="972"/>
      <c r="AD126" s="972"/>
      <c r="AE126" s="973"/>
      <c r="AF126" s="974" t="s">
        <v>178</v>
      </c>
      <c r="AG126" s="972"/>
      <c r="AH126" s="972"/>
      <c r="AI126" s="972"/>
      <c r="AJ126" s="973"/>
      <c r="AK126" s="974" t="s">
        <v>178</v>
      </c>
      <c r="AL126" s="972"/>
      <c r="AM126" s="972"/>
      <c r="AN126" s="972"/>
      <c r="AO126" s="973"/>
      <c r="AP126" s="975" t="s">
        <v>178</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491</v>
      </c>
      <c r="CQ126" s="936"/>
      <c r="CR126" s="936"/>
      <c r="CS126" s="936"/>
      <c r="CT126" s="936"/>
      <c r="CU126" s="936"/>
      <c r="CV126" s="936"/>
      <c r="CW126" s="936"/>
      <c r="CX126" s="936"/>
      <c r="CY126" s="936"/>
      <c r="CZ126" s="936"/>
      <c r="DA126" s="936"/>
      <c r="DB126" s="936"/>
      <c r="DC126" s="936"/>
      <c r="DD126" s="936"/>
      <c r="DE126" s="936"/>
      <c r="DF126" s="937"/>
      <c r="DG126" s="938" t="s">
        <v>488</v>
      </c>
      <c r="DH126" s="939"/>
      <c r="DI126" s="939"/>
      <c r="DJ126" s="939"/>
      <c r="DK126" s="939"/>
      <c r="DL126" s="939" t="s">
        <v>178</v>
      </c>
      <c r="DM126" s="939"/>
      <c r="DN126" s="939"/>
      <c r="DO126" s="939"/>
      <c r="DP126" s="939"/>
      <c r="DQ126" s="939" t="s">
        <v>178</v>
      </c>
      <c r="DR126" s="939"/>
      <c r="DS126" s="939"/>
      <c r="DT126" s="939"/>
      <c r="DU126" s="939"/>
      <c r="DV126" s="940" t="s">
        <v>488</v>
      </c>
      <c r="DW126" s="940"/>
      <c r="DX126" s="940"/>
      <c r="DY126" s="940"/>
      <c r="DZ126" s="941"/>
    </row>
    <row r="127" spans="1:130" s="224" customFormat="1" ht="26.25" customHeight="1" x14ac:dyDescent="0.2">
      <c r="A127" s="1071"/>
      <c r="B127" s="964"/>
      <c r="C127" s="986" t="s">
        <v>492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178</v>
      </c>
      <c r="AB127" s="972"/>
      <c r="AC127" s="972"/>
      <c r="AD127" s="972"/>
      <c r="AE127" s="973"/>
      <c r="AF127" s="974" t="s">
        <v>488</v>
      </c>
      <c r="AG127" s="972"/>
      <c r="AH127" s="972"/>
      <c r="AI127" s="972"/>
      <c r="AJ127" s="973"/>
      <c r="AK127" s="974" t="s">
        <v>488</v>
      </c>
      <c r="AL127" s="972"/>
      <c r="AM127" s="972"/>
      <c r="AN127" s="972"/>
      <c r="AO127" s="973"/>
      <c r="AP127" s="975" t="s">
        <v>178</v>
      </c>
      <c r="AQ127" s="976"/>
      <c r="AR127" s="976"/>
      <c r="AS127" s="976"/>
      <c r="AT127" s="977"/>
      <c r="AU127" s="226"/>
      <c r="AV127" s="226"/>
      <c r="AW127" s="226"/>
      <c r="AX127" s="1044" t="s">
        <v>493</v>
      </c>
      <c r="AY127" s="1045"/>
      <c r="AZ127" s="1045"/>
      <c r="BA127" s="1045"/>
      <c r="BB127" s="1045"/>
      <c r="BC127" s="1045"/>
      <c r="BD127" s="1045"/>
      <c r="BE127" s="1046"/>
      <c r="BF127" s="1047" t="s">
        <v>494</v>
      </c>
      <c r="BG127" s="1045"/>
      <c r="BH127" s="1045"/>
      <c r="BI127" s="1045"/>
      <c r="BJ127" s="1045"/>
      <c r="BK127" s="1045"/>
      <c r="BL127" s="1046"/>
      <c r="BM127" s="1047" t="s">
        <v>495</v>
      </c>
      <c r="BN127" s="1045"/>
      <c r="BO127" s="1045"/>
      <c r="BP127" s="1045"/>
      <c r="BQ127" s="1045"/>
      <c r="BR127" s="1045"/>
      <c r="BS127" s="1046"/>
      <c r="BT127" s="1047" t="s">
        <v>496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497</v>
      </c>
      <c r="CQ127" s="936"/>
      <c r="CR127" s="936"/>
      <c r="CS127" s="936"/>
      <c r="CT127" s="936"/>
      <c r="CU127" s="936"/>
      <c r="CV127" s="936"/>
      <c r="CW127" s="936"/>
      <c r="CX127" s="936"/>
      <c r="CY127" s="936"/>
      <c r="CZ127" s="936"/>
      <c r="DA127" s="936"/>
      <c r="DB127" s="936"/>
      <c r="DC127" s="936"/>
      <c r="DD127" s="936"/>
      <c r="DE127" s="936"/>
      <c r="DF127" s="937"/>
      <c r="DG127" s="938" t="s">
        <v>178</v>
      </c>
      <c r="DH127" s="939"/>
      <c r="DI127" s="939"/>
      <c r="DJ127" s="939"/>
      <c r="DK127" s="939"/>
      <c r="DL127" s="939" t="s">
        <v>178</v>
      </c>
      <c r="DM127" s="939"/>
      <c r="DN127" s="939"/>
      <c r="DO127" s="939"/>
      <c r="DP127" s="939"/>
      <c r="DQ127" s="939" t="s">
        <v>178</v>
      </c>
      <c r="DR127" s="939"/>
      <c r="DS127" s="939"/>
      <c r="DT127" s="939"/>
      <c r="DU127" s="939"/>
      <c r="DV127" s="940" t="s">
        <v>488</v>
      </c>
      <c r="DW127" s="940"/>
      <c r="DX127" s="940"/>
      <c r="DY127" s="940"/>
      <c r="DZ127" s="941"/>
    </row>
    <row r="128" spans="1:130" s="224" customFormat="1" ht="26.25" customHeight="1" thickBot="1" x14ac:dyDescent="0.25">
      <c r="A128" s="1054" t="s">
        <v>498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499</v>
      </c>
      <c r="X128" s="1056"/>
      <c r="Y128" s="1056"/>
      <c r="Z128" s="1057"/>
      <c r="AA128" s="1058">
        <v>489547</v>
      </c>
      <c r="AB128" s="1059"/>
      <c r="AC128" s="1059"/>
      <c r="AD128" s="1059"/>
      <c r="AE128" s="1060"/>
      <c r="AF128" s="1061">
        <v>411593</v>
      </c>
      <c r="AG128" s="1059"/>
      <c r="AH128" s="1059"/>
      <c r="AI128" s="1059"/>
      <c r="AJ128" s="1060"/>
      <c r="AK128" s="1061">
        <v>396512</v>
      </c>
      <c r="AL128" s="1059"/>
      <c r="AM128" s="1059"/>
      <c r="AN128" s="1059"/>
      <c r="AO128" s="1060"/>
      <c r="AP128" s="1062"/>
      <c r="AQ128" s="1063"/>
      <c r="AR128" s="1063"/>
      <c r="AS128" s="1063"/>
      <c r="AT128" s="1064"/>
      <c r="AU128" s="226"/>
      <c r="AV128" s="226"/>
      <c r="AW128" s="226"/>
      <c r="AX128" s="909" t="s">
        <v>500</v>
      </c>
      <c r="AY128" s="910"/>
      <c r="AZ128" s="910"/>
      <c r="BA128" s="910"/>
      <c r="BB128" s="910"/>
      <c r="BC128" s="910"/>
      <c r="BD128" s="910"/>
      <c r="BE128" s="911"/>
      <c r="BF128" s="1065" t="s">
        <v>501</v>
      </c>
      <c r="BG128" s="1066"/>
      <c r="BH128" s="1066"/>
      <c r="BI128" s="1066"/>
      <c r="BJ128" s="1066"/>
      <c r="BK128" s="1066"/>
      <c r="BL128" s="1067"/>
      <c r="BM128" s="1065">
        <v>12.54</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502</v>
      </c>
      <c r="CQ128" s="739"/>
      <c r="CR128" s="739"/>
      <c r="CS128" s="739"/>
      <c r="CT128" s="739"/>
      <c r="CU128" s="739"/>
      <c r="CV128" s="739"/>
      <c r="CW128" s="739"/>
      <c r="CX128" s="739"/>
      <c r="CY128" s="739"/>
      <c r="CZ128" s="739"/>
      <c r="DA128" s="739"/>
      <c r="DB128" s="739"/>
      <c r="DC128" s="739"/>
      <c r="DD128" s="739"/>
      <c r="DE128" s="739"/>
      <c r="DF128" s="1049"/>
      <c r="DG128" s="1050" t="s">
        <v>470</v>
      </c>
      <c r="DH128" s="1051"/>
      <c r="DI128" s="1051"/>
      <c r="DJ128" s="1051"/>
      <c r="DK128" s="1051"/>
      <c r="DL128" s="1051" t="s">
        <v>488</v>
      </c>
      <c r="DM128" s="1051"/>
      <c r="DN128" s="1051"/>
      <c r="DO128" s="1051"/>
      <c r="DP128" s="1051"/>
      <c r="DQ128" s="1051" t="s">
        <v>503</v>
      </c>
      <c r="DR128" s="1051"/>
      <c r="DS128" s="1051"/>
      <c r="DT128" s="1051"/>
      <c r="DU128" s="1051"/>
      <c r="DV128" s="1052" t="s">
        <v>504</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505</v>
      </c>
      <c r="X129" s="1084"/>
      <c r="Y129" s="1084"/>
      <c r="Z129" s="1085"/>
      <c r="AA129" s="971">
        <v>18351734</v>
      </c>
      <c r="AB129" s="972"/>
      <c r="AC129" s="972"/>
      <c r="AD129" s="972"/>
      <c r="AE129" s="973"/>
      <c r="AF129" s="974">
        <v>19382247</v>
      </c>
      <c r="AG129" s="972"/>
      <c r="AH129" s="972"/>
      <c r="AI129" s="972"/>
      <c r="AJ129" s="973"/>
      <c r="AK129" s="974">
        <v>19089221</v>
      </c>
      <c r="AL129" s="972"/>
      <c r="AM129" s="972"/>
      <c r="AN129" s="972"/>
      <c r="AO129" s="973"/>
      <c r="AP129" s="1086"/>
      <c r="AQ129" s="1087"/>
      <c r="AR129" s="1087"/>
      <c r="AS129" s="1087"/>
      <c r="AT129" s="1088"/>
      <c r="AU129" s="227"/>
      <c r="AV129" s="227"/>
      <c r="AW129" s="227"/>
      <c r="AX129" s="1078" t="s">
        <v>506</v>
      </c>
      <c r="AY129" s="936"/>
      <c r="AZ129" s="936"/>
      <c r="BA129" s="936"/>
      <c r="BB129" s="936"/>
      <c r="BC129" s="936"/>
      <c r="BD129" s="936"/>
      <c r="BE129" s="937"/>
      <c r="BF129" s="1079" t="s">
        <v>507</v>
      </c>
      <c r="BG129" s="1080"/>
      <c r="BH129" s="1080"/>
      <c r="BI129" s="1080"/>
      <c r="BJ129" s="1080"/>
      <c r="BK129" s="1080"/>
      <c r="BL129" s="1081"/>
      <c r="BM129" s="1079">
        <v>17.54</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508</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509</v>
      </c>
      <c r="X130" s="1084"/>
      <c r="Y130" s="1084"/>
      <c r="Z130" s="1085"/>
      <c r="AA130" s="971">
        <v>1819137</v>
      </c>
      <c r="AB130" s="972"/>
      <c r="AC130" s="972"/>
      <c r="AD130" s="972"/>
      <c r="AE130" s="973"/>
      <c r="AF130" s="974">
        <v>1826620</v>
      </c>
      <c r="AG130" s="972"/>
      <c r="AH130" s="972"/>
      <c r="AI130" s="972"/>
      <c r="AJ130" s="973"/>
      <c r="AK130" s="974">
        <v>1822996</v>
      </c>
      <c r="AL130" s="972"/>
      <c r="AM130" s="972"/>
      <c r="AN130" s="972"/>
      <c r="AO130" s="973"/>
      <c r="AP130" s="1086"/>
      <c r="AQ130" s="1087"/>
      <c r="AR130" s="1087"/>
      <c r="AS130" s="1087"/>
      <c r="AT130" s="1088"/>
      <c r="AU130" s="227"/>
      <c r="AV130" s="227"/>
      <c r="AW130" s="227"/>
      <c r="AX130" s="1078" t="s">
        <v>510</v>
      </c>
      <c r="AY130" s="936"/>
      <c r="AZ130" s="936"/>
      <c r="BA130" s="936"/>
      <c r="BB130" s="936"/>
      <c r="BC130" s="936"/>
      <c r="BD130" s="936"/>
      <c r="BE130" s="937"/>
      <c r="BF130" s="1114">
        <v>3.6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511</v>
      </c>
      <c r="X131" s="1121"/>
      <c r="Y131" s="1121"/>
      <c r="Z131" s="1122"/>
      <c r="AA131" s="1017">
        <v>16532597</v>
      </c>
      <c r="AB131" s="999"/>
      <c r="AC131" s="999"/>
      <c r="AD131" s="999"/>
      <c r="AE131" s="1000"/>
      <c r="AF131" s="998">
        <v>17555627</v>
      </c>
      <c r="AG131" s="999"/>
      <c r="AH131" s="999"/>
      <c r="AI131" s="999"/>
      <c r="AJ131" s="1000"/>
      <c r="AK131" s="998">
        <v>17266225</v>
      </c>
      <c r="AL131" s="999"/>
      <c r="AM131" s="999"/>
      <c r="AN131" s="999"/>
      <c r="AO131" s="1000"/>
      <c r="AP131" s="1123"/>
      <c r="AQ131" s="1124"/>
      <c r="AR131" s="1124"/>
      <c r="AS131" s="1124"/>
      <c r="AT131" s="1125"/>
      <c r="AU131" s="227"/>
      <c r="AV131" s="227"/>
      <c r="AW131" s="227"/>
      <c r="AX131" s="1096" t="s">
        <v>512</v>
      </c>
      <c r="AY131" s="739"/>
      <c r="AZ131" s="739"/>
      <c r="BA131" s="739"/>
      <c r="BB131" s="739"/>
      <c r="BC131" s="739"/>
      <c r="BD131" s="739"/>
      <c r="BE131" s="1049"/>
      <c r="BF131" s="1097">
        <v>12.1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513</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514</v>
      </c>
      <c r="W132" s="1107"/>
      <c r="X132" s="1107"/>
      <c r="Y132" s="1107"/>
      <c r="Z132" s="1108"/>
      <c r="AA132" s="1109">
        <v>2.725760508</v>
      </c>
      <c r="AB132" s="1110"/>
      <c r="AC132" s="1110"/>
      <c r="AD132" s="1110"/>
      <c r="AE132" s="1111"/>
      <c r="AF132" s="1112">
        <v>3.7877997749999999</v>
      </c>
      <c r="AG132" s="1110"/>
      <c r="AH132" s="1110"/>
      <c r="AI132" s="1110"/>
      <c r="AJ132" s="1111"/>
      <c r="AK132" s="1112">
        <v>4.3722960940000002</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515</v>
      </c>
      <c r="W133" s="1090"/>
      <c r="X133" s="1090"/>
      <c r="Y133" s="1090"/>
      <c r="Z133" s="1091"/>
      <c r="AA133" s="1092">
        <v>2.8</v>
      </c>
      <c r="AB133" s="1093"/>
      <c r="AC133" s="1093"/>
      <c r="AD133" s="1093"/>
      <c r="AE133" s="1094"/>
      <c r="AF133" s="1092">
        <v>3.2</v>
      </c>
      <c r="AG133" s="1093"/>
      <c r="AH133" s="1093"/>
      <c r="AI133" s="1093"/>
      <c r="AJ133" s="1094"/>
      <c r="AK133" s="1092">
        <v>3.6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LBgZcSc0jKH86CS49p3I95haqmUOeJyAGkQiuUte64qAEqhlo5onWLbkMTkMIhMxGmBkNxIHFBfu4eNtrJ7Ow==" saltValue="LBYFWFgOlxEEMEbtFju4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H73" zoomScaleNormal="85" zoomScaleSheetLayoutView="100" workbookViewId="0">
      <selection activeCell="AK75" sqref="AK75"/>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516</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p9bNNmEQrBldylXtiAzR77Q0TZCOPbl1JgYlZ3zvFk9sARwqYUd0lpfP1Z96MFJ/FzPReGttetGOvlJGLvIAA==" saltValue="Vw3YDpwSxtei5hhB+6Pb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4"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2CaIGZnUmm4Bxr5cQRdIwdZtToMM35csYGy9Jmt4AutMn4wGKHm158Y6gtZ2RzSBusQNIG4AulfTycqg+I2GZA==" saltValue="q6TWIlyYTSYgqABI5ty9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518</v>
      </c>
      <c r="AL6" s="260"/>
      <c r="AM6" s="260"/>
      <c r="AN6" s="260"/>
    </row>
    <row r="7" spans="1:46" ht="13.5" customHeight="1" x14ac:dyDescent="0.2">
      <c r="A7" s="259"/>
      <c r="AK7" s="262"/>
      <c r="AL7" s="263"/>
      <c r="AM7" s="263"/>
      <c r="AN7" s="264"/>
      <c r="AO7" s="1127" t="s">
        <v>519</v>
      </c>
      <c r="AP7" s="265"/>
      <c r="AQ7" s="266" t="s">
        <v>520</v>
      </c>
      <c r="AR7" s="267"/>
    </row>
    <row r="8" spans="1:46" ht="13" x14ac:dyDescent="0.2">
      <c r="A8" s="259"/>
      <c r="AK8" s="268"/>
      <c r="AL8" s="269"/>
      <c r="AM8" s="269"/>
      <c r="AN8" s="270"/>
      <c r="AO8" s="1128"/>
      <c r="AP8" s="271" t="s">
        <v>521</v>
      </c>
      <c r="AQ8" s="272" t="s">
        <v>522</v>
      </c>
      <c r="AR8" s="273" t="s">
        <v>523</v>
      </c>
    </row>
    <row r="9" spans="1:46" ht="13" x14ac:dyDescent="0.2">
      <c r="A9" s="259"/>
      <c r="AK9" s="1129" t="s">
        <v>524</v>
      </c>
      <c r="AL9" s="1130"/>
      <c r="AM9" s="1130"/>
      <c r="AN9" s="1131"/>
      <c r="AO9" s="274">
        <v>4870659</v>
      </c>
      <c r="AP9" s="274">
        <v>53730</v>
      </c>
      <c r="AQ9" s="275">
        <v>65316</v>
      </c>
      <c r="AR9" s="276">
        <v>-17.7</v>
      </c>
    </row>
    <row r="10" spans="1:46" ht="13.5" customHeight="1" x14ac:dyDescent="0.2">
      <c r="A10" s="259"/>
      <c r="AK10" s="1129" t="s">
        <v>525</v>
      </c>
      <c r="AL10" s="1130"/>
      <c r="AM10" s="1130"/>
      <c r="AN10" s="1131"/>
      <c r="AO10" s="277">
        <v>853737</v>
      </c>
      <c r="AP10" s="277">
        <v>9418</v>
      </c>
      <c r="AQ10" s="278">
        <v>6075</v>
      </c>
      <c r="AR10" s="279">
        <v>55</v>
      </c>
    </row>
    <row r="11" spans="1:46" ht="13.5" customHeight="1" x14ac:dyDescent="0.2">
      <c r="A11" s="259"/>
      <c r="AK11" s="1129" t="s">
        <v>526</v>
      </c>
      <c r="AL11" s="1130"/>
      <c r="AM11" s="1130"/>
      <c r="AN11" s="1131"/>
      <c r="AO11" s="277">
        <v>378383</v>
      </c>
      <c r="AP11" s="277">
        <v>4174</v>
      </c>
      <c r="AQ11" s="278">
        <v>1232</v>
      </c>
      <c r="AR11" s="279">
        <v>238.8</v>
      </c>
    </row>
    <row r="12" spans="1:46" ht="13.5" customHeight="1" x14ac:dyDescent="0.2">
      <c r="A12" s="259"/>
      <c r="AK12" s="1129" t="s">
        <v>527</v>
      </c>
      <c r="AL12" s="1130"/>
      <c r="AM12" s="1130"/>
      <c r="AN12" s="1131"/>
      <c r="AO12" s="277" t="s">
        <v>528</v>
      </c>
      <c r="AP12" s="277" t="s">
        <v>528</v>
      </c>
      <c r="AQ12" s="278">
        <v>18</v>
      </c>
      <c r="AR12" s="279" t="s">
        <v>528</v>
      </c>
    </row>
    <row r="13" spans="1:46" ht="13.5" customHeight="1" x14ac:dyDescent="0.2">
      <c r="A13" s="259"/>
      <c r="AK13" s="1129" t="s">
        <v>529</v>
      </c>
      <c r="AL13" s="1130"/>
      <c r="AM13" s="1130"/>
      <c r="AN13" s="1131"/>
      <c r="AO13" s="277">
        <v>237258</v>
      </c>
      <c r="AP13" s="277">
        <v>2617</v>
      </c>
      <c r="AQ13" s="278">
        <v>2791</v>
      </c>
      <c r="AR13" s="279">
        <v>-6.2</v>
      </c>
    </row>
    <row r="14" spans="1:46" ht="13.5" customHeight="1" x14ac:dyDescent="0.2">
      <c r="A14" s="259"/>
      <c r="AK14" s="1129" t="s">
        <v>530</v>
      </c>
      <c r="AL14" s="1130"/>
      <c r="AM14" s="1130"/>
      <c r="AN14" s="1131"/>
      <c r="AO14" s="277">
        <v>225485</v>
      </c>
      <c r="AP14" s="277">
        <v>2487</v>
      </c>
      <c r="AQ14" s="278">
        <v>1364</v>
      </c>
      <c r="AR14" s="279">
        <v>82.3</v>
      </c>
    </row>
    <row r="15" spans="1:46" ht="13.5" customHeight="1" x14ac:dyDescent="0.2">
      <c r="A15" s="259"/>
      <c r="AK15" s="1132" t="s">
        <v>531</v>
      </c>
      <c r="AL15" s="1133"/>
      <c r="AM15" s="1133"/>
      <c r="AN15" s="1134"/>
      <c r="AO15" s="277">
        <v>-280837</v>
      </c>
      <c r="AP15" s="277">
        <v>-3098</v>
      </c>
      <c r="AQ15" s="278">
        <v>-4006</v>
      </c>
      <c r="AR15" s="279">
        <v>-22.7</v>
      </c>
    </row>
    <row r="16" spans="1:46" ht="13" x14ac:dyDescent="0.2">
      <c r="A16" s="259"/>
      <c r="AK16" s="1132" t="s">
        <v>191</v>
      </c>
      <c r="AL16" s="1133"/>
      <c r="AM16" s="1133"/>
      <c r="AN16" s="1134"/>
      <c r="AO16" s="277">
        <v>6284685</v>
      </c>
      <c r="AP16" s="277">
        <v>69328</v>
      </c>
      <c r="AQ16" s="278">
        <v>72790</v>
      </c>
      <c r="AR16" s="279">
        <v>-4.8</v>
      </c>
    </row>
    <row r="17" spans="1:46" ht="13" x14ac:dyDescent="0.2">
      <c r="A17" s="259"/>
    </row>
    <row r="18" spans="1:46" ht="13" x14ac:dyDescent="0.2">
      <c r="A18" s="259"/>
      <c r="AQ18" s="280"/>
      <c r="AR18" s="280"/>
    </row>
    <row r="19" spans="1:46" ht="13" x14ac:dyDescent="0.2">
      <c r="A19" s="259"/>
      <c r="AK19" s="255" t="s">
        <v>532</v>
      </c>
    </row>
    <row r="20" spans="1:46" ht="13" x14ac:dyDescent="0.2">
      <c r="A20" s="259"/>
      <c r="AK20" s="281"/>
      <c r="AL20" s="282"/>
      <c r="AM20" s="282"/>
      <c r="AN20" s="283"/>
      <c r="AO20" s="284" t="s">
        <v>533</v>
      </c>
      <c r="AP20" s="285" t="s">
        <v>534</v>
      </c>
      <c r="AQ20" s="286" t="s">
        <v>535</v>
      </c>
      <c r="AR20" s="287"/>
    </row>
    <row r="21" spans="1:46" s="260" customFormat="1" ht="13" x14ac:dyDescent="0.2">
      <c r="A21" s="288"/>
      <c r="AK21" s="1135" t="s">
        <v>536</v>
      </c>
      <c r="AL21" s="1136"/>
      <c r="AM21" s="1136"/>
      <c r="AN21" s="1137"/>
      <c r="AO21" s="289">
        <v>5.67</v>
      </c>
      <c r="AP21" s="290">
        <v>6.54</v>
      </c>
      <c r="AQ21" s="291">
        <v>-0.87</v>
      </c>
      <c r="AS21" s="292"/>
      <c r="AT21" s="288"/>
    </row>
    <row r="22" spans="1:46" s="260" customFormat="1" ht="13" x14ac:dyDescent="0.2">
      <c r="A22" s="288"/>
      <c r="AK22" s="1135" t="s">
        <v>537</v>
      </c>
      <c r="AL22" s="1136"/>
      <c r="AM22" s="1136"/>
      <c r="AN22" s="1137"/>
      <c r="AO22" s="293">
        <v>98.4</v>
      </c>
      <c r="AP22" s="294">
        <v>98.3</v>
      </c>
      <c r="AQ22" s="295">
        <v>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538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540</v>
      </c>
      <c r="AL29" s="260"/>
      <c r="AM29" s="260"/>
      <c r="AN29" s="260"/>
      <c r="AS29" s="302"/>
    </row>
    <row r="30" spans="1:46" ht="13.5" customHeight="1" x14ac:dyDescent="0.2">
      <c r="A30" s="259"/>
      <c r="AK30" s="262"/>
      <c r="AL30" s="263"/>
      <c r="AM30" s="263"/>
      <c r="AN30" s="264"/>
      <c r="AO30" s="1127" t="s">
        <v>519</v>
      </c>
      <c r="AP30" s="265"/>
      <c r="AQ30" s="266" t="s">
        <v>520</v>
      </c>
      <c r="AR30" s="267"/>
    </row>
    <row r="31" spans="1:46" ht="13" x14ac:dyDescent="0.2">
      <c r="A31" s="259"/>
      <c r="AK31" s="268"/>
      <c r="AL31" s="269"/>
      <c r="AM31" s="269"/>
      <c r="AN31" s="270"/>
      <c r="AO31" s="1128"/>
      <c r="AP31" s="271" t="s">
        <v>521</v>
      </c>
      <c r="AQ31" s="272" t="s">
        <v>522</v>
      </c>
      <c r="AR31" s="273" t="s">
        <v>523</v>
      </c>
    </row>
    <row r="32" spans="1:46" ht="27" customHeight="1" x14ac:dyDescent="0.2">
      <c r="A32" s="259"/>
      <c r="AK32" s="1143" t="s">
        <v>541</v>
      </c>
      <c r="AL32" s="1144"/>
      <c r="AM32" s="1144"/>
      <c r="AN32" s="1145"/>
      <c r="AO32" s="303">
        <v>2569326</v>
      </c>
      <c r="AP32" s="303">
        <v>28343</v>
      </c>
      <c r="AQ32" s="304">
        <v>35011</v>
      </c>
      <c r="AR32" s="305">
        <v>-19</v>
      </c>
    </row>
    <row r="33" spans="1:46" ht="13.5" customHeight="1" x14ac:dyDescent="0.2">
      <c r="A33" s="259"/>
      <c r="AK33" s="1143" t="s">
        <v>542</v>
      </c>
      <c r="AL33" s="1144"/>
      <c r="AM33" s="1144"/>
      <c r="AN33" s="1145"/>
      <c r="AO33" s="303" t="s">
        <v>528</v>
      </c>
      <c r="AP33" s="303" t="s">
        <v>528</v>
      </c>
      <c r="AQ33" s="304" t="s">
        <v>528</v>
      </c>
      <c r="AR33" s="305" t="s">
        <v>528</v>
      </c>
    </row>
    <row r="34" spans="1:46" ht="27" customHeight="1" x14ac:dyDescent="0.2">
      <c r="A34" s="259"/>
      <c r="AK34" s="1143" t="s">
        <v>543</v>
      </c>
      <c r="AL34" s="1144"/>
      <c r="AM34" s="1144"/>
      <c r="AN34" s="1145"/>
      <c r="AO34" s="303" t="s">
        <v>528</v>
      </c>
      <c r="AP34" s="303" t="s">
        <v>528</v>
      </c>
      <c r="AQ34" s="304">
        <v>4</v>
      </c>
      <c r="AR34" s="305" t="s">
        <v>528</v>
      </c>
    </row>
    <row r="35" spans="1:46" ht="27" customHeight="1" x14ac:dyDescent="0.2">
      <c r="A35" s="259"/>
      <c r="AK35" s="1143" t="s">
        <v>544</v>
      </c>
      <c r="AL35" s="1144"/>
      <c r="AM35" s="1144"/>
      <c r="AN35" s="1145"/>
      <c r="AO35" s="303">
        <v>316149</v>
      </c>
      <c r="AP35" s="303">
        <v>3488</v>
      </c>
      <c r="AQ35" s="304">
        <v>8351</v>
      </c>
      <c r="AR35" s="305">
        <v>-58.2</v>
      </c>
    </row>
    <row r="36" spans="1:46" ht="27" customHeight="1" x14ac:dyDescent="0.2">
      <c r="A36" s="259"/>
      <c r="AK36" s="1143" t="s">
        <v>545</v>
      </c>
      <c r="AL36" s="1144"/>
      <c r="AM36" s="1144"/>
      <c r="AN36" s="1145"/>
      <c r="AO36" s="303">
        <v>88963</v>
      </c>
      <c r="AP36" s="303">
        <v>981</v>
      </c>
      <c r="AQ36" s="304">
        <v>1645</v>
      </c>
      <c r="AR36" s="305">
        <v>-40.4</v>
      </c>
    </row>
    <row r="37" spans="1:46" ht="13.5" customHeight="1" x14ac:dyDescent="0.2">
      <c r="A37" s="259"/>
      <c r="AK37" s="1143" t="s">
        <v>546</v>
      </c>
      <c r="AL37" s="1144"/>
      <c r="AM37" s="1144"/>
      <c r="AN37" s="1145"/>
      <c r="AO37" s="303" t="s">
        <v>528</v>
      </c>
      <c r="AP37" s="303" t="s">
        <v>528</v>
      </c>
      <c r="AQ37" s="304">
        <v>1050</v>
      </c>
      <c r="AR37" s="305" t="s">
        <v>528</v>
      </c>
    </row>
    <row r="38" spans="1:46" ht="27" customHeight="1" x14ac:dyDescent="0.2">
      <c r="A38" s="259"/>
      <c r="AK38" s="1146" t="s">
        <v>547</v>
      </c>
      <c r="AL38" s="1147"/>
      <c r="AM38" s="1147"/>
      <c r="AN38" s="1148"/>
      <c r="AO38" s="306" t="s">
        <v>528</v>
      </c>
      <c r="AP38" s="306" t="s">
        <v>528</v>
      </c>
      <c r="AQ38" s="307">
        <v>1</v>
      </c>
      <c r="AR38" s="295" t="s">
        <v>528</v>
      </c>
      <c r="AS38" s="302"/>
    </row>
    <row r="39" spans="1:46" ht="13" x14ac:dyDescent="0.2">
      <c r="A39" s="259"/>
      <c r="AK39" s="1146" t="s">
        <v>548</v>
      </c>
      <c r="AL39" s="1147"/>
      <c r="AM39" s="1147"/>
      <c r="AN39" s="1148"/>
      <c r="AO39" s="303">
        <v>-396512</v>
      </c>
      <c r="AP39" s="303">
        <v>-4374</v>
      </c>
      <c r="AQ39" s="304">
        <v>-5851</v>
      </c>
      <c r="AR39" s="305">
        <v>-25.2</v>
      </c>
      <c r="AS39" s="302"/>
    </row>
    <row r="40" spans="1:46" ht="27" customHeight="1" x14ac:dyDescent="0.2">
      <c r="A40" s="259"/>
      <c r="AK40" s="1143" t="s">
        <v>549</v>
      </c>
      <c r="AL40" s="1144"/>
      <c r="AM40" s="1144"/>
      <c r="AN40" s="1145"/>
      <c r="AO40" s="303">
        <v>-1822996</v>
      </c>
      <c r="AP40" s="303">
        <v>-20110</v>
      </c>
      <c r="AQ40" s="304">
        <v>-27858</v>
      </c>
      <c r="AR40" s="305">
        <v>-27.8</v>
      </c>
      <c r="AS40" s="302"/>
    </row>
    <row r="41" spans="1:46" ht="13" x14ac:dyDescent="0.2">
      <c r="A41" s="259"/>
      <c r="AK41" s="1149" t="s">
        <v>305</v>
      </c>
      <c r="AL41" s="1150"/>
      <c r="AM41" s="1150"/>
      <c r="AN41" s="1151"/>
      <c r="AO41" s="303">
        <v>754930</v>
      </c>
      <c r="AP41" s="303">
        <v>8328</v>
      </c>
      <c r="AQ41" s="304">
        <v>12351</v>
      </c>
      <c r="AR41" s="305">
        <v>-32.6</v>
      </c>
      <c r="AS41" s="302"/>
    </row>
    <row r="42" spans="1:46" ht="13" x14ac:dyDescent="0.2">
      <c r="A42" s="259"/>
      <c r="AK42" s="308" t="s">
        <v>550</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551</v>
      </c>
    </row>
    <row r="48" spans="1:46" ht="13" x14ac:dyDescent="0.2">
      <c r="A48" s="259"/>
      <c r="AK48" s="313" t="s">
        <v>552</v>
      </c>
      <c r="AL48" s="313"/>
      <c r="AM48" s="313"/>
      <c r="AN48" s="313"/>
      <c r="AO48" s="313"/>
      <c r="AP48" s="313"/>
      <c r="AQ48" s="314"/>
      <c r="AR48" s="313"/>
    </row>
    <row r="49" spans="1:44" ht="13.5" customHeight="1" x14ac:dyDescent="0.2">
      <c r="A49" s="259"/>
      <c r="AK49" s="315"/>
      <c r="AL49" s="316"/>
      <c r="AM49" s="1138" t="s">
        <v>519</v>
      </c>
      <c r="AN49" s="1140" t="s">
        <v>553</v>
      </c>
      <c r="AO49" s="1141"/>
      <c r="AP49" s="1141"/>
      <c r="AQ49" s="1141"/>
      <c r="AR49" s="1142"/>
    </row>
    <row r="50" spans="1:44" ht="13" x14ac:dyDescent="0.2">
      <c r="A50" s="259"/>
      <c r="AK50" s="317"/>
      <c r="AL50" s="318"/>
      <c r="AM50" s="1139"/>
      <c r="AN50" s="319" t="s">
        <v>554</v>
      </c>
      <c r="AO50" s="320" t="s">
        <v>555</v>
      </c>
      <c r="AP50" s="321" t="s">
        <v>556</v>
      </c>
      <c r="AQ50" s="322" t="s">
        <v>557</v>
      </c>
      <c r="AR50" s="323" t="s">
        <v>558</v>
      </c>
    </row>
    <row r="51" spans="1:44" ht="13" x14ac:dyDescent="0.2">
      <c r="A51" s="259"/>
      <c r="AK51" s="315" t="s">
        <v>559</v>
      </c>
      <c r="AL51" s="316"/>
      <c r="AM51" s="324">
        <v>3074619</v>
      </c>
      <c r="AN51" s="325">
        <v>34053</v>
      </c>
      <c r="AO51" s="326">
        <v>-18.8</v>
      </c>
      <c r="AP51" s="327">
        <v>54684</v>
      </c>
      <c r="AQ51" s="328">
        <v>1.1000000000000001</v>
      </c>
      <c r="AR51" s="329">
        <v>-19.899999999999999</v>
      </c>
    </row>
    <row r="52" spans="1:44" ht="13" x14ac:dyDescent="0.2">
      <c r="A52" s="259"/>
      <c r="AK52" s="330"/>
      <c r="AL52" s="331" t="s">
        <v>560</v>
      </c>
      <c r="AM52" s="332">
        <v>1627161</v>
      </c>
      <c r="AN52" s="333">
        <v>18021</v>
      </c>
      <c r="AO52" s="334">
        <v>-15.2</v>
      </c>
      <c r="AP52" s="335">
        <v>32829</v>
      </c>
      <c r="AQ52" s="336">
        <v>7.2</v>
      </c>
      <c r="AR52" s="337">
        <v>-22.4</v>
      </c>
    </row>
    <row r="53" spans="1:44" ht="13" x14ac:dyDescent="0.2">
      <c r="A53" s="259"/>
      <c r="AK53" s="315" t="s">
        <v>561</v>
      </c>
      <c r="AL53" s="316"/>
      <c r="AM53" s="324">
        <v>3270090</v>
      </c>
      <c r="AN53" s="325">
        <v>36194</v>
      </c>
      <c r="AO53" s="326">
        <v>6.3</v>
      </c>
      <c r="AP53" s="327">
        <v>62383</v>
      </c>
      <c r="AQ53" s="328">
        <v>14.1</v>
      </c>
      <c r="AR53" s="329">
        <v>-7.8</v>
      </c>
    </row>
    <row r="54" spans="1:44" ht="13" x14ac:dyDescent="0.2">
      <c r="A54" s="259"/>
      <c r="AK54" s="330"/>
      <c r="AL54" s="331" t="s">
        <v>560</v>
      </c>
      <c r="AM54" s="332">
        <v>1770744</v>
      </c>
      <c r="AN54" s="333">
        <v>19599</v>
      </c>
      <c r="AO54" s="334">
        <v>8.8000000000000007</v>
      </c>
      <c r="AP54" s="335">
        <v>35325</v>
      </c>
      <c r="AQ54" s="336">
        <v>7.6</v>
      </c>
      <c r="AR54" s="337">
        <v>1.2</v>
      </c>
    </row>
    <row r="55" spans="1:44" ht="13" x14ac:dyDescent="0.2">
      <c r="A55" s="259"/>
      <c r="AK55" s="315" t="s">
        <v>562</v>
      </c>
      <c r="AL55" s="316"/>
      <c r="AM55" s="324">
        <v>3350300</v>
      </c>
      <c r="AN55" s="325">
        <v>37038</v>
      </c>
      <c r="AO55" s="326">
        <v>2.2999999999999998</v>
      </c>
      <c r="AP55" s="327">
        <v>63812</v>
      </c>
      <c r="AQ55" s="328">
        <v>2.2999999999999998</v>
      </c>
      <c r="AR55" s="329">
        <v>0</v>
      </c>
    </row>
    <row r="56" spans="1:44" ht="13" x14ac:dyDescent="0.2">
      <c r="A56" s="259"/>
      <c r="AK56" s="330"/>
      <c r="AL56" s="331" t="s">
        <v>560</v>
      </c>
      <c r="AM56" s="332">
        <v>1574196</v>
      </c>
      <c r="AN56" s="333">
        <v>17403</v>
      </c>
      <c r="AO56" s="334">
        <v>-11.2</v>
      </c>
      <c r="AP56" s="335">
        <v>33848</v>
      </c>
      <c r="AQ56" s="336">
        <v>-4.2</v>
      </c>
      <c r="AR56" s="337">
        <v>-7</v>
      </c>
    </row>
    <row r="57" spans="1:44" ht="13" x14ac:dyDescent="0.2">
      <c r="A57" s="259"/>
      <c r="AK57" s="315" t="s">
        <v>563</v>
      </c>
      <c r="AL57" s="316"/>
      <c r="AM57" s="324">
        <v>2021138</v>
      </c>
      <c r="AN57" s="325">
        <v>22361</v>
      </c>
      <c r="AO57" s="326">
        <v>-39.6</v>
      </c>
      <c r="AP57" s="327">
        <v>45945</v>
      </c>
      <c r="AQ57" s="328">
        <v>-28</v>
      </c>
      <c r="AR57" s="329">
        <v>-11.6</v>
      </c>
    </row>
    <row r="58" spans="1:44" ht="13" x14ac:dyDescent="0.2">
      <c r="A58" s="259"/>
      <c r="AK58" s="330"/>
      <c r="AL58" s="331" t="s">
        <v>560</v>
      </c>
      <c r="AM58" s="332">
        <v>1185489</v>
      </c>
      <c r="AN58" s="333">
        <v>13116</v>
      </c>
      <c r="AO58" s="334">
        <v>-24.6</v>
      </c>
      <c r="AP58" s="335">
        <v>25180</v>
      </c>
      <c r="AQ58" s="336">
        <v>-25.6</v>
      </c>
      <c r="AR58" s="337">
        <v>1</v>
      </c>
    </row>
    <row r="59" spans="1:44" ht="13" x14ac:dyDescent="0.2">
      <c r="A59" s="259"/>
      <c r="AK59" s="315" t="s">
        <v>564</v>
      </c>
      <c r="AL59" s="316"/>
      <c r="AM59" s="324">
        <v>1974577</v>
      </c>
      <c r="AN59" s="325">
        <v>21782</v>
      </c>
      <c r="AO59" s="326">
        <v>-2.6</v>
      </c>
      <c r="AP59" s="327">
        <v>44475</v>
      </c>
      <c r="AQ59" s="328">
        <v>-3.2</v>
      </c>
      <c r="AR59" s="329">
        <v>0.6</v>
      </c>
    </row>
    <row r="60" spans="1:44" ht="13" x14ac:dyDescent="0.2">
      <c r="A60" s="259"/>
      <c r="AK60" s="330"/>
      <c r="AL60" s="331" t="s">
        <v>560</v>
      </c>
      <c r="AM60" s="332">
        <v>1139221</v>
      </c>
      <c r="AN60" s="333">
        <v>12567</v>
      </c>
      <c r="AO60" s="334">
        <v>-4.2</v>
      </c>
      <c r="AP60" s="335">
        <v>24780</v>
      </c>
      <c r="AQ60" s="336">
        <v>-1.6</v>
      </c>
      <c r="AR60" s="337">
        <v>-2.6</v>
      </c>
    </row>
    <row r="61" spans="1:44" ht="13" x14ac:dyDescent="0.2">
      <c r="A61" s="259"/>
      <c r="AK61" s="315" t="s">
        <v>565</v>
      </c>
      <c r="AL61" s="338"/>
      <c r="AM61" s="324">
        <v>2738145</v>
      </c>
      <c r="AN61" s="325">
        <v>30286</v>
      </c>
      <c r="AO61" s="326">
        <v>-10.5</v>
      </c>
      <c r="AP61" s="327">
        <v>54260</v>
      </c>
      <c r="AQ61" s="339">
        <v>-2.7</v>
      </c>
      <c r="AR61" s="329">
        <v>-7.8</v>
      </c>
    </row>
    <row r="62" spans="1:44" ht="13" x14ac:dyDescent="0.2">
      <c r="A62" s="259"/>
      <c r="AK62" s="330"/>
      <c r="AL62" s="331" t="s">
        <v>560</v>
      </c>
      <c r="AM62" s="332">
        <v>1459362</v>
      </c>
      <c r="AN62" s="333">
        <v>16141</v>
      </c>
      <c r="AO62" s="334">
        <v>-9.3000000000000007</v>
      </c>
      <c r="AP62" s="335">
        <v>30392</v>
      </c>
      <c r="AQ62" s="336">
        <v>-3.3</v>
      </c>
      <c r="AR62" s="337">
        <v>-6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4eNVjHSAPavmvHT2NAU200xKBe6N8fAcEkMxQE63FrtFXgNbhYPbG7sHr3jKzszr384WuHFxZjhQ1j47HIfIxg==" saltValue="9sVFceKtGv3T5qozEAi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W80" zoomScaleNormal="100" zoomScaleSheetLayoutView="55" workbookViewId="0">
      <selection activeCell="CO85" sqref="CO85"/>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567</v>
      </c>
    </row>
    <row r="121" spans="125:125" ht="13.5" hidden="1" customHeight="1" x14ac:dyDescent="0.2">
      <c r="DU121" s="253"/>
    </row>
  </sheetData>
  <sheetProtection algorithmName="SHA-512" hashValue="bgsaFGh5YaQoma4/w/S66VHr5jofKT6wHP3DSrMqQxNDguWZ9fhGYA6gjqVWtb23MTd6aVrSwoVMmyu+KNmlDQ==" saltValue="OsoJNQS0RZSXIBPh8J3O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2"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568</v>
      </c>
    </row>
  </sheetData>
  <sheetProtection algorithmName="SHA-512" hashValue="UHZrwbOZpG1T82DW2uP6BTm/FxWh3V7+3hn3pKq1td0hNac0RTvrdJtRvRzbYvnpUfFUVW1K6XMH4OOBUZ4Erw==" saltValue="AaPzeBNokyxoPQEj7f6u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4" zoomScaleSheetLayoutView="100" workbookViewId="0">
      <selection activeCell="L45" sqref="L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152" t="s">
        <v>3</v>
      </c>
      <c r="D47" s="1152"/>
      <c r="E47" s="1153"/>
      <c r="F47" s="11">
        <v>8.51</v>
      </c>
      <c r="G47" s="12">
        <v>8.14</v>
      </c>
      <c r="H47" s="12">
        <v>9.82</v>
      </c>
      <c r="I47" s="12">
        <v>12.24</v>
      </c>
      <c r="J47" s="13">
        <v>12.69</v>
      </c>
    </row>
    <row r="48" spans="2:10" ht="57.75" customHeight="1" x14ac:dyDescent="0.2">
      <c r="B48" s="14"/>
      <c r="C48" s="1154" t="s">
        <v>4</v>
      </c>
      <c r="D48" s="1154"/>
      <c r="E48" s="1155"/>
      <c r="F48" s="15">
        <v>6.25</v>
      </c>
      <c r="G48" s="16">
        <v>6.08</v>
      </c>
      <c r="H48" s="16">
        <v>7.92</v>
      </c>
      <c r="I48" s="16">
        <v>9.5500000000000007</v>
      </c>
      <c r="J48" s="17">
        <v>9.57</v>
      </c>
    </row>
    <row r="49" spans="2:10" ht="57.75" customHeight="1" thickBot="1" x14ac:dyDescent="0.25">
      <c r="B49" s="18"/>
      <c r="C49" s="1156" t="s">
        <v>5</v>
      </c>
      <c r="D49" s="1156"/>
      <c r="E49" s="1157"/>
      <c r="F49" s="19" t="s">
        <v>574</v>
      </c>
      <c r="G49" s="20" t="s">
        <v>575</v>
      </c>
      <c r="H49" s="20">
        <v>3.99</v>
      </c>
      <c r="I49" s="20">
        <v>4.99</v>
      </c>
      <c r="J49" s="21">
        <v>0.14000000000000001</v>
      </c>
    </row>
    <row r="50" spans="2:10" ht="13" x14ac:dyDescent="0.2"/>
  </sheetData>
  <sheetProtection algorithmName="SHA-512" hashValue="Eo7p4kyYSZGfvHxmrI9voH1DJ86bYf0ee8VSiY4L3Z6akF3GgaeilYBXJwOzNXyAFSEXgXh3he/OIb0zK17EUg==" saltValue="D8Z3voX23RMCXjwvBHq+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9" zoomScaleSheetLayoutView="100" workbookViewId="0">
      <selection activeCell="M32" sqref="M3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62" t="s">
        <v>576</v>
      </c>
      <c r="D34" s="1162"/>
      <c r="E34" s="1163"/>
      <c r="F34" s="32">
        <v>6.87</v>
      </c>
      <c r="G34" s="33">
        <v>6.39</v>
      </c>
      <c r="H34" s="33">
        <v>5.21</v>
      </c>
      <c r="I34" s="33">
        <v>8.64</v>
      </c>
      <c r="J34" s="34">
        <v>11.9</v>
      </c>
      <c r="K34" s="22"/>
      <c r="L34" s="22"/>
      <c r="M34" s="22"/>
      <c r="N34" s="22"/>
      <c r="O34" s="22"/>
      <c r="P34" s="22"/>
    </row>
    <row r="35" spans="1:16" ht="39" customHeight="1" x14ac:dyDescent="0.2">
      <c r="A35" s="22"/>
      <c r="B35" s="35"/>
      <c r="C35" s="1158" t="s">
        <v>577</v>
      </c>
      <c r="D35" s="1158"/>
      <c r="E35" s="1159"/>
      <c r="F35" s="36">
        <v>6.24</v>
      </c>
      <c r="G35" s="37">
        <v>6.08</v>
      </c>
      <c r="H35" s="37">
        <v>7.91</v>
      </c>
      <c r="I35" s="37">
        <v>9.5399999999999991</v>
      </c>
      <c r="J35" s="38">
        <v>9.56</v>
      </c>
      <c r="K35" s="22"/>
      <c r="L35" s="22"/>
      <c r="M35" s="22"/>
      <c r="N35" s="22"/>
      <c r="O35" s="22"/>
      <c r="P35" s="22"/>
    </row>
    <row r="36" spans="1:16" ht="39" customHeight="1" x14ac:dyDescent="0.2">
      <c r="A36" s="22"/>
      <c r="B36" s="35"/>
      <c r="C36" s="1158" t="s">
        <v>578</v>
      </c>
      <c r="D36" s="1158"/>
      <c r="E36" s="1159"/>
      <c r="F36" s="36">
        <v>13.35</v>
      </c>
      <c r="G36" s="37">
        <v>13.24</v>
      </c>
      <c r="H36" s="37">
        <v>9.9700000000000006</v>
      </c>
      <c r="I36" s="37">
        <v>5.97</v>
      </c>
      <c r="J36" s="38">
        <v>4.82</v>
      </c>
      <c r="K36" s="22"/>
      <c r="L36" s="22"/>
      <c r="M36" s="22"/>
      <c r="N36" s="22"/>
      <c r="O36" s="22"/>
      <c r="P36" s="22"/>
    </row>
    <row r="37" spans="1:16" ht="39" customHeight="1" x14ac:dyDescent="0.2">
      <c r="A37" s="22"/>
      <c r="B37" s="35"/>
      <c r="C37" s="1158" t="s">
        <v>579</v>
      </c>
      <c r="D37" s="1158"/>
      <c r="E37" s="1159"/>
      <c r="F37" s="36">
        <v>1.8</v>
      </c>
      <c r="G37" s="37">
        <v>1.38</v>
      </c>
      <c r="H37" s="37">
        <v>1.9</v>
      </c>
      <c r="I37" s="37">
        <v>1.79</v>
      </c>
      <c r="J37" s="38">
        <v>1.41</v>
      </c>
      <c r="K37" s="22"/>
      <c r="L37" s="22"/>
      <c r="M37" s="22"/>
      <c r="N37" s="22"/>
      <c r="O37" s="22"/>
      <c r="P37" s="22"/>
    </row>
    <row r="38" spans="1:16" ht="39" customHeight="1" x14ac:dyDescent="0.2">
      <c r="A38" s="22"/>
      <c r="B38" s="35"/>
      <c r="C38" s="1158" t="s">
        <v>580</v>
      </c>
      <c r="D38" s="1158"/>
      <c r="E38" s="1159"/>
      <c r="F38" s="36">
        <v>0.51</v>
      </c>
      <c r="G38" s="37">
        <v>0.89</v>
      </c>
      <c r="H38" s="37">
        <v>0.86</v>
      </c>
      <c r="I38" s="37">
        <v>1.41</v>
      </c>
      <c r="J38" s="38">
        <v>1.1200000000000001</v>
      </c>
      <c r="K38" s="22"/>
      <c r="L38" s="22"/>
      <c r="M38" s="22"/>
      <c r="N38" s="22"/>
      <c r="O38" s="22"/>
      <c r="P38" s="22"/>
    </row>
    <row r="39" spans="1:16" ht="39" customHeight="1" x14ac:dyDescent="0.2">
      <c r="A39" s="22"/>
      <c r="B39" s="35"/>
      <c r="C39" s="1158" t="s">
        <v>581</v>
      </c>
      <c r="D39" s="1158"/>
      <c r="E39" s="1159"/>
      <c r="F39" s="36">
        <v>3.28</v>
      </c>
      <c r="G39" s="37">
        <v>1.1000000000000001</v>
      </c>
      <c r="H39" s="37">
        <v>0.79</v>
      </c>
      <c r="I39" s="37">
        <v>0.75</v>
      </c>
      <c r="J39" s="38">
        <v>0.57999999999999996</v>
      </c>
      <c r="K39" s="22"/>
      <c r="L39" s="22"/>
      <c r="M39" s="22"/>
      <c r="N39" s="22"/>
      <c r="O39" s="22"/>
      <c r="P39" s="22"/>
    </row>
    <row r="40" spans="1:16" ht="39" customHeight="1" x14ac:dyDescent="0.2">
      <c r="A40" s="22"/>
      <c r="B40" s="35"/>
      <c r="C40" s="1158" t="s">
        <v>582</v>
      </c>
      <c r="D40" s="1158"/>
      <c r="E40" s="1159"/>
      <c r="F40" s="36">
        <v>0.49</v>
      </c>
      <c r="G40" s="37">
        <v>0.24</v>
      </c>
      <c r="H40" s="37">
        <v>0.11</v>
      </c>
      <c r="I40" s="37">
        <v>0.1</v>
      </c>
      <c r="J40" s="38">
        <v>0.03</v>
      </c>
      <c r="K40" s="22"/>
      <c r="L40" s="22"/>
      <c r="M40" s="22"/>
      <c r="N40" s="22"/>
      <c r="O40" s="22"/>
      <c r="P40" s="22"/>
    </row>
    <row r="41" spans="1:16" ht="39" customHeight="1" x14ac:dyDescent="0.2">
      <c r="A41" s="22"/>
      <c r="B41" s="35"/>
      <c r="C41" s="1158" t="s">
        <v>583</v>
      </c>
      <c r="D41" s="1158"/>
      <c r="E41" s="1159"/>
      <c r="F41" s="36">
        <v>0.02</v>
      </c>
      <c r="G41" s="37">
        <v>0.01</v>
      </c>
      <c r="H41" s="37">
        <v>0.01</v>
      </c>
      <c r="I41" s="37">
        <v>0.01</v>
      </c>
      <c r="J41" s="38">
        <v>0.01</v>
      </c>
      <c r="K41" s="22"/>
      <c r="L41" s="22"/>
      <c r="M41" s="22"/>
      <c r="N41" s="22"/>
      <c r="O41" s="22"/>
      <c r="P41" s="22"/>
    </row>
    <row r="42" spans="1:16" ht="39" customHeight="1" x14ac:dyDescent="0.2">
      <c r="A42" s="22"/>
      <c r="B42" s="39"/>
      <c r="C42" s="1158" t="s">
        <v>584</v>
      </c>
      <c r="D42" s="1158"/>
      <c r="E42" s="1159"/>
      <c r="F42" s="36" t="s">
        <v>528</v>
      </c>
      <c r="G42" s="37" t="s">
        <v>528</v>
      </c>
      <c r="H42" s="37" t="s">
        <v>528</v>
      </c>
      <c r="I42" s="37" t="s">
        <v>528</v>
      </c>
      <c r="J42" s="38" t="s">
        <v>528</v>
      </c>
      <c r="K42" s="22"/>
      <c r="L42" s="22"/>
      <c r="M42" s="22"/>
      <c r="N42" s="22"/>
      <c r="O42" s="22"/>
      <c r="P42" s="22"/>
    </row>
    <row r="43" spans="1:16" ht="39" customHeight="1" thickBot="1" x14ac:dyDescent="0.25">
      <c r="A43" s="22"/>
      <c r="B43" s="40"/>
      <c r="C43" s="1160" t="s">
        <v>585</v>
      </c>
      <c r="D43" s="1160"/>
      <c r="E43" s="1161"/>
      <c r="F43" s="41" t="s">
        <v>528</v>
      </c>
      <c r="G43" s="42" t="s">
        <v>528</v>
      </c>
      <c r="H43" s="42" t="s">
        <v>528</v>
      </c>
      <c r="I43" s="42" t="s">
        <v>528</v>
      </c>
      <c r="J43" s="43" t="s">
        <v>528</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CaUQQrn8GseguBMrz1wMI1LWx5rnJGmxJKI5mjGToYqhgXaxmncYI0Rv+Sje1/j66YaxlwitPY+lhg8L/ZuA==" saltValue="OmiRI9YdsOg9piEJCuEu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2" zoomScaleSheetLayoutView="55" workbookViewId="0">
      <selection activeCell="P62" sqref="P62"/>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2">
      <c r="A45" s="46"/>
      <c r="B45" s="1164" t="s">
        <v>10</v>
      </c>
      <c r="C45" s="1165"/>
      <c r="D45" s="56"/>
      <c r="E45" s="1170" t="s">
        <v>11</v>
      </c>
      <c r="F45" s="1170"/>
      <c r="G45" s="1170"/>
      <c r="H45" s="1170"/>
      <c r="I45" s="1170"/>
      <c r="J45" s="1171"/>
      <c r="K45" s="57">
        <v>2354</v>
      </c>
      <c r="L45" s="58">
        <v>2445</v>
      </c>
      <c r="M45" s="58">
        <v>2450</v>
      </c>
      <c r="N45" s="58">
        <v>2541</v>
      </c>
      <c r="O45" s="59">
        <v>2569</v>
      </c>
      <c r="P45" s="46"/>
      <c r="Q45" s="46"/>
      <c r="R45" s="46"/>
      <c r="S45" s="46"/>
      <c r="T45" s="46"/>
      <c r="U45" s="46"/>
    </row>
    <row r="46" spans="1:21" ht="30.75" customHeight="1" x14ac:dyDescent="0.2">
      <c r="A46" s="46"/>
      <c r="B46" s="1166"/>
      <c r="C46" s="1167"/>
      <c r="D46" s="60"/>
      <c r="E46" s="1172" t="s">
        <v>12</v>
      </c>
      <c r="F46" s="1172"/>
      <c r="G46" s="1172"/>
      <c r="H46" s="1172"/>
      <c r="I46" s="1172"/>
      <c r="J46" s="1173"/>
      <c r="K46" s="61" t="s">
        <v>528</v>
      </c>
      <c r="L46" s="62" t="s">
        <v>528</v>
      </c>
      <c r="M46" s="62" t="s">
        <v>528</v>
      </c>
      <c r="N46" s="62" t="s">
        <v>528</v>
      </c>
      <c r="O46" s="63" t="s">
        <v>528</v>
      </c>
      <c r="P46" s="46"/>
      <c r="Q46" s="46"/>
      <c r="R46" s="46"/>
      <c r="S46" s="46"/>
      <c r="T46" s="46"/>
      <c r="U46" s="46"/>
    </row>
    <row r="47" spans="1:21" ht="30.75" customHeight="1" x14ac:dyDescent="0.2">
      <c r="A47" s="46"/>
      <c r="B47" s="1166"/>
      <c r="C47" s="1167"/>
      <c r="D47" s="60"/>
      <c r="E47" s="1172" t="s">
        <v>13</v>
      </c>
      <c r="F47" s="1172"/>
      <c r="G47" s="1172"/>
      <c r="H47" s="1172"/>
      <c r="I47" s="1172"/>
      <c r="J47" s="1173"/>
      <c r="K47" s="61" t="s">
        <v>528</v>
      </c>
      <c r="L47" s="62" t="s">
        <v>528</v>
      </c>
      <c r="M47" s="62" t="s">
        <v>528</v>
      </c>
      <c r="N47" s="62" t="s">
        <v>528</v>
      </c>
      <c r="O47" s="63" t="s">
        <v>528</v>
      </c>
      <c r="P47" s="46"/>
      <c r="Q47" s="46"/>
      <c r="R47" s="46"/>
      <c r="S47" s="46"/>
      <c r="T47" s="46"/>
      <c r="U47" s="46"/>
    </row>
    <row r="48" spans="1:21" ht="30.75" customHeight="1" x14ac:dyDescent="0.2">
      <c r="A48" s="46"/>
      <c r="B48" s="1166"/>
      <c r="C48" s="1167"/>
      <c r="D48" s="60"/>
      <c r="E48" s="1172" t="s">
        <v>14</v>
      </c>
      <c r="F48" s="1172"/>
      <c r="G48" s="1172"/>
      <c r="H48" s="1172"/>
      <c r="I48" s="1172"/>
      <c r="J48" s="1173"/>
      <c r="K48" s="61">
        <v>271</v>
      </c>
      <c r="L48" s="62">
        <v>268</v>
      </c>
      <c r="M48" s="62">
        <v>254</v>
      </c>
      <c r="N48" s="62">
        <v>278</v>
      </c>
      <c r="O48" s="63">
        <v>316</v>
      </c>
      <c r="P48" s="46"/>
      <c r="Q48" s="46"/>
      <c r="R48" s="46"/>
      <c r="S48" s="46"/>
      <c r="T48" s="46"/>
      <c r="U48" s="46"/>
    </row>
    <row r="49" spans="1:21" ht="30.75" customHeight="1" x14ac:dyDescent="0.2">
      <c r="A49" s="46"/>
      <c r="B49" s="1166"/>
      <c r="C49" s="1167"/>
      <c r="D49" s="60"/>
      <c r="E49" s="1172" t="s">
        <v>15</v>
      </c>
      <c r="F49" s="1172"/>
      <c r="G49" s="1172"/>
      <c r="H49" s="1172"/>
      <c r="I49" s="1172"/>
      <c r="J49" s="1173"/>
      <c r="K49" s="61">
        <v>78</v>
      </c>
      <c r="L49" s="62">
        <v>60</v>
      </c>
      <c r="M49" s="62">
        <v>55</v>
      </c>
      <c r="N49" s="62">
        <v>84</v>
      </c>
      <c r="O49" s="63">
        <v>89</v>
      </c>
      <c r="P49" s="46"/>
      <c r="Q49" s="46"/>
      <c r="R49" s="46"/>
      <c r="S49" s="46"/>
      <c r="T49" s="46"/>
      <c r="U49" s="46"/>
    </row>
    <row r="50" spans="1:21" ht="30.75" customHeight="1" x14ac:dyDescent="0.2">
      <c r="A50" s="46"/>
      <c r="B50" s="1166"/>
      <c r="C50" s="1167"/>
      <c r="D50" s="60"/>
      <c r="E50" s="1172" t="s">
        <v>16</v>
      </c>
      <c r="F50" s="1172"/>
      <c r="G50" s="1172"/>
      <c r="H50" s="1172"/>
      <c r="I50" s="1172"/>
      <c r="J50" s="1173"/>
      <c r="K50" s="61" t="s">
        <v>528</v>
      </c>
      <c r="L50" s="62" t="s">
        <v>528</v>
      </c>
      <c r="M50" s="62" t="s">
        <v>528</v>
      </c>
      <c r="N50" s="62" t="s">
        <v>528</v>
      </c>
      <c r="O50" s="63" t="s">
        <v>528</v>
      </c>
      <c r="P50" s="46"/>
      <c r="Q50" s="46"/>
      <c r="R50" s="46"/>
      <c r="S50" s="46"/>
      <c r="T50" s="46"/>
      <c r="U50" s="46"/>
    </row>
    <row r="51" spans="1:21" ht="30.75" customHeight="1" x14ac:dyDescent="0.2">
      <c r="A51" s="46"/>
      <c r="B51" s="1168"/>
      <c r="C51" s="1169"/>
      <c r="D51" s="64"/>
      <c r="E51" s="1172" t="s">
        <v>17</v>
      </c>
      <c r="F51" s="1172"/>
      <c r="G51" s="1172"/>
      <c r="H51" s="1172"/>
      <c r="I51" s="1172"/>
      <c r="J51" s="1173"/>
      <c r="K51" s="61" t="s">
        <v>528</v>
      </c>
      <c r="L51" s="62" t="s">
        <v>528</v>
      </c>
      <c r="M51" s="62" t="s">
        <v>528</v>
      </c>
      <c r="N51" s="62" t="s">
        <v>528</v>
      </c>
      <c r="O51" s="63" t="s">
        <v>528</v>
      </c>
      <c r="P51" s="46"/>
      <c r="Q51" s="46"/>
      <c r="R51" s="46"/>
      <c r="S51" s="46"/>
      <c r="T51" s="46"/>
      <c r="U51" s="46"/>
    </row>
    <row r="52" spans="1:21" ht="30.75" customHeight="1" x14ac:dyDescent="0.2">
      <c r="A52" s="46"/>
      <c r="B52" s="1174" t="s">
        <v>18</v>
      </c>
      <c r="C52" s="1175"/>
      <c r="D52" s="64"/>
      <c r="E52" s="1172" t="s">
        <v>19</v>
      </c>
      <c r="F52" s="1172"/>
      <c r="G52" s="1172"/>
      <c r="H52" s="1172"/>
      <c r="I52" s="1172"/>
      <c r="J52" s="1173"/>
      <c r="K52" s="61">
        <v>2280</v>
      </c>
      <c r="L52" s="62">
        <v>2266</v>
      </c>
      <c r="M52" s="62">
        <v>2309</v>
      </c>
      <c r="N52" s="62">
        <v>2238</v>
      </c>
      <c r="O52" s="63">
        <v>2220</v>
      </c>
      <c r="P52" s="46"/>
      <c r="Q52" s="46"/>
      <c r="R52" s="46"/>
      <c r="S52" s="46"/>
      <c r="T52" s="46"/>
      <c r="U52" s="46"/>
    </row>
    <row r="53" spans="1:21" ht="30.75" customHeight="1" thickBot="1" x14ac:dyDescent="0.25">
      <c r="A53" s="46"/>
      <c r="B53" s="1176" t="s">
        <v>20</v>
      </c>
      <c r="C53" s="1177"/>
      <c r="D53" s="65"/>
      <c r="E53" s="1178" t="s">
        <v>21</v>
      </c>
      <c r="F53" s="1178"/>
      <c r="G53" s="1178"/>
      <c r="H53" s="1178"/>
      <c r="I53" s="1178"/>
      <c r="J53" s="1179"/>
      <c r="K53" s="66">
        <v>423</v>
      </c>
      <c r="L53" s="67">
        <v>507</v>
      </c>
      <c r="M53" s="67">
        <v>450</v>
      </c>
      <c r="N53" s="67">
        <v>665</v>
      </c>
      <c r="O53" s="68">
        <v>754</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24</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3">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2">
      <c r="B58" s="1180" t="s">
        <v>25</v>
      </c>
      <c r="C58" s="1181"/>
      <c r="D58" s="1186" t="s">
        <v>26</v>
      </c>
      <c r="E58" s="1187"/>
      <c r="F58" s="1187"/>
      <c r="G58" s="1187"/>
      <c r="H58" s="1187"/>
      <c r="I58" s="1187"/>
      <c r="J58" s="1188"/>
      <c r="K58" s="81"/>
      <c r="L58" s="82"/>
      <c r="M58" s="82"/>
      <c r="N58" s="82"/>
      <c r="O58" s="83"/>
    </row>
    <row r="59" spans="1:21" ht="31.5" customHeight="1" x14ac:dyDescent="0.2">
      <c r="B59" s="1182"/>
      <c r="C59" s="1183"/>
      <c r="D59" s="1189" t="s">
        <v>27</v>
      </c>
      <c r="E59" s="1190"/>
      <c r="F59" s="1190"/>
      <c r="G59" s="1190"/>
      <c r="H59" s="1190"/>
      <c r="I59" s="1190"/>
      <c r="J59" s="1191"/>
      <c r="K59" s="84"/>
      <c r="L59" s="85"/>
      <c r="M59" s="85"/>
      <c r="N59" s="85"/>
      <c r="O59" s="86"/>
    </row>
    <row r="60" spans="1:21" ht="31.5" customHeight="1" thickBot="1" x14ac:dyDescent="0.25">
      <c r="B60" s="1184"/>
      <c r="C60" s="1185"/>
      <c r="D60" s="1192" t="s">
        <v>28</v>
      </c>
      <c r="E60" s="1193"/>
      <c r="F60" s="1193"/>
      <c r="G60" s="1193"/>
      <c r="H60" s="1193"/>
      <c r="I60" s="1193"/>
      <c r="J60" s="1194"/>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7IIHK5vlpZuumJAvHoEI3PLvMSTyEhuxCLZisIs2kGw7lvTqLiYhEsOWqwLk1j0dUBhooQnWjC6+V+lJfoJdQ==" saltValue="tDGhOTlRddcofbxHeTEJE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4" zoomScaleSheetLayoutView="100" workbookViewId="0">
      <selection activeCell="L50" sqref="L50:L51"/>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3">
      <c r="B40" s="96" t="s">
        <v>9</v>
      </c>
      <c r="C40" s="97"/>
      <c r="D40" s="97"/>
      <c r="E40" s="98"/>
      <c r="F40" s="98"/>
      <c r="G40" s="98"/>
      <c r="H40" s="99" t="s">
        <v>2</v>
      </c>
      <c r="I40" s="100" t="s">
        <v>569</v>
      </c>
      <c r="J40" s="101" t="s">
        <v>570</v>
      </c>
      <c r="K40" s="101" t="s">
        <v>571</v>
      </c>
      <c r="L40" s="101" t="s">
        <v>572</v>
      </c>
      <c r="M40" s="102" t="s">
        <v>573</v>
      </c>
    </row>
    <row r="41" spans="2:13" ht="27.75" customHeight="1" x14ac:dyDescent="0.2">
      <c r="B41" s="1195" t="s">
        <v>31</v>
      </c>
      <c r="C41" s="1196"/>
      <c r="D41" s="103"/>
      <c r="E41" s="1201" t="s">
        <v>32</v>
      </c>
      <c r="F41" s="1201"/>
      <c r="G41" s="1201"/>
      <c r="H41" s="1202"/>
      <c r="I41" s="342">
        <v>26896</v>
      </c>
      <c r="J41" s="343">
        <v>27476</v>
      </c>
      <c r="K41" s="343">
        <v>28416</v>
      </c>
      <c r="L41" s="343">
        <v>28606</v>
      </c>
      <c r="M41" s="344">
        <v>27218</v>
      </c>
    </row>
    <row r="42" spans="2:13" ht="27.75" customHeight="1" x14ac:dyDescent="0.2">
      <c r="B42" s="1197"/>
      <c r="C42" s="1198"/>
      <c r="D42" s="104"/>
      <c r="E42" s="1203" t="s">
        <v>33</v>
      </c>
      <c r="F42" s="1203"/>
      <c r="G42" s="1203"/>
      <c r="H42" s="1204"/>
      <c r="I42" s="345" t="s">
        <v>528</v>
      </c>
      <c r="J42" s="346" t="s">
        <v>528</v>
      </c>
      <c r="K42" s="346" t="s">
        <v>528</v>
      </c>
      <c r="L42" s="346" t="s">
        <v>528</v>
      </c>
      <c r="M42" s="347" t="s">
        <v>528</v>
      </c>
    </row>
    <row r="43" spans="2:13" ht="27.75" customHeight="1" x14ac:dyDescent="0.2">
      <c r="B43" s="1197"/>
      <c r="C43" s="1198"/>
      <c r="D43" s="104"/>
      <c r="E43" s="1203" t="s">
        <v>34</v>
      </c>
      <c r="F43" s="1203"/>
      <c r="G43" s="1203"/>
      <c r="H43" s="1204"/>
      <c r="I43" s="345">
        <v>4649</v>
      </c>
      <c r="J43" s="346">
        <v>4489</v>
      </c>
      <c r="K43" s="346">
        <v>3971</v>
      </c>
      <c r="L43" s="346">
        <v>3826</v>
      </c>
      <c r="M43" s="347">
        <v>3582</v>
      </c>
    </row>
    <row r="44" spans="2:13" ht="27.75" customHeight="1" x14ac:dyDescent="0.2">
      <c r="B44" s="1197"/>
      <c r="C44" s="1198"/>
      <c r="D44" s="104"/>
      <c r="E44" s="1203" t="s">
        <v>35</v>
      </c>
      <c r="F44" s="1203"/>
      <c r="G44" s="1203"/>
      <c r="H44" s="1204"/>
      <c r="I44" s="345">
        <v>471</v>
      </c>
      <c r="J44" s="346">
        <v>601</v>
      </c>
      <c r="K44" s="346">
        <v>968</v>
      </c>
      <c r="L44" s="346">
        <v>982</v>
      </c>
      <c r="M44" s="347">
        <v>930</v>
      </c>
    </row>
    <row r="45" spans="2:13" ht="27.75" customHeight="1" x14ac:dyDescent="0.2">
      <c r="B45" s="1197"/>
      <c r="C45" s="1198"/>
      <c r="D45" s="104"/>
      <c r="E45" s="1203" t="s">
        <v>36</v>
      </c>
      <c r="F45" s="1203"/>
      <c r="G45" s="1203"/>
      <c r="H45" s="1204"/>
      <c r="I45" s="345">
        <v>2665</v>
      </c>
      <c r="J45" s="346">
        <v>2694</v>
      </c>
      <c r="K45" s="346">
        <v>2755</v>
      </c>
      <c r="L45" s="346">
        <v>2636</v>
      </c>
      <c r="M45" s="347">
        <v>2601</v>
      </c>
    </row>
    <row r="46" spans="2:13" ht="27.75" customHeight="1" x14ac:dyDescent="0.2">
      <c r="B46" s="1197"/>
      <c r="C46" s="1198"/>
      <c r="D46" s="105"/>
      <c r="E46" s="1203" t="s">
        <v>37</v>
      </c>
      <c r="F46" s="1203"/>
      <c r="G46" s="1203"/>
      <c r="H46" s="1204"/>
      <c r="I46" s="345" t="s">
        <v>528</v>
      </c>
      <c r="J46" s="346" t="s">
        <v>528</v>
      </c>
      <c r="K46" s="346" t="s">
        <v>528</v>
      </c>
      <c r="L46" s="346" t="s">
        <v>528</v>
      </c>
      <c r="M46" s="347" t="s">
        <v>528</v>
      </c>
    </row>
    <row r="47" spans="2:13" ht="27.75" customHeight="1" x14ac:dyDescent="0.2">
      <c r="B47" s="1197"/>
      <c r="C47" s="1198"/>
      <c r="D47" s="106"/>
      <c r="E47" s="1205" t="s">
        <v>38</v>
      </c>
      <c r="F47" s="1206"/>
      <c r="G47" s="1206"/>
      <c r="H47" s="1207"/>
      <c r="I47" s="345" t="s">
        <v>528</v>
      </c>
      <c r="J47" s="346" t="s">
        <v>528</v>
      </c>
      <c r="K47" s="346" t="s">
        <v>528</v>
      </c>
      <c r="L47" s="346" t="s">
        <v>528</v>
      </c>
      <c r="M47" s="347" t="s">
        <v>528</v>
      </c>
    </row>
    <row r="48" spans="2:13" ht="27.75" customHeight="1" x14ac:dyDescent="0.2">
      <c r="B48" s="1197"/>
      <c r="C48" s="1198"/>
      <c r="D48" s="104"/>
      <c r="E48" s="1203" t="s">
        <v>39</v>
      </c>
      <c r="F48" s="1203"/>
      <c r="G48" s="1203"/>
      <c r="H48" s="1204"/>
      <c r="I48" s="345" t="s">
        <v>528</v>
      </c>
      <c r="J48" s="346" t="s">
        <v>528</v>
      </c>
      <c r="K48" s="346" t="s">
        <v>528</v>
      </c>
      <c r="L48" s="346" t="s">
        <v>528</v>
      </c>
      <c r="M48" s="347" t="s">
        <v>528</v>
      </c>
    </row>
    <row r="49" spans="2:13" ht="27.75" customHeight="1" x14ac:dyDescent="0.2">
      <c r="B49" s="1199"/>
      <c r="C49" s="1200"/>
      <c r="D49" s="104"/>
      <c r="E49" s="1203" t="s">
        <v>40</v>
      </c>
      <c r="F49" s="1203"/>
      <c r="G49" s="1203"/>
      <c r="H49" s="1204"/>
      <c r="I49" s="345" t="s">
        <v>528</v>
      </c>
      <c r="J49" s="346" t="s">
        <v>528</v>
      </c>
      <c r="K49" s="346" t="s">
        <v>528</v>
      </c>
      <c r="L49" s="346" t="s">
        <v>528</v>
      </c>
      <c r="M49" s="347" t="s">
        <v>528</v>
      </c>
    </row>
    <row r="50" spans="2:13" ht="27.75" customHeight="1" x14ac:dyDescent="0.2">
      <c r="B50" s="1208" t="s">
        <v>41</v>
      </c>
      <c r="C50" s="1209"/>
      <c r="D50" s="107"/>
      <c r="E50" s="1203" t="s">
        <v>42</v>
      </c>
      <c r="F50" s="1203"/>
      <c r="G50" s="1203"/>
      <c r="H50" s="1204"/>
      <c r="I50" s="345">
        <v>5859</v>
      </c>
      <c r="J50" s="346">
        <v>5444</v>
      </c>
      <c r="K50" s="346">
        <v>5787</v>
      </c>
      <c r="L50" s="346">
        <v>6876</v>
      </c>
      <c r="M50" s="347">
        <v>7169</v>
      </c>
    </row>
    <row r="51" spans="2:13" ht="27.75" customHeight="1" x14ac:dyDescent="0.2">
      <c r="B51" s="1197"/>
      <c r="C51" s="1198"/>
      <c r="D51" s="104"/>
      <c r="E51" s="1203" t="s">
        <v>43</v>
      </c>
      <c r="F51" s="1203"/>
      <c r="G51" s="1203"/>
      <c r="H51" s="1204"/>
      <c r="I51" s="345">
        <v>3430</v>
      </c>
      <c r="J51" s="346">
        <v>3638</v>
      </c>
      <c r="K51" s="346">
        <v>3996</v>
      </c>
      <c r="L51" s="346">
        <v>3713</v>
      </c>
      <c r="M51" s="347">
        <v>3541</v>
      </c>
    </row>
    <row r="52" spans="2:13" ht="27.75" customHeight="1" x14ac:dyDescent="0.2">
      <c r="B52" s="1199"/>
      <c r="C52" s="1200"/>
      <c r="D52" s="104"/>
      <c r="E52" s="1203" t="s">
        <v>44</v>
      </c>
      <c r="F52" s="1203"/>
      <c r="G52" s="1203"/>
      <c r="H52" s="1204"/>
      <c r="I52" s="345">
        <v>21707</v>
      </c>
      <c r="J52" s="346">
        <v>21980</v>
      </c>
      <c r="K52" s="346">
        <v>22316</v>
      </c>
      <c r="L52" s="346">
        <v>22192</v>
      </c>
      <c r="M52" s="347">
        <v>21516</v>
      </c>
    </row>
    <row r="53" spans="2:13" ht="27.75" customHeight="1" thickBot="1" x14ac:dyDescent="0.25">
      <c r="B53" s="1210" t="s">
        <v>45</v>
      </c>
      <c r="C53" s="1211"/>
      <c r="D53" s="108"/>
      <c r="E53" s="1212" t="s">
        <v>46</v>
      </c>
      <c r="F53" s="1212"/>
      <c r="G53" s="1212"/>
      <c r="H53" s="1213"/>
      <c r="I53" s="348">
        <v>3684</v>
      </c>
      <c r="J53" s="349">
        <v>4200</v>
      </c>
      <c r="K53" s="349">
        <v>4012</v>
      </c>
      <c r="L53" s="349">
        <v>3270</v>
      </c>
      <c r="M53" s="350">
        <v>2105</v>
      </c>
    </row>
    <row r="54" spans="2:13" ht="27.75" customHeight="1" x14ac:dyDescent="0.25">
      <c r="B54" s="109" t="s">
        <v>47</v>
      </c>
      <c r="C54" s="110"/>
      <c r="D54" s="110"/>
      <c r="E54" s="111"/>
      <c r="F54" s="111"/>
      <c r="G54" s="111"/>
      <c r="H54" s="111"/>
      <c r="I54" s="112"/>
      <c r="J54" s="112"/>
      <c r="K54" s="112"/>
      <c r="L54" s="112"/>
      <c r="M54" s="112"/>
    </row>
    <row r="55" spans="2:13" ht="13" x14ac:dyDescent="0.2"/>
  </sheetData>
  <sheetProtection algorithmName="SHA-512" hashValue="gWhbOhoXgPcidzPFxBlA3KQ4/V6mOGnYbscqpFTek2hADwHkaAuMNxKBWY5grrnYkeQXc0xwBN+dVYNHUys7Ug==" saltValue="6uBMVXfb5lH37koMYbsA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election activeCell="H60" sqref="H60"/>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48</v>
      </c>
    </row>
    <row r="54" spans="2:8" ht="29.25" customHeight="1" thickBot="1" x14ac:dyDescent="0.35">
      <c r="B54" s="114" t="s">
        <v>1</v>
      </c>
      <c r="C54" s="115"/>
      <c r="D54" s="115"/>
      <c r="E54" s="116" t="s">
        <v>2</v>
      </c>
      <c r="F54" s="117" t="s">
        <v>571</v>
      </c>
      <c r="G54" s="117" t="s">
        <v>572</v>
      </c>
      <c r="H54" s="118" t="s">
        <v>573</v>
      </c>
    </row>
    <row r="55" spans="2:8" ht="52.5" customHeight="1" x14ac:dyDescent="0.2">
      <c r="B55" s="119"/>
      <c r="C55" s="1222" t="s">
        <v>49</v>
      </c>
      <c r="D55" s="1222"/>
      <c r="E55" s="1223"/>
      <c r="F55" s="120">
        <v>1802</v>
      </c>
      <c r="G55" s="120">
        <v>2373</v>
      </c>
      <c r="H55" s="121">
        <v>2423</v>
      </c>
    </row>
    <row r="56" spans="2:8" ht="52.5" customHeight="1" x14ac:dyDescent="0.2">
      <c r="B56" s="122"/>
      <c r="C56" s="1224" t="s">
        <v>50</v>
      </c>
      <c r="D56" s="1224"/>
      <c r="E56" s="1225"/>
      <c r="F56" s="123">
        <v>201</v>
      </c>
      <c r="G56" s="123">
        <v>978</v>
      </c>
      <c r="H56" s="124">
        <v>978</v>
      </c>
    </row>
    <row r="57" spans="2:8" ht="53.25" customHeight="1" x14ac:dyDescent="0.2">
      <c r="B57" s="122"/>
      <c r="C57" s="1226" t="s">
        <v>51</v>
      </c>
      <c r="D57" s="1226"/>
      <c r="E57" s="1227"/>
      <c r="F57" s="125">
        <v>1355</v>
      </c>
      <c r="G57" s="125">
        <v>1348</v>
      </c>
      <c r="H57" s="126">
        <v>1757</v>
      </c>
    </row>
    <row r="58" spans="2:8" ht="45.75" customHeight="1" x14ac:dyDescent="0.2">
      <c r="B58" s="127"/>
      <c r="C58" s="1214" t="s">
        <v>603</v>
      </c>
      <c r="D58" s="1215"/>
      <c r="E58" s="1216"/>
      <c r="F58" s="128">
        <v>572</v>
      </c>
      <c r="G58" s="128">
        <v>572</v>
      </c>
      <c r="H58" s="129">
        <v>972</v>
      </c>
    </row>
    <row r="59" spans="2:8" ht="45.75" customHeight="1" x14ac:dyDescent="0.2">
      <c r="B59" s="127"/>
      <c r="C59" s="1214" t="s">
        <v>604</v>
      </c>
      <c r="D59" s="1215"/>
      <c r="E59" s="1216"/>
      <c r="F59" s="128">
        <v>359</v>
      </c>
      <c r="G59" s="128">
        <v>350</v>
      </c>
      <c r="H59" s="129">
        <v>337</v>
      </c>
    </row>
    <row r="60" spans="2:8" ht="45.75" customHeight="1" x14ac:dyDescent="0.2">
      <c r="B60" s="127"/>
      <c r="C60" s="1214" t="s">
        <v>607</v>
      </c>
      <c r="D60" s="1215"/>
      <c r="E60" s="1216"/>
      <c r="F60" s="128">
        <v>60</v>
      </c>
      <c r="G60" s="128">
        <v>78</v>
      </c>
      <c r="H60" s="129">
        <v>113</v>
      </c>
    </row>
    <row r="61" spans="2:8" ht="45.75" customHeight="1" x14ac:dyDescent="0.2">
      <c r="B61" s="127"/>
      <c r="C61" s="1214" t="s">
        <v>606</v>
      </c>
      <c r="D61" s="1215"/>
      <c r="E61" s="1216"/>
      <c r="F61" s="128">
        <v>120</v>
      </c>
      <c r="G61" s="128">
        <v>110</v>
      </c>
      <c r="H61" s="129">
        <v>109</v>
      </c>
    </row>
    <row r="62" spans="2:8" ht="45.75" customHeight="1" thickBot="1" x14ac:dyDescent="0.25">
      <c r="B62" s="130"/>
      <c r="C62" s="1217" t="s">
        <v>605</v>
      </c>
      <c r="D62" s="1218"/>
      <c r="E62" s="1219"/>
      <c r="F62" s="131">
        <v>109</v>
      </c>
      <c r="G62" s="131">
        <v>109</v>
      </c>
      <c r="H62" s="132">
        <v>106</v>
      </c>
    </row>
    <row r="63" spans="2:8" ht="52.5" customHeight="1" thickBot="1" x14ac:dyDescent="0.25">
      <c r="B63" s="133"/>
      <c r="C63" s="1220" t="s">
        <v>52</v>
      </c>
      <c r="D63" s="1220"/>
      <c r="E63" s="1221"/>
      <c r="F63" s="134">
        <v>3359</v>
      </c>
      <c r="G63" s="134">
        <v>4699</v>
      </c>
      <c r="H63" s="135">
        <v>5158</v>
      </c>
    </row>
    <row r="64" spans="2:8" ht="13" x14ac:dyDescent="0.2"/>
  </sheetData>
  <sheetProtection algorithmName="SHA-512" hashValue="JgRs5/aydmiPxOr6muxI6L8gzSDN+6DLrWhj/z0X64HJ0fBS3shuj1mDDp7UE+TVf6B63wFSoQVL64d5MGYK4g==" saltValue="M0o2urQ82KLwbsZ2AB15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N10" zoomScaleNormal="100" zoomScaleSheetLayoutView="55" workbookViewId="0">
      <selection activeCell="BJ64" sqref="BJ64"/>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610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611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612</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613</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569</v>
      </c>
      <c r="BQ50" s="1233"/>
      <c r="BR50" s="1233"/>
      <c r="BS50" s="1233"/>
      <c r="BT50" s="1233"/>
      <c r="BU50" s="1233"/>
      <c r="BV50" s="1233"/>
      <c r="BW50" s="1233"/>
      <c r="BX50" s="1233" t="s">
        <v>570</v>
      </c>
      <c r="BY50" s="1233"/>
      <c r="BZ50" s="1233"/>
      <c r="CA50" s="1233"/>
      <c r="CB50" s="1233"/>
      <c r="CC50" s="1233"/>
      <c r="CD50" s="1233"/>
      <c r="CE50" s="1233"/>
      <c r="CF50" s="1233" t="s">
        <v>571</v>
      </c>
      <c r="CG50" s="1233"/>
      <c r="CH50" s="1233"/>
      <c r="CI50" s="1233"/>
      <c r="CJ50" s="1233"/>
      <c r="CK50" s="1233"/>
      <c r="CL50" s="1233"/>
      <c r="CM50" s="1233"/>
      <c r="CN50" s="1233" t="s">
        <v>572</v>
      </c>
      <c r="CO50" s="1233"/>
      <c r="CP50" s="1233"/>
      <c r="CQ50" s="1233"/>
      <c r="CR50" s="1233"/>
      <c r="CS50" s="1233"/>
      <c r="CT50" s="1233"/>
      <c r="CU50" s="1233"/>
      <c r="CV50" s="1233" t="s">
        <v>573</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614</v>
      </c>
      <c r="AO51" s="1231"/>
      <c r="AP51" s="1231"/>
      <c r="AQ51" s="1231"/>
      <c r="AR51" s="1231"/>
      <c r="AS51" s="1231"/>
      <c r="AT51" s="1231"/>
      <c r="AU51" s="1231"/>
      <c r="AV51" s="1231"/>
      <c r="AW51" s="1231"/>
      <c r="AX51" s="1231"/>
      <c r="AY51" s="1231"/>
      <c r="AZ51" s="1231"/>
      <c r="BA51" s="1231"/>
      <c r="BB51" s="1231" t="s">
        <v>615</v>
      </c>
      <c r="BC51" s="1231"/>
      <c r="BD51" s="1231"/>
      <c r="BE51" s="1231"/>
      <c r="BF51" s="1231"/>
      <c r="BG51" s="1231"/>
      <c r="BH51" s="1231"/>
      <c r="BI51" s="1231"/>
      <c r="BJ51" s="1231"/>
      <c r="BK51" s="1231"/>
      <c r="BL51" s="1231"/>
      <c r="BM51" s="1231"/>
      <c r="BN51" s="1231"/>
      <c r="BO51" s="1231"/>
      <c r="BP51" s="1228">
        <v>23.4</v>
      </c>
      <c r="BQ51" s="1228"/>
      <c r="BR51" s="1228"/>
      <c r="BS51" s="1228"/>
      <c r="BT51" s="1228"/>
      <c r="BU51" s="1228"/>
      <c r="BV51" s="1228"/>
      <c r="BW51" s="1228"/>
      <c r="BX51" s="1228">
        <v>26.3</v>
      </c>
      <c r="BY51" s="1228"/>
      <c r="BZ51" s="1228"/>
      <c r="CA51" s="1228"/>
      <c r="CB51" s="1228"/>
      <c r="CC51" s="1228"/>
      <c r="CD51" s="1228"/>
      <c r="CE51" s="1228"/>
      <c r="CF51" s="1228">
        <v>24.2</v>
      </c>
      <c r="CG51" s="1228"/>
      <c r="CH51" s="1228"/>
      <c r="CI51" s="1228"/>
      <c r="CJ51" s="1228"/>
      <c r="CK51" s="1228"/>
      <c r="CL51" s="1228"/>
      <c r="CM51" s="1228"/>
      <c r="CN51" s="1228">
        <v>18.600000000000001</v>
      </c>
      <c r="CO51" s="1228"/>
      <c r="CP51" s="1228"/>
      <c r="CQ51" s="1228"/>
      <c r="CR51" s="1228"/>
      <c r="CS51" s="1228"/>
      <c r="CT51" s="1228"/>
      <c r="CU51" s="1228"/>
      <c r="CV51" s="1228">
        <v>12.1</v>
      </c>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616</v>
      </c>
      <c r="BC53" s="1231"/>
      <c r="BD53" s="1231"/>
      <c r="BE53" s="1231"/>
      <c r="BF53" s="1231"/>
      <c r="BG53" s="1231"/>
      <c r="BH53" s="1231"/>
      <c r="BI53" s="1231"/>
      <c r="BJ53" s="1231"/>
      <c r="BK53" s="1231"/>
      <c r="BL53" s="1231"/>
      <c r="BM53" s="1231"/>
      <c r="BN53" s="1231"/>
      <c r="BO53" s="1231"/>
      <c r="BP53" s="1228">
        <v>74.099999999999994</v>
      </c>
      <c r="BQ53" s="1228"/>
      <c r="BR53" s="1228"/>
      <c r="BS53" s="1228"/>
      <c r="BT53" s="1228"/>
      <c r="BU53" s="1228"/>
      <c r="BV53" s="1228"/>
      <c r="BW53" s="1228"/>
      <c r="BX53" s="1228">
        <v>75.2</v>
      </c>
      <c r="BY53" s="1228"/>
      <c r="BZ53" s="1228"/>
      <c r="CA53" s="1228"/>
      <c r="CB53" s="1228"/>
      <c r="CC53" s="1228"/>
      <c r="CD53" s="1228"/>
      <c r="CE53" s="1228"/>
      <c r="CF53" s="1228">
        <v>75</v>
      </c>
      <c r="CG53" s="1228"/>
      <c r="CH53" s="1228"/>
      <c r="CI53" s="1228"/>
      <c r="CJ53" s="1228"/>
      <c r="CK53" s="1228"/>
      <c r="CL53" s="1228"/>
      <c r="CM53" s="1228"/>
      <c r="CN53" s="1228">
        <v>75.900000000000006</v>
      </c>
      <c r="CO53" s="1228"/>
      <c r="CP53" s="1228"/>
      <c r="CQ53" s="1228"/>
      <c r="CR53" s="1228"/>
      <c r="CS53" s="1228"/>
      <c r="CT53" s="1228"/>
      <c r="CU53" s="1228"/>
      <c r="CV53" s="1228">
        <v>76.5</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617</v>
      </c>
      <c r="AO55" s="1233"/>
      <c r="AP55" s="1233"/>
      <c r="AQ55" s="1233"/>
      <c r="AR55" s="1233"/>
      <c r="AS55" s="1233"/>
      <c r="AT55" s="1233"/>
      <c r="AU55" s="1233"/>
      <c r="AV55" s="1233"/>
      <c r="AW55" s="1233"/>
      <c r="AX55" s="1233"/>
      <c r="AY55" s="1233"/>
      <c r="AZ55" s="1233"/>
      <c r="BA55" s="1233"/>
      <c r="BB55" s="1231" t="s">
        <v>615</v>
      </c>
      <c r="BC55" s="1231"/>
      <c r="BD55" s="1231"/>
      <c r="BE55" s="1231"/>
      <c r="BF55" s="1231"/>
      <c r="BG55" s="1231"/>
      <c r="BH55" s="1231"/>
      <c r="BI55" s="1231"/>
      <c r="BJ55" s="1231"/>
      <c r="BK55" s="1231"/>
      <c r="BL55" s="1231"/>
      <c r="BM55" s="1231"/>
      <c r="BN55" s="1231"/>
      <c r="BO55" s="1231"/>
      <c r="BP55" s="1228">
        <v>25.3</v>
      </c>
      <c r="BQ55" s="1228"/>
      <c r="BR55" s="1228"/>
      <c r="BS55" s="1228"/>
      <c r="BT55" s="1228"/>
      <c r="BU55" s="1228"/>
      <c r="BV55" s="1228"/>
      <c r="BW55" s="1228"/>
      <c r="BX55" s="1228">
        <v>25.5</v>
      </c>
      <c r="BY55" s="1228"/>
      <c r="BZ55" s="1228"/>
      <c r="CA55" s="1228"/>
      <c r="CB55" s="1228"/>
      <c r="CC55" s="1228"/>
      <c r="CD55" s="1228"/>
      <c r="CE55" s="1228"/>
      <c r="CF55" s="1228">
        <v>25.1</v>
      </c>
      <c r="CG55" s="1228"/>
      <c r="CH55" s="1228"/>
      <c r="CI55" s="1228"/>
      <c r="CJ55" s="1228"/>
      <c r="CK55" s="1228"/>
      <c r="CL55" s="1228"/>
      <c r="CM55" s="1228"/>
      <c r="CN55" s="1228">
        <v>11.2</v>
      </c>
      <c r="CO55" s="1228"/>
      <c r="CP55" s="1228"/>
      <c r="CQ55" s="1228"/>
      <c r="CR55" s="1228"/>
      <c r="CS55" s="1228"/>
      <c r="CT55" s="1228"/>
      <c r="CU55" s="1228"/>
      <c r="CV55" s="1228">
        <v>4.5999999999999996</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616</v>
      </c>
      <c r="BC57" s="1231"/>
      <c r="BD57" s="1231"/>
      <c r="BE57" s="1231"/>
      <c r="BF57" s="1231"/>
      <c r="BG57" s="1231"/>
      <c r="BH57" s="1231"/>
      <c r="BI57" s="1231"/>
      <c r="BJ57" s="1231"/>
      <c r="BK57" s="1231"/>
      <c r="BL57" s="1231"/>
      <c r="BM57" s="1231"/>
      <c r="BN57" s="1231"/>
      <c r="BO57" s="1231"/>
      <c r="BP57" s="1228">
        <v>59.7</v>
      </c>
      <c r="BQ57" s="1228"/>
      <c r="BR57" s="1228"/>
      <c r="BS57" s="1228"/>
      <c r="BT57" s="1228"/>
      <c r="BU57" s="1228"/>
      <c r="BV57" s="1228"/>
      <c r="BW57" s="1228"/>
      <c r="BX57" s="1228">
        <v>60.9</v>
      </c>
      <c r="BY57" s="1228"/>
      <c r="BZ57" s="1228"/>
      <c r="CA57" s="1228"/>
      <c r="CB57" s="1228"/>
      <c r="CC57" s="1228"/>
      <c r="CD57" s="1228"/>
      <c r="CE57" s="1228"/>
      <c r="CF57" s="1228">
        <v>61</v>
      </c>
      <c r="CG57" s="1228"/>
      <c r="CH57" s="1228"/>
      <c r="CI57" s="1228"/>
      <c r="CJ57" s="1228"/>
      <c r="CK57" s="1228"/>
      <c r="CL57" s="1228"/>
      <c r="CM57" s="1228"/>
      <c r="CN57" s="1228">
        <v>63.7</v>
      </c>
      <c r="CO57" s="1228"/>
      <c r="CP57" s="1228"/>
      <c r="CQ57" s="1228"/>
      <c r="CR57" s="1228"/>
      <c r="CS57" s="1228"/>
      <c r="CT57" s="1228"/>
      <c r="CU57" s="1228"/>
      <c r="CV57" s="1228">
        <v>64.099999999999994</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618</v>
      </c>
    </row>
    <row r="64" spans="1:109" ht="13" x14ac:dyDescent="0.2">
      <c r="B64" s="259"/>
      <c r="G64" s="357"/>
      <c r="I64" s="369"/>
      <c r="J64" s="369"/>
      <c r="K64" s="369"/>
      <c r="L64" s="369"/>
      <c r="M64" s="369"/>
      <c r="N64" s="370"/>
      <c r="AM64" s="357"/>
      <c r="AN64" s="357" t="s">
        <v>611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619</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613</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569</v>
      </c>
      <c r="BQ72" s="1233"/>
      <c r="BR72" s="1233"/>
      <c r="BS72" s="1233"/>
      <c r="BT72" s="1233"/>
      <c r="BU72" s="1233"/>
      <c r="BV72" s="1233"/>
      <c r="BW72" s="1233"/>
      <c r="BX72" s="1233" t="s">
        <v>570</v>
      </c>
      <c r="BY72" s="1233"/>
      <c r="BZ72" s="1233"/>
      <c r="CA72" s="1233"/>
      <c r="CB72" s="1233"/>
      <c r="CC72" s="1233"/>
      <c r="CD72" s="1233"/>
      <c r="CE72" s="1233"/>
      <c r="CF72" s="1233" t="s">
        <v>571</v>
      </c>
      <c r="CG72" s="1233"/>
      <c r="CH72" s="1233"/>
      <c r="CI72" s="1233"/>
      <c r="CJ72" s="1233"/>
      <c r="CK72" s="1233"/>
      <c r="CL72" s="1233"/>
      <c r="CM72" s="1233"/>
      <c r="CN72" s="1233" t="s">
        <v>572</v>
      </c>
      <c r="CO72" s="1233"/>
      <c r="CP72" s="1233"/>
      <c r="CQ72" s="1233"/>
      <c r="CR72" s="1233"/>
      <c r="CS72" s="1233"/>
      <c r="CT72" s="1233"/>
      <c r="CU72" s="1233"/>
      <c r="CV72" s="1233" t="s">
        <v>573</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614</v>
      </c>
      <c r="AO73" s="1231"/>
      <c r="AP73" s="1231"/>
      <c r="AQ73" s="1231"/>
      <c r="AR73" s="1231"/>
      <c r="AS73" s="1231"/>
      <c r="AT73" s="1231"/>
      <c r="AU73" s="1231"/>
      <c r="AV73" s="1231"/>
      <c r="AW73" s="1231"/>
      <c r="AX73" s="1231"/>
      <c r="AY73" s="1231"/>
      <c r="AZ73" s="1231"/>
      <c r="BA73" s="1231"/>
      <c r="BB73" s="1231" t="s">
        <v>615</v>
      </c>
      <c r="BC73" s="1231"/>
      <c r="BD73" s="1231"/>
      <c r="BE73" s="1231"/>
      <c r="BF73" s="1231"/>
      <c r="BG73" s="1231"/>
      <c r="BH73" s="1231"/>
      <c r="BI73" s="1231"/>
      <c r="BJ73" s="1231"/>
      <c r="BK73" s="1231"/>
      <c r="BL73" s="1231"/>
      <c r="BM73" s="1231"/>
      <c r="BN73" s="1231"/>
      <c r="BO73" s="1231"/>
      <c r="BP73" s="1228">
        <v>23.4</v>
      </c>
      <c r="BQ73" s="1228"/>
      <c r="BR73" s="1228"/>
      <c r="BS73" s="1228"/>
      <c r="BT73" s="1228"/>
      <c r="BU73" s="1228"/>
      <c r="BV73" s="1228"/>
      <c r="BW73" s="1228"/>
      <c r="BX73" s="1228">
        <v>26.3</v>
      </c>
      <c r="BY73" s="1228"/>
      <c r="BZ73" s="1228"/>
      <c r="CA73" s="1228"/>
      <c r="CB73" s="1228"/>
      <c r="CC73" s="1228"/>
      <c r="CD73" s="1228"/>
      <c r="CE73" s="1228"/>
      <c r="CF73" s="1228">
        <v>24.2</v>
      </c>
      <c r="CG73" s="1228"/>
      <c r="CH73" s="1228"/>
      <c r="CI73" s="1228"/>
      <c r="CJ73" s="1228"/>
      <c r="CK73" s="1228"/>
      <c r="CL73" s="1228"/>
      <c r="CM73" s="1228"/>
      <c r="CN73" s="1228">
        <v>18.600000000000001</v>
      </c>
      <c r="CO73" s="1228"/>
      <c r="CP73" s="1228"/>
      <c r="CQ73" s="1228"/>
      <c r="CR73" s="1228"/>
      <c r="CS73" s="1228"/>
      <c r="CT73" s="1228"/>
      <c r="CU73" s="1228"/>
      <c r="CV73" s="1228">
        <v>12.1</v>
      </c>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620</v>
      </c>
      <c r="BC75" s="1231"/>
      <c r="BD75" s="1231"/>
      <c r="BE75" s="1231"/>
      <c r="BF75" s="1231"/>
      <c r="BG75" s="1231"/>
      <c r="BH75" s="1231"/>
      <c r="BI75" s="1231"/>
      <c r="BJ75" s="1231"/>
      <c r="BK75" s="1231"/>
      <c r="BL75" s="1231"/>
      <c r="BM75" s="1231"/>
      <c r="BN75" s="1231"/>
      <c r="BO75" s="1231"/>
      <c r="BP75" s="1228">
        <v>3.1</v>
      </c>
      <c r="BQ75" s="1228"/>
      <c r="BR75" s="1228"/>
      <c r="BS75" s="1228"/>
      <c r="BT75" s="1228"/>
      <c r="BU75" s="1228"/>
      <c r="BV75" s="1228"/>
      <c r="BW75" s="1228"/>
      <c r="BX75" s="1228">
        <v>3</v>
      </c>
      <c r="BY75" s="1228"/>
      <c r="BZ75" s="1228"/>
      <c r="CA75" s="1228"/>
      <c r="CB75" s="1228"/>
      <c r="CC75" s="1228"/>
      <c r="CD75" s="1228"/>
      <c r="CE75" s="1228"/>
      <c r="CF75" s="1228">
        <v>2.8</v>
      </c>
      <c r="CG75" s="1228"/>
      <c r="CH75" s="1228"/>
      <c r="CI75" s="1228"/>
      <c r="CJ75" s="1228"/>
      <c r="CK75" s="1228"/>
      <c r="CL75" s="1228"/>
      <c r="CM75" s="1228"/>
      <c r="CN75" s="1228">
        <v>3.2</v>
      </c>
      <c r="CO75" s="1228"/>
      <c r="CP75" s="1228"/>
      <c r="CQ75" s="1228"/>
      <c r="CR75" s="1228"/>
      <c r="CS75" s="1228"/>
      <c r="CT75" s="1228"/>
      <c r="CU75" s="1228"/>
      <c r="CV75" s="1228">
        <v>3.6</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617</v>
      </c>
      <c r="AO77" s="1233"/>
      <c r="AP77" s="1233"/>
      <c r="AQ77" s="1233"/>
      <c r="AR77" s="1233"/>
      <c r="AS77" s="1233"/>
      <c r="AT77" s="1233"/>
      <c r="AU77" s="1233"/>
      <c r="AV77" s="1233"/>
      <c r="AW77" s="1233"/>
      <c r="AX77" s="1233"/>
      <c r="AY77" s="1233"/>
      <c r="AZ77" s="1233"/>
      <c r="BA77" s="1233"/>
      <c r="BB77" s="1231" t="s">
        <v>615</v>
      </c>
      <c r="BC77" s="1231"/>
      <c r="BD77" s="1231"/>
      <c r="BE77" s="1231"/>
      <c r="BF77" s="1231"/>
      <c r="BG77" s="1231"/>
      <c r="BH77" s="1231"/>
      <c r="BI77" s="1231"/>
      <c r="BJ77" s="1231"/>
      <c r="BK77" s="1231"/>
      <c r="BL77" s="1231"/>
      <c r="BM77" s="1231"/>
      <c r="BN77" s="1231"/>
      <c r="BO77" s="1231"/>
      <c r="BP77" s="1228">
        <v>25.3</v>
      </c>
      <c r="BQ77" s="1228"/>
      <c r="BR77" s="1228"/>
      <c r="BS77" s="1228"/>
      <c r="BT77" s="1228"/>
      <c r="BU77" s="1228"/>
      <c r="BV77" s="1228"/>
      <c r="BW77" s="1228"/>
      <c r="BX77" s="1228">
        <v>25.5</v>
      </c>
      <c r="BY77" s="1228"/>
      <c r="BZ77" s="1228"/>
      <c r="CA77" s="1228"/>
      <c r="CB77" s="1228"/>
      <c r="CC77" s="1228"/>
      <c r="CD77" s="1228"/>
      <c r="CE77" s="1228"/>
      <c r="CF77" s="1228">
        <v>25.1</v>
      </c>
      <c r="CG77" s="1228"/>
      <c r="CH77" s="1228"/>
      <c r="CI77" s="1228"/>
      <c r="CJ77" s="1228"/>
      <c r="CK77" s="1228"/>
      <c r="CL77" s="1228"/>
      <c r="CM77" s="1228"/>
      <c r="CN77" s="1228">
        <v>11.2</v>
      </c>
      <c r="CO77" s="1228"/>
      <c r="CP77" s="1228"/>
      <c r="CQ77" s="1228"/>
      <c r="CR77" s="1228"/>
      <c r="CS77" s="1228"/>
      <c r="CT77" s="1228"/>
      <c r="CU77" s="1228"/>
      <c r="CV77" s="1228">
        <v>4.5999999999999996</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620</v>
      </c>
      <c r="BC79" s="1231"/>
      <c r="BD79" s="1231"/>
      <c r="BE79" s="1231"/>
      <c r="BF79" s="1231"/>
      <c r="BG79" s="1231"/>
      <c r="BH79" s="1231"/>
      <c r="BI79" s="1231"/>
      <c r="BJ79" s="1231"/>
      <c r="BK79" s="1231"/>
      <c r="BL79" s="1231"/>
      <c r="BM79" s="1231"/>
      <c r="BN79" s="1231"/>
      <c r="BO79" s="1231"/>
      <c r="BP79" s="1228">
        <v>6.9</v>
      </c>
      <c r="BQ79" s="1228"/>
      <c r="BR79" s="1228"/>
      <c r="BS79" s="1228"/>
      <c r="BT79" s="1228"/>
      <c r="BU79" s="1228"/>
      <c r="BV79" s="1228"/>
      <c r="BW79" s="1228"/>
      <c r="BX79" s="1228">
        <v>6.6</v>
      </c>
      <c r="BY79" s="1228"/>
      <c r="BZ79" s="1228"/>
      <c r="CA79" s="1228"/>
      <c r="CB79" s="1228"/>
      <c r="CC79" s="1228"/>
      <c r="CD79" s="1228"/>
      <c r="CE79" s="1228"/>
      <c r="CF79" s="1228">
        <v>6.4</v>
      </c>
      <c r="CG79" s="1228"/>
      <c r="CH79" s="1228"/>
      <c r="CI79" s="1228"/>
      <c r="CJ79" s="1228"/>
      <c r="CK79" s="1228"/>
      <c r="CL79" s="1228"/>
      <c r="CM79" s="1228"/>
      <c r="CN79" s="1228">
        <v>5.7</v>
      </c>
      <c r="CO79" s="1228"/>
      <c r="CP79" s="1228"/>
      <c r="CQ79" s="1228"/>
      <c r="CR79" s="1228"/>
      <c r="CS79" s="1228"/>
      <c r="CT79" s="1228"/>
      <c r="CU79" s="1228"/>
      <c r="CV79" s="1228">
        <v>5.8</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ZXjCM/QIQvoA59VCY8Hy1/QzkjpZEnruuYgv4Lu+b/0xtLxdSKnQvTfkSKEVMDyeBjPD9Vdz6ll2dO5Eq1gC/w==" saltValue="Sa0QUHQ0kEn1Ltwu3zMe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3"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516</v>
      </c>
    </row>
  </sheetData>
  <sheetProtection algorithmName="SHA-512" hashValue="BKDdB676QQDUedZxM/cGX+iGaI1bQ3G2qbuU+MRzebc/ma6xW/PLsKCZpwspl16xXxgEq6R7UhddrLRFmonrLg==" saltValue="e6r47A5w0GR2DQbKxwla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I53" sqref="I53"/>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516</v>
      </c>
    </row>
  </sheetData>
  <sheetProtection algorithmName="SHA-512" hashValue="Qt5mlIjCho4Nzk7N0NJ4NvVD2m48kGoqrKUcuzvfSxrbtZYcZCgH94p/Q0g5XqW8SaGsHxJVPd16A6yyFfwygw==" saltValue="Ov3xnAF8/ogzoKahT6V7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53</v>
      </c>
      <c r="E2" s="147"/>
      <c r="F2" s="148" t="s">
        <v>566</v>
      </c>
      <c r="G2" s="149"/>
      <c r="H2" s="150"/>
    </row>
    <row r="3" spans="1:8" x14ac:dyDescent="0.2">
      <c r="A3" s="146" t="s">
        <v>559</v>
      </c>
      <c r="B3" s="151"/>
      <c r="C3" s="152"/>
      <c r="D3" s="153">
        <v>34053</v>
      </c>
      <c r="E3" s="154"/>
      <c r="F3" s="155">
        <v>54684</v>
      </c>
      <c r="G3" s="156"/>
      <c r="H3" s="157"/>
    </row>
    <row r="4" spans="1:8" x14ac:dyDescent="0.2">
      <c r="A4" s="158"/>
      <c r="B4" s="159"/>
      <c r="C4" s="160"/>
      <c r="D4" s="161">
        <v>18021</v>
      </c>
      <c r="E4" s="162"/>
      <c r="F4" s="163">
        <v>32829</v>
      </c>
      <c r="G4" s="164"/>
      <c r="H4" s="165"/>
    </row>
    <row r="5" spans="1:8" x14ac:dyDescent="0.2">
      <c r="A5" s="146" t="s">
        <v>561</v>
      </c>
      <c r="B5" s="151"/>
      <c r="C5" s="152"/>
      <c r="D5" s="153">
        <v>36194</v>
      </c>
      <c r="E5" s="154"/>
      <c r="F5" s="155">
        <v>62383</v>
      </c>
      <c r="G5" s="156"/>
      <c r="H5" s="157"/>
    </row>
    <row r="6" spans="1:8" x14ac:dyDescent="0.2">
      <c r="A6" s="158"/>
      <c r="B6" s="159"/>
      <c r="C6" s="160"/>
      <c r="D6" s="161">
        <v>19599</v>
      </c>
      <c r="E6" s="162"/>
      <c r="F6" s="163">
        <v>35325</v>
      </c>
      <c r="G6" s="164"/>
      <c r="H6" s="165"/>
    </row>
    <row r="7" spans="1:8" x14ac:dyDescent="0.2">
      <c r="A7" s="146" t="s">
        <v>562</v>
      </c>
      <c r="B7" s="151"/>
      <c r="C7" s="152"/>
      <c r="D7" s="153">
        <v>37038</v>
      </c>
      <c r="E7" s="154"/>
      <c r="F7" s="155">
        <v>63812</v>
      </c>
      <c r="G7" s="156"/>
      <c r="H7" s="157"/>
    </row>
    <row r="8" spans="1:8" x14ac:dyDescent="0.2">
      <c r="A8" s="158"/>
      <c r="B8" s="159"/>
      <c r="C8" s="160"/>
      <c r="D8" s="161">
        <v>17403</v>
      </c>
      <c r="E8" s="162"/>
      <c r="F8" s="163">
        <v>33848</v>
      </c>
      <c r="G8" s="164"/>
      <c r="H8" s="165"/>
    </row>
    <row r="9" spans="1:8" x14ac:dyDescent="0.2">
      <c r="A9" s="146" t="s">
        <v>563</v>
      </c>
      <c r="B9" s="151"/>
      <c r="C9" s="152"/>
      <c r="D9" s="153">
        <v>22361</v>
      </c>
      <c r="E9" s="154"/>
      <c r="F9" s="155">
        <v>45945</v>
      </c>
      <c r="G9" s="156"/>
      <c r="H9" s="157"/>
    </row>
    <row r="10" spans="1:8" x14ac:dyDescent="0.2">
      <c r="A10" s="158"/>
      <c r="B10" s="159"/>
      <c r="C10" s="160"/>
      <c r="D10" s="161">
        <v>13116</v>
      </c>
      <c r="E10" s="162"/>
      <c r="F10" s="163">
        <v>25180</v>
      </c>
      <c r="G10" s="164"/>
      <c r="H10" s="165"/>
    </row>
    <row r="11" spans="1:8" x14ac:dyDescent="0.2">
      <c r="A11" s="146" t="s">
        <v>564</v>
      </c>
      <c r="B11" s="151"/>
      <c r="C11" s="152"/>
      <c r="D11" s="153">
        <v>21782</v>
      </c>
      <c r="E11" s="154"/>
      <c r="F11" s="155">
        <v>44475</v>
      </c>
      <c r="G11" s="156"/>
      <c r="H11" s="157"/>
    </row>
    <row r="12" spans="1:8" x14ac:dyDescent="0.2">
      <c r="A12" s="158"/>
      <c r="B12" s="159"/>
      <c r="C12" s="166"/>
      <c r="D12" s="161">
        <v>12567</v>
      </c>
      <c r="E12" s="162"/>
      <c r="F12" s="163">
        <v>24780</v>
      </c>
      <c r="G12" s="164"/>
      <c r="H12" s="165"/>
    </row>
    <row r="13" spans="1:8" x14ac:dyDescent="0.2">
      <c r="A13" s="146"/>
      <c r="B13" s="151"/>
      <c r="C13" s="152"/>
      <c r="D13" s="153">
        <v>30286</v>
      </c>
      <c r="E13" s="154"/>
      <c r="F13" s="155">
        <v>54260</v>
      </c>
      <c r="G13" s="167"/>
      <c r="H13" s="157"/>
    </row>
    <row r="14" spans="1:8" x14ac:dyDescent="0.2">
      <c r="A14" s="158"/>
      <c r="B14" s="159"/>
      <c r="C14" s="160"/>
      <c r="D14" s="161">
        <v>16141</v>
      </c>
      <c r="E14" s="162"/>
      <c r="F14" s="163">
        <v>30392</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6.25</v>
      </c>
      <c r="C19" s="168">
        <f>ROUND(VALUE(SUBSTITUTE(実質収支比率等に係る経年分析!G$48,"▲","-")),2)</f>
        <v>6.08</v>
      </c>
      <c r="D19" s="168">
        <f>ROUND(VALUE(SUBSTITUTE(実質収支比率等に係る経年分析!H$48,"▲","-")),2)</f>
        <v>7.92</v>
      </c>
      <c r="E19" s="168">
        <f>ROUND(VALUE(SUBSTITUTE(実質収支比率等に係る経年分析!I$48,"▲","-")),2)</f>
        <v>9.5500000000000007</v>
      </c>
      <c r="F19" s="168">
        <f>ROUND(VALUE(SUBSTITUTE(実質収支比率等に係る経年分析!J$48,"▲","-")),2)</f>
        <v>9.57</v>
      </c>
    </row>
    <row r="20" spans="1:11" x14ac:dyDescent="0.2">
      <c r="A20" s="168" t="s">
        <v>56</v>
      </c>
      <c r="B20" s="168">
        <f>ROUND(VALUE(SUBSTITUTE(実質収支比率等に係る経年分析!F$47,"▲","-")),2)</f>
        <v>8.51</v>
      </c>
      <c r="C20" s="168">
        <f>ROUND(VALUE(SUBSTITUTE(実質収支比率等に係る経年分析!G$47,"▲","-")),2)</f>
        <v>8.14</v>
      </c>
      <c r="D20" s="168">
        <f>ROUND(VALUE(SUBSTITUTE(実質収支比率等に係る経年分析!H$47,"▲","-")),2)</f>
        <v>9.82</v>
      </c>
      <c r="E20" s="168">
        <f>ROUND(VALUE(SUBSTITUTE(実質収支比率等に係る経年分析!I$47,"▲","-")),2)</f>
        <v>12.24</v>
      </c>
      <c r="F20" s="168">
        <f>ROUND(VALUE(SUBSTITUTE(実質収支比率等に係る経年分析!J$47,"▲","-")),2)</f>
        <v>12.69</v>
      </c>
    </row>
    <row r="21" spans="1:11" x14ac:dyDescent="0.2">
      <c r="A21" s="168" t="s">
        <v>57</v>
      </c>
      <c r="B21" s="168">
        <f>IF(ISNUMBER(VALUE(SUBSTITUTE(実質収支比率等に係る経年分析!F$49,"▲","-"))),ROUND(VALUE(SUBSTITUTE(実質収支比率等に係る経年分析!F$49,"▲","-")),2),NA())</f>
        <v>-1</v>
      </c>
      <c r="C21" s="168">
        <f>IF(ISNUMBER(VALUE(SUBSTITUTE(実質収支比率等に係る経年分析!G$49,"▲","-"))),ROUND(VALUE(SUBSTITUTE(実質収支比率等に係る経年分析!G$49,"▲","-")),2),NA())</f>
        <v>-0.33</v>
      </c>
      <c r="D21" s="168">
        <f>IF(ISNUMBER(VALUE(SUBSTITUTE(実質収支比率等に係る経年分析!H$49,"▲","-"))),ROUND(VALUE(SUBSTITUTE(実質収支比率等に係る経年分析!H$49,"▲","-")),2),NA())</f>
        <v>3.99</v>
      </c>
      <c r="E21" s="168">
        <f>IF(ISNUMBER(VALUE(SUBSTITUTE(実質収支比率等に係る経年分析!I$49,"▲","-"))),ROUND(VALUE(SUBSTITUTE(実質収支比率等に係る経年分析!I$49,"▲","-")),2),NA())</f>
        <v>4.99</v>
      </c>
      <c r="F21" s="168">
        <f>IF(ISNUMBER(VALUE(SUBSTITUTE(実質収支比率等に係る経年分析!J$49,"▲","-"))),ROUND(VALUE(SUBSTITUTE(実質収支比率等に係る経年分析!J$49,"▲","-")),2),NA())</f>
        <v>0.14000000000000001</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高坂駅東口第一土地区画整理事業特別会計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0.49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2">
      <c r="A31" s="169" t="str">
        <f>IF(連結実質赤字比率に係る赤字・黒字の構成分析!C$39="",NA(),連結実質赤字比率に係る赤字・黒字の構成分析!C$39)</f>
        <v>下水道事業会計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3.28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1.1000000000000001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0.57999999999999996</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1.1200000000000001</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1.41</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13.35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13.24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9.9700000000000006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5.97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4.82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9.5399999999999991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9.56</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6.87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6.39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5.21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8.64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11.9</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2280</v>
      </c>
      <c r="E42" s="170"/>
      <c r="F42" s="170"/>
      <c r="G42" s="170">
        <f>'実質公債費比率（分子）の構造'!L$52</f>
        <v>2266</v>
      </c>
      <c r="H42" s="170"/>
      <c r="I42" s="170"/>
      <c r="J42" s="170">
        <f>'実質公債費比率（分子）の構造'!M$52</f>
        <v>2309</v>
      </c>
      <c r="K42" s="170"/>
      <c r="L42" s="170"/>
      <c r="M42" s="170">
        <f>'実質公債費比率（分子）の構造'!N$52</f>
        <v>2238</v>
      </c>
      <c r="N42" s="170"/>
      <c r="O42" s="170"/>
      <c r="P42" s="170">
        <f>'実質公債費比率（分子）の構造'!O$52</f>
        <v>2220</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67</v>
      </c>
      <c r="B45" s="170">
        <f>'実質公債費比率（分子）の構造'!K$49</f>
        <v>78</v>
      </c>
      <c r="C45" s="170"/>
      <c r="D45" s="170"/>
      <c r="E45" s="170">
        <f>'実質公債費比率（分子）の構造'!L$49</f>
        <v>60</v>
      </c>
      <c r="F45" s="170"/>
      <c r="G45" s="170"/>
      <c r="H45" s="170">
        <f>'実質公債費比率（分子）の構造'!M$49</f>
        <v>55</v>
      </c>
      <c r="I45" s="170"/>
      <c r="J45" s="170"/>
      <c r="K45" s="170">
        <f>'実質公債費比率（分子）の構造'!N$49</f>
        <v>84</v>
      </c>
      <c r="L45" s="170"/>
      <c r="M45" s="170"/>
      <c r="N45" s="170">
        <f>'実質公債費比率（分子）の構造'!O$49</f>
        <v>89</v>
      </c>
      <c r="O45" s="170"/>
      <c r="P45" s="170"/>
    </row>
    <row r="46" spans="1:16" x14ac:dyDescent="0.2">
      <c r="A46" s="170" t="s">
        <v>68</v>
      </c>
      <c r="B46" s="170">
        <f>'実質公債費比率（分子）の構造'!K$48</f>
        <v>271</v>
      </c>
      <c r="C46" s="170"/>
      <c r="D46" s="170"/>
      <c r="E46" s="170">
        <f>'実質公債費比率（分子）の構造'!L$48</f>
        <v>268</v>
      </c>
      <c r="F46" s="170"/>
      <c r="G46" s="170"/>
      <c r="H46" s="170">
        <f>'実質公債費比率（分子）の構造'!M$48</f>
        <v>254</v>
      </c>
      <c r="I46" s="170"/>
      <c r="J46" s="170"/>
      <c r="K46" s="170">
        <f>'実質公債費比率（分子）の構造'!N$48</f>
        <v>278</v>
      </c>
      <c r="L46" s="170"/>
      <c r="M46" s="170"/>
      <c r="N46" s="170">
        <f>'実質公債費比率（分子）の構造'!O$48</f>
        <v>316</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2354</v>
      </c>
      <c r="C49" s="170"/>
      <c r="D49" s="170"/>
      <c r="E49" s="170">
        <f>'実質公債費比率（分子）の構造'!L$45</f>
        <v>2445</v>
      </c>
      <c r="F49" s="170"/>
      <c r="G49" s="170"/>
      <c r="H49" s="170">
        <f>'実質公債費比率（分子）の構造'!M$45</f>
        <v>2450</v>
      </c>
      <c r="I49" s="170"/>
      <c r="J49" s="170"/>
      <c r="K49" s="170">
        <f>'実質公債費比率（分子）の構造'!N$45</f>
        <v>2541</v>
      </c>
      <c r="L49" s="170"/>
      <c r="M49" s="170"/>
      <c r="N49" s="170">
        <f>'実質公債費比率（分子）の構造'!O$45</f>
        <v>2569</v>
      </c>
      <c r="O49" s="170"/>
      <c r="P49" s="170"/>
    </row>
    <row r="50" spans="1:16" x14ac:dyDescent="0.2">
      <c r="A50" s="170" t="s">
        <v>72</v>
      </c>
      <c r="B50" s="170" t="e">
        <f>NA()</f>
        <v>#N/A</v>
      </c>
      <c r="C50" s="170">
        <f>IF(ISNUMBER('実質公債費比率（分子）の構造'!K$53),'実質公債費比率（分子）の構造'!K$53,NA())</f>
        <v>423</v>
      </c>
      <c r="D50" s="170" t="e">
        <f>NA()</f>
        <v>#N/A</v>
      </c>
      <c r="E50" s="170" t="e">
        <f>NA()</f>
        <v>#N/A</v>
      </c>
      <c r="F50" s="170">
        <f>IF(ISNUMBER('実質公債費比率（分子）の構造'!L$53),'実質公債費比率（分子）の構造'!L$53,NA())</f>
        <v>507</v>
      </c>
      <c r="G50" s="170" t="e">
        <f>NA()</f>
        <v>#N/A</v>
      </c>
      <c r="H50" s="170" t="e">
        <f>NA()</f>
        <v>#N/A</v>
      </c>
      <c r="I50" s="170">
        <f>IF(ISNUMBER('実質公債費比率（分子）の構造'!M$53),'実質公債費比率（分子）の構造'!M$53,NA())</f>
        <v>450</v>
      </c>
      <c r="J50" s="170" t="e">
        <f>NA()</f>
        <v>#N/A</v>
      </c>
      <c r="K50" s="170" t="e">
        <f>NA()</f>
        <v>#N/A</v>
      </c>
      <c r="L50" s="170">
        <f>IF(ISNUMBER('実質公債費比率（分子）の構造'!N$53),'実質公債費比率（分子）の構造'!N$53,NA())</f>
        <v>665</v>
      </c>
      <c r="M50" s="170" t="e">
        <f>NA()</f>
        <v>#N/A</v>
      </c>
      <c r="N50" s="170" t="e">
        <f>NA()</f>
        <v>#N/A</v>
      </c>
      <c r="O50" s="170">
        <f>IF(ISNUMBER('実質公債費比率（分子）の構造'!O$53),'実質公債費比率（分子）の構造'!O$53,NA())</f>
        <v>754</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21707</v>
      </c>
      <c r="E56" s="169"/>
      <c r="F56" s="169"/>
      <c r="G56" s="169">
        <f>'将来負担比率（分子）の構造'!J$52</f>
        <v>21980</v>
      </c>
      <c r="H56" s="169"/>
      <c r="I56" s="169"/>
      <c r="J56" s="169">
        <f>'将来負担比率（分子）の構造'!K$52</f>
        <v>22316</v>
      </c>
      <c r="K56" s="169"/>
      <c r="L56" s="169"/>
      <c r="M56" s="169">
        <f>'将来負担比率（分子）の構造'!L$52</f>
        <v>22192</v>
      </c>
      <c r="N56" s="169"/>
      <c r="O56" s="169"/>
      <c r="P56" s="169">
        <f>'将来負担比率（分子）の構造'!M$52</f>
        <v>21516</v>
      </c>
    </row>
    <row r="57" spans="1:16" x14ac:dyDescent="0.2">
      <c r="A57" s="169" t="s">
        <v>43</v>
      </c>
      <c r="B57" s="169"/>
      <c r="C57" s="169"/>
      <c r="D57" s="169">
        <f>'将来負担比率（分子）の構造'!I$51</f>
        <v>3430</v>
      </c>
      <c r="E57" s="169"/>
      <c r="F57" s="169"/>
      <c r="G57" s="169">
        <f>'将来負担比率（分子）の構造'!J$51</f>
        <v>3638</v>
      </c>
      <c r="H57" s="169"/>
      <c r="I57" s="169"/>
      <c r="J57" s="169">
        <f>'将来負担比率（分子）の構造'!K$51</f>
        <v>3996</v>
      </c>
      <c r="K57" s="169"/>
      <c r="L57" s="169"/>
      <c r="M57" s="169">
        <f>'将来負担比率（分子）の構造'!L$51</f>
        <v>3713</v>
      </c>
      <c r="N57" s="169"/>
      <c r="O57" s="169"/>
      <c r="P57" s="169">
        <f>'将来負担比率（分子）の構造'!M$51</f>
        <v>3541</v>
      </c>
    </row>
    <row r="58" spans="1:16" x14ac:dyDescent="0.2">
      <c r="A58" s="169" t="s">
        <v>42</v>
      </c>
      <c r="B58" s="169"/>
      <c r="C58" s="169"/>
      <c r="D58" s="169">
        <f>'将来負担比率（分子）の構造'!I$50</f>
        <v>5859</v>
      </c>
      <c r="E58" s="169"/>
      <c r="F58" s="169"/>
      <c r="G58" s="169">
        <f>'将来負担比率（分子）の構造'!J$50</f>
        <v>5444</v>
      </c>
      <c r="H58" s="169"/>
      <c r="I58" s="169"/>
      <c r="J58" s="169">
        <f>'将来負担比率（分子）の構造'!K$50</f>
        <v>5787</v>
      </c>
      <c r="K58" s="169"/>
      <c r="L58" s="169"/>
      <c r="M58" s="169">
        <f>'将来負担比率（分子）の構造'!L$50</f>
        <v>6876</v>
      </c>
      <c r="N58" s="169"/>
      <c r="O58" s="169"/>
      <c r="P58" s="169">
        <f>'将来負担比率（分子）の構造'!M$50</f>
        <v>7169</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2665</v>
      </c>
      <c r="C62" s="169"/>
      <c r="D62" s="169"/>
      <c r="E62" s="169">
        <f>'将来負担比率（分子）の構造'!J$45</f>
        <v>2694</v>
      </c>
      <c r="F62" s="169"/>
      <c r="G62" s="169"/>
      <c r="H62" s="169">
        <f>'将来負担比率（分子）の構造'!K$45</f>
        <v>2755</v>
      </c>
      <c r="I62" s="169"/>
      <c r="J62" s="169"/>
      <c r="K62" s="169">
        <f>'将来負担比率（分子）の構造'!L$45</f>
        <v>2636</v>
      </c>
      <c r="L62" s="169"/>
      <c r="M62" s="169"/>
      <c r="N62" s="169">
        <f>'将来負担比率（分子）の構造'!M$45</f>
        <v>2601</v>
      </c>
      <c r="O62" s="169"/>
      <c r="P62" s="169"/>
    </row>
    <row r="63" spans="1:16" x14ac:dyDescent="0.2">
      <c r="A63" s="169" t="s">
        <v>35</v>
      </c>
      <c r="B63" s="169">
        <f>'将来負担比率（分子）の構造'!I$44</f>
        <v>471</v>
      </c>
      <c r="C63" s="169"/>
      <c r="D63" s="169"/>
      <c r="E63" s="169">
        <f>'将来負担比率（分子）の構造'!J$44</f>
        <v>601</v>
      </c>
      <c r="F63" s="169"/>
      <c r="G63" s="169"/>
      <c r="H63" s="169">
        <f>'将来負担比率（分子）の構造'!K$44</f>
        <v>968</v>
      </c>
      <c r="I63" s="169"/>
      <c r="J63" s="169"/>
      <c r="K63" s="169">
        <f>'将来負担比率（分子）の構造'!L$44</f>
        <v>982</v>
      </c>
      <c r="L63" s="169"/>
      <c r="M63" s="169"/>
      <c r="N63" s="169">
        <f>'将来負担比率（分子）の構造'!M$44</f>
        <v>930</v>
      </c>
      <c r="O63" s="169"/>
      <c r="P63" s="169"/>
    </row>
    <row r="64" spans="1:16" x14ac:dyDescent="0.2">
      <c r="A64" s="169" t="s">
        <v>34</v>
      </c>
      <c r="B64" s="169">
        <f>'将来負担比率（分子）の構造'!I$43</f>
        <v>4649</v>
      </c>
      <c r="C64" s="169"/>
      <c r="D64" s="169"/>
      <c r="E64" s="169">
        <f>'将来負担比率（分子）の構造'!J$43</f>
        <v>4489</v>
      </c>
      <c r="F64" s="169"/>
      <c r="G64" s="169"/>
      <c r="H64" s="169">
        <f>'将来負担比率（分子）の構造'!K$43</f>
        <v>3971</v>
      </c>
      <c r="I64" s="169"/>
      <c r="J64" s="169"/>
      <c r="K64" s="169">
        <f>'将来負担比率（分子）の構造'!L$43</f>
        <v>3826</v>
      </c>
      <c r="L64" s="169"/>
      <c r="M64" s="169"/>
      <c r="N64" s="169">
        <f>'将来負担比率（分子）の構造'!M$43</f>
        <v>3582</v>
      </c>
      <c r="O64" s="169"/>
      <c r="P64" s="169"/>
    </row>
    <row r="65" spans="1:16" x14ac:dyDescent="0.2">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26896</v>
      </c>
      <c r="C66" s="169"/>
      <c r="D66" s="169"/>
      <c r="E66" s="169">
        <f>'将来負担比率（分子）の構造'!J$41</f>
        <v>27476</v>
      </c>
      <c r="F66" s="169"/>
      <c r="G66" s="169"/>
      <c r="H66" s="169">
        <f>'将来負担比率（分子）の構造'!K$41</f>
        <v>28416</v>
      </c>
      <c r="I66" s="169"/>
      <c r="J66" s="169"/>
      <c r="K66" s="169">
        <f>'将来負担比率（分子）の構造'!L$41</f>
        <v>28606</v>
      </c>
      <c r="L66" s="169"/>
      <c r="M66" s="169"/>
      <c r="N66" s="169">
        <f>'将来負担比率（分子）の構造'!M$41</f>
        <v>27218</v>
      </c>
      <c r="O66" s="169"/>
      <c r="P66" s="169"/>
    </row>
    <row r="67" spans="1:16" x14ac:dyDescent="0.2">
      <c r="A67" s="169" t="s">
        <v>76</v>
      </c>
      <c r="B67" s="169" t="e">
        <f>NA()</f>
        <v>#N/A</v>
      </c>
      <c r="C67" s="169">
        <f>IF(ISNUMBER('将来負担比率（分子）の構造'!I$53), IF('将来負担比率（分子）の構造'!I$53 &lt; 0, 0, '将来負担比率（分子）の構造'!I$53), NA())</f>
        <v>3684</v>
      </c>
      <c r="D67" s="169" t="e">
        <f>NA()</f>
        <v>#N/A</v>
      </c>
      <c r="E67" s="169" t="e">
        <f>NA()</f>
        <v>#N/A</v>
      </c>
      <c r="F67" s="169">
        <f>IF(ISNUMBER('将来負担比率（分子）の構造'!J$53), IF('将来負担比率（分子）の構造'!J$53 &lt; 0, 0, '将来負担比率（分子）の構造'!J$53), NA())</f>
        <v>4200</v>
      </c>
      <c r="G67" s="169" t="e">
        <f>NA()</f>
        <v>#N/A</v>
      </c>
      <c r="H67" s="169" t="e">
        <f>NA()</f>
        <v>#N/A</v>
      </c>
      <c r="I67" s="169">
        <f>IF(ISNUMBER('将来負担比率（分子）の構造'!K$53), IF('将来負担比率（分子）の構造'!K$53 &lt; 0, 0, '将来負担比率（分子）の構造'!K$53), NA())</f>
        <v>4012</v>
      </c>
      <c r="J67" s="169" t="e">
        <f>NA()</f>
        <v>#N/A</v>
      </c>
      <c r="K67" s="169" t="e">
        <f>NA()</f>
        <v>#N/A</v>
      </c>
      <c r="L67" s="169">
        <f>IF(ISNUMBER('将来負担比率（分子）の構造'!L$53), IF('将来負担比率（分子）の構造'!L$53 &lt; 0, 0, '将来負担比率（分子）の構造'!L$53), NA())</f>
        <v>3270</v>
      </c>
      <c r="M67" s="169" t="e">
        <f>NA()</f>
        <v>#N/A</v>
      </c>
      <c r="N67" s="169" t="e">
        <f>NA()</f>
        <v>#N/A</v>
      </c>
      <c r="O67" s="169">
        <f>IF(ISNUMBER('将来負担比率（分子）の構造'!M$53), IF('将来負担比率（分子）の構造'!M$53 &lt; 0, 0, '将来負担比率（分子）の構造'!M$53), NA())</f>
        <v>2105</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1802</v>
      </c>
      <c r="C72" s="173">
        <f>基金残高に係る経年分析!G55</f>
        <v>2373</v>
      </c>
      <c r="D72" s="173">
        <f>基金残高に係る経年分析!H55</f>
        <v>2423</v>
      </c>
    </row>
    <row r="73" spans="1:16" x14ac:dyDescent="0.2">
      <c r="A73" s="172" t="s">
        <v>79</v>
      </c>
      <c r="B73" s="173">
        <f>基金残高に係る経年分析!F56</f>
        <v>201</v>
      </c>
      <c r="C73" s="173">
        <f>基金残高に係る経年分析!G56</f>
        <v>978</v>
      </c>
      <c r="D73" s="173">
        <f>基金残高に係る経年分析!H56</f>
        <v>978</v>
      </c>
    </row>
    <row r="74" spans="1:16" x14ac:dyDescent="0.2">
      <c r="A74" s="172" t="s">
        <v>80</v>
      </c>
      <c r="B74" s="173">
        <f>基金残高に係る経年分析!F57</f>
        <v>1355</v>
      </c>
      <c r="C74" s="173">
        <f>基金残高に係る経年分析!G57</f>
        <v>1348</v>
      </c>
      <c r="D74" s="173">
        <f>基金残高に係る経年分析!H57</f>
        <v>1757</v>
      </c>
    </row>
  </sheetData>
  <sheetProtection algorithmName="SHA-512" hashValue="pCRJL69g5F3mMnPAnRl9SxzKTSnKoI1+75/BmnWQGcnWc9BDf1mZ4qeyb3DQdDmhAQ3YjfmFn7NS95JKQ/lY/Q==" saltValue="Kret3v7L7Zhk6+Vqqbj6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2024-03-17T23:59:48Z</cp:lastPrinted>
  <dcterms:created xsi:type="dcterms:W3CDTF">2024-02-05T00:34:08Z</dcterms:created>
  <dcterms:modified xsi:type="dcterms:W3CDTF">2024-11-20T00:15:33Z</dcterms:modified>
  <cp:category/>
</cp:coreProperties>
</file>