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114133\Box\【02_課所共有】02_06_統計課\担当別システムBackUp_元Ｖドライブ\08_経済分析担当\04 統計ツール\01 経済分析系ツール\10_経済波及効果分析ツール\02_更新\R06_経済波及効果分析ツール\相﨑\R6ツール\★完成\"/>
    </mc:Choice>
  </mc:AlternateContent>
  <xr:revisionPtr revIDLastSave="0" documentId="13_ncr:1_{3B78836C-AED4-4F1D-AD49-467F32C08A6E}" xr6:coauthVersionLast="36" xr6:coauthVersionMax="36" xr10:uidLastSave="{00000000-0000-0000-0000-000000000000}"/>
  <bookViews>
    <workbookView xWindow="0" yWindow="0" windowWidth="19965" windowHeight="2415" tabRatio="692" xr2:uid="{00000000-000D-0000-FFFF-FFFF00000000}"/>
  </bookViews>
  <sheets>
    <sheet name="操作説明" sheetId="4" r:id="rId1"/>
    <sheet name="入力" sheetId="5" r:id="rId2"/>
    <sheet name="定義" sheetId="6" r:id="rId3"/>
    <sheet name="報告書" sheetId="10" r:id="rId4"/>
    <sheet name="flow" sheetId="11" r:id="rId5"/>
    <sheet name="埼玉波及" sheetId="7" r:id="rId6"/>
    <sheet name="全国波及" sheetId="9" r:id="rId7"/>
    <sheet name="DATA" sheetId="8" r:id="rId8"/>
    <sheet name="埼玉係数" sheetId="1" r:id="rId9"/>
    <sheet name="全国係数" sheetId="2" r:id="rId10"/>
    <sheet name="建設係数" sheetId="3" r:id="rId11"/>
  </sheets>
  <definedNames>
    <definedName name="_xlnm.Print_Area" localSheetId="4">flow!$A$3:$V$75</definedName>
    <definedName name="_xlnm.Print_Area" localSheetId="3">報告書!$A$5:$M$74</definedName>
    <definedName name="YN">建設係数!$F$31:$F$32</definedName>
    <definedName name="単位">建設係数!$F$6:$F$9</definedName>
    <definedName name="部門">建設係数!$G$31:$G$32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E1" i="8" l="1"/>
  <c r="DE2" i="8" s="1"/>
  <c r="F17" i="10" l="1"/>
  <c r="D75" i="4" l="1"/>
  <c r="D77" i="4"/>
  <c r="O63" i="11" l="1"/>
  <c r="O38" i="11"/>
  <c r="S6" i="11"/>
  <c r="F4" i="11"/>
  <c r="DJ1" i="8" l="1"/>
  <c r="DJ4" i="8"/>
  <c r="DI4" i="8"/>
  <c r="DH4" i="8"/>
  <c r="DG4" i="8"/>
  <c r="E42" i="10"/>
  <c r="A1" i="10" l="1"/>
  <c r="DE26" i="8"/>
  <c r="DF26" i="8"/>
  <c r="G39" i="10" s="1"/>
  <c r="F11" i="3"/>
  <c r="G11" i="3" s="1"/>
  <c r="D7" i="10"/>
  <c r="J74" i="10"/>
  <c r="H74" i="10"/>
  <c r="J71" i="10"/>
  <c r="H71" i="10"/>
  <c r="C74" i="10"/>
  <c r="C71" i="10"/>
  <c r="B42" i="10"/>
  <c r="D17" i="10"/>
  <c r="L17" i="10"/>
  <c r="K10" i="10"/>
  <c r="K5" i="10"/>
  <c r="DC4" i="8"/>
  <c r="DB4" i="8"/>
  <c r="DA4" i="8"/>
  <c r="CZ4" i="8"/>
  <c r="CQ112" i="8"/>
  <c r="CZ112" i="8" s="1"/>
  <c r="CQ111" i="8"/>
  <c r="CZ111" i="8" s="1"/>
  <c r="CQ110" i="8"/>
  <c r="CZ110" i="8" s="1"/>
  <c r="CQ109" i="8"/>
  <c r="CZ109" i="8" s="1"/>
  <c r="CQ108" i="8"/>
  <c r="CQ107" i="8"/>
  <c r="CQ106" i="8"/>
  <c r="CQ105" i="8"/>
  <c r="CQ104" i="8"/>
  <c r="CQ103" i="8"/>
  <c r="CQ102" i="8"/>
  <c r="CQ101" i="8"/>
  <c r="CQ100" i="8"/>
  <c r="CQ99" i="8"/>
  <c r="CQ98" i="8"/>
  <c r="CQ97" i="8"/>
  <c r="CQ96" i="8"/>
  <c r="CQ95" i="8"/>
  <c r="CQ94" i="8"/>
  <c r="CQ93" i="8"/>
  <c r="CQ92" i="8"/>
  <c r="CQ91" i="8"/>
  <c r="CQ90" i="8"/>
  <c r="CQ89" i="8"/>
  <c r="CQ88" i="8"/>
  <c r="CQ87" i="8"/>
  <c r="CQ86" i="8"/>
  <c r="CQ85" i="8"/>
  <c r="CQ84" i="8"/>
  <c r="CQ83" i="8"/>
  <c r="CQ82" i="8"/>
  <c r="CQ81" i="8"/>
  <c r="CQ80" i="8"/>
  <c r="CQ79" i="8"/>
  <c r="CQ78" i="8"/>
  <c r="CQ77" i="8"/>
  <c r="CQ76" i="8"/>
  <c r="CQ75" i="8"/>
  <c r="CQ74" i="8"/>
  <c r="CQ73" i="8"/>
  <c r="CQ72" i="8"/>
  <c r="CQ71" i="8"/>
  <c r="CQ66" i="8"/>
  <c r="CQ65" i="8"/>
  <c r="CQ64" i="8"/>
  <c r="CQ63" i="8"/>
  <c r="CQ62" i="8"/>
  <c r="CQ61" i="8"/>
  <c r="CQ60" i="8"/>
  <c r="CQ59" i="8"/>
  <c r="CQ58" i="8"/>
  <c r="CQ57" i="8"/>
  <c r="CQ56" i="8"/>
  <c r="CQ55" i="8"/>
  <c r="CQ54" i="8"/>
  <c r="CQ53" i="8"/>
  <c r="CQ52" i="8"/>
  <c r="CQ51" i="8"/>
  <c r="CQ50" i="8"/>
  <c r="CQ49" i="8"/>
  <c r="CQ48" i="8"/>
  <c r="CQ47" i="8"/>
  <c r="CQ46" i="8"/>
  <c r="CQ45" i="8"/>
  <c r="CQ44" i="8"/>
  <c r="CQ43" i="8"/>
  <c r="CQ42" i="8"/>
  <c r="CQ41" i="8"/>
  <c r="CQ40" i="8"/>
  <c r="CQ39" i="8"/>
  <c r="CQ38" i="8"/>
  <c r="CQ37" i="8"/>
  <c r="CQ36" i="8"/>
  <c r="CQ35" i="8"/>
  <c r="CQ34" i="8"/>
  <c r="CQ33" i="8"/>
  <c r="CQ32" i="8"/>
  <c r="CQ31" i="8"/>
  <c r="CQ30" i="8"/>
  <c r="CQ29" i="8"/>
  <c r="CQ28" i="8"/>
  <c r="CQ27" i="8"/>
  <c r="CQ26" i="8"/>
  <c r="CQ25" i="8"/>
  <c r="CQ24" i="8"/>
  <c r="CQ23" i="8"/>
  <c r="CQ22" i="8"/>
  <c r="CQ21" i="8"/>
  <c r="CQ20" i="8"/>
  <c r="CQ19" i="8"/>
  <c r="CQ18" i="8"/>
  <c r="CQ17" i="8"/>
  <c r="CQ16" i="8"/>
  <c r="CQ15" i="8"/>
  <c r="CQ14" i="8"/>
  <c r="CQ13" i="8"/>
  <c r="CQ12" i="8"/>
  <c r="CQ11" i="8"/>
  <c r="CQ10" i="8"/>
  <c r="CQ9" i="8"/>
  <c r="CQ8" i="8"/>
  <c r="CQ7" i="8"/>
  <c r="CQ6" i="8"/>
  <c r="CT4" i="8"/>
  <c r="CS4" i="8"/>
  <c r="CR4" i="8"/>
  <c r="CQ4" i="8"/>
  <c r="BZ44" i="8" l="1"/>
  <c r="CI44" i="8" s="1"/>
  <c r="BZ43" i="8"/>
  <c r="CI43" i="8" s="1"/>
  <c r="BZ42" i="8"/>
  <c r="CI42" i="8" s="1"/>
  <c r="BZ41" i="8"/>
  <c r="BZ40" i="8"/>
  <c r="BZ39" i="8"/>
  <c r="BZ38" i="8"/>
  <c r="BZ37" i="8"/>
  <c r="BZ36" i="8"/>
  <c r="BZ35" i="8"/>
  <c r="BZ34" i="8"/>
  <c r="BZ33" i="8"/>
  <c r="BZ32" i="8"/>
  <c r="BZ31" i="8"/>
  <c r="BZ30" i="8"/>
  <c r="BZ29" i="8"/>
  <c r="BZ28" i="8"/>
  <c r="BZ27" i="8"/>
  <c r="BZ25" i="8"/>
  <c r="BZ24" i="8"/>
  <c r="BZ23" i="8"/>
  <c r="BZ22" i="8"/>
  <c r="BZ21" i="8"/>
  <c r="BZ20" i="8"/>
  <c r="BZ19" i="8"/>
  <c r="BZ18" i="8"/>
  <c r="BZ17" i="8"/>
  <c r="BZ16" i="8"/>
  <c r="BZ15" i="8"/>
  <c r="BZ14" i="8"/>
  <c r="BZ13" i="8"/>
  <c r="BZ12" i="8"/>
  <c r="BZ11" i="8"/>
  <c r="BZ10" i="8"/>
  <c r="BZ9" i="8"/>
  <c r="BZ8" i="8"/>
  <c r="BZ7" i="8"/>
  <c r="BZ6" i="8"/>
  <c r="CL4" i="8"/>
  <c r="CK4" i="8"/>
  <c r="CJ4" i="8"/>
  <c r="CI4" i="8"/>
  <c r="CC4" i="8"/>
  <c r="CB4" i="8"/>
  <c r="CA4" i="8"/>
  <c r="BZ4" i="8"/>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Q6" i="9"/>
  <c r="P115" i="9"/>
  <c r="O115" i="9"/>
  <c r="M112" i="9"/>
  <c r="M111" i="9"/>
  <c r="M110" i="9"/>
  <c r="M109" i="9"/>
  <c r="M108" i="9"/>
  <c r="M107" i="9"/>
  <c r="M106" i="9"/>
  <c r="M105" i="9"/>
  <c r="M104" i="9"/>
  <c r="M103" i="9"/>
  <c r="M102" i="9"/>
  <c r="M101" i="9"/>
  <c r="M100" i="9"/>
  <c r="M99" i="9"/>
  <c r="M98" i="9"/>
  <c r="M97" i="9"/>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H115"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CI41" i="8" l="1"/>
  <c r="AC5" i="9"/>
  <c r="AB5" i="9"/>
  <c r="AA5" i="9"/>
  <c r="Z5" i="9"/>
  <c r="Y5" i="9"/>
  <c r="X5" i="9"/>
  <c r="W5" i="9"/>
  <c r="V5" i="9"/>
  <c r="U5" i="9"/>
  <c r="L5" i="9"/>
  <c r="G5" i="9"/>
  <c r="E5" i="9"/>
  <c r="D5" i="9"/>
  <c r="D82" i="4"/>
  <c r="AC5" i="7" l="1"/>
  <c r="AB5" i="7"/>
  <c r="AA5" i="7"/>
  <c r="Z5" i="7"/>
  <c r="Y5" i="7" l="1"/>
  <c r="X5" i="7"/>
  <c r="W5" i="7"/>
  <c r="V5" i="7"/>
  <c r="U5" i="7"/>
  <c r="Q113" i="7" l="1"/>
  <c r="Q112" i="7"/>
  <c r="Q111" i="7"/>
  <c r="Q110" i="7"/>
  <c r="Q109" i="7"/>
  <c r="Q108" i="7"/>
  <c r="Q107" i="7"/>
  <c r="Q106" i="7"/>
  <c r="Q105" i="7"/>
  <c r="Q104" i="7"/>
  <c r="Q103" i="7"/>
  <c r="Q102" i="7"/>
  <c r="Q101" i="7"/>
  <c r="Q100" i="7"/>
  <c r="Q99" i="7"/>
  <c r="Q98" i="7"/>
  <c r="Q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Q6" i="7"/>
  <c r="P115" i="7"/>
  <c r="O115"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M13" i="7"/>
  <c r="M12" i="7"/>
  <c r="M11" i="7"/>
  <c r="M10" i="7"/>
  <c r="M9" i="7"/>
  <c r="M8" i="7"/>
  <c r="M7" i="7"/>
  <c r="M6" i="7"/>
  <c r="L5" i="7"/>
  <c r="H115" i="7" l="1"/>
  <c r="H112" i="7"/>
  <c r="H111" i="7"/>
  <c r="H110" i="7"/>
  <c r="H109" i="7"/>
  <c r="H108" i="7"/>
  <c r="H107" i="7"/>
  <c r="H106" i="7"/>
  <c r="H105" i="7"/>
  <c r="H104" i="7"/>
  <c r="H103" i="7"/>
  <c r="H102" i="7"/>
  <c r="H101" i="7"/>
  <c r="H100" i="7"/>
  <c r="H99" i="7"/>
  <c r="H98" i="7"/>
  <c r="H97" i="7"/>
  <c r="H96" i="7"/>
  <c r="H95" i="7"/>
  <c r="H94" i="7"/>
  <c r="H93" i="7"/>
  <c r="H92" i="7"/>
  <c r="H91" i="7"/>
  <c r="H90" i="7"/>
  <c r="H89" i="7"/>
  <c r="H88" i="7"/>
  <c r="H87" i="7"/>
  <c r="H86" i="7"/>
  <c r="H85" i="7"/>
  <c r="H84" i="7"/>
  <c r="H83" i="7"/>
  <c r="H8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8" i="7"/>
  <c r="H7" i="7"/>
  <c r="H6" i="7"/>
  <c r="G5"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E5" i="7"/>
  <c r="D5" i="7"/>
  <c r="L123" i="8"/>
  <c r="K123" i="8"/>
  <c r="J123" i="8"/>
  <c r="I123" i="8"/>
  <c r="H123" i="8"/>
  <c r="E123" i="8"/>
  <c r="D123" i="8"/>
  <c r="BF123" i="8" l="1" a="1"/>
  <c r="BF123" i="8" s="1"/>
  <c r="BF89" i="8" s="1"/>
  <c r="BE123" i="8"/>
  <c r="BD123" i="8"/>
  <c r="BC123" i="8"/>
  <c r="BC63" i="8" s="1"/>
  <c r="BB123" i="8"/>
  <c r="BB18" i="8" s="1"/>
  <c r="BA123" i="8"/>
  <c r="BA7" i="8" s="1"/>
  <c r="AZ123" i="8"/>
  <c r="AZ17" i="8" s="1"/>
  <c r="AY123" i="8"/>
  <c r="AY125" i="8" s="1"/>
  <c r="AX123" i="8"/>
  <c r="AX15" i="8" s="1"/>
  <c r="AW123" i="8"/>
  <c r="AW12" i="8" s="1"/>
  <c r="AV123" i="8"/>
  <c r="AV11" i="8" s="1"/>
  <c r="AU123" i="8"/>
  <c r="AU82" i="8" s="1"/>
  <c r="AT123" i="8"/>
  <c r="AS123" i="8"/>
  <c r="AR123" i="8"/>
  <c r="AR50" i="8" s="1"/>
  <c r="AQ123" i="8"/>
  <c r="AP123" i="8"/>
  <c r="AP18" i="8" s="1"/>
  <c r="AO123" i="8"/>
  <c r="AN123" i="8"/>
  <c r="AN14" i="8" s="1"/>
  <c r="AM123" i="8"/>
  <c r="AM85" i="8" s="1"/>
  <c r="AL123" i="8"/>
  <c r="AL31" i="8" s="1"/>
  <c r="AK123" i="8"/>
  <c r="AK16" i="8" s="1"/>
  <c r="AJ123" i="8"/>
  <c r="AI123" i="8"/>
  <c r="AH123" i="8"/>
  <c r="AH15" i="8" s="1"/>
  <c r="AG123" i="8"/>
  <c r="AG35" i="8" s="1"/>
  <c r="AF123" i="8"/>
  <c r="AF34" i="8" s="1"/>
  <c r="AE123" i="8"/>
  <c r="AD123" i="8"/>
  <c r="AD11" i="8" s="1"/>
  <c r="AC123" i="8"/>
  <c r="AB123" i="8"/>
  <c r="AB20" i="8" s="1"/>
  <c r="AA123" i="8"/>
  <c r="AA63" i="8" s="1"/>
  <c r="Z123" i="8"/>
  <c r="Z9" i="8" s="1"/>
  <c r="Y123" i="8"/>
  <c r="X123" i="8"/>
  <c r="X17" i="8" s="1"/>
  <c r="W123" i="8"/>
  <c r="V123" i="8"/>
  <c r="V18" i="8" s="1"/>
  <c r="U123" i="8"/>
  <c r="U7" i="8" s="1"/>
  <c r="T123" i="8"/>
  <c r="S123" i="8"/>
  <c r="S89" i="8" s="1"/>
  <c r="R123" i="8"/>
  <c r="R125" i="8" s="1"/>
  <c r="Q123" i="8"/>
  <c r="Q12" i="8" s="1"/>
  <c r="P123" i="8"/>
  <c r="P45" i="8" s="1"/>
  <c r="O123" i="8"/>
  <c r="N123" i="8"/>
  <c r="N30" i="8" s="1"/>
  <c r="M123" i="8"/>
  <c r="M11" i="8" s="1"/>
  <c r="K65" i="8"/>
  <c r="I14" i="8"/>
  <c r="H18" i="8"/>
  <c r="G123" i="8"/>
  <c r="F123" i="8"/>
  <c r="F13" i="8" s="1"/>
  <c r="E29" i="8"/>
  <c r="D108" i="8"/>
  <c r="AX125" i="8" l="1"/>
  <c r="D11" i="8"/>
  <c r="D53" i="8"/>
  <c r="D96" i="8"/>
  <c r="D32" i="8"/>
  <c r="D75" i="8"/>
  <c r="D16" i="8"/>
  <c r="D37" i="8"/>
  <c r="D59" i="8"/>
  <c r="D80" i="8"/>
  <c r="D101" i="8"/>
  <c r="N125" i="8"/>
  <c r="D21" i="8"/>
  <c r="D43" i="8"/>
  <c r="D64" i="8"/>
  <c r="D85" i="8"/>
  <c r="AW6" i="8"/>
  <c r="D27" i="8"/>
  <c r="D48" i="8"/>
  <c r="D69" i="8"/>
  <c r="D91" i="8"/>
  <c r="AR7" i="8"/>
  <c r="D107" i="8"/>
  <c r="D119" i="8"/>
  <c r="AD8" i="8"/>
  <c r="M9" i="8"/>
  <c r="H10" i="8"/>
  <c r="AN12" i="8"/>
  <c r="AB13" i="8"/>
  <c r="AD14" i="8"/>
  <c r="Q15" i="8"/>
  <c r="AB16" i="8"/>
  <c r="P17" i="8"/>
  <c r="AN24" i="8"/>
  <c r="D7" i="8"/>
  <c r="D12" i="8"/>
  <c r="D17" i="8"/>
  <c r="D23" i="8"/>
  <c r="D28" i="8"/>
  <c r="D33" i="8"/>
  <c r="D39" i="8"/>
  <c r="D44" i="8"/>
  <c r="D49" i="8"/>
  <c r="D55" i="8"/>
  <c r="D60" i="8"/>
  <c r="D65" i="8"/>
  <c r="D71" i="8"/>
  <c r="D76" i="8"/>
  <c r="D81" i="8"/>
  <c r="D87" i="8"/>
  <c r="D92" i="8"/>
  <c r="D97" i="8"/>
  <c r="D103" i="8"/>
  <c r="F6" i="8"/>
  <c r="H7" i="8"/>
  <c r="AL8" i="8"/>
  <c r="X10" i="8"/>
  <c r="V11" i="8"/>
  <c r="H12" i="8"/>
  <c r="AR13" i="8"/>
  <c r="AD21" i="8"/>
  <c r="AX25" i="8"/>
  <c r="J55" i="8"/>
  <c r="J47" i="8"/>
  <c r="J44" i="8"/>
  <c r="J42" i="8"/>
  <c r="J40" i="8"/>
  <c r="J62" i="8"/>
  <c r="J36" i="8"/>
  <c r="J53" i="8"/>
  <c r="J29" i="8"/>
  <c r="J25" i="8"/>
  <c r="J20" i="8"/>
  <c r="J51" i="8"/>
  <c r="J27" i="8"/>
  <c r="J21" i="8"/>
  <c r="J11" i="8"/>
  <c r="J13" i="8"/>
  <c r="J14" i="8"/>
  <c r="J6" i="8"/>
  <c r="R76" i="8"/>
  <c r="R73" i="8"/>
  <c r="R48" i="8"/>
  <c r="R80" i="8"/>
  <c r="R63" i="8"/>
  <c r="R21" i="8"/>
  <c r="R65" i="8"/>
  <c r="R37" i="8"/>
  <c r="R30" i="8"/>
  <c r="R28" i="8"/>
  <c r="R24" i="8"/>
  <c r="R27" i="8"/>
  <c r="R20" i="8"/>
  <c r="R14" i="8"/>
  <c r="R8" i="8"/>
  <c r="R6" i="8"/>
  <c r="R25" i="8"/>
  <c r="R11" i="8"/>
  <c r="R33" i="8"/>
  <c r="R17" i="8"/>
  <c r="R13" i="8"/>
  <c r="Z60" i="8"/>
  <c r="Z71" i="8"/>
  <c r="Z38" i="8"/>
  <c r="Z43" i="8"/>
  <c r="Z25" i="8"/>
  <c r="Z21" i="8"/>
  <c r="Z18" i="8"/>
  <c r="Z15" i="8"/>
  <c r="Z14" i="8"/>
  <c r="Z11" i="8"/>
  <c r="Z6" i="8"/>
  <c r="AH86" i="8"/>
  <c r="AH60" i="8"/>
  <c r="AH50" i="8"/>
  <c r="AH41" i="8"/>
  <c r="AH63" i="8"/>
  <c r="AH33" i="8"/>
  <c r="AH29" i="8"/>
  <c r="AH22" i="8"/>
  <c r="AH21" i="8"/>
  <c r="AH25" i="8"/>
  <c r="AH9" i="8"/>
  <c r="AH14" i="8"/>
  <c r="AH8" i="8"/>
  <c r="AH18" i="8"/>
  <c r="AT70" i="8"/>
  <c r="AT60" i="8"/>
  <c r="AT43" i="8"/>
  <c r="AT65" i="8"/>
  <c r="AT25" i="8"/>
  <c r="AT21" i="8"/>
  <c r="AT45" i="8"/>
  <c r="AT30" i="8"/>
  <c r="AT34" i="8"/>
  <c r="AT14" i="8"/>
  <c r="AT11" i="8"/>
  <c r="AT9" i="8"/>
  <c r="AT8" i="8"/>
  <c r="AT18" i="8"/>
  <c r="AT17" i="8"/>
  <c r="BB65" i="8"/>
  <c r="BB78" i="8"/>
  <c r="BB44" i="8"/>
  <c r="BB38" i="8"/>
  <c r="BB31" i="8"/>
  <c r="BB33" i="8"/>
  <c r="BB25" i="8"/>
  <c r="BB29" i="8"/>
  <c r="BB8" i="8"/>
  <c r="BB6" i="8"/>
  <c r="BB11" i="8"/>
  <c r="BB9" i="8"/>
  <c r="BB17" i="8"/>
  <c r="F125" i="8"/>
  <c r="V125" i="8"/>
  <c r="D117" i="8"/>
  <c r="D112" i="8"/>
  <c r="D121" i="8"/>
  <c r="D116" i="8"/>
  <c r="D111" i="8"/>
  <c r="D120" i="8"/>
  <c r="D115" i="8"/>
  <c r="H74" i="8"/>
  <c r="H66" i="8"/>
  <c r="H64" i="8"/>
  <c r="H52" i="8"/>
  <c r="H48" i="8"/>
  <c r="H45" i="8"/>
  <c r="H56" i="8"/>
  <c r="H46" i="8"/>
  <c r="H44" i="8"/>
  <c r="H39" i="8"/>
  <c r="H55" i="8"/>
  <c r="H41" i="8"/>
  <c r="H37" i="8"/>
  <c r="H31" i="8"/>
  <c r="H91" i="8"/>
  <c r="H63" i="8"/>
  <c r="H35" i="8"/>
  <c r="H34" i="8"/>
  <c r="H30" i="8"/>
  <c r="H26" i="8"/>
  <c r="H24" i="8"/>
  <c r="H20" i="8"/>
  <c r="H22" i="8"/>
  <c r="H8" i="8"/>
  <c r="H32" i="8"/>
  <c r="H23" i="8"/>
  <c r="H19" i="8"/>
  <c r="H16" i="8"/>
  <c r="H9" i="8"/>
  <c r="H28" i="8"/>
  <c r="H27" i="8"/>
  <c r="H17" i="8"/>
  <c r="H13" i="8"/>
  <c r="L81" i="8"/>
  <c r="L49" i="8"/>
  <c r="L46" i="8"/>
  <c r="L42" i="8"/>
  <c r="L39" i="8"/>
  <c r="L75" i="8"/>
  <c r="L63" i="8"/>
  <c r="L53" i="8"/>
  <c r="L51" i="8"/>
  <c r="L87" i="8"/>
  <c r="L78" i="8"/>
  <c r="L74" i="8"/>
  <c r="L65" i="8"/>
  <c r="L60" i="8"/>
  <c r="L57" i="8"/>
  <c r="L52" i="8"/>
  <c r="L48" i="8"/>
  <c r="L44" i="8"/>
  <c r="L71" i="8"/>
  <c r="L35" i="8"/>
  <c r="L26" i="8"/>
  <c r="L24" i="8"/>
  <c r="L20" i="8"/>
  <c r="L61" i="8"/>
  <c r="L38" i="8"/>
  <c r="L27" i="8"/>
  <c r="L28" i="8"/>
  <c r="L23" i="8"/>
  <c r="L22" i="8"/>
  <c r="L55" i="8"/>
  <c r="L19" i="8"/>
  <c r="L16" i="8"/>
  <c r="L13" i="8"/>
  <c r="L9" i="8"/>
  <c r="L31" i="8"/>
  <c r="L17" i="8"/>
  <c r="L15" i="8"/>
  <c r="L12" i="8"/>
  <c r="L72" i="8"/>
  <c r="L37" i="8"/>
  <c r="L18" i="8"/>
  <c r="L10" i="8"/>
  <c r="L7" i="8"/>
  <c r="P68" i="8"/>
  <c r="P63" i="8"/>
  <c r="P53" i="8"/>
  <c r="P51" i="8"/>
  <c r="P71" i="8"/>
  <c r="P61" i="8"/>
  <c r="P55" i="8"/>
  <c r="P41" i="8"/>
  <c r="P38" i="8"/>
  <c r="P64" i="8"/>
  <c r="P49" i="8"/>
  <c r="P46" i="8"/>
  <c r="P42" i="8"/>
  <c r="P59" i="8"/>
  <c r="P57" i="8"/>
  <c r="P44" i="8"/>
  <c r="P32" i="8"/>
  <c r="P23" i="8"/>
  <c r="P22" i="8"/>
  <c r="P31" i="8"/>
  <c r="P30" i="8"/>
  <c r="P24" i="8"/>
  <c r="P35" i="8"/>
  <c r="P34" i="8"/>
  <c r="P20" i="8"/>
  <c r="P18" i="8"/>
  <c r="P15" i="8"/>
  <c r="P12" i="8"/>
  <c r="P27" i="8"/>
  <c r="P10" i="8"/>
  <c r="P8" i="8"/>
  <c r="P7" i="8"/>
  <c r="P26" i="8"/>
  <c r="P9" i="8"/>
  <c r="T98" i="8"/>
  <c r="T57" i="8"/>
  <c r="T50" i="8"/>
  <c r="T43" i="8"/>
  <c r="T41" i="8"/>
  <c r="T69" i="8"/>
  <c r="T58" i="8"/>
  <c r="T54" i="8"/>
  <c r="T45" i="8"/>
  <c r="T47" i="8"/>
  <c r="T80" i="8"/>
  <c r="T52" i="8"/>
  <c r="T39" i="8"/>
  <c r="T32" i="8"/>
  <c r="T31" i="8"/>
  <c r="T28" i="8"/>
  <c r="T24" i="8"/>
  <c r="T23" i="8"/>
  <c r="T27" i="8"/>
  <c r="T20" i="8"/>
  <c r="T35" i="8"/>
  <c r="T34" i="8"/>
  <c r="T26" i="8"/>
  <c r="T64" i="8"/>
  <c r="T49" i="8"/>
  <c r="T21" i="8"/>
  <c r="T11" i="8"/>
  <c r="T10" i="8"/>
  <c r="T7" i="8"/>
  <c r="T62" i="8"/>
  <c r="T36" i="8"/>
  <c r="T17" i="8"/>
  <c r="T13" i="8"/>
  <c r="T60" i="8"/>
  <c r="T46" i="8"/>
  <c r="T19" i="8"/>
  <c r="T16" i="8"/>
  <c r="T12" i="8"/>
  <c r="X85" i="8"/>
  <c r="X79" i="8"/>
  <c r="X75" i="8"/>
  <c r="X61" i="8"/>
  <c r="X54" i="8"/>
  <c r="X91" i="8"/>
  <c r="X72" i="8"/>
  <c r="X65" i="8"/>
  <c r="X62" i="8"/>
  <c r="X52" i="8"/>
  <c r="X46" i="8"/>
  <c r="X39" i="8"/>
  <c r="X53" i="8"/>
  <c r="X50" i="8"/>
  <c r="X43" i="8"/>
  <c r="X41" i="8"/>
  <c r="X40" i="8"/>
  <c r="X38" i="8"/>
  <c r="X27" i="8"/>
  <c r="X26" i="8"/>
  <c r="X20" i="8"/>
  <c r="X35" i="8"/>
  <c r="X19" i="8"/>
  <c r="X88" i="8"/>
  <c r="X31" i="8"/>
  <c r="X21" i="8"/>
  <c r="X24" i="8"/>
  <c r="X23" i="8"/>
  <c r="X16" i="8"/>
  <c r="X13" i="8"/>
  <c r="X76" i="8"/>
  <c r="X42" i="8"/>
  <c r="X28" i="8"/>
  <c r="X12" i="8"/>
  <c r="X8" i="8"/>
  <c r="X29" i="8"/>
  <c r="X14" i="8"/>
  <c r="X11" i="8"/>
  <c r="X7" i="8"/>
  <c r="AB95" i="8"/>
  <c r="AB72" i="8"/>
  <c r="AB58" i="8"/>
  <c r="AB46" i="8"/>
  <c r="AB45" i="8"/>
  <c r="AB49" i="8"/>
  <c r="AB47" i="8"/>
  <c r="AB42" i="8"/>
  <c r="AB75" i="8"/>
  <c r="AB61" i="8"/>
  <c r="AB53" i="8"/>
  <c r="AB50" i="8"/>
  <c r="AB35" i="8"/>
  <c r="AB21" i="8"/>
  <c r="AB40" i="8"/>
  <c r="AB36" i="8"/>
  <c r="AB34" i="8"/>
  <c r="AB31" i="8"/>
  <c r="AB68" i="8"/>
  <c r="AB32" i="8"/>
  <c r="AB29" i="8"/>
  <c r="AB24" i="8"/>
  <c r="AB23" i="8"/>
  <c r="AB38" i="8"/>
  <c r="AB27" i="8"/>
  <c r="AB19" i="8"/>
  <c r="AB14" i="8"/>
  <c r="AB11" i="8"/>
  <c r="AB8" i="8"/>
  <c r="AB26" i="8"/>
  <c r="AB7" i="8"/>
  <c r="AB17" i="8"/>
  <c r="AB10" i="8"/>
  <c r="AF102" i="8"/>
  <c r="AF65" i="8"/>
  <c r="AF64" i="8"/>
  <c r="AF62" i="8"/>
  <c r="AF49" i="8"/>
  <c r="AF47" i="8"/>
  <c r="AF42" i="8"/>
  <c r="AF39" i="8"/>
  <c r="AF60" i="8"/>
  <c r="AF53" i="8"/>
  <c r="AF43" i="8"/>
  <c r="AF40" i="8"/>
  <c r="AF38" i="8"/>
  <c r="AF57" i="8"/>
  <c r="AF54" i="8"/>
  <c r="AF52" i="8"/>
  <c r="AF61" i="8"/>
  <c r="AF36" i="8"/>
  <c r="AF32" i="8"/>
  <c r="AF29" i="8"/>
  <c r="AF28" i="8"/>
  <c r="AF26" i="8"/>
  <c r="AF24" i="8"/>
  <c r="AF23" i="8"/>
  <c r="AF45" i="8"/>
  <c r="AF41" i="8"/>
  <c r="AF27" i="8"/>
  <c r="AF21" i="8"/>
  <c r="AF20" i="8"/>
  <c r="AF19" i="8"/>
  <c r="AF17" i="8"/>
  <c r="AF16" i="8"/>
  <c r="AF10" i="8"/>
  <c r="AF14" i="8"/>
  <c r="AF13" i="8"/>
  <c r="AF12" i="8"/>
  <c r="AF11" i="8"/>
  <c r="AF8" i="8"/>
  <c r="AJ69" i="8"/>
  <c r="AJ50" i="8"/>
  <c r="AJ43" i="8"/>
  <c r="AJ41" i="8"/>
  <c r="AJ80" i="8"/>
  <c r="AJ45" i="8"/>
  <c r="AJ79" i="8"/>
  <c r="AJ60" i="8"/>
  <c r="AJ58" i="8"/>
  <c r="AJ49" i="8"/>
  <c r="AJ47" i="8"/>
  <c r="AJ39" i="8"/>
  <c r="AJ32" i="8"/>
  <c r="AJ31" i="8"/>
  <c r="AJ28" i="8"/>
  <c r="AJ26" i="8"/>
  <c r="AJ24" i="8"/>
  <c r="AJ23" i="8"/>
  <c r="AJ21" i="8"/>
  <c r="AJ19" i="8"/>
  <c r="AJ54" i="8"/>
  <c r="AJ27" i="8"/>
  <c r="AJ20" i="8"/>
  <c r="AJ46" i="8"/>
  <c r="AJ35" i="8"/>
  <c r="AJ34" i="8"/>
  <c r="AJ36" i="8"/>
  <c r="AJ16" i="8"/>
  <c r="AJ14" i="8"/>
  <c r="AJ12" i="8"/>
  <c r="AJ10" i="8"/>
  <c r="AJ8" i="8"/>
  <c r="AJ13" i="8"/>
  <c r="AJ11" i="8"/>
  <c r="AJ52" i="8"/>
  <c r="AJ17" i="8"/>
  <c r="AJ7" i="8"/>
  <c r="AN88" i="8"/>
  <c r="AN40" i="8"/>
  <c r="AN68" i="8"/>
  <c r="AN54" i="8"/>
  <c r="AN52" i="8"/>
  <c r="AN46" i="8"/>
  <c r="AN72" i="8"/>
  <c r="AN65" i="8"/>
  <c r="AN53" i="8"/>
  <c r="AN50" i="8"/>
  <c r="AN43" i="8"/>
  <c r="AN41" i="8"/>
  <c r="AN27" i="8"/>
  <c r="AN20" i="8"/>
  <c r="AN79" i="8"/>
  <c r="AN58" i="8"/>
  <c r="AN35" i="8"/>
  <c r="AN62" i="8"/>
  <c r="AN60" i="8"/>
  <c r="AN42" i="8"/>
  <c r="AN38" i="8"/>
  <c r="AN31" i="8"/>
  <c r="AN29" i="8"/>
  <c r="AN26" i="8"/>
  <c r="AN28" i="8"/>
  <c r="AN17" i="8"/>
  <c r="AN13" i="8"/>
  <c r="AN7" i="8"/>
  <c r="AN21" i="8"/>
  <c r="AN16" i="8"/>
  <c r="AN8" i="8"/>
  <c r="AR79" i="8"/>
  <c r="AR68" i="8"/>
  <c r="AR47" i="8"/>
  <c r="AR46" i="8"/>
  <c r="AR75" i="8"/>
  <c r="AR61" i="8"/>
  <c r="AR58" i="8"/>
  <c r="AR42" i="8"/>
  <c r="AR38" i="8"/>
  <c r="AR45" i="8"/>
  <c r="AR40" i="8"/>
  <c r="AR36" i="8"/>
  <c r="AR35" i="8"/>
  <c r="AR31" i="8"/>
  <c r="AR29" i="8"/>
  <c r="AR26" i="8"/>
  <c r="AR21" i="8"/>
  <c r="AR19" i="8"/>
  <c r="AR64" i="8"/>
  <c r="AR49" i="8"/>
  <c r="AR32" i="8"/>
  <c r="AR24" i="8"/>
  <c r="AR23" i="8"/>
  <c r="AR84" i="8"/>
  <c r="AR53" i="8"/>
  <c r="AR16" i="8"/>
  <c r="AR14" i="8"/>
  <c r="AR12" i="8"/>
  <c r="AR11" i="8"/>
  <c r="AR8" i="8"/>
  <c r="AR34" i="8"/>
  <c r="AR20" i="8"/>
  <c r="AR10" i="8"/>
  <c r="AV68" i="8"/>
  <c r="AV60" i="8"/>
  <c r="AV52" i="8"/>
  <c r="AV43" i="8"/>
  <c r="AV42" i="8"/>
  <c r="AV39" i="8"/>
  <c r="AV38" i="8"/>
  <c r="AV76" i="8"/>
  <c r="AV65" i="8"/>
  <c r="AV64" i="8"/>
  <c r="AV62" i="8"/>
  <c r="AV57" i="8"/>
  <c r="AV53" i="8"/>
  <c r="AV49" i="8"/>
  <c r="AV45" i="8"/>
  <c r="AV41" i="8"/>
  <c r="AV91" i="8"/>
  <c r="AV54" i="8"/>
  <c r="AV47" i="8"/>
  <c r="AV40" i="8"/>
  <c r="AV29" i="8"/>
  <c r="AV19" i="8"/>
  <c r="AV34" i="8"/>
  <c r="AV32" i="8"/>
  <c r="AV24" i="8"/>
  <c r="AV23" i="8"/>
  <c r="AV28" i="8"/>
  <c r="AV27" i="8"/>
  <c r="AV20" i="8"/>
  <c r="AV12" i="8"/>
  <c r="AV21" i="8"/>
  <c r="AV17" i="8"/>
  <c r="AV10" i="8"/>
  <c r="AV7" i="8"/>
  <c r="AV13" i="8"/>
  <c r="AZ98" i="8"/>
  <c r="AZ64" i="8"/>
  <c r="AZ62" i="8"/>
  <c r="AZ57" i="8"/>
  <c r="AZ49" i="8"/>
  <c r="AZ45" i="8"/>
  <c r="AZ84" i="8"/>
  <c r="AZ50" i="8"/>
  <c r="AZ69" i="8"/>
  <c r="AZ46" i="8"/>
  <c r="AZ43" i="8"/>
  <c r="AZ41" i="8"/>
  <c r="AZ39" i="8"/>
  <c r="AZ54" i="8"/>
  <c r="AZ34" i="8"/>
  <c r="AZ32" i="8"/>
  <c r="AZ24" i="8"/>
  <c r="AZ23" i="8"/>
  <c r="AZ28" i="8"/>
  <c r="AZ27" i="8"/>
  <c r="AZ21" i="8"/>
  <c r="AZ20" i="8"/>
  <c r="AZ72" i="8"/>
  <c r="AZ52" i="8"/>
  <c r="AZ47" i="8"/>
  <c r="AZ36" i="8"/>
  <c r="AZ31" i="8"/>
  <c r="AZ26" i="8"/>
  <c r="AZ19" i="8"/>
  <c r="AZ10" i="8"/>
  <c r="AZ7" i="8"/>
  <c r="AZ14" i="8"/>
  <c r="AZ13" i="8"/>
  <c r="AZ8" i="8"/>
  <c r="AZ35" i="8"/>
  <c r="AZ16" i="8"/>
  <c r="AZ12" i="8"/>
  <c r="AZ11" i="8"/>
  <c r="BD91" i="8"/>
  <c r="BD79" i="8"/>
  <c r="BD75" i="8"/>
  <c r="BD61" i="8"/>
  <c r="BD58" i="8"/>
  <c r="BD50" i="8"/>
  <c r="BD40" i="8"/>
  <c r="BD95" i="8"/>
  <c r="BD88" i="8"/>
  <c r="BD72" i="8"/>
  <c r="BD54" i="8"/>
  <c r="BD52" i="8"/>
  <c r="BD68" i="8"/>
  <c r="BD62" i="8"/>
  <c r="BD60" i="8"/>
  <c r="BD53" i="8"/>
  <c r="BD42" i="8"/>
  <c r="BD41" i="8"/>
  <c r="BD31" i="8"/>
  <c r="BD28" i="8"/>
  <c r="BD27" i="8"/>
  <c r="BD26" i="8"/>
  <c r="BD21" i="8"/>
  <c r="BD20" i="8"/>
  <c r="BD46" i="8"/>
  <c r="BD38" i="8"/>
  <c r="BD19" i="8"/>
  <c r="BD43" i="8"/>
  <c r="BD39" i="8"/>
  <c r="BD35" i="8"/>
  <c r="BD29" i="8"/>
  <c r="BD16" i="8"/>
  <c r="BD14" i="8"/>
  <c r="BD13" i="8"/>
  <c r="BD11" i="8"/>
  <c r="BD17" i="8"/>
  <c r="BD12" i="8"/>
  <c r="BD24" i="8"/>
  <c r="BD23" i="8"/>
  <c r="BD7" i="8"/>
  <c r="D8" i="8"/>
  <c r="D13" i="8"/>
  <c r="D19" i="8"/>
  <c r="D24" i="8"/>
  <c r="D29" i="8"/>
  <c r="D35" i="8"/>
  <c r="D40" i="8"/>
  <c r="D45" i="8"/>
  <c r="D51" i="8"/>
  <c r="D56" i="8"/>
  <c r="D61" i="8"/>
  <c r="D67" i="8"/>
  <c r="D72" i="8"/>
  <c r="D77" i="8"/>
  <c r="D83" i="8"/>
  <c r="D88" i="8"/>
  <c r="D93" i="8"/>
  <c r="D99" i="8"/>
  <c r="D104" i="8"/>
  <c r="D109" i="8"/>
  <c r="U6" i="8"/>
  <c r="L8" i="8"/>
  <c r="AV8" i="8"/>
  <c r="AL9" i="8"/>
  <c r="AN10" i="8"/>
  <c r="AV14" i="8"/>
  <c r="AV16" i="8"/>
  <c r="AH17" i="8"/>
  <c r="P19" i="8"/>
  <c r="Z22" i="8"/>
  <c r="AV26" i="8"/>
  <c r="AV36" i="8"/>
  <c r="AR57" i="8"/>
  <c r="F73" i="8"/>
  <c r="F55" i="8"/>
  <c r="F48" i="8"/>
  <c r="F76" i="8"/>
  <c r="F53" i="8"/>
  <c r="F46" i="8"/>
  <c r="F69" i="8"/>
  <c r="F50" i="8"/>
  <c r="F37" i="8"/>
  <c r="F58" i="8"/>
  <c r="F35" i="8"/>
  <c r="F29" i="8"/>
  <c r="F25" i="8"/>
  <c r="F24" i="8"/>
  <c r="F20" i="8"/>
  <c r="F11" i="8"/>
  <c r="F8" i="8"/>
  <c r="N92" i="8"/>
  <c r="N43" i="8"/>
  <c r="N39" i="8"/>
  <c r="N27" i="8"/>
  <c r="N25" i="8"/>
  <c r="N32" i="8"/>
  <c r="N17" i="8"/>
  <c r="N24" i="8"/>
  <c r="N41" i="8"/>
  <c r="N11" i="8"/>
  <c r="N8" i="8"/>
  <c r="V55" i="8"/>
  <c r="V82" i="8"/>
  <c r="V44" i="8"/>
  <c r="V40" i="8"/>
  <c r="V47" i="8"/>
  <c r="V29" i="8"/>
  <c r="V36" i="8"/>
  <c r="V33" i="8"/>
  <c r="V25" i="8"/>
  <c r="V31" i="8"/>
  <c r="V17" i="8"/>
  <c r="V9" i="8"/>
  <c r="V8" i="8"/>
  <c r="V6" i="8"/>
  <c r="AD87" i="8"/>
  <c r="AD77" i="8"/>
  <c r="AD52" i="8"/>
  <c r="AD48" i="8"/>
  <c r="AD45" i="8"/>
  <c r="AD34" i="8"/>
  <c r="AD30" i="8"/>
  <c r="AD25" i="8"/>
  <c r="AD18" i="8"/>
  <c r="AD37" i="8"/>
  <c r="AD17" i="8"/>
  <c r="AD9" i="8"/>
  <c r="AL55" i="8"/>
  <c r="AL59" i="8"/>
  <c r="AL64" i="8"/>
  <c r="AL62" i="8"/>
  <c r="AL51" i="8"/>
  <c r="AL38" i="8"/>
  <c r="AL36" i="8"/>
  <c r="AL25" i="8"/>
  <c r="AL11" i="8"/>
  <c r="AL47" i="8"/>
  <c r="AL29" i="8"/>
  <c r="AL18" i="8"/>
  <c r="AL17" i="8"/>
  <c r="AL6" i="8"/>
  <c r="AP71" i="8"/>
  <c r="AP54" i="8"/>
  <c r="AP47" i="8"/>
  <c r="AP34" i="8"/>
  <c r="AP74" i="8"/>
  <c r="AP56" i="8"/>
  <c r="AP51" i="8"/>
  <c r="AP36" i="8"/>
  <c r="AP25" i="8"/>
  <c r="AP30" i="8"/>
  <c r="AP21" i="8"/>
  <c r="AP43" i="8"/>
  <c r="AP6" i="8"/>
  <c r="AP15" i="8"/>
  <c r="AP9" i="8"/>
  <c r="AP22" i="8"/>
  <c r="AP14" i="8"/>
  <c r="AP11" i="8"/>
  <c r="AX58" i="8"/>
  <c r="AX89" i="8"/>
  <c r="AX41" i="8"/>
  <c r="AX40" i="8"/>
  <c r="AX52" i="8"/>
  <c r="AX48" i="8"/>
  <c r="AX44" i="8"/>
  <c r="AX22" i="8"/>
  <c r="AX55" i="8"/>
  <c r="AX37" i="8"/>
  <c r="AX21" i="8"/>
  <c r="AX18" i="8"/>
  <c r="AX17" i="8"/>
  <c r="AX33" i="8"/>
  <c r="AX31" i="8"/>
  <c r="AX14" i="8"/>
  <c r="AX9" i="8"/>
  <c r="AX8" i="8"/>
  <c r="AX6" i="8"/>
  <c r="J125" i="8"/>
  <c r="AH125" i="8"/>
  <c r="E77" i="8"/>
  <c r="E18" i="8"/>
  <c r="E6" i="8"/>
  <c r="E11" i="8"/>
  <c r="E9" i="8"/>
  <c r="I104" i="8"/>
  <c r="I86" i="8"/>
  <c r="I57" i="8"/>
  <c r="I49" i="8"/>
  <c r="I47" i="8"/>
  <c r="I59" i="8"/>
  <c r="I51" i="8"/>
  <c r="I45" i="8"/>
  <c r="I38" i="8"/>
  <c r="I34" i="8"/>
  <c r="I30" i="8"/>
  <c r="I36" i="8"/>
  <c r="I54" i="8"/>
  <c r="I21" i="8"/>
  <c r="I15" i="8"/>
  <c r="I12" i="8"/>
  <c r="M54" i="8"/>
  <c r="M67" i="8"/>
  <c r="M56" i="8"/>
  <c r="M50" i="8"/>
  <c r="M66" i="8"/>
  <c r="M43" i="8"/>
  <c r="M18" i="8"/>
  <c r="Q74" i="8"/>
  <c r="Q57" i="8"/>
  <c r="Q44" i="8"/>
  <c r="Q83" i="8"/>
  <c r="Q48" i="8"/>
  <c r="Q31" i="8"/>
  <c r="Q21" i="8"/>
  <c r="Q37" i="8"/>
  <c r="Q14" i="8"/>
  <c r="Q6" i="8"/>
  <c r="U84" i="8"/>
  <c r="U26" i="8"/>
  <c r="U32" i="8"/>
  <c r="U16" i="8"/>
  <c r="Y83" i="8"/>
  <c r="Y64" i="8"/>
  <c r="Y22" i="8"/>
  <c r="Y78" i="8"/>
  <c r="Y12" i="8"/>
  <c r="Y9" i="8"/>
  <c r="Y19" i="8"/>
  <c r="Y18" i="8"/>
  <c r="Y15" i="8"/>
  <c r="AC59" i="8"/>
  <c r="AC48" i="8"/>
  <c r="AC56" i="8"/>
  <c r="AC44" i="8"/>
  <c r="AC37" i="8"/>
  <c r="AC33" i="8"/>
  <c r="AC28" i="8"/>
  <c r="AC26" i="8"/>
  <c r="AC7" i="8"/>
  <c r="AC16" i="8"/>
  <c r="AG71" i="8"/>
  <c r="AG53" i="8"/>
  <c r="AG46" i="8"/>
  <c r="AG19" i="8"/>
  <c r="AG22" i="8"/>
  <c r="AG15" i="8"/>
  <c r="AG6" i="8"/>
  <c r="AG12" i="8"/>
  <c r="AG9" i="8"/>
  <c r="AK53" i="8"/>
  <c r="AK45" i="8"/>
  <c r="AK38" i="8"/>
  <c r="AK42" i="8"/>
  <c r="AK75" i="8"/>
  <c r="AK34" i="8"/>
  <c r="AK26" i="8"/>
  <c r="AK7" i="8"/>
  <c r="AK6" i="8"/>
  <c r="AO52" i="8"/>
  <c r="AO91" i="8"/>
  <c r="AO39" i="8"/>
  <c r="AO22" i="8"/>
  <c r="AO41" i="8"/>
  <c r="AO19" i="8"/>
  <c r="AO18" i="8"/>
  <c r="AO30" i="8"/>
  <c r="AO15" i="8"/>
  <c r="AO12" i="8"/>
  <c r="AO9" i="8"/>
  <c r="AS74" i="8"/>
  <c r="AS90" i="8"/>
  <c r="AS67" i="8"/>
  <c r="AS31" i="8"/>
  <c r="AS26" i="8"/>
  <c r="AS16" i="8"/>
  <c r="AS7" i="8"/>
  <c r="AW61" i="8"/>
  <c r="AW79" i="8"/>
  <c r="AW63" i="8"/>
  <c r="AW51" i="8"/>
  <c r="AW55" i="8"/>
  <c r="AW22" i="8"/>
  <c r="AW15" i="8"/>
  <c r="AW18" i="8"/>
  <c r="AW19" i="8"/>
  <c r="BA90" i="8"/>
  <c r="BA59" i="8"/>
  <c r="BA53" i="8"/>
  <c r="BA57" i="8"/>
  <c r="BA49" i="8"/>
  <c r="BA26" i="8"/>
  <c r="BA16" i="8"/>
  <c r="BA6" i="8"/>
  <c r="BE78" i="8"/>
  <c r="BE52" i="8"/>
  <c r="BE66" i="8"/>
  <c r="BE56" i="8"/>
  <c r="BE71" i="8"/>
  <c r="BE45" i="8"/>
  <c r="BE94" i="8"/>
  <c r="BE22" i="8"/>
  <c r="BE19" i="8"/>
  <c r="BE12" i="8"/>
  <c r="BE9" i="8"/>
  <c r="BE34" i="8"/>
  <c r="BE18" i="8"/>
  <c r="BE15" i="8"/>
  <c r="D9" i="8"/>
  <c r="D15" i="8"/>
  <c r="D20" i="8"/>
  <c r="D25" i="8"/>
  <c r="D31" i="8"/>
  <c r="D36" i="8"/>
  <c r="D41" i="8"/>
  <c r="D47" i="8"/>
  <c r="D52" i="8"/>
  <c r="D57" i="8"/>
  <c r="D63" i="8"/>
  <c r="D68" i="8"/>
  <c r="D73" i="8"/>
  <c r="D79" i="8"/>
  <c r="D84" i="8"/>
  <c r="D89" i="8"/>
  <c r="D95" i="8"/>
  <c r="D100" i="8"/>
  <c r="D105" i="8"/>
  <c r="D113" i="8"/>
  <c r="AH6" i="8"/>
  <c r="AF7" i="8"/>
  <c r="T8" i="8"/>
  <c r="BD8" i="8"/>
  <c r="AW9" i="8"/>
  <c r="BD10" i="8"/>
  <c r="AN11" i="8"/>
  <c r="AB12" i="8"/>
  <c r="P13" i="8"/>
  <c r="T14" i="8"/>
  <c r="H15" i="8"/>
  <c r="P16" i="8"/>
  <c r="F17" i="8"/>
  <c r="AR17" i="8"/>
  <c r="AG18" i="8"/>
  <c r="AN19" i="8"/>
  <c r="AN23" i="8"/>
  <c r="AR27" i="8"/>
  <c r="AO32" i="8"/>
  <c r="AN39" i="8"/>
  <c r="AP66" i="8"/>
  <c r="G118" i="8"/>
  <c r="G121" i="8"/>
  <c r="G122" i="8"/>
  <c r="G120" i="8"/>
  <c r="G119" i="8"/>
  <c r="G116" i="8"/>
  <c r="G113" i="8"/>
  <c r="G117" i="8"/>
  <c r="G115" i="8"/>
  <c r="G112" i="8"/>
  <c r="G108" i="8"/>
  <c r="G105" i="8"/>
  <c r="G111" i="8"/>
  <c r="G107" i="8"/>
  <c r="G104" i="8"/>
  <c r="G110" i="8"/>
  <c r="G101" i="8"/>
  <c r="G114" i="8"/>
  <c r="G100" i="8"/>
  <c r="G106" i="8"/>
  <c r="G103" i="8"/>
  <c r="G94" i="8"/>
  <c r="G90" i="8"/>
  <c r="G87" i="8"/>
  <c r="G83" i="8"/>
  <c r="G98" i="8"/>
  <c r="G97" i="8"/>
  <c r="G93" i="8"/>
  <c r="G86" i="8"/>
  <c r="G82" i="8"/>
  <c r="G99" i="8"/>
  <c r="G96" i="8"/>
  <c r="G92" i="8"/>
  <c r="G89" i="8"/>
  <c r="G78" i="8"/>
  <c r="G74" i="8"/>
  <c r="G71" i="8"/>
  <c r="G67" i="8"/>
  <c r="G84" i="8"/>
  <c r="G81" i="8"/>
  <c r="G77" i="8"/>
  <c r="G70" i="8"/>
  <c r="G102" i="8"/>
  <c r="G80" i="8"/>
  <c r="G69" i="8"/>
  <c r="G66" i="8"/>
  <c r="G63" i="8"/>
  <c r="G59" i="8"/>
  <c r="G56" i="8"/>
  <c r="G88" i="8"/>
  <c r="G75" i="8"/>
  <c r="G64" i="8"/>
  <c r="G55" i="8"/>
  <c r="G51" i="8"/>
  <c r="G48" i="8"/>
  <c r="G44" i="8"/>
  <c r="G41" i="8"/>
  <c r="G37" i="8"/>
  <c r="G30" i="8"/>
  <c r="G91" i="8"/>
  <c r="G68" i="8"/>
  <c r="G62" i="8"/>
  <c r="G57" i="8"/>
  <c r="G47" i="8"/>
  <c r="G45" i="8"/>
  <c r="G36" i="8"/>
  <c r="G34" i="8"/>
  <c r="G32" i="8"/>
  <c r="G22" i="8"/>
  <c r="G18" i="8"/>
  <c r="G15" i="8"/>
  <c r="G12" i="8"/>
  <c r="G9" i="8"/>
  <c r="G125" i="8"/>
  <c r="G65" i="8"/>
  <c r="G60" i="8"/>
  <c r="G58" i="8"/>
  <c r="G53" i="8"/>
  <c r="G49" i="8"/>
  <c r="G42" i="8"/>
  <c r="G40" i="8"/>
  <c r="G38" i="8"/>
  <c r="G29" i="8"/>
  <c r="G25" i="8"/>
  <c r="G21" i="8"/>
  <c r="G14" i="8"/>
  <c r="G11" i="8"/>
  <c r="O118" i="8"/>
  <c r="O121" i="8"/>
  <c r="O122" i="8"/>
  <c r="O117" i="8"/>
  <c r="O120" i="8"/>
  <c r="O116" i="8"/>
  <c r="O113" i="8"/>
  <c r="O112" i="8"/>
  <c r="O108" i="8"/>
  <c r="O105" i="8"/>
  <c r="O115" i="8"/>
  <c r="O111" i="8"/>
  <c r="O107" i="8"/>
  <c r="O104" i="8"/>
  <c r="O110" i="8"/>
  <c r="O101" i="8"/>
  <c r="O100" i="8"/>
  <c r="O103" i="8"/>
  <c r="O94" i="8"/>
  <c r="O90" i="8"/>
  <c r="O87" i="8"/>
  <c r="O83" i="8"/>
  <c r="O114" i="8"/>
  <c r="O109" i="8"/>
  <c r="O98" i="8"/>
  <c r="O97" i="8"/>
  <c r="O93" i="8"/>
  <c r="O86" i="8"/>
  <c r="O82" i="8"/>
  <c r="O119" i="8"/>
  <c r="O106" i="8"/>
  <c r="O99" i="8"/>
  <c r="O96" i="8"/>
  <c r="O92" i="8"/>
  <c r="O89" i="8"/>
  <c r="O78" i="8"/>
  <c r="O74" i="8"/>
  <c r="O71" i="8"/>
  <c r="O67" i="8"/>
  <c r="O102" i="8"/>
  <c r="O95" i="8"/>
  <c r="O84" i="8"/>
  <c r="O81" i="8"/>
  <c r="O77" i="8"/>
  <c r="O70" i="8"/>
  <c r="O85" i="8"/>
  <c r="O80" i="8"/>
  <c r="O69" i="8"/>
  <c r="O66" i="8"/>
  <c r="O63" i="8"/>
  <c r="O59" i="8"/>
  <c r="O56" i="8"/>
  <c r="O91" i="8"/>
  <c r="O65" i="8"/>
  <c r="O58" i="8"/>
  <c r="O55" i="8"/>
  <c r="O51" i="8"/>
  <c r="O48" i="8"/>
  <c r="O44" i="8"/>
  <c r="O41" i="8"/>
  <c r="O37" i="8"/>
  <c r="O30" i="8"/>
  <c r="O76" i="8"/>
  <c r="O73" i="8"/>
  <c r="O60" i="8"/>
  <c r="O57" i="8"/>
  <c r="O50" i="8"/>
  <c r="O46" i="8"/>
  <c r="O35" i="8"/>
  <c r="O33" i="8"/>
  <c r="O31" i="8"/>
  <c r="O22" i="8"/>
  <c r="O18" i="8"/>
  <c r="O15" i="8"/>
  <c r="O12" i="8"/>
  <c r="O9" i="8"/>
  <c r="O125" i="8"/>
  <c r="O88" i="8"/>
  <c r="O79" i="8"/>
  <c r="O75" i="8"/>
  <c r="O72" i="8"/>
  <c r="O54" i="8"/>
  <c r="O52" i="8"/>
  <c r="O43" i="8"/>
  <c r="O39" i="8"/>
  <c r="O28" i="8"/>
  <c r="O25" i="8"/>
  <c r="O21" i="8"/>
  <c r="O14" i="8"/>
  <c r="O11" i="8"/>
  <c r="W122" i="8"/>
  <c r="W119" i="8"/>
  <c r="W121" i="8"/>
  <c r="W117" i="8"/>
  <c r="W120" i="8"/>
  <c r="W116" i="8"/>
  <c r="W118" i="8"/>
  <c r="W114" i="8"/>
  <c r="W113" i="8"/>
  <c r="W109" i="8"/>
  <c r="W105" i="8"/>
  <c r="W112" i="8"/>
  <c r="W108" i="8"/>
  <c r="W107" i="8"/>
  <c r="W104" i="8"/>
  <c r="W102" i="8"/>
  <c r="W98" i="8"/>
  <c r="W110" i="8"/>
  <c r="W101" i="8"/>
  <c r="W111" i="8"/>
  <c r="W100" i="8"/>
  <c r="W95" i="8"/>
  <c r="W91" i="8"/>
  <c r="W88" i="8"/>
  <c r="W84" i="8"/>
  <c r="W115" i="8"/>
  <c r="W106" i="8"/>
  <c r="W97" i="8"/>
  <c r="W94" i="8"/>
  <c r="W90" i="8"/>
  <c r="W87" i="8"/>
  <c r="W83" i="8"/>
  <c r="W93" i="8"/>
  <c r="W96" i="8"/>
  <c r="W89" i="8"/>
  <c r="W86" i="8"/>
  <c r="W79" i="8"/>
  <c r="W75" i="8"/>
  <c r="W72" i="8"/>
  <c r="W68" i="8"/>
  <c r="W103" i="8"/>
  <c r="W92" i="8"/>
  <c r="W81" i="8"/>
  <c r="W78" i="8"/>
  <c r="W74" i="8"/>
  <c r="W71" i="8"/>
  <c r="W67" i="8"/>
  <c r="W82" i="8"/>
  <c r="W77" i="8"/>
  <c r="W64" i="8"/>
  <c r="W60" i="8"/>
  <c r="W85" i="8"/>
  <c r="W80" i="8"/>
  <c r="W76" i="8"/>
  <c r="W73" i="8"/>
  <c r="W69" i="8"/>
  <c r="W66" i="8"/>
  <c r="W62" i="8"/>
  <c r="W52" i="8"/>
  <c r="W45" i="8"/>
  <c r="W41" i="8"/>
  <c r="W38" i="8"/>
  <c r="W34" i="8"/>
  <c r="W31" i="8"/>
  <c r="W99" i="8"/>
  <c r="W65" i="8"/>
  <c r="W54" i="8"/>
  <c r="W43" i="8"/>
  <c r="W39" i="8"/>
  <c r="W30" i="8"/>
  <c r="W28" i="8"/>
  <c r="W26" i="8"/>
  <c r="W23" i="8"/>
  <c r="W19" i="8"/>
  <c r="W16" i="8"/>
  <c r="W12" i="8"/>
  <c r="W7" i="8"/>
  <c r="W70" i="8"/>
  <c r="W63" i="8"/>
  <c r="W58" i="8"/>
  <c r="W51" i="8"/>
  <c r="W49" i="8"/>
  <c r="W47" i="8"/>
  <c r="W36" i="8"/>
  <c r="W32" i="8"/>
  <c r="W25" i="8"/>
  <c r="W22" i="8"/>
  <c r="W18" i="8"/>
  <c r="W15" i="8"/>
  <c r="W9" i="8"/>
  <c r="AE122" i="8"/>
  <c r="AE119" i="8"/>
  <c r="AE121" i="8"/>
  <c r="AE118" i="8"/>
  <c r="AE117" i="8"/>
  <c r="AE120" i="8"/>
  <c r="AE116" i="8"/>
  <c r="AE114" i="8"/>
  <c r="AE113" i="8"/>
  <c r="AE109" i="8"/>
  <c r="AE105" i="8"/>
  <c r="AE115" i="8"/>
  <c r="AE112" i="8"/>
  <c r="AE108" i="8"/>
  <c r="AE107" i="8"/>
  <c r="AE104" i="8"/>
  <c r="AE102" i="8"/>
  <c r="AE98" i="8"/>
  <c r="AE110" i="8"/>
  <c r="AE101" i="8"/>
  <c r="AE100" i="8"/>
  <c r="AE95" i="8"/>
  <c r="AE91" i="8"/>
  <c r="AE88" i="8"/>
  <c r="AE84" i="8"/>
  <c r="AE103" i="8"/>
  <c r="AE97" i="8"/>
  <c r="AE94" i="8"/>
  <c r="AE90" i="8"/>
  <c r="AE87" i="8"/>
  <c r="AE83" i="8"/>
  <c r="AE111" i="8"/>
  <c r="AE93" i="8"/>
  <c r="AE89" i="8"/>
  <c r="AE86" i="8"/>
  <c r="AE79" i="8"/>
  <c r="AE75" i="8"/>
  <c r="AE72" i="8"/>
  <c r="AE68" i="8"/>
  <c r="AE106" i="8"/>
  <c r="AE81" i="8"/>
  <c r="AE78" i="8"/>
  <c r="AE74" i="8"/>
  <c r="AE71" i="8"/>
  <c r="AE67" i="8"/>
  <c r="AE77" i="8"/>
  <c r="AE64" i="8"/>
  <c r="AE60" i="8"/>
  <c r="AE92" i="8"/>
  <c r="AE82" i="8"/>
  <c r="AE65" i="8"/>
  <c r="AE63" i="8"/>
  <c r="AE61" i="8"/>
  <c r="AE52" i="8"/>
  <c r="AE45" i="8"/>
  <c r="AE41" i="8"/>
  <c r="AE38" i="8"/>
  <c r="AE34" i="8"/>
  <c r="AE31" i="8"/>
  <c r="AE96" i="8"/>
  <c r="AE85" i="8"/>
  <c r="AE76" i="8"/>
  <c r="AE69" i="8"/>
  <c r="AE58" i="8"/>
  <c r="AE55" i="8"/>
  <c r="AE53" i="8"/>
  <c r="AE44" i="8"/>
  <c r="AE42" i="8"/>
  <c r="AE40" i="8"/>
  <c r="AE33" i="8"/>
  <c r="AE29" i="8"/>
  <c r="AE26" i="8"/>
  <c r="AE23" i="8"/>
  <c r="AE19" i="8"/>
  <c r="AE16" i="8"/>
  <c r="AE12" i="8"/>
  <c r="AE7" i="8"/>
  <c r="AE66" i="8"/>
  <c r="AE56" i="8"/>
  <c r="AE50" i="8"/>
  <c r="AE48" i="8"/>
  <c r="AE46" i="8"/>
  <c r="AE37" i="8"/>
  <c r="AE35" i="8"/>
  <c r="AE25" i="8"/>
  <c r="AE22" i="8"/>
  <c r="AE18" i="8"/>
  <c r="AE15" i="8"/>
  <c r="AE9" i="8"/>
  <c r="AI122" i="8"/>
  <c r="AI119" i="8"/>
  <c r="AI121" i="8"/>
  <c r="AI120" i="8"/>
  <c r="AI117" i="8"/>
  <c r="AI118" i="8"/>
  <c r="AI116" i="8"/>
  <c r="AI114" i="8"/>
  <c r="AI115" i="8"/>
  <c r="AI113" i="8"/>
  <c r="AI109" i="8"/>
  <c r="AI105" i="8"/>
  <c r="AI108" i="8"/>
  <c r="AI111" i="8"/>
  <c r="AI102" i="8"/>
  <c r="AI98" i="8"/>
  <c r="AI112" i="8"/>
  <c r="AI106" i="8"/>
  <c r="AI103" i="8"/>
  <c r="AI101" i="8"/>
  <c r="AI104" i="8"/>
  <c r="AI95" i="8"/>
  <c r="AI91" i="8"/>
  <c r="AI88" i="8"/>
  <c r="AI84" i="8"/>
  <c r="AI110" i="8"/>
  <c r="AI99" i="8"/>
  <c r="AI97" i="8"/>
  <c r="AI94" i="8"/>
  <c r="AI90" i="8"/>
  <c r="AI87" i="8"/>
  <c r="AI83" i="8"/>
  <c r="AI107" i="8"/>
  <c r="AI100" i="8"/>
  <c r="AI93" i="8"/>
  <c r="AI82" i="8"/>
  <c r="AI79" i="8"/>
  <c r="AI75" i="8"/>
  <c r="AI72" i="8"/>
  <c r="AI68" i="8"/>
  <c r="AI96" i="8"/>
  <c r="AI85" i="8"/>
  <c r="AI78" i="8"/>
  <c r="AI74" i="8"/>
  <c r="AI71" i="8"/>
  <c r="AI67" i="8"/>
  <c r="AI92" i="8"/>
  <c r="AI86" i="8"/>
  <c r="AI73" i="8"/>
  <c r="AI70" i="8"/>
  <c r="AI64" i="8"/>
  <c r="AI60" i="8"/>
  <c r="AI80" i="8"/>
  <c r="AI77" i="8"/>
  <c r="AI69" i="8"/>
  <c r="AI59" i="8"/>
  <c r="AI57" i="8"/>
  <c r="AI52" i="8"/>
  <c r="AI45" i="8"/>
  <c r="AI41" i="8"/>
  <c r="AI38" i="8"/>
  <c r="AI34" i="8"/>
  <c r="AI31" i="8"/>
  <c r="AI51" i="8"/>
  <c r="AI49" i="8"/>
  <c r="AI47" i="8"/>
  <c r="AI36" i="8"/>
  <c r="AI32" i="8"/>
  <c r="AI26" i="8"/>
  <c r="AI23" i="8"/>
  <c r="AI19" i="8"/>
  <c r="AI16" i="8"/>
  <c r="AI12" i="8"/>
  <c r="AI7" i="8"/>
  <c r="AI89" i="8"/>
  <c r="AI65" i="8"/>
  <c r="AI62" i="8"/>
  <c r="AI55" i="8"/>
  <c r="AI53" i="8"/>
  <c r="AI44" i="8"/>
  <c r="AI42" i="8"/>
  <c r="AI40" i="8"/>
  <c r="AI33" i="8"/>
  <c r="AI29" i="8"/>
  <c r="AI25" i="8"/>
  <c r="AI22" i="8"/>
  <c r="AI18" i="8"/>
  <c r="AI15" i="8"/>
  <c r="AI9" i="8"/>
  <c r="AQ122" i="8"/>
  <c r="AQ119" i="8"/>
  <c r="AQ121" i="8"/>
  <c r="AQ120" i="8"/>
  <c r="AQ118" i="8"/>
  <c r="AQ117" i="8"/>
  <c r="AQ116" i="8"/>
  <c r="AQ114" i="8"/>
  <c r="AQ111" i="8"/>
  <c r="AQ115" i="8"/>
  <c r="AQ113" i="8"/>
  <c r="AQ109" i="8"/>
  <c r="AQ105" i="8"/>
  <c r="AQ108" i="8"/>
  <c r="AQ102" i="8"/>
  <c r="AQ98" i="8"/>
  <c r="AQ106" i="8"/>
  <c r="AQ103" i="8"/>
  <c r="AQ101" i="8"/>
  <c r="AQ97" i="8"/>
  <c r="AQ107" i="8"/>
  <c r="AQ95" i="8"/>
  <c r="AQ91" i="8"/>
  <c r="AQ88" i="8"/>
  <c r="AQ84" i="8"/>
  <c r="AQ112" i="8"/>
  <c r="AQ99" i="8"/>
  <c r="AQ94" i="8"/>
  <c r="AQ90" i="8"/>
  <c r="AQ87" i="8"/>
  <c r="AQ83" i="8"/>
  <c r="AQ104" i="8"/>
  <c r="AQ100" i="8"/>
  <c r="AQ93" i="8"/>
  <c r="AQ92" i="8"/>
  <c r="AQ82" i="8"/>
  <c r="AQ79" i="8"/>
  <c r="AQ75" i="8"/>
  <c r="AQ72" i="8"/>
  <c r="AQ68" i="8"/>
  <c r="AQ110" i="8"/>
  <c r="AQ85" i="8"/>
  <c r="AQ78" i="8"/>
  <c r="AQ74" i="8"/>
  <c r="AQ71" i="8"/>
  <c r="AQ67" i="8"/>
  <c r="AQ89" i="8"/>
  <c r="AQ73" i="8"/>
  <c r="AQ70" i="8"/>
  <c r="AQ64" i="8"/>
  <c r="AQ60" i="8"/>
  <c r="AQ96" i="8"/>
  <c r="AQ86" i="8"/>
  <c r="AQ76" i="8"/>
  <c r="AQ58" i="8"/>
  <c r="AQ56" i="8"/>
  <c r="AQ52" i="8"/>
  <c r="AQ45" i="8"/>
  <c r="AQ41" i="8"/>
  <c r="AQ38" i="8"/>
  <c r="AQ34" i="8"/>
  <c r="AQ31" i="8"/>
  <c r="AQ80" i="8"/>
  <c r="AQ62" i="8"/>
  <c r="AQ57" i="8"/>
  <c r="AQ50" i="8"/>
  <c r="AQ48" i="8"/>
  <c r="AQ46" i="8"/>
  <c r="AQ37" i="8"/>
  <c r="AQ35" i="8"/>
  <c r="AQ26" i="8"/>
  <c r="AQ23" i="8"/>
  <c r="AQ19" i="8"/>
  <c r="AQ16" i="8"/>
  <c r="AQ12" i="8"/>
  <c r="AQ7" i="8"/>
  <c r="AQ81" i="8"/>
  <c r="AQ69" i="8"/>
  <c r="AQ65" i="8"/>
  <c r="AQ54" i="8"/>
  <c r="AQ43" i="8"/>
  <c r="AQ39" i="8"/>
  <c r="AQ30" i="8"/>
  <c r="AQ28" i="8"/>
  <c r="AQ25" i="8"/>
  <c r="AQ22" i="8"/>
  <c r="AQ18" i="8"/>
  <c r="AQ15" i="8"/>
  <c r="AQ9" i="8"/>
  <c r="AY122" i="8"/>
  <c r="AY119" i="8"/>
  <c r="AY121" i="8"/>
  <c r="AY120" i="8"/>
  <c r="AY117" i="8"/>
  <c r="AY118" i="8"/>
  <c r="AY116" i="8"/>
  <c r="AY114" i="8"/>
  <c r="AY111" i="8"/>
  <c r="AY115" i="8"/>
  <c r="AY113" i="8"/>
  <c r="AY109" i="8"/>
  <c r="AY105" i="8"/>
  <c r="AY108" i="8"/>
  <c r="AY102" i="8"/>
  <c r="AY98" i="8"/>
  <c r="AY112" i="8"/>
  <c r="AY106" i="8"/>
  <c r="AY103" i="8"/>
  <c r="AY101" i="8"/>
  <c r="AY97" i="8"/>
  <c r="AY104" i="8"/>
  <c r="AY95" i="8"/>
  <c r="AY91" i="8"/>
  <c r="AY88" i="8"/>
  <c r="AY84" i="8"/>
  <c r="AY110" i="8"/>
  <c r="AY99" i="8"/>
  <c r="AY94" i="8"/>
  <c r="AY90" i="8"/>
  <c r="AY87" i="8"/>
  <c r="AY83" i="8"/>
  <c r="AY107" i="8"/>
  <c r="AY100" i="8"/>
  <c r="AY93" i="8"/>
  <c r="AY82" i="8"/>
  <c r="AY79" i="8"/>
  <c r="AY75" i="8"/>
  <c r="AY72" i="8"/>
  <c r="AY68" i="8"/>
  <c r="AY96" i="8"/>
  <c r="AY85" i="8"/>
  <c r="AY78" i="8"/>
  <c r="AY74" i="8"/>
  <c r="AY71" i="8"/>
  <c r="AY67" i="8"/>
  <c r="AY86" i="8"/>
  <c r="AY73" i="8"/>
  <c r="AY70" i="8"/>
  <c r="AY64" i="8"/>
  <c r="AY60" i="8"/>
  <c r="AY89" i="8"/>
  <c r="AY81" i="8"/>
  <c r="AY59" i="8"/>
  <c r="AY57" i="8"/>
  <c r="AY52" i="8"/>
  <c r="AY45" i="8"/>
  <c r="AY41" i="8"/>
  <c r="AY38" i="8"/>
  <c r="AY34" i="8"/>
  <c r="AY31" i="8"/>
  <c r="AY92" i="8"/>
  <c r="AY65" i="8"/>
  <c r="AY62" i="8"/>
  <c r="AY51" i="8"/>
  <c r="AY49" i="8"/>
  <c r="AY47" i="8"/>
  <c r="AY36" i="8"/>
  <c r="AY32" i="8"/>
  <c r="AY26" i="8"/>
  <c r="AY23" i="8"/>
  <c r="AY19" i="8"/>
  <c r="AY16" i="8"/>
  <c r="AY12" i="8"/>
  <c r="AY7" i="8"/>
  <c r="AY77" i="8"/>
  <c r="AY63" i="8"/>
  <c r="AY58" i="8"/>
  <c r="AY55" i="8"/>
  <c r="AY53" i="8"/>
  <c r="AY44" i="8"/>
  <c r="AY42" i="8"/>
  <c r="AY40" i="8"/>
  <c r="AY33" i="8"/>
  <c r="AY29" i="8"/>
  <c r="AY25" i="8"/>
  <c r="AY22" i="8"/>
  <c r="AY18" i="8"/>
  <c r="AY15" i="8"/>
  <c r="AY9" i="8"/>
  <c r="BF6" i="8"/>
  <c r="K7" i="8"/>
  <c r="K8" i="8"/>
  <c r="O13" i="8"/>
  <c r="AM13" i="8"/>
  <c r="BC14" i="8"/>
  <c r="K17" i="8"/>
  <c r="W20" i="8"/>
  <c r="AM20" i="8"/>
  <c r="W21" i="8"/>
  <c r="AM21" i="8"/>
  <c r="BC21" i="8"/>
  <c r="K24" i="8"/>
  <c r="AI27" i="8"/>
  <c r="O29" i="8"/>
  <c r="AY35" i="8"/>
  <c r="BF36" i="8"/>
  <c r="AM37" i="8"/>
  <c r="AA42" i="8"/>
  <c r="AY43" i="8"/>
  <c r="AM44" i="8"/>
  <c r="W46" i="8"/>
  <c r="AY46" i="8"/>
  <c r="AU47" i="8"/>
  <c r="BF47" i="8"/>
  <c r="AM48" i="8"/>
  <c r="AE70" i="8"/>
  <c r="K75" i="8"/>
  <c r="AA81" i="8"/>
  <c r="K84" i="8"/>
  <c r="BC103" i="8"/>
  <c r="AQ6" i="8"/>
  <c r="AM8" i="8"/>
  <c r="BC8" i="8"/>
  <c r="S10" i="8"/>
  <c r="AI10" i="8"/>
  <c r="AE11" i="8"/>
  <c r="AU11" i="8"/>
  <c r="BF11" i="8"/>
  <c r="K13" i="8"/>
  <c r="AI14" i="8"/>
  <c r="AY14" i="8"/>
  <c r="BF15" i="8"/>
  <c r="G17" i="8"/>
  <c r="W17" i="8"/>
  <c r="AM17" i="8"/>
  <c r="BC17" i="8"/>
  <c r="K19" i="8"/>
  <c r="K20" i="8"/>
  <c r="AI21" i="8"/>
  <c r="AY21" i="8"/>
  <c r="I22" i="8"/>
  <c r="Q22" i="8"/>
  <c r="BF22" i="8"/>
  <c r="U23" i="8"/>
  <c r="AC23" i="8"/>
  <c r="AK23" i="8"/>
  <c r="AS23" i="8"/>
  <c r="BA23" i="8"/>
  <c r="G24" i="8"/>
  <c r="AA24" i="8"/>
  <c r="AI24" i="8"/>
  <c r="AQ24" i="8"/>
  <c r="AY24" i="8"/>
  <c r="E25" i="8"/>
  <c r="M25" i="8"/>
  <c r="U25" i="8"/>
  <c r="AC25" i="8"/>
  <c r="AK25" i="8"/>
  <c r="AS25" i="8"/>
  <c r="BA25" i="8"/>
  <c r="G26" i="8"/>
  <c r="O26" i="8"/>
  <c r="AE28" i="8"/>
  <c r="BE28" i="8"/>
  <c r="Q29" i="8"/>
  <c r="AA29" i="8"/>
  <c r="BC29" i="8"/>
  <c r="M30" i="8"/>
  <c r="U30" i="8"/>
  <c r="AE30" i="8"/>
  <c r="BA30" i="8"/>
  <c r="K31" i="8"/>
  <c r="AC31" i="8"/>
  <c r="AW31" i="8"/>
  <c r="O32" i="8"/>
  <c r="Y32" i="8"/>
  <c r="AQ32" i="8"/>
  <c r="K33" i="8"/>
  <c r="AG33" i="8"/>
  <c r="AQ33" i="8"/>
  <c r="M34" i="8"/>
  <c r="U34" i="8"/>
  <c r="AO34" i="8"/>
  <c r="BF34" i="8"/>
  <c r="G35" i="8"/>
  <c r="AI35" i="8"/>
  <c r="AE36" i="8"/>
  <c r="AO37" i="8"/>
  <c r="AY37" i="8"/>
  <c r="K38" i="8"/>
  <c r="U38" i="8"/>
  <c r="Y39" i="8"/>
  <c r="AI39" i="8"/>
  <c r="AS39" i="8"/>
  <c r="K40" i="8"/>
  <c r="W40" i="8"/>
  <c r="Y41" i="8"/>
  <c r="AS41" i="8"/>
  <c r="K42" i="8"/>
  <c r="U42" i="8"/>
  <c r="AM42" i="8"/>
  <c r="AI43" i="8"/>
  <c r="AG44" i="8"/>
  <c r="AQ44" i="8"/>
  <c r="M45" i="8"/>
  <c r="U45" i="8"/>
  <c r="AO45" i="8"/>
  <c r="BF45" i="8"/>
  <c r="G46" i="8"/>
  <c r="AI46" i="8"/>
  <c r="AE47" i="8"/>
  <c r="AO48" i="8"/>
  <c r="AY48" i="8"/>
  <c r="K49" i="8"/>
  <c r="AK49" i="8"/>
  <c r="AU49" i="8"/>
  <c r="BE49" i="8"/>
  <c r="Q50" i="8"/>
  <c r="AI50" i="8"/>
  <c r="U51" i="8"/>
  <c r="AE51" i="8"/>
  <c r="BA51" i="8"/>
  <c r="AA53" i="8"/>
  <c r="BC53" i="8"/>
  <c r="AY54" i="8"/>
  <c r="Q55" i="8"/>
  <c r="AC55" i="8"/>
  <c r="AM55" i="8"/>
  <c r="N56" i="8"/>
  <c r="AD56" i="8"/>
  <c r="AS56" i="8"/>
  <c r="BF56" i="8"/>
  <c r="K57" i="8"/>
  <c r="AU57" i="8"/>
  <c r="K58" i="8"/>
  <c r="Z58" i="8"/>
  <c r="AU58" i="8"/>
  <c r="N59" i="8"/>
  <c r="AQ59" i="8"/>
  <c r="BF59" i="8"/>
  <c r="I60" i="8"/>
  <c r="Y60" i="8"/>
  <c r="O61" i="8"/>
  <c r="AI61" i="8"/>
  <c r="O62" i="8"/>
  <c r="Z62" i="8"/>
  <c r="V63" i="8"/>
  <c r="AI63" i="8"/>
  <c r="AX63" i="8"/>
  <c r="AD64" i="8"/>
  <c r="BA64" i="8"/>
  <c r="F65" i="8"/>
  <c r="S65" i="8"/>
  <c r="AH65" i="8"/>
  <c r="N66" i="8"/>
  <c r="AD66" i="8"/>
  <c r="AQ66" i="8"/>
  <c r="BF66" i="8"/>
  <c r="U67" i="8"/>
  <c r="AT67" i="8"/>
  <c r="O68" i="8"/>
  <c r="J69" i="8"/>
  <c r="AM69" i="8"/>
  <c r="F70" i="8"/>
  <c r="AH70" i="8"/>
  <c r="BF71" i="8"/>
  <c r="V73" i="8"/>
  <c r="AX73" i="8"/>
  <c r="G76" i="8"/>
  <c r="AM76" i="8"/>
  <c r="AH77" i="8"/>
  <c r="AD78" i="8"/>
  <c r="Y79" i="8"/>
  <c r="AY80" i="8"/>
  <c r="AI81" i="8"/>
  <c r="AD82" i="8"/>
  <c r="N85" i="8"/>
  <c r="J86" i="8"/>
  <c r="V93" i="8"/>
  <c r="G95" i="8"/>
  <c r="Z100" i="8"/>
  <c r="BF125" i="8"/>
  <c r="BF120" i="8"/>
  <c r="BF122" i="8"/>
  <c r="BF119" i="8"/>
  <c r="BF121" i="8"/>
  <c r="BF118" i="8"/>
  <c r="BF112" i="8"/>
  <c r="BF117" i="8"/>
  <c r="BF114" i="8"/>
  <c r="BF111" i="8"/>
  <c r="BF113" i="8"/>
  <c r="BF110" i="8"/>
  <c r="BF106" i="8"/>
  <c r="BF103" i="8"/>
  <c r="BF109" i="8"/>
  <c r="BF105" i="8"/>
  <c r="BF108" i="8"/>
  <c r="BF99" i="8"/>
  <c r="BF102" i="8"/>
  <c r="BF98" i="8"/>
  <c r="BF101" i="8"/>
  <c r="BF96" i="8"/>
  <c r="BF92" i="8"/>
  <c r="BF85" i="8"/>
  <c r="BF81" i="8"/>
  <c r="BF107" i="8"/>
  <c r="BF95" i="8"/>
  <c r="BF91" i="8"/>
  <c r="BF88" i="8"/>
  <c r="BF84" i="8"/>
  <c r="BF115" i="8"/>
  <c r="BF97" i="8"/>
  <c r="BF94" i="8"/>
  <c r="BF90" i="8"/>
  <c r="BF87" i="8"/>
  <c r="BF80" i="8"/>
  <c r="BF76" i="8"/>
  <c r="BF69" i="8"/>
  <c r="BF116" i="8"/>
  <c r="BF93" i="8"/>
  <c r="BF82" i="8"/>
  <c r="BF79" i="8"/>
  <c r="BF75" i="8"/>
  <c r="BF72" i="8"/>
  <c r="BF68" i="8"/>
  <c r="BF83" i="8"/>
  <c r="BF78" i="8"/>
  <c r="BF67" i="8"/>
  <c r="BF61" i="8"/>
  <c r="BF57" i="8"/>
  <c r="BF104" i="8"/>
  <c r="BF77" i="8"/>
  <c r="BF74" i="8"/>
  <c r="BF70" i="8"/>
  <c r="BF65" i="8"/>
  <c r="BF63" i="8"/>
  <c r="BF53" i="8"/>
  <c r="BF49" i="8"/>
  <c r="BF46" i="8"/>
  <c r="BF42" i="8"/>
  <c r="BF39" i="8"/>
  <c r="BF35" i="8"/>
  <c r="BF32" i="8"/>
  <c r="BF28" i="8"/>
  <c r="BF100" i="8"/>
  <c r="BF86" i="8"/>
  <c r="BF73" i="8"/>
  <c r="BF62" i="8"/>
  <c r="BF60" i="8"/>
  <c r="BF44" i="8"/>
  <c r="BF40" i="8"/>
  <c r="BF33" i="8"/>
  <c r="BF31" i="8"/>
  <c r="BF29" i="8"/>
  <c r="BF27" i="8"/>
  <c r="BF24" i="8"/>
  <c r="BF20" i="8"/>
  <c r="BF13" i="8"/>
  <c r="BF10" i="8"/>
  <c r="BF58" i="8"/>
  <c r="BF55" i="8"/>
  <c r="BF52" i="8"/>
  <c r="BF50" i="8"/>
  <c r="BF48" i="8"/>
  <c r="BF41" i="8"/>
  <c r="BF37" i="8"/>
  <c r="BF26" i="8"/>
  <c r="BF23" i="8"/>
  <c r="BF19" i="8"/>
  <c r="BF16" i="8"/>
  <c r="BF12" i="8"/>
  <c r="BF7" i="8"/>
  <c r="AQ8" i="8"/>
  <c r="AI11" i="8"/>
  <c r="AY11" i="8"/>
  <c r="AE13" i="8"/>
  <c r="BC13" i="8"/>
  <c r="W14" i="8"/>
  <c r="AM14" i="8"/>
  <c r="K16" i="8"/>
  <c r="AQ17" i="8"/>
  <c r="AE20" i="8"/>
  <c r="AU20" i="8"/>
  <c r="K23" i="8"/>
  <c r="G27" i="8"/>
  <c r="AQ27" i="8"/>
  <c r="G28" i="8"/>
  <c r="AQ29" i="8"/>
  <c r="AY30" i="8"/>
  <c r="AE32" i="8"/>
  <c r="AY39" i="8"/>
  <c r="AM40" i="8"/>
  <c r="BC42" i="8"/>
  <c r="AA49" i="8"/>
  <c r="W50" i="8"/>
  <c r="AY50" i="8"/>
  <c r="AA51" i="8"/>
  <c r="O53" i="8"/>
  <c r="AQ53" i="8"/>
  <c r="AE54" i="8"/>
  <c r="BF54" i="8"/>
  <c r="AA55" i="8"/>
  <c r="AE57" i="8"/>
  <c r="AI58" i="8"/>
  <c r="W59" i="8"/>
  <c r="W61" i="8"/>
  <c r="O64" i="8"/>
  <c r="AA66" i="8"/>
  <c r="K68" i="8"/>
  <c r="AU73" i="8"/>
  <c r="AI76" i="8"/>
  <c r="AU80" i="8"/>
  <c r="G85" i="8"/>
  <c r="AE99" i="8"/>
  <c r="AI125" i="8"/>
  <c r="K6" i="8"/>
  <c r="AY10" i="8"/>
  <c r="K125" i="8"/>
  <c r="W125" i="8"/>
  <c r="AQ125" i="8"/>
  <c r="BR123" i="8"/>
  <c r="E120" i="8"/>
  <c r="E122" i="8"/>
  <c r="E121" i="8"/>
  <c r="E118" i="8"/>
  <c r="E119" i="8"/>
  <c r="E117" i="8"/>
  <c r="E115" i="8"/>
  <c r="E112" i="8"/>
  <c r="E116" i="8"/>
  <c r="E114" i="8"/>
  <c r="E110" i="8"/>
  <c r="E106" i="8"/>
  <c r="E109" i="8"/>
  <c r="E103" i="8"/>
  <c r="E99" i="8"/>
  <c r="E113" i="8"/>
  <c r="E107" i="8"/>
  <c r="E104" i="8"/>
  <c r="E102" i="8"/>
  <c r="E98" i="8"/>
  <c r="E105" i="8"/>
  <c r="E96" i="8"/>
  <c r="E92" i="8"/>
  <c r="E89" i="8"/>
  <c r="E85" i="8"/>
  <c r="E111" i="8"/>
  <c r="E100" i="8"/>
  <c r="E95" i="8"/>
  <c r="E91" i="8"/>
  <c r="E88" i="8"/>
  <c r="E84" i="8"/>
  <c r="E81" i="8"/>
  <c r="E108" i="8"/>
  <c r="E101" i="8"/>
  <c r="E94" i="8"/>
  <c r="E83" i="8"/>
  <c r="E80" i="8"/>
  <c r="E76" i="8"/>
  <c r="E73" i="8"/>
  <c r="E69" i="8"/>
  <c r="E97" i="8"/>
  <c r="E86" i="8"/>
  <c r="E79" i="8"/>
  <c r="E75" i="8"/>
  <c r="E72" i="8"/>
  <c r="E68" i="8"/>
  <c r="E93" i="8"/>
  <c r="E87" i="8"/>
  <c r="E74" i="8"/>
  <c r="E71" i="8"/>
  <c r="E65" i="8"/>
  <c r="E61" i="8"/>
  <c r="E78" i="8"/>
  <c r="E70" i="8"/>
  <c r="E67" i="8"/>
  <c r="E60" i="8"/>
  <c r="E58" i="8"/>
  <c r="E56" i="8"/>
  <c r="E53" i="8"/>
  <c r="E46" i="8"/>
  <c r="E42" i="8"/>
  <c r="E39" i="8"/>
  <c r="E35" i="8"/>
  <c r="E32" i="8"/>
  <c r="E28" i="8"/>
  <c r="E90" i="8"/>
  <c r="E64" i="8"/>
  <c r="E59" i="8"/>
  <c r="E52" i="8"/>
  <c r="E50" i="8"/>
  <c r="E48" i="8"/>
  <c r="E37" i="8"/>
  <c r="E33" i="8"/>
  <c r="E27" i="8"/>
  <c r="E24" i="8"/>
  <c r="E20" i="8"/>
  <c r="E17" i="8"/>
  <c r="E13" i="8"/>
  <c r="E8" i="8"/>
  <c r="E82" i="8"/>
  <c r="E62" i="8"/>
  <c r="E57" i="8"/>
  <c r="E54" i="8"/>
  <c r="E45" i="8"/>
  <c r="E43" i="8"/>
  <c r="E41" i="8"/>
  <c r="E34" i="8"/>
  <c r="E30" i="8"/>
  <c r="E26" i="8"/>
  <c r="E23" i="8"/>
  <c r="E19" i="8"/>
  <c r="E16" i="8"/>
  <c r="E10" i="8"/>
  <c r="E7" i="8"/>
  <c r="I125" i="8"/>
  <c r="I120" i="8"/>
  <c r="I122" i="8"/>
  <c r="I118" i="8"/>
  <c r="I121" i="8"/>
  <c r="I117" i="8"/>
  <c r="I115" i="8"/>
  <c r="I112" i="8"/>
  <c r="I114" i="8"/>
  <c r="I110" i="8"/>
  <c r="I106" i="8"/>
  <c r="I113" i="8"/>
  <c r="I109" i="8"/>
  <c r="I108" i="8"/>
  <c r="I105" i="8"/>
  <c r="I103" i="8"/>
  <c r="I99" i="8"/>
  <c r="I116" i="8"/>
  <c r="I111" i="8"/>
  <c r="I102" i="8"/>
  <c r="I98" i="8"/>
  <c r="I101" i="8"/>
  <c r="I96" i="8"/>
  <c r="I92" i="8"/>
  <c r="I89" i="8"/>
  <c r="I85" i="8"/>
  <c r="I107" i="8"/>
  <c r="I95" i="8"/>
  <c r="I91" i="8"/>
  <c r="I88" i="8"/>
  <c r="I84" i="8"/>
  <c r="I81" i="8"/>
  <c r="I94" i="8"/>
  <c r="I119" i="8"/>
  <c r="I97" i="8"/>
  <c r="I90" i="8"/>
  <c r="I87" i="8"/>
  <c r="I80" i="8"/>
  <c r="I76" i="8"/>
  <c r="I73" i="8"/>
  <c r="I69" i="8"/>
  <c r="I100" i="8"/>
  <c r="I93" i="8"/>
  <c r="I82" i="8"/>
  <c r="I79" i="8"/>
  <c r="I75" i="8"/>
  <c r="I72" i="8"/>
  <c r="I68" i="8"/>
  <c r="I83" i="8"/>
  <c r="I78" i="8"/>
  <c r="I67" i="8"/>
  <c r="I65" i="8"/>
  <c r="I61" i="8"/>
  <c r="I63" i="8"/>
  <c r="I53" i="8"/>
  <c r="I46" i="8"/>
  <c r="I42" i="8"/>
  <c r="I39" i="8"/>
  <c r="I35" i="8"/>
  <c r="I32" i="8"/>
  <c r="I28" i="8"/>
  <c r="I74" i="8"/>
  <c r="I71" i="8"/>
  <c r="I58" i="8"/>
  <c r="I55" i="8"/>
  <c r="I44" i="8"/>
  <c r="I40" i="8"/>
  <c r="I31" i="8"/>
  <c r="I29" i="8"/>
  <c r="I27" i="8"/>
  <c r="I24" i="8"/>
  <c r="I20" i="8"/>
  <c r="I17" i="8"/>
  <c r="I13" i="8"/>
  <c r="I8" i="8"/>
  <c r="I77" i="8"/>
  <c r="I70" i="8"/>
  <c r="I66" i="8"/>
  <c r="I56" i="8"/>
  <c r="I52" i="8"/>
  <c r="I50" i="8"/>
  <c r="I48" i="8"/>
  <c r="I37" i="8"/>
  <c r="I33" i="8"/>
  <c r="I26" i="8"/>
  <c r="I23" i="8"/>
  <c r="I19" i="8"/>
  <c r="I16" i="8"/>
  <c r="I10" i="8"/>
  <c r="I7" i="8"/>
  <c r="M125" i="8"/>
  <c r="M120" i="8"/>
  <c r="M122" i="8"/>
  <c r="M121" i="8"/>
  <c r="M119" i="8"/>
  <c r="M118" i="8"/>
  <c r="M117" i="8"/>
  <c r="M112" i="8"/>
  <c r="M116" i="8"/>
  <c r="M115" i="8"/>
  <c r="M114" i="8"/>
  <c r="M110" i="8"/>
  <c r="M106" i="8"/>
  <c r="M109" i="8"/>
  <c r="M103" i="8"/>
  <c r="M99" i="8"/>
  <c r="M107" i="8"/>
  <c r="M104" i="8"/>
  <c r="M102" i="8"/>
  <c r="M98" i="8"/>
  <c r="M108" i="8"/>
  <c r="M96" i="8"/>
  <c r="M92" i="8"/>
  <c r="M89" i="8"/>
  <c r="M85" i="8"/>
  <c r="M113" i="8"/>
  <c r="M100" i="8"/>
  <c r="M95" i="8"/>
  <c r="M91" i="8"/>
  <c r="M88" i="8"/>
  <c r="M84" i="8"/>
  <c r="M81" i="8"/>
  <c r="M105" i="8"/>
  <c r="M101" i="8"/>
  <c r="M94" i="8"/>
  <c r="M93" i="8"/>
  <c r="M83" i="8"/>
  <c r="M80" i="8"/>
  <c r="M76" i="8"/>
  <c r="M73" i="8"/>
  <c r="M69" i="8"/>
  <c r="M86" i="8"/>
  <c r="M79" i="8"/>
  <c r="M75" i="8"/>
  <c r="M72" i="8"/>
  <c r="M68" i="8"/>
  <c r="M90" i="8"/>
  <c r="M74" i="8"/>
  <c r="M71" i="8"/>
  <c r="M65" i="8"/>
  <c r="M61" i="8"/>
  <c r="M82" i="8"/>
  <c r="M77" i="8"/>
  <c r="M59" i="8"/>
  <c r="M57" i="8"/>
  <c r="M53" i="8"/>
  <c r="M46" i="8"/>
  <c r="M42" i="8"/>
  <c r="M39" i="8"/>
  <c r="M35" i="8"/>
  <c r="M32" i="8"/>
  <c r="M28" i="8"/>
  <c r="M70" i="8"/>
  <c r="M64" i="8"/>
  <c r="M51" i="8"/>
  <c r="M49" i="8"/>
  <c r="M47" i="8"/>
  <c r="M38" i="8"/>
  <c r="M36" i="8"/>
  <c r="M27" i="8"/>
  <c r="M24" i="8"/>
  <c r="M20" i="8"/>
  <c r="M17" i="8"/>
  <c r="M13" i="8"/>
  <c r="M8" i="8"/>
  <c r="M111" i="8"/>
  <c r="M97" i="8"/>
  <c r="M87" i="8"/>
  <c r="M62" i="8"/>
  <c r="M60" i="8"/>
  <c r="M55" i="8"/>
  <c r="M44" i="8"/>
  <c r="M40" i="8"/>
  <c r="M31" i="8"/>
  <c r="M29" i="8"/>
  <c r="M26" i="8"/>
  <c r="M23" i="8"/>
  <c r="M19" i="8"/>
  <c r="M16" i="8"/>
  <c r="M10" i="8"/>
  <c r="M7" i="8"/>
  <c r="Q125" i="8"/>
  <c r="Q120" i="8"/>
  <c r="Q122" i="8"/>
  <c r="Q119" i="8"/>
  <c r="Q121" i="8"/>
  <c r="Q117" i="8"/>
  <c r="Q112" i="8"/>
  <c r="Q118" i="8"/>
  <c r="Q114" i="8"/>
  <c r="Q115" i="8"/>
  <c r="Q110" i="8"/>
  <c r="Q106" i="8"/>
  <c r="Q103" i="8"/>
  <c r="Q116" i="8"/>
  <c r="Q113" i="8"/>
  <c r="Q109" i="8"/>
  <c r="Q108" i="8"/>
  <c r="Q105" i="8"/>
  <c r="Q99" i="8"/>
  <c r="Q111" i="8"/>
  <c r="Q102" i="8"/>
  <c r="Q98" i="8"/>
  <c r="Q101" i="8"/>
  <c r="Q96" i="8"/>
  <c r="Q92" i="8"/>
  <c r="Q89" i="8"/>
  <c r="Q85" i="8"/>
  <c r="Q104" i="8"/>
  <c r="Q95" i="8"/>
  <c r="Q91" i="8"/>
  <c r="Q88" i="8"/>
  <c r="Q84" i="8"/>
  <c r="Q81" i="8"/>
  <c r="Q94" i="8"/>
  <c r="Q100" i="8"/>
  <c r="Q90" i="8"/>
  <c r="Q87" i="8"/>
  <c r="Q80" i="8"/>
  <c r="Q76" i="8"/>
  <c r="Q73" i="8"/>
  <c r="Q69" i="8"/>
  <c r="Q82" i="8"/>
  <c r="Q79" i="8"/>
  <c r="Q75" i="8"/>
  <c r="Q72" i="8"/>
  <c r="Q68" i="8"/>
  <c r="Q107" i="8"/>
  <c r="Q97" i="8"/>
  <c r="Q78" i="8"/>
  <c r="Q67" i="8"/>
  <c r="Q65" i="8"/>
  <c r="Q61" i="8"/>
  <c r="Q93" i="8"/>
  <c r="Q71" i="8"/>
  <c r="Q66" i="8"/>
  <c r="Q64" i="8"/>
  <c r="Q62" i="8"/>
  <c r="Q53" i="8"/>
  <c r="Q46" i="8"/>
  <c r="Q42" i="8"/>
  <c r="Q39" i="8"/>
  <c r="Q35" i="8"/>
  <c r="Q32" i="8"/>
  <c r="Q28" i="8"/>
  <c r="Q63" i="8"/>
  <c r="Q58" i="8"/>
  <c r="Q54" i="8"/>
  <c r="Q45" i="8"/>
  <c r="Q43" i="8"/>
  <c r="Q41" i="8"/>
  <c r="Q34" i="8"/>
  <c r="Q30" i="8"/>
  <c r="Q27" i="8"/>
  <c r="Q24" i="8"/>
  <c r="Q20" i="8"/>
  <c r="Q17" i="8"/>
  <c r="Q13" i="8"/>
  <c r="Q8" i="8"/>
  <c r="Q86" i="8"/>
  <c r="Q59" i="8"/>
  <c r="Q56" i="8"/>
  <c r="Q51" i="8"/>
  <c r="Q49" i="8"/>
  <c r="Q47" i="8"/>
  <c r="Q38" i="8"/>
  <c r="Q36" i="8"/>
  <c r="Q26" i="8"/>
  <c r="Q23" i="8"/>
  <c r="Q19" i="8"/>
  <c r="Q16" i="8"/>
  <c r="Q10" i="8"/>
  <c r="Q7" i="8"/>
  <c r="U125" i="8"/>
  <c r="U120" i="8"/>
  <c r="U121" i="8"/>
  <c r="U122" i="8"/>
  <c r="U118" i="8"/>
  <c r="U115" i="8"/>
  <c r="U119" i="8"/>
  <c r="U117" i="8"/>
  <c r="U112" i="8"/>
  <c r="U116" i="8"/>
  <c r="U114" i="8"/>
  <c r="U111" i="8"/>
  <c r="U107" i="8"/>
  <c r="U104" i="8"/>
  <c r="U110" i="8"/>
  <c r="U106" i="8"/>
  <c r="U103" i="8"/>
  <c r="U109" i="8"/>
  <c r="U100" i="8"/>
  <c r="U113" i="8"/>
  <c r="U99" i="8"/>
  <c r="U105" i="8"/>
  <c r="U102" i="8"/>
  <c r="U93" i="8"/>
  <c r="U89" i="8"/>
  <c r="U86" i="8"/>
  <c r="U82" i="8"/>
  <c r="U96" i="8"/>
  <c r="U92" i="8"/>
  <c r="U85" i="8"/>
  <c r="U81" i="8"/>
  <c r="U98" i="8"/>
  <c r="U95" i="8"/>
  <c r="U101" i="8"/>
  <c r="U91" i="8"/>
  <c r="U88" i="8"/>
  <c r="U77" i="8"/>
  <c r="U73" i="8"/>
  <c r="U70" i="8"/>
  <c r="U97" i="8"/>
  <c r="U83" i="8"/>
  <c r="U80" i="8"/>
  <c r="U76" i="8"/>
  <c r="U69" i="8"/>
  <c r="U79" i="8"/>
  <c r="U68" i="8"/>
  <c r="U65" i="8"/>
  <c r="U62" i="8"/>
  <c r="U58" i="8"/>
  <c r="U72" i="8"/>
  <c r="U63" i="8"/>
  <c r="U54" i="8"/>
  <c r="U50" i="8"/>
  <c r="U47" i="8"/>
  <c r="U43" i="8"/>
  <c r="U40" i="8"/>
  <c r="U36" i="8"/>
  <c r="U29" i="8"/>
  <c r="U87" i="8"/>
  <c r="U75" i="8"/>
  <c r="U64" i="8"/>
  <c r="U59" i="8"/>
  <c r="U57" i="8"/>
  <c r="U55" i="8"/>
  <c r="U46" i="8"/>
  <c r="U44" i="8"/>
  <c r="U35" i="8"/>
  <c r="U33" i="8"/>
  <c r="U31" i="8"/>
  <c r="U21" i="8"/>
  <c r="U17" i="8"/>
  <c r="U14" i="8"/>
  <c r="U11" i="8"/>
  <c r="U8" i="8"/>
  <c r="U78" i="8"/>
  <c r="U74" i="8"/>
  <c r="U71" i="8"/>
  <c r="U60" i="8"/>
  <c r="U52" i="8"/>
  <c r="U48" i="8"/>
  <c r="U41" i="8"/>
  <c r="U39" i="8"/>
  <c r="U37" i="8"/>
  <c r="U28" i="8"/>
  <c r="U27" i="8"/>
  <c r="U24" i="8"/>
  <c r="U20" i="8"/>
  <c r="U13" i="8"/>
  <c r="U10" i="8"/>
  <c r="Y125" i="8"/>
  <c r="Y120" i="8"/>
  <c r="Y119" i="8"/>
  <c r="Y115" i="8"/>
  <c r="Y121" i="8"/>
  <c r="Y118" i="8"/>
  <c r="Y122" i="8"/>
  <c r="Y117" i="8"/>
  <c r="Y116" i="8"/>
  <c r="Y112" i="8"/>
  <c r="Y111" i="8"/>
  <c r="Y107" i="8"/>
  <c r="Y104" i="8"/>
  <c r="Y113" i="8"/>
  <c r="Y110" i="8"/>
  <c r="Y106" i="8"/>
  <c r="Y103" i="8"/>
  <c r="Y114" i="8"/>
  <c r="Y105" i="8"/>
  <c r="Y100" i="8"/>
  <c r="Y108" i="8"/>
  <c r="Y99" i="8"/>
  <c r="Y98" i="8"/>
  <c r="Y93" i="8"/>
  <c r="Y89" i="8"/>
  <c r="Y86" i="8"/>
  <c r="Y82" i="8"/>
  <c r="Y101" i="8"/>
  <c r="Y96" i="8"/>
  <c r="Y92" i="8"/>
  <c r="Y85" i="8"/>
  <c r="Y81" i="8"/>
  <c r="Y109" i="8"/>
  <c r="Y102" i="8"/>
  <c r="Y95" i="8"/>
  <c r="Y97" i="8"/>
  <c r="Y84" i="8"/>
  <c r="Y77" i="8"/>
  <c r="Y73" i="8"/>
  <c r="Y70" i="8"/>
  <c r="Y90" i="8"/>
  <c r="Y87" i="8"/>
  <c r="Y80" i="8"/>
  <c r="Y76" i="8"/>
  <c r="Y69" i="8"/>
  <c r="Y88" i="8"/>
  <c r="Y75" i="8"/>
  <c r="Y72" i="8"/>
  <c r="Y65" i="8"/>
  <c r="Y62" i="8"/>
  <c r="Y58" i="8"/>
  <c r="Y61" i="8"/>
  <c r="Y59" i="8"/>
  <c r="Y54" i="8"/>
  <c r="Y50" i="8"/>
  <c r="Y47" i="8"/>
  <c r="Y43" i="8"/>
  <c r="Y40" i="8"/>
  <c r="Y36" i="8"/>
  <c r="Y29" i="8"/>
  <c r="Y74" i="8"/>
  <c r="Y71" i="8"/>
  <c r="Y67" i="8"/>
  <c r="Y63" i="8"/>
  <c r="Y53" i="8"/>
  <c r="Y51" i="8"/>
  <c r="Y42" i="8"/>
  <c r="Y38" i="8"/>
  <c r="Y21" i="8"/>
  <c r="Y17" i="8"/>
  <c r="Y14" i="8"/>
  <c r="Y11" i="8"/>
  <c r="Y8" i="8"/>
  <c r="Y94" i="8"/>
  <c r="Y91" i="8"/>
  <c r="Y66" i="8"/>
  <c r="Y56" i="8"/>
  <c r="Y55" i="8"/>
  <c r="Y46" i="8"/>
  <c r="Y44" i="8"/>
  <c r="Y35" i="8"/>
  <c r="Y33" i="8"/>
  <c r="Y31" i="8"/>
  <c r="Y27" i="8"/>
  <c r="Y24" i="8"/>
  <c r="Y20" i="8"/>
  <c r="Y13" i="8"/>
  <c r="Y10" i="8"/>
  <c r="AC125" i="8"/>
  <c r="AC120" i="8"/>
  <c r="AC121" i="8"/>
  <c r="AC122" i="8"/>
  <c r="AC119" i="8"/>
  <c r="AC115" i="8"/>
  <c r="AC112" i="8"/>
  <c r="AC114" i="8"/>
  <c r="AC111" i="8"/>
  <c r="AC107" i="8"/>
  <c r="AC104" i="8"/>
  <c r="AC117" i="8"/>
  <c r="AC110" i="8"/>
  <c r="AC106" i="8"/>
  <c r="AC103" i="8"/>
  <c r="AC109" i="8"/>
  <c r="AC100" i="8"/>
  <c r="AC118" i="8"/>
  <c r="AC99" i="8"/>
  <c r="AC116" i="8"/>
  <c r="AC102" i="8"/>
  <c r="AC93" i="8"/>
  <c r="AC89" i="8"/>
  <c r="AC86" i="8"/>
  <c r="AC82" i="8"/>
  <c r="AC108" i="8"/>
  <c r="AC96" i="8"/>
  <c r="AC92" i="8"/>
  <c r="AC85" i="8"/>
  <c r="AC81" i="8"/>
  <c r="AC105" i="8"/>
  <c r="AC98" i="8"/>
  <c r="AC95" i="8"/>
  <c r="AC91" i="8"/>
  <c r="AC88" i="8"/>
  <c r="AC77" i="8"/>
  <c r="AC73" i="8"/>
  <c r="AC70" i="8"/>
  <c r="AC94" i="8"/>
  <c r="AC83" i="8"/>
  <c r="AC80" i="8"/>
  <c r="AC76" i="8"/>
  <c r="AC69" i="8"/>
  <c r="AC84" i="8"/>
  <c r="AC79" i="8"/>
  <c r="AC68" i="8"/>
  <c r="AC65" i="8"/>
  <c r="AC62" i="8"/>
  <c r="AC58" i="8"/>
  <c r="AC101" i="8"/>
  <c r="AC97" i="8"/>
  <c r="AC87" i="8"/>
  <c r="AC78" i="8"/>
  <c r="AC75" i="8"/>
  <c r="AC71" i="8"/>
  <c r="AC67" i="8"/>
  <c r="AC66" i="8"/>
  <c r="AC64" i="8"/>
  <c r="AC57" i="8"/>
  <c r="AC54" i="8"/>
  <c r="AC50" i="8"/>
  <c r="AC47" i="8"/>
  <c r="AC43" i="8"/>
  <c r="AC40" i="8"/>
  <c r="AC36" i="8"/>
  <c r="AC29" i="8"/>
  <c r="AC113" i="8"/>
  <c r="AC49" i="8"/>
  <c r="AC45" i="8"/>
  <c r="AC34" i="8"/>
  <c r="AC32" i="8"/>
  <c r="AC30" i="8"/>
  <c r="AC21" i="8"/>
  <c r="AC17" i="8"/>
  <c r="AC14" i="8"/>
  <c r="AC11" i="8"/>
  <c r="AC8" i="8"/>
  <c r="AC90" i="8"/>
  <c r="AC72" i="8"/>
  <c r="AC60" i="8"/>
  <c r="AC53" i="8"/>
  <c r="AC51" i="8"/>
  <c r="AC42" i="8"/>
  <c r="AC38" i="8"/>
  <c r="AC27" i="8"/>
  <c r="AC24" i="8"/>
  <c r="AC20" i="8"/>
  <c r="AC13" i="8"/>
  <c r="AC10" i="8"/>
  <c r="AG125" i="8"/>
  <c r="AG120" i="8"/>
  <c r="AG118" i="8"/>
  <c r="AG115" i="8"/>
  <c r="AG121" i="8"/>
  <c r="AG119" i="8"/>
  <c r="AG116" i="8"/>
  <c r="AG112" i="8"/>
  <c r="AG117" i="8"/>
  <c r="AG111" i="8"/>
  <c r="AG107" i="8"/>
  <c r="AG104" i="8"/>
  <c r="AG122" i="8"/>
  <c r="AG113" i="8"/>
  <c r="AG110" i="8"/>
  <c r="AG106" i="8"/>
  <c r="AG103" i="8"/>
  <c r="AG105" i="8"/>
  <c r="AG100" i="8"/>
  <c r="AG108" i="8"/>
  <c r="AG99" i="8"/>
  <c r="AG109" i="8"/>
  <c r="AG98" i="8"/>
  <c r="AG93" i="8"/>
  <c r="AG89" i="8"/>
  <c r="AG86" i="8"/>
  <c r="AG82" i="8"/>
  <c r="AG101" i="8"/>
  <c r="AG96" i="8"/>
  <c r="AG92" i="8"/>
  <c r="AG85" i="8"/>
  <c r="AG81" i="8"/>
  <c r="AG114" i="8"/>
  <c r="AG102" i="8"/>
  <c r="AG95" i="8"/>
  <c r="AG94" i="8"/>
  <c r="AG84" i="8"/>
  <c r="AG77" i="8"/>
  <c r="AG73" i="8"/>
  <c r="AG70" i="8"/>
  <c r="AG90" i="8"/>
  <c r="AG87" i="8"/>
  <c r="AG80" i="8"/>
  <c r="AG76" i="8"/>
  <c r="AG69" i="8"/>
  <c r="AG91" i="8"/>
  <c r="AG75" i="8"/>
  <c r="AG72" i="8"/>
  <c r="AG65" i="8"/>
  <c r="AG62" i="8"/>
  <c r="AG58" i="8"/>
  <c r="AG60" i="8"/>
  <c r="AG56" i="8"/>
  <c r="AG54" i="8"/>
  <c r="AG50" i="8"/>
  <c r="AG47" i="8"/>
  <c r="AG43" i="8"/>
  <c r="AG40" i="8"/>
  <c r="AG36" i="8"/>
  <c r="AG29" i="8"/>
  <c r="AG97" i="8"/>
  <c r="AG79" i="8"/>
  <c r="AG66" i="8"/>
  <c r="AG63" i="8"/>
  <c r="AG61" i="8"/>
  <c r="AG52" i="8"/>
  <c r="AG48" i="8"/>
  <c r="AG41" i="8"/>
  <c r="AG39" i="8"/>
  <c r="AG37" i="8"/>
  <c r="AG28" i="8"/>
  <c r="AG21" i="8"/>
  <c r="AG17" i="8"/>
  <c r="AG14" i="8"/>
  <c r="AG11" i="8"/>
  <c r="AG8" i="8"/>
  <c r="AG83" i="8"/>
  <c r="AG78" i="8"/>
  <c r="AG68" i="8"/>
  <c r="AG64" i="8"/>
  <c r="AG59" i="8"/>
  <c r="AG57" i="8"/>
  <c r="AG49" i="8"/>
  <c r="AG45" i="8"/>
  <c r="AG34" i="8"/>
  <c r="AG32" i="8"/>
  <c r="AG30" i="8"/>
  <c r="AG27" i="8"/>
  <c r="AG24" i="8"/>
  <c r="AG20" i="8"/>
  <c r="AG13" i="8"/>
  <c r="AG10" i="8"/>
  <c r="AK125" i="8"/>
  <c r="AK120" i="8"/>
  <c r="AK121" i="8"/>
  <c r="AK122" i="8"/>
  <c r="AK118" i="8"/>
  <c r="AK115" i="8"/>
  <c r="AK117" i="8"/>
  <c r="AK112" i="8"/>
  <c r="AK119" i="8"/>
  <c r="AK116" i="8"/>
  <c r="AK114" i="8"/>
  <c r="AK111" i="8"/>
  <c r="AK107" i="8"/>
  <c r="AK104" i="8"/>
  <c r="AK110" i="8"/>
  <c r="AK106" i="8"/>
  <c r="AK103" i="8"/>
  <c r="AK109" i="8"/>
  <c r="AK100" i="8"/>
  <c r="AK113" i="8"/>
  <c r="AK99" i="8"/>
  <c r="AK105" i="8"/>
  <c r="AK102" i="8"/>
  <c r="AK93" i="8"/>
  <c r="AK89" i="8"/>
  <c r="AK86" i="8"/>
  <c r="AK82" i="8"/>
  <c r="AK96" i="8"/>
  <c r="AK92" i="8"/>
  <c r="AK85" i="8"/>
  <c r="AK81" i="8"/>
  <c r="AK98" i="8"/>
  <c r="AK95" i="8"/>
  <c r="AK91" i="8"/>
  <c r="AK88" i="8"/>
  <c r="AK77" i="8"/>
  <c r="AK73" i="8"/>
  <c r="AK70" i="8"/>
  <c r="AK108" i="8"/>
  <c r="AK97" i="8"/>
  <c r="AK83" i="8"/>
  <c r="AK80" i="8"/>
  <c r="AK76" i="8"/>
  <c r="AK69" i="8"/>
  <c r="AK79" i="8"/>
  <c r="AK68" i="8"/>
  <c r="AK65" i="8"/>
  <c r="AK62" i="8"/>
  <c r="AK58" i="8"/>
  <c r="AK94" i="8"/>
  <c r="AK90" i="8"/>
  <c r="AK84" i="8"/>
  <c r="AK74" i="8"/>
  <c r="AK63" i="8"/>
  <c r="AK54" i="8"/>
  <c r="AK50" i="8"/>
  <c r="AK47" i="8"/>
  <c r="AK43" i="8"/>
  <c r="AK40" i="8"/>
  <c r="AK36" i="8"/>
  <c r="AK29" i="8"/>
  <c r="AK78" i="8"/>
  <c r="AK71" i="8"/>
  <c r="AK60" i="8"/>
  <c r="AK55" i="8"/>
  <c r="AK46" i="8"/>
  <c r="AK44" i="8"/>
  <c r="AK35" i="8"/>
  <c r="AK33" i="8"/>
  <c r="AK31" i="8"/>
  <c r="AK21" i="8"/>
  <c r="AK17" i="8"/>
  <c r="AK14" i="8"/>
  <c r="AK11" i="8"/>
  <c r="AK8" i="8"/>
  <c r="AK67" i="8"/>
  <c r="AK52" i="8"/>
  <c r="AK48" i="8"/>
  <c r="AK41" i="8"/>
  <c r="AK39" i="8"/>
  <c r="AK37" i="8"/>
  <c r="AK28" i="8"/>
  <c r="AK27" i="8"/>
  <c r="AK24" i="8"/>
  <c r="AK20" i="8"/>
  <c r="AK13" i="8"/>
  <c r="AK10" i="8"/>
  <c r="AO125" i="8"/>
  <c r="AO117" i="8"/>
  <c r="AO120" i="8"/>
  <c r="AO119" i="8"/>
  <c r="AO115" i="8"/>
  <c r="AO121" i="8"/>
  <c r="AO118" i="8"/>
  <c r="AO116" i="8"/>
  <c r="AO112" i="8"/>
  <c r="AO122" i="8"/>
  <c r="AO107" i="8"/>
  <c r="AO104" i="8"/>
  <c r="AO113" i="8"/>
  <c r="AO110" i="8"/>
  <c r="AO106" i="8"/>
  <c r="AO103" i="8"/>
  <c r="AO114" i="8"/>
  <c r="AO105" i="8"/>
  <c r="AO100" i="8"/>
  <c r="AO108" i="8"/>
  <c r="AO99" i="8"/>
  <c r="AO111" i="8"/>
  <c r="AO98" i="8"/>
  <c r="AO93" i="8"/>
  <c r="AO89" i="8"/>
  <c r="AO86" i="8"/>
  <c r="AO82" i="8"/>
  <c r="AO101" i="8"/>
  <c r="AO96" i="8"/>
  <c r="AO92" i="8"/>
  <c r="AO85" i="8"/>
  <c r="AO81" i="8"/>
  <c r="AO109" i="8"/>
  <c r="AO102" i="8"/>
  <c r="AO95" i="8"/>
  <c r="AO97" i="8"/>
  <c r="AO84" i="8"/>
  <c r="AO77" i="8"/>
  <c r="AO73" i="8"/>
  <c r="AO70" i="8"/>
  <c r="AO90" i="8"/>
  <c r="AO87" i="8"/>
  <c r="AO80" i="8"/>
  <c r="AO76" i="8"/>
  <c r="AO69" i="8"/>
  <c r="AO94" i="8"/>
  <c r="AO88" i="8"/>
  <c r="AO75" i="8"/>
  <c r="AO72" i="8"/>
  <c r="AO65" i="8"/>
  <c r="AO62" i="8"/>
  <c r="AO58" i="8"/>
  <c r="AO79" i="8"/>
  <c r="AO71" i="8"/>
  <c r="AO68" i="8"/>
  <c r="AO61" i="8"/>
  <c r="AO59" i="8"/>
  <c r="AO54" i="8"/>
  <c r="AO50" i="8"/>
  <c r="AO47" i="8"/>
  <c r="AO43" i="8"/>
  <c r="AO40" i="8"/>
  <c r="AO36" i="8"/>
  <c r="AO29" i="8"/>
  <c r="AO83" i="8"/>
  <c r="AO74" i="8"/>
  <c r="AO67" i="8"/>
  <c r="AO66" i="8"/>
  <c r="AO56" i="8"/>
  <c r="AO53" i="8"/>
  <c r="AO51" i="8"/>
  <c r="AO42" i="8"/>
  <c r="AO38" i="8"/>
  <c r="AO21" i="8"/>
  <c r="AO17" i="8"/>
  <c r="AO14" i="8"/>
  <c r="AO11" i="8"/>
  <c r="AO8" i="8"/>
  <c r="AO64" i="8"/>
  <c r="AO57" i="8"/>
  <c r="AO55" i="8"/>
  <c r="AO46" i="8"/>
  <c r="AO44" i="8"/>
  <c r="AO35" i="8"/>
  <c r="AO33" i="8"/>
  <c r="AO31" i="8"/>
  <c r="AO27" i="8"/>
  <c r="AO24" i="8"/>
  <c r="AO20" i="8"/>
  <c r="AO13" i="8"/>
  <c r="AO10" i="8"/>
  <c r="AS125" i="8"/>
  <c r="AS117" i="8"/>
  <c r="AS120" i="8"/>
  <c r="AS121" i="8"/>
  <c r="AS122" i="8"/>
  <c r="AS119" i="8"/>
  <c r="AS115" i="8"/>
  <c r="AS118" i="8"/>
  <c r="AS112" i="8"/>
  <c r="AS114" i="8"/>
  <c r="AS111" i="8"/>
  <c r="AS107" i="8"/>
  <c r="AS104" i="8"/>
  <c r="AS110" i="8"/>
  <c r="AS106" i="8"/>
  <c r="AS103" i="8"/>
  <c r="AS116" i="8"/>
  <c r="AS109" i="8"/>
  <c r="AS100" i="8"/>
  <c r="AS99" i="8"/>
  <c r="AS102" i="8"/>
  <c r="AS93" i="8"/>
  <c r="AS89" i="8"/>
  <c r="AS86" i="8"/>
  <c r="AS82" i="8"/>
  <c r="AS113" i="8"/>
  <c r="AS108" i="8"/>
  <c r="AS97" i="8"/>
  <c r="AS96" i="8"/>
  <c r="AS92" i="8"/>
  <c r="AS85" i="8"/>
  <c r="AS81" i="8"/>
  <c r="AS105" i="8"/>
  <c r="AS98" i="8"/>
  <c r="AS95" i="8"/>
  <c r="AS91" i="8"/>
  <c r="AS88" i="8"/>
  <c r="AS77" i="8"/>
  <c r="AS73" i="8"/>
  <c r="AS70" i="8"/>
  <c r="AS101" i="8"/>
  <c r="AS94" i="8"/>
  <c r="AS83" i="8"/>
  <c r="AS80" i="8"/>
  <c r="AS76" i="8"/>
  <c r="AS69" i="8"/>
  <c r="AS84" i="8"/>
  <c r="AS79" i="8"/>
  <c r="AS68" i="8"/>
  <c r="AS65" i="8"/>
  <c r="AS62" i="8"/>
  <c r="AS58" i="8"/>
  <c r="AS66" i="8"/>
  <c r="AS64" i="8"/>
  <c r="AS57" i="8"/>
  <c r="AS54" i="8"/>
  <c r="AS50" i="8"/>
  <c r="AS47" i="8"/>
  <c r="AS43" i="8"/>
  <c r="AS40" i="8"/>
  <c r="AS36" i="8"/>
  <c r="AS29" i="8"/>
  <c r="AS60" i="8"/>
  <c r="AS49" i="8"/>
  <c r="AS45" i="8"/>
  <c r="AS34" i="8"/>
  <c r="AS32" i="8"/>
  <c r="AS30" i="8"/>
  <c r="AS21" i="8"/>
  <c r="AS17" i="8"/>
  <c r="AS14" i="8"/>
  <c r="AS11" i="8"/>
  <c r="AS8" i="8"/>
  <c r="AS87" i="8"/>
  <c r="AS75" i="8"/>
  <c r="AS72" i="8"/>
  <c r="AS63" i="8"/>
  <c r="AS61" i="8"/>
  <c r="AS53" i="8"/>
  <c r="AS51" i="8"/>
  <c r="AS42" i="8"/>
  <c r="AS38" i="8"/>
  <c r="AS27" i="8"/>
  <c r="AS24" i="8"/>
  <c r="AS20" i="8"/>
  <c r="AS13" i="8"/>
  <c r="AS10" i="8"/>
  <c r="AW125" i="8"/>
  <c r="AW117" i="8"/>
  <c r="AW120" i="8"/>
  <c r="AW118" i="8"/>
  <c r="AW115" i="8"/>
  <c r="AW121" i="8"/>
  <c r="AW119" i="8"/>
  <c r="AW116" i="8"/>
  <c r="AW122" i="8"/>
  <c r="AW112" i="8"/>
  <c r="AW107" i="8"/>
  <c r="AW104" i="8"/>
  <c r="AW113" i="8"/>
  <c r="AW110" i="8"/>
  <c r="AW106" i="8"/>
  <c r="AW103" i="8"/>
  <c r="AW111" i="8"/>
  <c r="AW105" i="8"/>
  <c r="AW100" i="8"/>
  <c r="AW108" i="8"/>
  <c r="AW99" i="8"/>
  <c r="AW114" i="8"/>
  <c r="AW109" i="8"/>
  <c r="AW98" i="8"/>
  <c r="AW93" i="8"/>
  <c r="AW89" i="8"/>
  <c r="AW86" i="8"/>
  <c r="AW82" i="8"/>
  <c r="AW101" i="8"/>
  <c r="AW96" i="8"/>
  <c r="AW92" i="8"/>
  <c r="AW85" i="8"/>
  <c r="AW81" i="8"/>
  <c r="AW102" i="8"/>
  <c r="AW95" i="8"/>
  <c r="AW94" i="8"/>
  <c r="AW84" i="8"/>
  <c r="AW77" i="8"/>
  <c r="AW73" i="8"/>
  <c r="AW70" i="8"/>
  <c r="AW90" i="8"/>
  <c r="AW87" i="8"/>
  <c r="AW80" i="8"/>
  <c r="AW76" i="8"/>
  <c r="AW69" i="8"/>
  <c r="AW91" i="8"/>
  <c r="AW75" i="8"/>
  <c r="AW72" i="8"/>
  <c r="AW65" i="8"/>
  <c r="AW62" i="8"/>
  <c r="AW58" i="8"/>
  <c r="AW88" i="8"/>
  <c r="AW78" i="8"/>
  <c r="AW74" i="8"/>
  <c r="AW67" i="8"/>
  <c r="AW60" i="8"/>
  <c r="AW56" i="8"/>
  <c r="AW54" i="8"/>
  <c r="AW50" i="8"/>
  <c r="AW47" i="8"/>
  <c r="AW43" i="8"/>
  <c r="AW40" i="8"/>
  <c r="AW36" i="8"/>
  <c r="AW29" i="8"/>
  <c r="AW68" i="8"/>
  <c r="AW64" i="8"/>
  <c r="AW59" i="8"/>
  <c r="AW57" i="8"/>
  <c r="AW52" i="8"/>
  <c r="AW48" i="8"/>
  <c r="AW41" i="8"/>
  <c r="AW39" i="8"/>
  <c r="AW37" i="8"/>
  <c r="AW28" i="8"/>
  <c r="AW21" i="8"/>
  <c r="AW17" i="8"/>
  <c r="AW14" i="8"/>
  <c r="AW11" i="8"/>
  <c r="AW8" i="8"/>
  <c r="AW71" i="8"/>
  <c r="AW49" i="8"/>
  <c r="AW45" i="8"/>
  <c r="AW34" i="8"/>
  <c r="AW32" i="8"/>
  <c r="AW30" i="8"/>
  <c r="AW27" i="8"/>
  <c r="AW24" i="8"/>
  <c r="AW20" i="8"/>
  <c r="AW13" i="8"/>
  <c r="AW10" i="8"/>
  <c r="BA125" i="8"/>
  <c r="BA117" i="8"/>
  <c r="BA120" i="8"/>
  <c r="BA121" i="8"/>
  <c r="BA122" i="8"/>
  <c r="BA119" i="8"/>
  <c r="BA118" i="8"/>
  <c r="BA115" i="8"/>
  <c r="BA112" i="8"/>
  <c r="BA116" i="8"/>
  <c r="BA114" i="8"/>
  <c r="BA111" i="8"/>
  <c r="BA107" i="8"/>
  <c r="BA104" i="8"/>
  <c r="BA110" i="8"/>
  <c r="BA106" i="8"/>
  <c r="BA103" i="8"/>
  <c r="BA109" i="8"/>
  <c r="BA100" i="8"/>
  <c r="BA113" i="8"/>
  <c r="BA99" i="8"/>
  <c r="BA105" i="8"/>
  <c r="BA102" i="8"/>
  <c r="BA93" i="8"/>
  <c r="BA89" i="8"/>
  <c r="BA86" i="8"/>
  <c r="BA82" i="8"/>
  <c r="BA97" i="8"/>
  <c r="BA96" i="8"/>
  <c r="BA92" i="8"/>
  <c r="BA85" i="8"/>
  <c r="BA81" i="8"/>
  <c r="BA98" i="8"/>
  <c r="BA95" i="8"/>
  <c r="BA108" i="8"/>
  <c r="BA101" i="8"/>
  <c r="BA91" i="8"/>
  <c r="BA88" i="8"/>
  <c r="BA77" i="8"/>
  <c r="BA73" i="8"/>
  <c r="BA70" i="8"/>
  <c r="BA83" i="8"/>
  <c r="BA80" i="8"/>
  <c r="BA76" i="8"/>
  <c r="BA69" i="8"/>
  <c r="BA79" i="8"/>
  <c r="BA68" i="8"/>
  <c r="BA65" i="8"/>
  <c r="BA62" i="8"/>
  <c r="BA58" i="8"/>
  <c r="BA72" i="8"/>
  <c r="BA63" i="8"/>
  <c r="BA54" i="8"/>
  <c r="BA50" i="8"/>
  <c r="BA47" i="8"/>
  <c r="BA43" i="8"/>
  <c r="BA40" i="8"/>
  <c r="BA36" i="8"/>
  <c r="BA29" i="8"/>
  <c r="BA94" i="8"/>
  <c r="BA87" i="8"/>
  <c r="BA78" i="8"/>
  <c r="BA74" i="8"/>
  <c r="BA71" i="8"/>
  <c r="BA55" i="8"/>
  <c r="BA46" i="8"/>
  <c r="BA44" i="8"/>
  <c r="BA35" i="8"/>
  <c r="BA33" i="8"/>
  <c r="BA31" i="8"/>
  <c r="BA21" i="8"/>
  <c r="BA17" i="8"/>
  <c r="BA14" i="8"/>
  <c r="BA11" i="8"/>
  <c r="BA8" i="8"/>
  <c r="BA84" i="8"/>
  <c r="BA67" i="8"/>
  <c r="BA66" i="8"/>
  <c r="BA61" i="8"/>
  <c r="BA56" i="8"/>
  <c r="BA52" i="8"/>
  <c r="BA48" i="8"/>
  <c r="BA41" i="8"/>
  <c r="BA39" i="8"/>
  <c r="BA37" i="8"/>
  <c r="BA28" i="8"/>
  <c r="BA27" i="8"/>
  <c r="BA24" i="8"/>
  <c r="BA20" i="8"/>
  <c r="BA13" i="8"/>
  <c r="BA10" i="8"/>
  <c r="BE125" i="8"/>
  <c r="BE117" i="8"/>
  <c r="BE120" i="8"/>
  <c r="BE115" i="8"/>
  <c r="BE121" i="8"/>
  <c r="BE118" i="8"/>
  <c r="BE122" i="8"/>
  <c r="BE116" i="8"/>
  <c r="BE112" i="8"/>
  <c r="BE107" i="8"/>
  <c r="BE104" i="8"/>
  <c r="BE113" i="8"/>
  <c r="BE110" i="8"/>
  <c r="BE106" i="8"/>
  <c r="BE103" i="8"/>
  <c r="BE114" i="8"/>
  <c r="BE105" i="8"/>
  <c r="BE100" i="8"/>
  <c r="BE119" i="8"/>
  <c r="BE108" i="8"/>
  <c r="BE99" i="8"/>
  <c r="BE98" i="8"/>
  <c r="BE93" i="8"/>
  <c r="BE89" i="8"/>
  <c r="BE86" i="8"/>
  <c r="BE82" i="8"/>
  <c r="BE101" i="8"/>
  <c r="BE96" i="8"/>
  <c r="BE92" i="8"/>
  <c r="BE85" i="8"/>
  <c r="BE81" i="8"/>
  <c r="BE111" i="8"/>
  <c r="BE109" i="8"/>
  <c r="BE102" i="8"/>
  <c r="BE95" i="8"/>
  <c r="BE84" i="8"/>
  <c r="BE77" i="8"/>
  <c r="BE73" i="8"/>
  <c r="BE70" i="8"/>
  <c r="BE90" i="8"/>
  <c r="BE87" i="8"/>
  <c r="BE80" i="8"/>
  <c r="BE76" i="8"/>
  <c r="BE69" i="8"/>
  <c r="BE97" i="8"/>
  <c r="BE88" i="8"/>
  <c r="BE75" i="8"/>
  <c r="BE72" i="8"/>
  <c r="BE65" i="8"/>
  <c r="BE62" i="8"/>
  <c r="BE58" i="8"/>
  <c r="BE55" i="8"/>
  <c r="BE91" i="8"/>
  <c r="BE83" i="8"/>
  <c r="BE61" i="8"/>
  <c r="BE59" i="8"/>
  <c r="BE54" i="8"/>
  <c r="BE50" i="8"/>
  <c r="BE47" i="8"/>
  <c r="BE43" i="8"/>
  <c r="BE40" i="8"/>
  <c r="BE36" i="8"/>
  <c r="BE29" i="8"/>
  <c r="BE64" i="8"/>
  <c r="BE57" i="8"/>
  <c r="BE53" i="8"/>
  <c r="BE51" i="8"/>
  <c r="BE42" i="8"/>
  <c r="BE38" i="8"/>
  <c r="BE21" i="8"/>
  <c r="BE17" i="8"/>
  <c r="BE14" i="8"/>
  <c r="BE11" i="8"/>
  <c r="BE8" i="8"/>
  <c r="BE79" i="8"/>
  <c r="BE60" i="8"/>
  <c r="BE46" i="8"/>
  <c r="BE44" i="8"/>
  <c r="BE35" i="8"/>
  <c r="BE33" i="8"/>
  <c r="BE31" i="8"/>
  <c r="BE27" i="8"/>
  <c r="BE24" i="8"/>
  <c r="BE20" i="8"/>
  <c r="BE13" i="8"/>
  <c r="BE10" i="8"/>
  <c r="G6" i="8"/>
  <c r="M6" i="8"/>
  <c r="W6" i="8"/>
  <c r="AC6" i="8"/>
  <c r="AM6" i="8"/>
  <c r="AS6" i="8"/>
  <c r="BC6" i="8"/>
  <c r="G7" i="8"/>
  <c r="O7" i="8"/>
  <c r="S8" i="8"/>
  <c r="AI8" i="8"/>
  <c r="AY8" i="8"/>
  <c r="I9" i="8"/>
  <c r="Q9" i="8"/>
  <c r="BF9" i="8"/>
  <c r="AA11" i="8"/>
  <c r="AQ11" i="8"/>
  <c r="E12" i="8"/>
  <c r="M12" i="8"/>
  <c r="U12" i="8"/>
  <c r="AC12" i="8"/>
  <c r="AK12" i="8"/>
  <c r="AS12" i="8"/>
  <c r="BA12" i="8"/>
  <c r="G13" i="8"/>
  <c r="AA13" i="8"/>
  <c r="AI13" i="8"/>
  <c r="AQ13" i="8"/>
  <c r="AY13" i="8"/>
  <c r="E14" i="8"/>
  <c r="M14" i="8"/>
  <c r="AE14" i="8"/>
  <c r="AU14" i="8"/>
  <c r="BF14" i="8"/>
  <c r="U15" i="8"/>
  <c r="AC15" i="8"/>
  <c r="AK15" i="8"/>
  <c r="AS15" i="8"/>
  <c r="BA15" i="8"/>
  <c r="G16" i="8"/>
  <c r="O16" i="8"/>
  <c r="S17" i="8"/>
  <c r="AI17" i="8"/>
  <c r="AY17" i="8"/>
  <c r="I18" i="8"/>
  <c r="Q18" i="8"/>
  <c r="BF18" i="8"/>
  <c r="U19" i="8"/>
  <c r="AC19" i="8"/>
  <c r="AK19" i="8"/>
  <c r="AS19" i="8"/>
  <c r="BA19" i="8"/>
  <c r="G20" i="8"/>
  <c r="AA20" i="8"/>
  <c r="AI20" i="8"/>
  <c r="AQ20" i="8"/>
  <c r="AY20" i="8"/>
  <c r="E21" i="8"/>
  <c r="M21" i="8"/>
  <c r="AE21" i="8"/>
  <c r="AU21" i="8"/>
  <c r="BF21" i="8"/>
  <c r="U22" i="8"/>
  <c r="AC22" i="8"/>
  <c r="AK22" i="8"/>
  <c r="AS22" i="8"/>
  <c r="BA22" i="8"/>
  <c r="G23" i="8"/>
  <c r="O23" i="8"/>
  <c r="Y26" i="8"/>
  <c r="AG26" i="8"/>
  <c r="AO26" i="8"/>
  <c r="AW26" i="8"/>
  <c r="BE26" i="8"/>
  <c r="O27" i="8"/>
  <c r="W27" i="8"/>
  <c r="AE27" i="8"/>
  <c r="AM27" i="8"/>
  <c r="AU27" i="8"/>
  <c r="BC27" i="8"/>
  <c r="AO28" i="8"/>
  <c r="AY28" i="8"/>
  <c r="AM29" i="8"/>
  <c r="Y30" i="8"/>
  <c r="AI30" i="8"/>
  <c r="BE30" i="8"/>
  <c r="E31" i="8"/>
  <c r="AG31" i="8"/>
  <c r="AA32" i="8"/>
  <c r="BA32" i="8"/>
  <c r="M33" i="8"/>
  <c r="W33" i="8"/>
  <c r="AS33" i="8"/>
  <c r="BC33" i="8"/>
  <c r="O34" i="8"/>
  <c r="Y34" i="8"/>
  <c r="R35" i="8"/>
  <c r="AS35" i="8"/>
  <c r="BC35" i="8"/>
  <c r="N36" i="8"/>
  <c r="Z36" i="8"/>
  <c r="AQ36" i="8"/>
  <c r="W37" i="8"/>
  <c r="AH37" i="8"/>
  <c r="AS37" i="8"/>
  <c r="BC37" i="8"/>
  <c r="V38" i="8"/>
  <c r="AW38" i="8"/>
  <c r="BF38" i="8"/>
  <c r="G39" i="8"/>
  <c r="R39" i="8"/>
  <c r="AC39" i="8"/>
  <c r="AU39" i="8"/>
  <c r="E40" i="8"/>
  <c r="O40" i="8"/>
  <c r="AH40" i="8"/>
  <c r="AQ40" i="8"/>
  <c r="BB40" i="8"/>
  <c r="I41" i="8"/>
  <c r="R41" i="8"/>
  <c r="AC41" i="8"/>
  <c r="AT41" i="8"/>
  <c r="W42" i="8"/>
  <c r="AW42" i="8"/>
  <c r="G43" i="8"/>
  <c r="R43" i="8"/>
  <c r="AD43" i="8"/>
  <c r="AU43" i="8"/>
  <c r="E44" i="8"/>
  <c r="W44" i="8"/>
  <c r="AH44" i="8"/>
  <c r="AS44" i="8"/>
  <c r="BC44" i="8"/>
  <c r="O45" i="8"/>
  <c r="Y45" i="8"/>
  <c r="AP45" i="8"/>
  <c r="R46" i="8"/>
  <c r="AS46" i="8"/>
  <c r="BC46" i="8"/>
  <c r="N47" i="8"/>
  <c r="Z47" i="8"/>
  <c r="AQ47" i="8"/>
  <c r="W48" i="8"/>
  <c r="AH48" i="8"/>
  <c r="AS48" i="8"/>
  <c r="BC48" i="8"/>
  <c r="U49" i="8"/>
  <c r="AE49" i="8"/>
  <c r="AO49" i="8"/>
  <c r="G50" i="8"/>
  <c r="R50" i="8"/>
  <c r="AT50" i="8"/>
  <c r="BC50" i="8"/>
  <c r="V51" i="8"/>
  <c r="AG51" i="8"/>
  <c r="AQ51" i="8"/>
  <c r="BB51" i="8"/>
  <c r="M52" i="8"/>
  <c r="Y52" i="8"/>
  <c r="AH52" i="8"/>
  <c r="AS52" i="8"/>
  <c r="K53" i="8"/>
  <c r="U53" i="8"/>
  <c r="AM53" i="8"/>
  <c r="N54" i="8"/>
  <c r="Z54" i="8"/>
  <c r="AI54" i="8"/>
  <c r="AT54" i="8"/>
  <c r="AG55" i="8"/>
  <c r="AQ55" i="8"/>
  <c r="BB55" i="8"/>
  <c r="F56" i="8"/>
  <c r="U56" i="8"/>
  <c r="AI56" i="8"/>
  <c r="AX56" i="8"/>
  <c r="W57" i="8"/>
  <c r="AK57" i="8"/>
  <c r="M58" i="8"/>
  <c r="AE59" i="8"/>
  <c r="AS59" i="8"/>
  <c r="BA60" i="8"/>
  <c r="F61" i="8"/>
  <c r="AK61" i="8"/>
  <c r="AY61" i="8"/>
  <c r="R62" i="8"/>
  <c r="AE62" i="8"/>
  <c r="AT62" i="8"/>
  <c r="BB62" i="8"/>
  <c r="E63" i="8"/>
  <c r="M63" i="8"/>
  <c r="AO63" i="8"/>
  <c r="AT64" i="8"/>
  <c r="BF64" i="8"/>
  <c r="AM65" i="8"/>
  <c r="E66" i="8"/>
  <c r="U66" i="8"/>
  <c r="AI66" i="8"/>
  <c r="AW66" i="8"/>
  <c r="AD67" i="8"/>
  <c r="BE67" i="8"/>
  <c r="Y68" i="8"/>
  <c r="AY69" i="8"/>
  <c r="Q70" i="8"/>
  <c r="G72" i="8"/>
  <c r="AK72" i="8"/>
  <c r="AE73" i="8"/>
  <c r="AC74" i="8"/>
  <c r="BE74" i="8"/>
  <c r="BA75" i="8"/>
  <c r="Q77" i="8"/>
  <c r="AQ77" i="8"/>
  <c r="AO78" i="8"/>
  <c r="G79" i="8"/>
  <c r="AE80" i="8"/>
  <c r="AW83" i="8"/>
  <c r="U90" i="8"/>
  <c r="AW97" i="8"/>
  <c r="AK101" i="8"/>
  <c r="U108" i="8"/>
  <c r="K118" i="8"/>
  <c r="K121" i="8"/>
  <c r="K116" i="8"/>
  <c r="K122" i="8"/>
  <c r="K119" i="8"/>
  <c r="K117" i="8"/>
  <c r="K120" i="8"/>
  <c r="K113" i="8"/>
  <c r="K108" i="8"/>
  <c r="K105" i="8"/>
  <c r="K114" i="8"/>
  <c r="K111" i="8"/>
  <c r="K107" i="8"/>
  <c r="K104" i="8"/>
  <c r="K115" i="8"/>
  <c r="K106" i="8"/>
  <c r="K101" i="8"/>
  <c r="K109" i="8"/>
  <c r="K100" i="8"/>
  <c r="K112" i="8"/>
  <c r="K99" i="8"/>
  <c r="K94" i="8"/>
  <c r="K90" i="8"/>
  <c r="K87" i="8"/>
  <c r="K83" i="8"/>
  <c r="K102" i="8"/>
  <c r="K97" i="8"/>
  <c r="K93" i="8"/>
  <c r="K86" i="8"/>
  <c r="K82" i="8"/>
  <c r="K110" i="8"/>
  <c r="K103" i="8"/>
  <c r="K96" i="8"/>
  <c r="K92" i="8"/>
  <c r="K98" i="8"/>
  <c r="K85" i="8"/>
  <c r="K78" i="8"/>
  <c r="K74" i="8"/>
  <c r="K71" i="8"/>
  <c r="K67" i="8"/>
  <c r="K91" i="8"/>
  <c r="K88" i="8"/>
  <c r="K77" i="8"/>
  <c r="K70" i="8"/>
  <c r="K95" i="8"/>
  <c r="K89" i="8"/>
  <c r="K76" i="8"/>
  <c r="K73" i="8"/>
  <c r="K66" i="8"/>
  <c r="K63" i="8"/>
  <c r="K59" i="8"/>
  <c r="K56" i="8"/>
  <c r="K81" i="8"/>
  <c r="K80" i="8"/>
  <c r="K72" i="8"/>
  <c r="K69" i="8"/>
  <c r="K62" i="8"/>
  <c r="K60" i="8"/>
  <c r="K55" i="8"/>
  <c r="K51" i="8"/>
  <c r="K48" i="8"/>
  <c r="K44" i="8"/>
  <c r="K41" i="8"/>
  <c r="K37" i="8"/>
  <c r="K30" i="8"/>
  <c r="K61" i="8"/>
  <c r="K54" i="8"/>
  <c r="K52" i="8"/>
  <c r="K43" i="8"/>
  <c r="K39" i="8"/>
  <c r="K28" i="8"/>
  <c r="K22" i="8"/>
  <c r="K18" i="8"/>
  <c r="K15" i="8"/>
  <c r="K12" i="8"/>
  <c r="K9" i="8"/>
  <c r="K64" i="8"/>
  <c r="K47" i="8"/>
  <c r="K45" i="8"/>
  <c r="K36" i="8"/>
  <c r="K34" i="8"/>
  <c r="K32" i="8"/>
  <c r="K25" i="8"/>
  <c r="K21" i="8"/>
  <c r="K14" i="8"/>
  <c r="K11" i="8"/>
  <c r="S117" i="8"/>
  <c r="S121" i="8"/>
  <c r="S113" i="8"/>
  <c r="S105" i="8"/>
  <c r="S97" i="8"/>
  <c r="S73" i="8"/>
  <c r="S57" i="8"/>
  <c r="S41" i="8"/>
  <c r="S81" i="8"/>
  <c r="S49" i="8"/>
  <c r="S12" i="8"/>
  <c r="S33" i="8"/>
  <c r="S25" i="8"/>
  <c r="AA125" i="8"/>
  <c r="AA122" i="8"/>
  <c r="AA119" i="8"/>
  <c r="AA121" i="8"/>
  <c r="AA120" i="8"/>
  <c r="AA118" i="8"/>
  <c r="AA117" i="8"/>
  <c r="AA116" i="8"/>
  <c r="AA114" i="8"/>
  <c r="AA115" i="8"/>
  <c r="AA113" i="8"/>
  <c r="AA109" i="8"/>
  <c r="AA105" i="8"/>
  <c r="AA108" i="8"/>
  <c r="AA111" i="8"/>
  <c r="AA102" i="8"/>
  <c r="AA98" i="8"/>
  <c r="AA106" i="8"/>
  <c r="AA103" i="8"/>
  <c r="AA101" i="8"/>
  <c r="AA107" i="8"/>
  <c r="AA95" i="8"/>
  <c r="AA91" i="8"/>
  <c r="AA88" i="8"/>
  <c r="AA84" i="8"/>
  <c r="AA99" i="8"/>
  <c r="AA97" i="8"/>
  <c r="AA94" i="8"/>
  <c r="AA90" i="8"/>
  <c r="AA87" i="8"/>
  <c r="AA83" i="8"/>
  <c r="AA104" i="8"/>
  <c r="AA100" i="8"/>
  <c r="AA93" i="8"/>
  <c r="AA112" i="8"/>
  <c r="AA92" i="8"/>
  <c r="AA82" i="8"/>
  <c r="AA79" i="8"/>
  <c r="AA75" i="8"/>
  <c r="AA72" i="8"/>
  <c r="AA68" i="8"/>
  <c r="AA85" i="8"/>
  <c r="AA78" i="8"/>
  <c r="AA74" i="8"/>
  <c r="AA71" i="8"/>
  <c r="AA67" i="8"/>
  <c r="AA89" i="8"/>
  <c r="AA73" i="8"/>
  <c r="AA70" i="8"/>
  <c r="AA64" i="8"/>
  <c r="AA60" i="8"/>
  <c r="AA110" i="8"/>
  <c r="AA58" i="8"/>
  <c r="AA56" i="8"/>
  <c r="AA52" i="8"/>
  <c r="AA45" i="8"/>
  <c r="AA41" i="8"/>
  <c r="AA38" i="8"/>
  <c r="AA34" i="8"/>
  <c r="AA31" i="8"/>
  <c r="AA86" i="8"/>
  <c r="AA77" i="8"/>
  <c r="AA61" i="8"/>
  <c r="AA59" i="8"/>
  <c r="AA50" i="8"/>
  <c r="AA48" i="8"/>
  <c r="AA46" i="8"/>
  <c r="AA37" i="8"/>
  <c r="AA35" i="8"/>
  <c r="AA26" i="8"/>
  <c r="AA23" i="8"/>
  <c r="AA19" i="8"/>
  <c r="AA16" i="8"/>
  <c r="AA12" i="8"/>
  <c r="AA7" i="8"/>
  <c r="AA96" i="8"/>
  <c r="AA80" i="8"/>
  <c r="AA76" i="8"/>
  <c r="AA62" i="8"/>
  <c r="AA57" i="8"/>
  <c r="AA54" i="8"/>
  <c r="AA43" i="8"/>
  <c r="AA39" i="8"/>
  <c r="AA30" i="8"/>
  <c r="AA28" i="8"/>
  <c r="AA25" i="8"/>
  <c r="AA22" i="8"/>
  <c r="AA18" i="8"/>
  <c r="AA15" i="8"/>
  <c r="AA9" i="8"/>
  <c r="AM125" i="8"/>
  <c r="AM122" i="8"/>
  <c r="AM119" i="8"/>
  <c r="AM121" i="8"/>
  <c r="AM117" i="8"/>
  <c r="AM120" i="8"/>
  <c r="AM116" i="8"/>
  <c r="AM114" i="8"/>
  <c r="AM111" i="8"/>
  <c r="AM118" i="8"/>
  <c r="AM113" i="8"/>
  <c r="AM109" i="8"/>
  <c r="AM105" i="8"/>
  <c r="AM112" i="8"/>
  <c r="AM108" i="8"/>
  <c r="AM107" i="8"/>
  <c r="AM104" i="8"/>
  <c r="AM102" i="8"/>
  <c r="AM98" i="8"/>
  <c r="AM115" i="8"/>
  <c r="AM110" i="8"/>
  <c r="AM101" i="8"/>
  <c r="AM100" i="8"/>
  <c r="AM95" i="8"/>
  <c r="AM91" i="8"/>
  <c r="AM88" i="8"/>
  <c r="AM84" i="8"/>
  <c r="AM106" i="8"/>
  <c r="AM97" i="8"/>
  <c r="AM94" i="8"/>
  <c r="AM90" i="8"/>
  <c r="AM87" i="8"/>
  <c r="AM83" i="8"/>
  <c r="AM93" i="8"/>
  <c r="AM103" i="8"/>
  <c r="AM96" i="8"/>
  <c r="AM89" i="8"/>
  <c r="AM86" i="8"/>
  <c r="AM79" i="8"/>
  <c r="AM75" i="8"/>
  <c r="AM72" i="8"/>
  <c r="AM68" i="8"/>
  <c r="AM99" i="8"/>
  <c r="AM92" i="8"/>
  <c r="AM81" i="8"/>
  <c r="AM78" i="8"/>
  <c r="AM74" i="8"/>
  <c r="AM71" i="8"/>
  <c r="AM67" i="8"/>
  <c r="AM82" i="8"/>
  <c r="AM77" i="8"/>
  <c r="AM64" i="8"/>
  <c r="AM60" i="8"/>
  <c r="AM66" i="8"/>
  <c r="AM62" i="8"/>
  <c r="AM52" i="8"/>
  <c r="AM45" i="8"/>
  <c r="AM41" i="8"/>
  <c r="AM38" i="8"/>
  <c r="AM34" i="8"/>
  <c r="AM31" i="8"/>
  <c r="AM63" i="8"/>
  <c r="AM58" i="8"/>
  <c r="AM54" i="8"/>
  <c r="AM43" i="8"/>
  <c r="AM39" i="8"/>
  <c r="AM30" i="8"/>
  <c r="AM28" i="8"/>
  <c r="AM26" i="8"/>
  <c r="AM23" i="8"/>
  <c r="AM19" i="8"/>
  <c r="AM16" i="8"/>
  <c r="AM12" i="8"/>
  <c r="AM7" i="8"/>
  <c r="AM80" i="8"/>
  <c r="AM73" i="8"/>
  <c r="AM70" i="8"/>
  <c r="AM61" i="8"/>
  <c r="AM59" i="8"/>
  <c r="AM56" i="8"/>
  <c r="AM51" i="8"/>
  <c r="AM49" i="8"/>
  <c r="AM47" i="8"/>
  <c r="AM36" i="8"/>
  <c r="AM32" i="8"/>
  <c r="AM25" i="8"/>
  <c r="AM22" i="8"/>
  <c r="AM18" i="8"/>
  <c r="AM15" i="8"/>
  <c r="AM9" i="8"/>
  <c r="AU125" i="8"/>
  <c r="AU122" i="8"/>
  <c r="AU119" i="8"/>
  <c r="AU121" i="8"/>
  <c r="AU118" i="8"/>
  <c r="AU120" i="8"/>
  <c r="AU116" i="8"/>
  <c r="AU114" i="8"/>
  <c r="AU111" i="8"/>
  <c r="AU113" i="8"/>
  <c r="AU109" i="8"/>
  <c r="AU105" i="8"/>
  <c r="AU115" i="8"/>
  <c r="AU112" i="8"/>
  <c r="AU108" i="8"/>
  <c r="AU107" i="8"/>
  <c r="AU104" i="8"/>
  <c r="AU102" i="8"/>
  <c r="AU98" i="8"/>
  <c r="AU110" i="8"/>
  <c r="AU101" i="8"/>
  <c r="AU97" i="8"/>
  <c r="AU100" i="8"/>
  <c r="AU95" i="8"/>
  <c r="AU91" i="8"/>
  <c r="AU88" i="8"/>
  <c r="AU84" i="8"/>
  <c r="AU117" i="8"/>
  <c r="AU103" i="8"/>
  <c r="AU94" i="8"/>
  <c r="AU90" i="8"/>
  <c r="AU87" i="8"/>
  <c r="AU83" i="8"/>
  <c r="AU93" i="8"/>
  <c r="AU106" i="8"/>
  <c r="AU99" i="8"/>
  <c r="AU89" i="8"/>
  <c r="AU86" i="8"/>
  <c r="AU79" i="8"/>
  <c r="AU75" i="8"/>
  <c r="AU72" i="8"/>
  <c r="AU68" i="8"/>
  <c r="AU81" i="8"/>
  <c r="AU78" i="8"/>
  <c r="AU74" i="8"/>
  <c r="AU71" i="8"/>
  <c r="AU67" i="8"/>
  <c r="AU96" i="8"/>
  <c r="AU77" i="8"/>
  <c r="AU64" i="8"/>
  <c r="AU60" i="8"/>
  <c r="AU70" i="8"/>
  <c r="AU65" i="8"/>
  <c r="AU63" i="8"/>
  <c r="AU61" i="8"/>
  <c r="AU52" i="8"/>
  <c r="AU45" i="8"/>
  <c r="AU41" i="8"/>
  <c r="AU38" i="8"/>
  <c r="AU34" i="8"/>
  <c r="AU31" i="8"/>
  <c r="AU76" i="8"/>
  <c r="AU69" i="8"/>
  <c r="AU66" i="8"/>
  <c r="AU56" i="8"/>
  <c r="AU55" i="8"/>
  <c r="AU53" i="8"/>
  <c r="AU44" i="8"/>
  <c r="AU42" i="8"/>
  <c r="AU40" i="8"/>
  <c r="AU33" i="8"/>
  <c r="AU29" i="8"/>
  <c r="AU26" i="8"/>
  <c r="AU23" i="8"/>
  <c r="AU19" i="8"/>
  <c r="AU16" i="8"/>
  <c r="AU12" i="8"/>
  <c r="AU7" i="8"/>
  <c r="AU92" i="8"/>
  <c r="AU59" i="8"/>
  <c r="AU50" i="8"/>
  <c r="AU48" i="8"/>
  <c r="AU46" i="8"/>
  <c r="AU37" i="8"/>
  <c r="AU35" i="8"/>
  <c r="AU25" i="8"/>
  <c r="AU22" i="8"/>
  <c r="AU18" i="8"/>
  <c r="AU15" i="8"/>
  <c r="AU9" i="8"/>
  <c r="BC125" i="8"/>
  <c r="BC122" i="8"/>
  <c r="BC119" i="8"/>
  <c r="BC121" i="8"/>
  <c r="BC117" i="8"/>
  <c r="BC120" i="8"/>
  <c r="BC116" i="8"/>
  <c r="BC114" i="8"/>
  <c r="BC111" i="8"/>
  <c r="BC113" i="8"/>
  <c r="BC118" i="8"/>
  <c r="BC109" i="8"/>
  <c r="BC105" i="8"/>
  <c r="BC112" i="8"/>
  <c r="BC108" i="8"/>
  <c r="BC107" i="8"/>
  <c r="BC104" i="8"/>
  <c r="BC102" i="8"/>
  <c r="BC98" i="8"/>
  <c r="BC110" i="8"/>
  <c r="BC101" i="8"/>
  <c r="BC97" i="8"/>
  <c r="BC100" i="8"/>
  <c r="BC95" i="8"/>
  <c r="BC91" i="8"/>
  <c r="BC88" i="8"/>
  <c r="BC84" i="8"/>
  <c r="BC106" i="8"/>
  <c r="BC94" i="8"/>
  <c r="BC90" i="8"/>
  <c r="BC87" i="8"/>
  <c r="BC83" i="8"/>
  <c r="BC93" i="8"/>
  <c r="BC96" i="8"/>
  <c r="BC89" i="8"/>
  <c r="BC86" i="8"/>
  <c r="BC79" i="8"/>
  <c r="BC75" i="8"/>
  <c r="BC72" i="8"/>
  <c r="BC68" i="8"/>
  <c r="BC92" i="8"/>
  <c r="BC81" i="8"/>
  <c r="BC78" i="8"/>
  <c r="BC74" i="8"/>
  <c r="BC71" i="8"/>
  <c r="BC67" i="8"/>
  <c r="BC115" i="8"/>
  <c r="BC82" i="8"/>
  <c r="BC77" i="8"/>
  <c r="BC64" i="8"/>
  <c r="BC60" i="8"/>
  <c r="BC99" i="8"/>
  <c r="BC80" i="8"/>
  <c r="BC76" i="8"/>
  <c r="BC73" i="8"/>
  <c r="BC69" i="8"/>
  <c r="BC66" i="8"/>
  <c r="BC62" i="8"/>
  <c r="BC52" i="8"/>
  <c r="BC45" i="8"/>
  <c r="BC41" i="8"/>
  <c r="BC38" i="8"/>
  <c r="BC34" i="8"/>
  <c r="BC31" i="8"/>
  <c r="BC70" i="8"/>
  <c r="BC61" i="8"/>
  <c r="BC59" i="8"/>
  <c r="BC56" i="8"/>
  <c r="BC54" i="8"/>
  <c r="BC43" i="8"/>
  <c r="BC39" i="8"/>
  <c r="BC30" i="8"/>
  <c r="BC28" i="8"/>
  <c r="BC26" i="8"/>
  <c r="BC23" i="8"/>
  <c r="BC19" i="8"/>
  <c r="BC16" i="8"/>
  <c r="BC12" i="8"/>
  <c r="BC7" i="8"/>
  <c r="BC85" i="8"/>
  <c r="BC57" i="8"/>
  <c r="BC51" i="8"/>
  <c r="BC49" i="8"/>
  <c r="BC47" i="8"/>
  <c r="BC36" i="8"/>
  <c r="BC32" i="8"/>
  <c r="BC25" i="8"/>
  <c r="BC22" i="8"/>
  <c r="BC18" i="8"/>
  <c r="BC15" i="8"/>
  <c r="BC9" i="8"/>
  <c r="O6" i="8"/>
  <c r="AE6" i="8"/>
  <c r="AU6" i="8"/>
  <c r="AA8" i="8"/>
  <c r="W13" i="8"/>
  <c r="AU13" i="8"/>
  <c r="AA17" i="8"/>
  <c r="O20" i="8"/>
  <c r="BC20" i="8"/>
  <c r="BF25" i="8"/>
  <c r="AA27" i="8"/>
  <c r="AY27" i="8"/>
  <c r="AU28" i="8"/>
  <c r="G33" i="8"/>
  <c r="AM33" i="8"/>
  <c r="W35" i="8"/>
  <c r="AU36" i="8"/>
  <c r="AA6" i="8"/>
  <c r="G8" i="8"/>
  <c r="W8" i="8"/>
  <c r="K10" i="8"/>
  <c r="AA10" i="8"/>
  <c r="AQ10" i="8"/>
  <c r="AE125" i="8"/>
  <c r="F122" i="8"/>
  <c r="F119" i="8"/>
  <c r="F117" i="8"/>
  <c r="F120" i="8"/>
  <c r="F116" i="8"/>
  <c r="F114" i="8"/>
  <c r="F109" i="8"/>
  <c r="F118" i="8"/>
  <c r="F115" i="8"/>
  <c r="F112" i="8"/>
  <c r="F108" i="8"/>
  <c r="F105" i="8"/>
  <c r="F113" i="8"/>
  <c r="F107" i="8"/>
  <c r="F104" i="8"/>
  <c r="F102" i="8"/>
  <c r="F98" i="8"/>
  <c r="F110" i="8"/>
  <c r="F101" i="8"/>
  <c r="F121" i="8"/>
  <c r="F111" i="8"/>
  <c r="F100" i="8"/>
  <c r="F95" i="8"/>
  <c r="F91" i="8"/>
  <c r="F88" i="8"/>
  <c r="F84" i="8"/>
  <c r="F81" i="8"/>
  <c r="F106" i="8"/>
  <c r="F103" i="8"/>
  <c r="F94" i="8"/>
  <c r="F90" i="8"/>
  <c r="F87" i="8"/>
  <c r="F83" i="8"/>
  <c r="F97" i="8"/>
  <c r="F93" i="8"/>
  <c r="F96" i="8"/>
  <c r="F86" i="8"/>
  <c r="F79" i="8"/>
  <c r="F75" i="8"/>
  <c r="F72" i="8"/>
  <c r="F68" i="8"/>
  <c r="F99" i="8"/>
  <c r="F92" i="8"/>
  <c r="F89" i="8"/>
  <c r="F78" i="8"/>
  <c r="F74" i="8"/>
  <c r="F71" i="8"/>
  <c r="F67" i="8"/>
  <c r="F82" i="8"/>
  <c r="F77" i="8"/>
  <c r="F64" i="8"/>
  <c r="F60" i="8"/>
  <c r="F57" i="8"/>
  <c r="F66" i="8"/>
  <c r="F62" i="8"/>
  <c r="F52" i="8"/>
  <c r="F49" i="8"/>
  <c r="F45" i="8"/>
  <c r="F38" i="8"/>
  <c r="F34" i="8"/>
  <c r="F31" i="8"/>
  <c r="F85" i="8"/>
  <c r="F54" i="8"/>
  <c r="F43" i="8"/>
  <c r="F41" i="8"/>
  <c r="F39" i="8"/>
  <c r="F30" i="8"/>
  <c r="F28" i="8"/>
  <c r="F26" i="8"/>
  <c r="F23" i="8"/>
  <c r="F19" i="8"/>
  <c r="F16" i="8"/>
  <c r="F10" i="8"/>
  <c r="F7" i="8"/>
  <c r="F51" i="8"/>
  <c r="F47" i="8"/>
  <c r="F36" i="8"/>
  <c r="F32" i="8"/>
  <c r="F22" i="8"/>
  <c r="F18" i="8"/>
  <c r="F15" i="8"/>
  <c r="F12" i="8"/>
  <c r="F9" i="8"/>
  <c r="J122" i="8"/>
  <c r="J119" i="8"/>
  <c r="J120" i="8"/>
  <c r="J118" i="8"/>
  <c r="J121" i="8"/>
  <c r="J117" i="8"/>
  <c r="J116" i="8"/>
  <c r="J114" i="8"/>
  <c r="J113" i="8"/>
  <c r="J109" i="8"/>
  <c r="J108" i="8"/>
  <c r="J105" i="8"/>
  <c r="J111" i="8"/>
  <c r="J102" i="8"/>
  <c r="J98" i="8"/>
  <c r="J115" i="8"/>
  <c r="J106" i="8"/>
  <c r="J101" i="8"/>
  <c r="J107" i="8"/>
  <c r="J95" i="8"/>
  <c r="J91" i="8"/>
  <c r="J88" i="8"/>
  <c r="J84" i="8"/>
  <c r="J81" i="8"/>
  <c r="J112" i="8"/>
  <c r="J99" i="8"/>
  <c r="J94" i="8"/>
  <c r="J90" i="8"/>
  <c r="J87" i="8"/>
  <c r="J83" i="8"/>
  <c r="J104" i="8"/>
  <c r="J100" i="8"/>
  <c r="J97" i="8"/>
  <c r="J93" i="8"/>
  <c r="J92" i="8"/>
  <c r="J82" i="8"/>
  <c r="J79" i="8"/>
  <c r="J75" i="8"/>
  <c r="J72" i="8"/>
  <c r="J68" i="8"/>
  <c r="J85" i="8"/>
  <c r="J78" i="8"/>
  <c r="J74" i="8"/>
  <c r="J71" i="8"/>
  <c r="J67" i="8"/>
  <c r="J103" i="8"/>
  <c r="J70" i="8"/>
  <c r="J64" i="8"/>
  <c r="J60" i="8"/>
  <c r="J57" i="8"/>
  <c r="J89" i="8"/>
  <c r="J76" i="8"/>
  <c r="J65" i="8"/>
  <c r="J58" i="8"/>
  <c r="J56" i="8"/>
  <c r="J52" i="8"/>
  <c r="J49" i="8"/>
  <c r="J45" i="8"/>
  <c r="J38" i="8"/>
  <c r="J34" i="8"/>
  <c r="J31" i="8"/>
  <c r="J110" i="8"/>
  <c r="J77" i="8"/>
  <c r="J66" i="8"/>
  <c r="J63" i="8"/>
  <c r="J50" i="8"/>
  <c r="J48" i="8"/>
  <c r="J46" i="8"/>
  <c r="J37" i="8"/>
  <c r="J35" i="8"/>
  <c r="J33" i="8"/>
  <c r="J26" i="8"/>
  <c r="J23" i="8"/>
  <c r="J19" i="8"/>
  <c r="J16" i="8"/>
  <c r="J10" i="8"/>
  <c r="J7" i="8"/>
  <c r="J80" i="8"/>
  <c r="J73" i="8"/>
  <c r="J61" i="8"/>
  <c r="J59" i="8"/>
  <c r="J54" i="8"/>
  <c r="J43" i="8"/>
  <c r="J41" i="8"/>
  <c r="J39" i="8"/>
  <c r="J30" i="8"/>
  <c r="J28" i="8"/>
  <c r="J22" i="8"/>
  <c r="J18" i="8"/>
  <c r="J15" i="8"/>
  <c r="J12" i="8"/>
  <c r="J9" i="8"/>
  <c r="N122" i="8"/>
  <c r="N119" i="8"/>
  <c r="N118" i="8"/>
  <c r="N117" i="8"/>
  <c r="N120" i="8"/>
  <c r="N116" i="8"/>
  <c r="N115" i="8"/>
  <c r="N114" i="8"/>
  <c r="N121" i="8"/>
  <c r="N109" i="8"/>
  <c r="N112" i="8"/>
  <c r="N108" i="8"/>
  <c r="N105" i="8"/>
  <c r="N107" i="8"/>
  <c r="N104" i="8"/>
  <c r="N102" i="8"/>
  <c r="N98" i="8"/>
  <c r="N110" i="8"/>
  <c r="N101" i="8"/>
  <c r="N113" i="8"/>
  <c r="N100" i="8"/>
  <c r="N95" i="8"/>
  <c r="N91" i="8"/>
  <c r="N88" i="8"/>
  <c r="N84" i="8"/>
  <c r="N81" i="8"/>
  <c r="N103" i="8"/>
  <c r="N94" i="8"/>
  <c r="N90" i="8"/>
  <c r="N87" i="8"/>
  <c r="N83" i="8"/>
  <c r="N111" i="8"/>
  <c r="N97" i="8"/>
  <c r="N93" i="8"/>
  <c r="N99" i="8"/>
  <c r="N86" i="8"/>
  <c r="N79" i="8"/>
  <c r="N75" i="8"/>
  <c r="N72" i="8"/>
  <c r="N68" i="8"/>
  <c r="N89" i="8"/>
  <c r="N78" i="8"/>
  <c r="N74" i="8"/>
  <c r="N71" i="8"/>
  <c r="N67" i="8"/>
  <c r="N96" i="8"/>
  <c r="N77" i="8"/>
  <c r="N64" i="8"/>
  <c r="N60" i="8"/>
  <c r="N57" i="8"/>
  <c r="N73" i="8"/>
  <c r="N70" i="8"/>
  <c r="N63" i="8"/>
  <c r="N61" i="8"/>
  <c r="N52" i="8"/>
  <c r="N49" i="8"/>
  <c r="N45" i="8"/>
  <c r="N38" i="8"/>
  <c r="N34" i="8"/>
  <c r="N31" i="8"/>
  <c r="N106" i="8"/>
  <c r="N82" i="8"/>
  <c r="N80" i="8"/>
  <c r="N62" i="8"/>
  <c r="N55" i="8"/>
  <c r="N53" i="8"/>
  <c r="N44" i="8"/>
  <c r="N42" i="8"/>
  <c r="N40" i="8"/>
  <c r="N29" i="8"/>
  <c r="N26" i="8"/>
  <c r="N23" i="8"/>
  <c r="N19" i="8"/>
  <c r="N16" i="8"/>
  <c r="N10" i="8"/>
  <c r="N7" i="8"/>
  <c r="N76" i="8"/>
  <c r="N69" i="8"/>
  <c r="N65" i="8"/>
  <c r="N58" i="8"/>
  <c r="N50" i="8"/>
  <c r="N48" i="8"/>
  <c r="N46" i="8"/>
  <c r="N37" i="8"/>
  <c r="N35" i="8"/>
  <c r="N33" i="8"/>
  <c r="N22" i="8"/>
  <c r="N18" i="8"/>
  <c r="N15" i="8"/>
  <c r="N12" i="8"/>
  <c r="N9" i="8"/>
  <c r="R122" i="8"/>
  <c r="R119" i="8"/>
  <c r="R120" i="8"/>
  <c r="R121" i="8"/>
  <c r="R117" i="8"/>
  <c r="R118" i="8"/>
  <c r="R116" i="8"/>
  <c r="R114" i="8"/>
  <c r="R115" i="8"/>
  <c r="R113" i="8"/>
  <c r="R109" i="8"/>
  <c r="R108" i="8"/>
  <c r="R105" i="8"/>
  <c r="R111" i="8"/>
  <c r="R102" i="8"/>
  <c r="R98" i="8"/>
  <c r="R112" i="8"/>
  <c r="R106" i="8"/>
  <c r="R103" i="8"/>
  <c r="R101" i="8"/>
  <c r="R104" i="8"/>
  <c r="R95" i="8"/>
  <c r="R91" i="8"/>
  <c r="R88" i="8"/>
  <c r="R84" i="8"/>
  <c r="R81" i="8"/>
  <c r="R110" i="8"/>
  <c r="R99" i="8"/>
  <c r="R94" i="8"/>
  <c r="R90" i="8"/>
  <c r="R87" i="8"/>
  <c r="R83" i="8"/>
  <c r="R107" i="8"/>
  <c r="R100" i="8"/>
  <c r="R97" i="8"/>
  <c r="R93" i="8"/>
  <c r="R82" i="8"/>
  <c r="R79" i="8"/>
  <c r="R75" i="8"/>
  <c r="R72" i="8"/>
  <c r="R68" i="8"/>
  <c r="R96" i="8"/>
  <c r="R85" i="8"/>
  <c r="R78" i="8"/>
  <c r="R74" i="8"/>
  <c r="R71" i="8"/>
  <c r="R67" i="8"/>
  <c r="R86" i="8"/>
  <c r="R70" i="8"/>
  <c r="R64" i="8"/>
  <c r="R60" i="8"/>
  <c r="R57" i="8"/>
  <c r="R59" i="8"/>
  <c r="R52" i="8"/>
  <c r="R49" i="8"/>
  <c r="R45" i="8"/>
  <c r="R38" i="8"/>
  <c r="R34" i="8"/>
  <c r="R31" i="8"/>
  <c r="R89" i="8"/>
  <c r="R69" i="8"/>
  <c r="R66" i="8"/>
  <c r="R61" i="8"/>
  <c r="R56" i="8"/>
  <c r="R51" i="8"/>
  <c r="R47" i="8"/>
  <c r="R36" i="8"/>
  <c r="R32" i="8"/>
  <c r="R26" i="8"/>
  <c r="R23" i="8"/>
  <c r="R19" i="8"/>
  <c r="R16" i="8"/>
  <c r="R10" i="8"/>
  <c r="R7" i="8"/>
  <c r="R55" i="8"/>
  <c r="R53" i="8"/>
  <c r="R44" i="8"/>
  <c r="R42" i="8"/>
  <c r="R40" i="8"/>
  <c r="R29" i="8"/>
  <c r="R22" i="8"/>
  <c r="R18" i="8"/>
  <c r="R15" i="8"/>
  <c r="R12" i="8"/>
  <c r="R9" i="8"/>
  <c r="V120" i="8"/>
  <c r="V122" i="8"/>
  <c r="V118" i="8"/>
  <c r="V119" i="8"/>
  <c r="V117" i="8"/>
  <c r="V121" i="8"/>
  <c r="V115" i="8"/>
  <c r="V112" i="8"/>
  <c r="V116" i="8"/>
  <c r="V114" i="8"/>
  <c r="V110" i="8"/>
  <c r="V106" i="8"/>
  <c r="V103" i="8"/>
  <c r="V109" i="8"/>
  <c r="V105" i="8"/>
  <c r="V113" i="8"/>
  <c r="V99" i="8"/>
  <c r="V107" i="8"/>
  <c r="V104" i="8"/>
  <c r="V102" i="8"/>
  <c r="V98" i="8"/>
  <c r="V96" i="8"/>
  <c r="V92" i="8"/>
  <c r="V85" i="8"/>
  <c r="V81" i="8"/>
  <c r="V111" i="8"/>
  <c r="V100" i="8"/>
  <c r="V95" i="8"/>
  <c r="V91" i="8"/>
  <c r="V88" i="8"/>
  <c r="V84" i="8"/>
  <c r="V108" i="8"/>
  <c r="V101" i="8"/>
  <c r="V97" i="8"/>
  <c r="V94" i="8"/>
  <c r="V83" i="8"/>
  <c r="V80" i="8"/>
  <c r="V76" i="8"/>
  <c r="V69" i="8"/>
  <c r="V89" i="8"/>
  <c r="V86" i="8"/>
  <c r="V79" i="8"/>
  <c r="V75" i="8"/>
  <c r="V72" i="8"/>
  <c r="V68" i="8"/>
  <c r="V87" i="8"/>
  <c r="V74" i="8"/>
  <c r="V71" i="8"/>
  <c r="V61" i="8"/>
  <c r="V57" i="8"/>
  <c r="V60" i="8"/>
  <c r="V58" i="8"/>
  <c r="V56" i="8"/>
  <c r="V53" i="8"/>
  <c r="V49" i="8"/>
  <c r="V46" i="8"/>
  <c r="V42" i="8"/>
  <c r="V39" i="8"/>
  <c r="V35" i="8"/>
  <c r="V32" i="8"/>
  <c r="V28" i="8"/>
  <c r="V78" i="8"/>
  <c r="V62" i="8"/>
  <c r="V52" i="8"/>
  <c r="V50" i="8"/>
  <c r="V48" i="8"/>
  <c r="V41" i="8"/>
  <c r="V37" i="8"/>
  <c r="V27" i="8"/>
  <c r="V24" i="8"/>
  <c r="V20" i="8"/>
  <c r="V13" i="8"/>
  <c r="V10" i="8"/>
  <c r="V77" i="8"/>
  <c r="V67" i="8"/>
  <c r="V65" i="8"/>
  <c r="V54" i="8"/>
  <c r="V45" i="8"/>
  <c r="V43" i="8"/>
  <c r="V34" i="8"/>
  <c r="V30" i="8"/>
  <c r="V26" i="8"/>
  <c r="V23" i="8"/>
  <c r="V19" i="8"/>
  <c r="V16" i="8"/>
  <c r="V12" i="8"/>
  <c r="V7" i="8"/>
  <c r="Z125" i="8"/>
  <c r="Z120" i="8"/>
  <c r="Z122" i="8"/>
  <c r="Z121" i="8"/>
  <c r="Z118" i="8"/>
  <c r="Z117" i="8"/>
  <c r="Z119" i="8"/>
  <c r="Z112" i="8"/>
  <c r="Z114" i="8"/>
  <c r="Z113" i="8"/>
  <c r="Z110" i="8"/>
  <c r="Z106" i="8"/>
  <c r="Z103" i="8"/>
  <c r="Z109" i="8"/>
  <c r="Z105" i="8"/>
  <c r="Z108" i="8"/>
  <c r="Z99" i="8"/>
  <c r="Z111" i="8"/>
  <c r="Z102" i="8"/>
  <c r="Z98" i="8"/>
  <c r="Z115" i="8"/>
  <c r="Z101" i="8"/>
  <c r="Z96" i="8"/>
  <c r="Z92" i="8"/>
  <c r="Z85" i="8"/>
  <c r="Z81" i="8"/>
  <c r="Z116" i="8"/>
  <c r="Z107" i="8"/>
  <c r="Z95" i="8"/>
  <c r="Z91" i="8"/>
  <c r="Z88" i="8"/>
  <c r="Z84" i="8"/>
  <c r="Z97" i="8"/>
  <c r="Z94" i="8"/>
  <c r="Z90" i="8"/>
  <c r="Z87" i="8"/>
  <c r="Z80" i="8"/>
  <c r="Z76" i="8"/>
  <c r="Z69" i="8"/>
  <c r="Z104" i="8"/>
  <c r="Z93" i="8"/>
  <c r="Z82" i="8"/>
  <c r="Z79" i="8"/>
  <c r="Z75" i="8"/>
  <c r="Z72" i="8"/>
  <c r="Z68" i="8"/>
  <c r="Z83" i="8"/>
  <c r="Z78" i="8"/>
  <c r="Z67" i="8"/>
  <c r="Z61" i="8"/>
  <c r="Z57" i="8"/>
  <c r="Z86" i="8"/>
  <c r="Z77" i="8"/>
  <c r="Z74" i="8"/>
  <c r="Z70" i="8"/>
  <c r="Z65" i="8"/>
  <c r="Z63" i="8"/>
  <c r="Z53" i="8"/>
  <c r="Z49" i="8"/>
  <c r="Z46" i="8"/>
  <c r="Z42" i="8"/>
  <c r="Z39" i="8"/>
  <c r="Z35" i="8"/>
  <c r="Z32" i="8"/>
  <c r="Z28" i="8"/>
  <c r="Z66" i="8"/>
  <c r="Z56" i="8"/>
  <c r="Z55" i="8"/>
  <c r="Z44" i="8"/>
  <c r="Z40" i="8"/>
  <c r="Z33" i="8"/>
  <c r="Z31" i="8"/>
  <c r="Z29" i="8"/>
  <c r="Z27" i="8"/>
  <c r="Z24" i="8"/>
  <c r="Z20" i="8"/>
  <c r="Z13" i="8"/>
  <c r="Z10" i="8"/>
  <c r="Z73" i="8"/>
  <c r="Z64" i="8"/>
  <c r="Z59" i="8"/>
  <c r="Z52" i="8"/>
  <c r="Z50" i="8"/>
  <c r="Z48" i="8"/>
  <c r="Z41" i="8"/>
  <c r="Z37" i="8"/>
  <c r="Z26" i="8"/>
  <c r="Z23" i="8"/>
  <c r="Z19" i="8"/>
  <c r="Z16" i="8"/>
  <c r="Z12" i="8"/>
  <c r="Z7" i="8"/>
  <c r="AD120" i="8"/>
  <c r="AD122" i="8"/>
  <c r="AD119" i="8"/>
  <c r="AD118" i="8"/>
  <c r="AD117" i="8"/>
  <c r="AD115" i="8"/>
  <c r="AD112" i="8"/>
  <c r="AD116" i="8"/>
  <c r="AD114" i="8"/>
  <c r="AD110" i="8"/>
  <c r="AD106" i="8"/>
  <c r="AD103" i="8"/>
  <c r="AD121" i="8"/>
  <c r="AD109" i="8"/>
  <c r="AD105" i="8"/>
  <c r="AD99" i="8"/>
  <c r="AD107" i="8"/>
  <c r="AD104" i="8"/>
  <c r="AD102" i="8"/>
  <c r="AD98" i="8"/>
  <c r="AD108" i="8"/>
  <c r="AD96" i="8"/>
  <c r="AD92" i="8"/>
  <c r="AD85" i="8"/>
  <c r="AD81" i="8"/>
  <c r="AD100" i="8"/>
  <c r="AD95" i="8"/>
  <c r="AD91" i="8"/>
  <c r="AD88" i="8"/>
  <c r="AD84" i="8"/>
  <c r="AD113" i="8"/>
  <c r="AD101" i="8"/>
  <c r="AD97" i="8"/>
  <c r="AD94" i="8"/>
  <c r="AD93" i="8"/>
  <c r="AD83" i="8"/>
  <c r="AD80" i="8"/>
  <c r="AD76" i="8"/>
  <c r="AD69" i="8"/>
  <c r="AD89" i="8"/>
  <c r="AD86" i="8"/>
  <c r="AD79" i="8"/>
  <c r="AD75" i="8"/>
  <c r="AD72" i="8"/>
  <c r="AD68" i="8"/>
  <c r="AD111" i="8"/>
  <c r="AD90" i="8"/>
  <c r="AD74" i="8"/>
  <c r="AD71" i="8"/>
  <c r="AD61" i="8"/>
  <c r="AD57" i="8"/>
  <c r="AD59" i="8"/>
  <c r="AD53" i="8"/>
  <c r="AD49" i="8"/>
  <c r="AD46" i="8"/>
  <c r="AD42" i="8"/>
  <c r="AD39" i="8"/>
  <c r="AD35" i="8"/>
  <c r="AD32" i="8"/>
  <c r="AD28" i="8"/>
  <c r="AD73" i="8"/>
  <c r="AD70" i="8"/>
  <c r="AD65" i="8"/>
  <c r="AD62" i="8"/>
  <c r="AD60" i="8"/>
  <c r="AD51" i="8"/>
  <c r="AD47" i="8"/>
  <c r="AD38" i="8"/>
  <c r="AD36" i="8"/>
  <c r="AD27" i="8"/>
  <c r="AD24" i="8"/>
  <c r="AD20" i="8"/>
  <c r="AD13" i="8"/>
  <c r="AD10" i="8"/>
  <c r="AD125" i="8"/>
  <c r="AD63" i="8"/>
  <c r="AD58" i="8"/>
  <c r="AD55" i="8"/>
  <c r="AD44" i="8"/>
  <c r="AD40" i="8"/>
  <c r="AD33" i="8"/>
  <c r="AD31" i="8"/>
  <c r="AD29" i="8"/>
  <c r="AD26" i="8"/>
  <c r="AD23" i="8"/>
  <c r="AD19" i="8"/>
  <c r="AD16" i="8"/>
  <c r="AD12" i="8"/>
  <c r="AD7" i="8"/>
  <c r="AH120" i="8"/>
  <c r="AH122" i="8"/>
  <c r="AH121" i="8"/>
  <c r="AH119" i="8"/>
  <c r="AH117" i="8"/>
  <c r="AH112" i="8"/>
  <c r="AH114" i="8"/>
  <c r="AH115" i="8"/>
  <c r="AH113" i="8"/>
  <c r="AH110" i="8"/>
  <c r="AH106" i="8"/>
  <c r="AH103" i="8"/>
  <c r="AH116" i="8"/>
  <c r="AH109" i="8"/>
  <c r="AH105" i="8"/>
  <c r="AH118" i="8"/>
  <c r="AH108" i="8"/>
  <c r="AH99" i="8"/>
  <c r="AH111" i="8"/>
  <c r="AH102" i="8"/>
  <c r="AH98" i="8"/>
  <c r="AH101" i="8"/>
  <c r="AH96" i="8"/>
  <c r="AH92" i="8"/>
  <c r="AH85" i="8"/>
  <c r="AH81" i="8"/>
  <c r="AH104" i="8"/>
  <c r="AH95" i="8"/>
  <c r="AH91" i="8"/>
  <c r="AH88" i="8"/>
  <c r="AH84" i="8"/>
  <c r="AH97" i="8"/>
  <c r="AH94" i="8"/>
  <c r="AH90" i="8"/>
  <c r="AH87" i="8"/>
  <c r="AH80" i="8"/>
  <c r="AH76" i="8"/>
  <c r="AH69" i="8"/>
  <c r="AH107" i="8"/>
  <c r="AH82" i="8"/>
  <c r="AH79" i="8"/>
  <c r="AH75" i="8"/>
  <c r="AH72" i="8"/>
  <c r="AH68" i="8"/>
  <c r="AH78" i="8"/>
  <c r="AH67" i="8"/>
  <c r="AH61" i="8"/>
  <c r="AH57" i="8"/>
  <c r="AH89" i="8"/>
  <c r="AH83" i="8"/>
  <c r="AH73" i="8"/>
  <c r="AH66" i="8"/>
  <c r="AH64" i="8"/>
  <c r="AH62" i="8"/>
  <c r="AH53" i="8"/>
  <c r="AH49" i="8"/>
  <c r="AH46" i="8"/>
  <c r="AH42" i="8"/>
  <c r="AH39" i="8"/>
  <c r="AH35" i="8"/>
  <c r="AH32" i="8"/>
  <c r="AH28" i="8"/>
  <c r="AH59" i="8"/>
  <c r="AH56" i="8"/>
  <c r="AH54" i="8"/>
  <c r="AH45" i="8"/>
  <c r="AH43" i="8"/>
  <c r="AH34" i="8"/>
  <c r="AH30" i="8"/>
  <c r="AH27" i="8"/>
  <c r="AH24" i="8"/>
  <c r="AH20" i="8"/>
  <c r="AH13" i="8"/>
  <c r="AH10" i="8"/>
  <c r="AH100" i="8"/>
  <c r="AH93" i="8"/>
  <c r="AH74" i="8"/>
  <c r="AH71" i="8"/>
  <c r="AH51" i="8"/>
  <c r="AH47" i="8"/>
  <c r="AH38" i="8"/>
  <c r="AH36" i="8"/>
  <c r="AH26" i="8"/>
  <c r="AH23" i="8"/>
  <c r="AH19" i="8"/>
  <c r="AH16" i="8"/>
  <c r="AH12" i="8"/>
  <c r="AH7" i="8"/>
  <c r="AL125" i="8"/>
  <c r="AL120" i="8"/>
  <c r="AL122" i="8"/>
  <c r="AL118" i="8"/>
  <c r="AL119" i="8"/>
  <c r="AL117" i="8"/>
  <c r="AL115" i="8"/>
  <c r="AL112" i="8"/>
  <c r="AL116" i="8"/>
  <c r="AL114" i="8"/>
  <c r="AL111" i="8"/>
  <c r="AL121" i="8"/>
  <c r="AL110" i="8"/>
  <c r="AL106" i="8"/>
  <c r="AL103" i="8"/>
  <c r="AL109" i="8"/>
  <c r="AL105" i="8"/>
  <c r="AL113" i="8"/>
  <c r="AL99" i="8"/>
  <c r="AL107" i="8"/>
  <c r="AL104" i="8"/>
  <c r="AL102" i="8"/>
  <c r="AL98" i="8"/>
  <c r="AL96" i="8"/>
  <c r="AL92" i="8"/>
  <c r="AL85" i="8"/>
  <c r="AL81" i="8"/>
  <c r="AL100" i="8"/>
  <c r="AL95" i="8"/>
  <c r="AL91" i="8"/>
  <c r="AL88" i="8"/>
  <c r="AL84" i="8"/>
  <c r="AL108" i="8"/>
  <c r="AL101" i="8"/>
  <c r="AL97" i="8"/>
  <c r="AL94" i="8"/>
  <c r="AL83" i="8"/>
  <c r="AL80" i="8"/>
  <c r="AL76" i="8"/>
  <c r="AL69" i="8"/>
  <c r="AL89" i="8"/>
  <c r="AL86" i="8"/>
  <c r="AL79" i="8"/>
  <c r="AL75" i="8"/>
  <c r="AL72" i="8"/>
  <c r="AL68" i="8"/>
  <c r="AL93" i="8"/>
  <c r="AL87" i="8"/>
  <c r="AL74" i="8"/>
  <c r="AL71" i="8"/>
  <c r="AL61" i="8"/>
  <c r="AL57" i="8"/>
  <c r="AL78" i="8"/>
  <c r="AL70" i="8"/>
  <c r="AL67" i="8"/>
  <c r="AL60" i="8"/>
  <c r="AL58" i="8"/>
  <c r="AL56" i="8"/>
  <c r="AL53" i="8"/>
  <c r="AL49" i="8"/>
  <c r="AL46" i="8"/>
  <c r="AL42" i="8"/>
  <c r="AL39" i="8"/>
  <c r="AL35" i="8"/>
  <c r="AL32" i="8"/>
  <c r="AL28" i="8"/>
  <c r="AL90" i="8"/>
  <c r="AL65" i="8"/>
  <c r="AL52" i="8"/>
  <c r="AL50" i="8"/>
  <c r="AL48" i="8"/>
  <c r="AL41" i="8"/>
  <c r="AL37" i="8"/>
  <c r="AL27" i="8"/>
  <c r="AL24" i="8"/>
  <c r="AL20" i="8"/>
  <c r="AL13" i="8"/>
  <c r="AL10" i="8"/>
  <c r="AL82" i="8"/>
  <c r="AL77" i="8"/>
  <c r="AL66" i="8"/>
  <c r="AL63" i="8"/>
  <c r="AL54" i="8"/>
  <c r="AL45" i="8"/>
  <c r="AL43" i="8"/>
  <c r="AL34" i="8"/>
  <c r="AL30" i="8"/>
  <c r="AL26" i="8"/>
  <c r="AL23" i="8"/>
  <c r="AL19" i="8"/>
  <c r="AL16" i="8"/>
  <c r="AL12" i="8"/>
  <c r="AL7" i="8"/>
  <c r="AP120" i="8"/>
  <c r="AP122" i="8"/>
  <c r="AP121" i="8"/>
  <c r="AP118" i="8"/>
  <c r="AP117" i="8"/>
  <c r="AP112" i="8"/>
  <c r="AP119" i="8"/>
  <c r="AP114" i="8"/>
  <c r="AP111" i="8"/>
  <c r="AP113" i="8"/>
  <c r="AP110" i="8"/>
  <c r="AP106" i="8"/>
  <c r="AP103" i="8"/>
  <c r="AP109" i="8"/>
  <c r="AP105" i="8"/>
  <c r="AP115" i="8"/>
  <c r="AP108" i="8"/>
  <c r="AP99" i="8"/>
  <c r="AP116" i="8"/>
  <c r="AP102" i="8"/>
  <c r="AP98" i="8"/>
  <c r="AP101" i="8"/>
  <c r="AP96" i="8"/>
  <c r="AP92" i="8"/>
  <c r="AP85" i="8"/>
  <c r="AP81" i="8"/>
  <c r="AP107" i="8"/>
  <c r="AP95" i="8"/>
  <c r="AP91" i="8"/>
  <c r="AP88" i="8"/>
  <c r="AP84" i="8"/>
  <c r="AP97" i="8"/>
  <c r="AP94" i="8"/>
  <c r="AP104" i="8"/>
  <c r="AP90" i="8"/>
  <c r="AP87" i="8"/>
  <c r="AP80" i="8"/>
  <c r="AP76" i="8"/>
  <c r="AP69" i="8"/>
  <c r="AP100" i="8"/>
  <c r="AP93" i="8"/>
  <c r="AP82" i="8"/>
  <c r="AP79" i="8"/>
  <c r="AP75" i="8"/>
  <c r="AP72" i="8"/>
  <c r="AP68" i="8"/>
  <c r="AP83" i="8"/>
  <c r="AP78" i="8"/>
  <c r="AP67" i="8"/>
  <c r="AP61" i="8"/>
  <c r="AP57" i="8"/>
  <c r="AP65" i="8"/>
  <c r="AP63" i="8"/>
  <c r="AP53" i="8"/>
  <c r="AP49" i="8"/>
  <c r="AP46" i="8"/>
  <c r="AP42" i="8"/>
  <c r="AP39" i="8"/>
  <c r="AP35" i="8"/>
  <c r="AP32" i="8"/>
  <c r="AP28" i="8"/>
  <c r="AP89" i="8"/>
  <c r="AP77" i="8"/>
  <c r="AP73" i="8"/>
  <c r="AP70" i="8"/>
  <c r="AP64" i="8"/>
  <c r="AP59" i="8"/>
  <c r="AP55" i="8"/>
  <c r="AP44" i="8"/>
  <c r="AP40" i="8"/>
  <c r="AP33" i="8"/>
  <c r="AP31" i="8"/>
  <c r="AP29" i="8"/>
  <c r="AP27" i="8"/>
  <c r="AP24" i="8"/>
  <c r="AP20" i="8"/>
  <c r="AP13" i="8"/>
  <c r="AP10" i="8"/>
  <c r="AP125" i="8"/>
  <c r="AP62" i="8"/>
  <c r="AP60" i="8"/>
  <c r="AP52" i="8"/>
  <c r="AP50" i="8"/>
  <c r="AP48" i="8"/>
  <c r="AP41" i="8"/>
  <c r="AP37" i="8"/>
  <c r="AP26" i="8"/>
  <c r="AP23" i="8"/>
  <c r="AP19" i="8"/>
  <c r="AP16" i="8"/>
  <c r="AP12" i="8"/>
  <c r="AP7" i="8"/>
  <c r="AT125" i="8"/>
  <c r="AT120" i="8"/>
  <c r="AT122" i="8"/>
  <c r="AT119" i="8"/>
  <c r="AT117" i="8"/>
  <c r="AT118" i="8"/>
  <c r="AT115" i="8"/>
  <c r="AT112" i="8"/>
  <c r="AT121" i="8"/>
  <c r="AT116" i="8"/>
  <c r="AT114" i="8"/>
  <c r="AT111" i="8"/>
  <c r="AT110" i="8"/>
  <c r="AT106" i="8"/>
  <c r="AT103" i="8"/>
  <c r="AT109" i="8"/>
  <c r="AT105" i="8"/>
  <c r="AT99" i="8"/>
  <c r="AT107" i="8"/>
  <c r="AT104" i="8"/>
  <c r="AT102" i="8"/>
  <c r="AT98" i="8"/>
  <c r="AT113" i="8"/>
  <c r="AT108" i="8"/>
  <c r="AT97" i="8"/>
  <c r="AT96" i="8"/>
  <c r="AT92" i="8"/>
  <c r="AT85" i="8"/>
  <c r="AT81" i="8"/>
  <c r="AT100" i="8"/>
  <c r="AT95" i="8"/>
  <c r="AT91" i="8"/>
  <c r="AT88" i="8"/>
  <c r="AT84" i="8"/>
  <c r="AT101" i="8"/>
  <c r="AT94" i="8"/>
  <c r="AT93" i="8"/>
  <c r="AT83" i="8"/>
  <c r="AT80" i="8"/>
  <c r="AT76" i="8"/>
  <c r="AT69" i="8"/>
  <c r="AT89" i="8"/>
  <c r="AT86" i="8"/>
  <c r="AT79" i="8"/>
  <c r="AT75" i="8"/>
  <c r="AT72" i="8"/>
  <c r="AT68" i="8"/>
  <c r="AT90" i="8"/>
  <c r="AT74" i="8"/>
  <c r="AT71" i="8"/>
  <c r="AT61" i="8"/>
  <c r="AT57" i="8"/>
  <c r="AT87" i="8"/>
  <c r="AT77" i="8"/>
  <c r="AT73" i="8"/>
  <c r="AT59" i="8"/>
  <c r="AT53" i="8"/>
  <c r="AT49" i="8"/>
  <c r="AT46" i="8"/>
  <c r="AT42" i="8"/>
  <c r="AT39" i="8"/>
  <c r="AT35" i="8"/>
  <c r="AT32" i="8"/>
  <c r="AT28" i="8"/>
  <c r="AT82" i="8"/>
  <c r="AT63" i="8"/>
  <c r="AT58" i="8"/>
  <c r="AT51" i="8"/>
  <c r="AT47" i="8"/>
  <c r="AT38" i="8"/>
  <c r="AT36" i="8"/>
  <c r="AT27" i="8"/>
  <c r="AT24" i="8"/>
  <c r="AT20" i="8"/>
  <c r="AT13" i="8"/>
  <c r="AT10" i="8"/>
  <c r="AT78" i="8"/>
  <c r="AT66" i="8"/>
  <c r="AT56" i="8"/>
  <c r="AT55" i="8"/>
  <c r="AT44" i="8"/>
  <c r="AT40" i="8"/>
  <c r="AT33" i="8"/>
  <c r="AT31" i="8"/>
  <c r="AT29" i="8"/>
  <c r="AT26" i="8"/>
  <c r="AT23" i="8"/>
  <c r="AT19" i="8"/>
  <c r="AT16" i="8"/>
  <c r="AT12" i="8"/>
  <c r="AT7" i="8"/>
  <c r="AX120" i="8"/>
  <c r="AX122" i="8"/>
  <c r="AX119" i="8"/>
  <c r="AX121" i="8"/>
  <c r="AX117" i="8"/>
  <c r="AX112" i="8"/>
  <c r="AX114" i="8"/>
  <c r="AX111" i="8"/>
  <c r="AX115" i="8"/>
  <c r="AX113" i="8"/>
  <c r="AX110" i="8"/>
  <c r="AX106" i="8"/>
  <c r="AX103" i="8"/>
  <c r="AX118" i="8"/>
  <c r="AX116" i="8"/>
  <c r="AX109" i="8"/>
  <c r="AX105" i="8"/>
  <c r="AX108" i="8"/>
  <c r="AX99" i="8"/>
  <c r="AX102" i="8"/>
  <c r="AX98" i="8"/>
  <c r="AX101" i="8"/>
  <c r="AX96" i="8"/>
  <c r="AX92" i="8"/>
  <c r="AX85" i="8"/>
  <c r="AX81" i="8"/>
  <c r="AX104" i="8"/>
  <c r="AX95" i="8"/>
  <c r="AX91" i="8"/>
  <c r="AX88" i="8"/>
  <c r="AX84" i="8"/>
  <c r="AX97" i="8"/>
  <c r="AX94" i="8"/>
  <c r="AX107" i="8"/>
  <c r="AX100" i="8"/>
  <c r="AX90" i="8"/>
  <c r="AX87" i="8"/>
  <c r="AX80" i="8"/>
  <c r="AX76" i="8"/>
  <c r="AX69" i="8"/>
  <c r="AX82" i="8"/>
  <c r="AX79" i="8"/>
  <c r="AX75" i="8"/>
  <c r="AX72" i="8"/>
  <c r="AX68" i="8"/>
  <c r="AX78" i="8"/>
  <c r="AX67" i="8"/>
  <c r="AX61" i="8"/>
  <c r="AX57" i="8"/>
  <c r="AX71" i="8"/>
  <c r="AX66" i="8"/>
  <c r="AX64" i="8"/>
  <c r="AX62" i="8"/>
  <c r="AX53" i="8"/>
  <c r="AX49" i="8"/>
  <c r="AX46" i="8"/>
  <c r="AX42" i="8"/>
  <c r="AX39" i="8"/>
  <c r="AX35" i="8"/>
  <c r="AX32" i="8"/>
  <c r="AX28" i="8"/>
  <c r="AX93" i="8"/>
  <c r="AX54" i="8"/>
  <c r="AX45" i="8"/>
  <c r="AX43" i="8"/>
  <c r="AX34" i="8"/>
  <c r="AX30" i="8"/>
  <c r="AX27" i="8"/>
  <c r="AX24" i="8"/>
  <c r="AX20" i="8"/>
  <c r="AX13" i="8"/>
  <c r="AX10" i="8"/>
  <c r="AX86" i="8"/>
  <c r="AX74" i="8"/>
  <c r="AX65" i="8"/>
  <c r="AX60" i="8"/>
  <c r="AX51" i="8"/>
  <c r="AX47" i="8"/>
  <c r="AX38" i="8"/>
  <c r="AX36" i="8"/>
  <c r="AX26" i="8"/>
  <c r="AX23" i="8"/>
  <c r="AX19" i="8"/>
  <c r="AX16" i="8"/>
  <c r="AX12" i="8"/>
  <c r="AX7" i="8"/>
  <c r="BB125" i="8"/>
  <c r="BB120" i="8"/>
  <c r="BB122" i="8"/>
  <c r="BB119" i="8"/>
  <c r="BB118" i="8"/>
  <c r="BB117" i="8"/>
  <c r="BB121" i="8"/>
  <c r="BB115" i="8"/>
  <c r="BB112" i="8"/>
  <c r="BB116" i="8"/>
  <c r="BB114" i="8"/>
  <c r="BB111" i="8"/>
  <c r="BB110" i="8"/>
  <c r="BB106" i="8"/>
  <c r="BB103" i="8"/>
  <c r="BB109" i="8"/>
  <c r="BB105" i="8"/>
  <c r="BB113" i="8"/>
  <c r="BB99" i="8"/>
  <c r="BB107" i="8"/>
  <c r="BB104" i="8"/>
  <c r="BB102" i="8"/>
  <c r="BB98" i="8"/>
  <c r="BB97" i="8"/>
  <c r="BB96" i="8"/>
  <c r="BB92" i="8"/>
  <c r="BB85" i="8"/>
  <c r="BB81" i="8"/>
  <c r="BB100" i="8"/>
  <c r="BB95" i="8"/>
  <c r="BB91" i="8"/>
  <c r="BB88" i="8"/>
  <c r="BB84" i="8"/>
  <c r="BB108" i="8"/>
  <c r="BB101" i="8"/>
  <c r="BB94" i="8"/>
  <c r="BB83" i="8"/>
  <c r="BB80" i="8"/>
  <c r="BB76" i="8"/>
  <c r="BB69" i="8"/>
  <c r="BB89" i="8"/>
  <c r="BB86" i="8"/>
  <c r="BB79" i="8"/>
  <c r="BB75" i="8"/>
  <c r="BB72" i="8"/>
  <c r="BB68" i="8"/>
  <c r="BB87" i="8"/>
  <c r="BB74" i="8"/>
  <c r="BB71" i="8"/>
  <c r="BB61" i="8"/>
  <c r="BB57" i="8"/>
  <c r="BB93" i="8"/>
  <c r="BB90" i="8"/>
  <c r="BB82" i="8"/>
  <c r="BB60" i="8"/>
  <c r="BB58" i="8"/>
  <c r="BB56" i="8"/>
  <c r="BB53" i="8"/>
  <c r="BB49" i="8"/>
  <c r="BB46" i="8"/>
  <c r="BB42" i="8"/>
  <c r="BB39" i="8"/>
  <c r="BB35" i="8"/>
  <c r="BB32" i="8"/>
  <c r="BB28" i="8"/>
  <c r="BB77" i="8"/>
  <c r="BB67" i="8"/>
  <c r="BB66" i="8"/>
  <c r="BB63" i="8"/>
  <c r="BB52" i="8"/>
  <c r="BB50" i="8"/>
  <c r="BB48" i="8"/>
  <c r="BB41" i="8"/>
  <c r="BB37" i="8"/>
  <c r="BB27" i="8"/>
  <c r="BB24" i="8"/>
  <c r="BB20" i="8"/>
  <c r="BB13" i="8"/>
  <c r="BB10" i="8"/>
  <c r="BB73" i="8"/>
  <c r="BB70" i="8"/>
  <c r="BB64" i="8"/>
  <c r="BB59" i="8"/>
  <c r="BB54" i="8"/>
  <c r="BB45" i="8"/>
  <c r="BB43" i="8"/>
  <c r="BB34" i="8"/>
  <c r="BB30" i="8"/>
  <c r="BB26" i="8"/>
  <c r="BB23" i="8"/>
  <c r="BB19" i="8"/>
  <c r="BB16" i="8"/>
  <c r="BB12" i="8"/>
  <c r="BB7" i="8"/>
  <c r="BL123" i="8"/>
  <c r="I6" i="8"/>
  <c r="N6" i="8"/>
  <c r="S6" i="8"/>
  <c r="Y6" i="8"/>
  <c r="AD6" i="8"/>
  <c r="AI6" i="8"/>
  <c r="AO6" i="8"/>
  <c r="AT6" i="8"/>
  <c r="AY6" i="8"/>
  <c r="BE6" i="8"/>
  <c r="Y7" i="8"/>
  <c r="AG7" i="8"/>
  <c r="AO7" i="8"/>
  <c r="AW7" i="8"/>
  <c r="BE7" i="8"/>
  <c r="J8" i="8"/>
  <c r="O8" i="8"/>
  <c r="Z8" i="8"/>
  <c r="AE8" i="8"/>
  <c r="AP8" i="8"/>
  <c r="AU8" i="8"/>
  <c r="BF8" i="8"/>
  <c r="U9" i="8"/>
  <c r="AC9" i="8"/>
  <c r="AK9" i="8"/>
  <c r="AS9" i="8"/>
  <c r="BA9" i="8"/>
  <c r="G10" i="8"/>
  <c r="O10" i="8"/>
  <c r="W10" i="8"/>
  <c r="AE10" i="8"/>
  <c r="AM10" i="8"/>
  <c r="AU10" i="8"/>
  <c r="BC10" i="8"/>
  <c r="I11" i="8"/>
  <c r="Q11" i="8"/>
  <c r="W11" i="8"/>
  <c r="AH11" i="8"/>
  <c r="AM11" i="8"/>
  <c r="AX11" i="8"/>
  <c r="BC11" i="8"/>
  <c r="N13" i="8"/>
  <c r="F14" i="8"/>
  <c r="N14" i="8"/>
  <c r="V14" i="8"/>
  <c r="AA14" i="8"/>
  <c r="AL14" i="8"/>
  <c r="AQ14" i="8"/>
  <c r="BB14" i="8"/>
  <c r="E15" i="8"/>
  <c r="M15" i="8"/>
  <c r="V15" i="8"/>
  <c r="AD15" i="8"/>
  <c r="AL15" i="8"/>
  <c r="AT15" i="8"/>
  <c r="BB15" i="8"/>
  <c r="Y16" i="8"/>
  <c r="AG16" i="8"/>
  <c r="AO16" i="8"/>
  <c r="AW16" i="8"/>
  <c r="BE16" i="8"/>
  <c r="J17" i="8"/>
  <c r="O17" i="8"/>
  <c r="Z17" i="8"/>
  <c r="AE17" i="8"/>
  <c r="AP17" i="8"/>
  <c r="AU17" i="8"/>
  <c r="BF17" i="8"/>
  <c r="U18" i="8"/>
  <c r="AC18" i="8"/>
  <c r="AK18" i="8"/>
  <c r="AS18" i="8"/>
  <c r="BA18" i="8"/>
  <c r="G19" i="8"/>
  <c r="O19" i="8"/>
  <c r="N20" i="8"/>
  <c r="F21" i="8"/>
  <c r="N21" i="8"/>
  <c r="V21" i="8"/>
  <c r="AA21" i="8"/>
  <c r="AL21" i="8"/>
  <c r="AQ21" i="8"/>
  <c r="BB21" i="8"/>
  <c r="E22" i="8"/>
  <c r="M22" i="8"/>
  <c r="V22" i="8"/>
  <c r="AD22" i="8"/>
  <c r="AL22" i="8"/>
  <c r="AT22" i="8"/>
  <c r="BB22" i="8"/>
  <c r="Y23" i="8"/>
  <c r="AG23" i="8"/>
  <c r="AO23" i="8"/>
  <c r="AW23" i="8"/>
  <c r="BE23" i="8"/>
  <c r="J24" i="8"/>
  <c r="O24" i="8"/>
  <c r="W24" i="8"/>
  <c r="AE24" i="8"/>
  <c r="AM24" i="8"/>
  <c r="AU24" i="8"/>
  <c r="BC24" i="8"/>
  <c r="I25" i="8"/>
  <c r="Q25" i="8"/>
  <c r="Y25" i="8"/>
  <c r="AG25" i="8"/>
  <c r="AO25" i="8"/>
  <c r="AW25" i="8"/>
  <c r="BE25" i="8"/>
  <c r="K26" i="8"/>
  <c r="F27" i="8"/>
  <c r="K27" i="8"/>
  <c r="N28" i="8"/>
  <c r="Y28" i="8"/>
  <c r="AI28" i="8"/>
  <c r="AS28" i="8"/>
  <c r="K29" i="8"/>
  <c r="W29" i="8"/>
  <c r="AX29" i="8"/>
  <c r="Z30" i="8"/>
  <c r="AK30" i="8"/>
  <c r="AU30" i="8"/>
  <c r="BF30" i="8"/>
  <c r="G31" i="8"/>
  <c r="AH31" i="8"/>
  <c r="J32" i="8"/>
  <c r="AK32" i="8"/>
  <c r="AU32" i="8"/>
  <c r="BE32" i="8"/>
  <c r="F33" i="8"/>
  <c r="Q33" i="8"/>
  <c r="AA33" i="8"/>
  <c r="AL33" i="8"/>
  <c r="AW33" i="8"/>
  <c r="Z34" i="8"/>
  <c r="BA34" i="8"/>
  <c r="K35" i="8"/>
  <c r="AC35" i="8"/>
  <c r="AM35" i="8"/>
  <c r="AW35" i="8"/>
  <c r="E36" i="8"/>
  <c r="O36" i="8"/>
  <c r="AA36" i="8"/>
  <c r="BB36" i="8"/>
  <c r="M37" i="8"/>
  <c r="Y37" i="8"/>
  <c r="AI37" i="8"/>
  <c r="AT37" i="8"/>
  <c r="BE37" i="8"/>
  <c r="E38" i="8"/>
  <c r="O38" i="8"/>
  <c r="AG38" i="8"/>
  <c r="AP38" i="8"/>
  <c r="BA38" i="8"/>
  <c r="AE39" i="8"/>
  <c r="BE39" i="8"/>
  <c r="F40" i="8"/>
  <c r="Q40" i="8"/>
  <c r="AA40" i="8"/>
  <c r="AL40" i="8"/>
  <c r="BC40" i="8"/>
  <c r="M41" i="8"/>
  <c r="AD41" i="8"/>
  <c r="BE41" i="8"/>
  <c r="F42" i="8"/>
  <c r="O42" i="8"/>
  <c r="AG42" i="8"/>
  <c r="AQ42" i="8"/>
  <c r="BA42" i="8"/>
  <c r="I43" i="8"/>
  <c r="AE43" i="8"/>
  <c r="BF43" i="8"/>
  <c r="F44" i="8"/>
  <c r="AA44" i="8"/>
  <c r="AL44" i="8"/>
  <c r="AW44" i="8"/>
  <c r="Z45" i="8"/>
  <c r="BA45" i="8"/>
  <c r="K46" i="8"/>
  <c r="AC46" i="8"/>
  <c r="AM46" i="8"/>
  <c r="AW46" i="8"/>
  <c r="E47" i="8"/>
  <c r="O47" i="8"/>
  <c r="AA47" i="8"/>
  <c r="BB47" i="8"/>
  <c r="M48" i="8"/>
  <c r="Y48" i="8"/>
  <c r="AI48" i="8"/>
  <c r="AT48" i="8"/>
  <c r="BE48" i="8"/>
  <c r="E49" i="8"/>
  <c r="O49" i="8"/>
  <c r="Y49" i="8"/>
  <c r="AQ49" i="8"/>
  <c r="K50" i="8"/>
  <c r="AD50" i="8"/>
  <c r="AM50" i="8"/>
  <c r="AX50" i="8"/>
  <c r="E51" i="8"/>
  <c r="N51" i="8"/>
  <c r="Z51" i="8"/>
  <c r="AK51" i="8"/>
  <c r="AU51" i="8"/>
  <c r="BF51" i="8"/>
  <c r="G52" i="8"/>
  <c r="Q52" i="8"/>
  <c r="AC52" i="8"/>
  <c r="AT52" i="8"/>
  <c r="W53" i="8"/>
  <c r="AW53" i="8"/>
  <c r="G54" i="8"/>
  <c r="R54" i="8"/>
  <c r="AD54" i="8"/>
  <c r="AU54" i="8"/>
  <c r="E55" i="8"/>
  <c r="W55" i="8"/>
  <c r="AH55" i="8"/>
  <c r="AS55" i="8"/>
  <c r="BC55" i="8"/>
  <c r="W56" i="8"/>
  <c r="AK56" i="8"/>
  <c r="AY56" i="8"/>
  <c r="Y57" i="8"/>
  <c r="AM57" i="8"/>
  <c r="R58" i="8"/>
  <c r="AH58" i="8"/>
  <c r="AP58" i="8"/>
  <c r="BC58" i="8"/>
  <c r="F59" i="8"/>
  <c r="V59" i="8"/>
  <c r="AK59" i="8"/>
  <c r="AX59" i="8"/>
  <c r="Q60" i="8"/>
  <c r="AO60" i="8"/>
  <c r="G61" i="8"/>
  <c r="U61" i="8"/>
  <c r="AC61" i="8"/>
  <c r="AQ61" i="8"/>
  <c r="I62" i="8"/>
  <c r="AU62" i="8"/>
  <c r="F63" i="8"/>
  <c r="AC63" i="8"/>
  <c r="AQ63" i="8"/>
  <c r="BE63" i="8"/>
  <c r="I64" i="8"/>
  <c r="V64" i="8"/>
  <c r="AK64" i="8"/>
  <c r="AA65" i="8"/>
  <c r="BC65" i="8"/>
  <c r="V66" i="8"/>
  <c r="AK66" i="8"/>
  <c r="AY66" i="8"/>
  <c r="AG67" i="8"/>
  <c r="BE68" i="8"/>
  <c r="AA69" i="8"/>
  <c r="V70" i="8"/>
  <c r="AX70" i="8"/>
  <c r="AS71" i="8"/>
  <c r="G73" i="8"/>
  <c r="AL73" i="8"/>
  <c r="AG74" i="8"/>
  <c r="AY76" i="8"/>
  <c r="R77" i="8"/>
  <c r="AX77" i="8"/>
  <c r="M78" i="8"/>
  <c r="AS78" i="8"/>
  <c r="K79" i="8"/>
  <c r="F80" i="8"/>
  <c r="AX83" i="8"/>
  <c r="AU85" i="8"/>
  <c r="AP86" i="8"/>
  <c r="AK87" i="8"/>
  <c r="AG88" i="8"/>
  <c r="Z89" i="8"/>
  <c r="V90" i="8"/>
  <c r="R92" i="8"/>
  <c r="U94" i="8"/>
  <c r="J96" i="8"/>
  <c r="G109" i="8"/>
  <c r="AB65" i="8"/>
  <c r="BD65" i="8"/>
  <c r="P66" i="8"/>
  <c r="H67" i="8"/>
  <c r="AB69" i="8"/>
  <c r="AF75" i="8"/>
  <c r="AN76" i="8"/>
  <c r="BD76" i="8"/>
  <c r="AB79" i="8"/>
  <c r="AZ80" i="8"/>
  <c r="AB84" i="8"/>
  <c r="BQ123" i="8"/>
  <c r="H125" i="8"/>
  <c r="H121" i="8"/>
  <c r="H120" i="8"/>
  <c r="H119" i="8"/>
  <c r="H118" i="8"/>
  <c r="H116" i="8"/>
  <c r="H113" i="8"/>
  <c r="H117" i="8"/>
  <c r="H115" i="8"/>
  <c r="H112" i="8"/>
  <c r="H111" i="8"/>
  <c r="H107" i="8"/>
  <c r="H104" i="8"/>
  <c r="H110" i="8"/>
  <c r="H106" i="8"/>
  <c r="H122" i="8"/>
  <c r="H114" i="8"/>
  <c r="H100" i="8"/>
  <c r="H108" i="8"/>
  <c r="H105" i="8"/>
  <c r="H103" i="8"/>
  <c r="H99" i="8"/>
  <c r="H98" i="8"/>
  <c r="H97" i="8"/>
  <c r="H93" i="8"/>
  <c r="H86" i="8"/>
  <c r="H82" i="8"/>
  <c r="H101" i="8"/>
  <c r="H96" i="8"/>
  <c r="H92" i="8"/>
  <c r="H89" i="8"/>
  <c r="H85" i="8"/>
  <c r="H109" i="8"/>
  <c r="H102" i="8"/>
  <c r="H95" i="8"/>
  <c r="H84" i="8"/>
  <c r="H81" i="8"/>
  <c r="H77" i="8"/>
  <c r="H70" i="8"/>
  <c r="H90" i="8"/>
  <c r="H87" i="8"/>
  <c r="H80" i="8"/>
  <c r="H76" i="8"/>
  <c r="H73" i="8"/>
  <c r="H69" i="8"/>
  <c r="H94" i="8"/>
  <c r="H88" i="8"/>
  <c r="H75" i="8"/>
  <c r="H72" i="8"/>
  <c r="H62" i="8"/>
  <c r="H58" i="8"/>
  <c r="H79" i="8"/>
  <c r="H71" i="8"/>
  <c r="H68" i="8"/>
  <c r="H61" i="8"/>
  <c r="H59" i="8"/>
  <c r="H57" i="8"/>
  <c r="H54" i="8"/>
  <c r="H50" i="8"/>
  <c r="H47" i="8"/>
  <c r="H43" i="8"/>
  <c r="H40" i="8"/>
  <c r="H36" i="8"/>
  <c r="H33" i="8"/>
  <c r="H29" i="8"/>
  <c r="L125" i="8"/>
  <c r="L121" i="8"/>
  <c r="L120" i="8"/>
  <c r="L122" i="8"/>
  <c r="L119" i="8"/>
  <c r="L115" i="8"/>
  <c r="L113" i="8"/>
  <c r="L112" i="8"/>
  <c r="L118" i="8"/>
  <c r="L114" i="8"/>
  <c r="L111" i="8"/>
  <c r="L107" i="8"/>
  <c r="L104" i="8"/>
  <c r="L110" i="8"/>
  <c r="L106" i="8"/>
  <c r="L116" i="8"/>
  <c r="L109" i="8"/>
  <c r="L100" i="8"/>
  <c r="L117" i="8"/>
  <c r="L103" i="8"/>
  <c r="L99" i="8"/>
  <c r="L102" i="8"/>
  <c r="L97" i="8"/>
  <c r="L93" i="8"/>
  <c r="L86" i="8"/>
  <c r="L82" i="8"/>
  <c r="L108" i="8"/>
  <c r="L96" i="8"/>
  <c r="L92" i="8"/>
  <c r="L89" i="8"/>
  <c r="L85" i="8"/>
  <c r="L98" i="8"/>
  <c r="L95" i="8"/>
  <c r="L91" i="8"/>
  <c r="L88" i="8"/>
  <c r="L77" i="8"/>
  <c r="L70" i="8"/>
  <c r="L101" i="8"/>
  <c r="L94" i="8"/>
  <c r="L83" i="8"/>
  <c r="L80" i="8"/>
  <c r="L76" i="8"/>
  <c r="L73" i="8"/>
  <c r="L69" i="8"/>
  <c r="L105" i="8"/>
  <c r="L84" i="8"/>
  <c r="L79" i="8"/>
  <c r="L68" i="8"/>
  <c r="L62" i="8"/>
  <c r="L58" i="8"/>
  <c r="L90" i="8"/>
  <c r="L66" i="8"/>
  <c r="L64" i="8"/>
  <c r="L54" i="8"/>
  <c r="L50" i="8"/>
  <c r="L47" i="8"/>
  <c r="L43" i="8"/>
  <c r="L40" i="8"/>
  <c r="L36" i="8"/>
  <c r="L33" i="8"/>
  <c r="L29" i="8"/>
  <c r="P125" i="8"/>
  <c r="P121" i="8"/>
  <c r="P120" i="8"/>
  <c r="P118" i="8"/>
  <c r="P115" i="8"/>
  <c r="P119" i="8"/>
  <c r="P116" i="8"/>
  <c r="P113" i="8"/>
  <c r="P122" i="8"/>
  <c r="P112" i="8"/>
  <c r="P111" i="8"/>
  <c r="P107" i="8"/>
  <c r="P104" i="8"/>
  <c r="P110" i="8"/>
  <c r="P106" i="8"/>
  <c r="P103" i="8"/>
  <c r="P117" i="8"/>
  <c r="P100" i="8"/>
  <c r="P108" i="8"/>
  <c r="P105" i="8"/>
  <c r="P99" i="8"/>
  <c r="P114" i="8"/>
  <c r="P109" i="8"/>
  <c r="P98" i="8"/>
  <c r="P97" i="8"/>
  <c r="P93" i="8"/>
  <c r="P86" i="8"/>
  <c r="P82" i="8"/>
  <c r="P101" i="8"/>
  <c r="P96" i="8"/>
  <c r="P92" i="8"/>
  <c r="P89" i="8"/>
  <c r="P85" i="8"/>
  <c r="P102" i="8"/>
  <c r="P95" i="8"/>
  <c r="P94" i="8"/>
  <c r="P84" i="8"/>
  <c r="P81" i="8"/>
  <c r="P77" i="8"/>
  <c r="P70" i="8"/>
  <c r="P90" i="8"/>
  <c r="P87" i="8"/>
  <c r="P80" i="8"/>
  <c r="P76" i="8"/>
  <c r="P73" i="8"/>
  <c r="P69" i="8"/>
  <c r="P91" i="8"/>
  <c r="P75" i="8"/>
  <c r="P72" i="8"/>
  <c r="P62" i="8"/>
  <c r="P58" i="8"/>
  <c r="P83" i="8"/>
  <c r="P78" i="8"/>
  <c r="P74" i="8"/>
  <c r="P67" i="8"/>
  <c r="P60" i="8"/>
  <c r="P56" i="8"/>
  <c r="P54" i="8"/>
  <c r="P50" i="8"/>
  <c r="P47" i="8"/>
  <c r="P43" i="8"/>
  <c r="P40" i="8"/>
  <c r="P36" i="8"/>
  <c r="P33" i="8"/>
  <c r="P29" i="8"/>
  <c r="T125" i="8"/>
  <c r="T121" i="8"/>
  <c r="T118" i="8"/>
  <c r="T119" i="8"/>
  <c r="T117" i="8"/>
  <c r="T116" i="8"/>
  <c r="T122" i="8"/>
  <c r="T115" i="8"/>
  <c r="T120" i="8"/>
  <c r="T113" i="8"/>
  <c r="T108" i="8"/>
  <c r="T114" i="8"/>
  <c r="T111" i="8"/>
  <c r="T107" i="8"/>
  <c r="T104" i="8"/>
  <c r="T112" i="8"/>
  <c r="T106" i="8"/>
  <c r="T103" i="8"/>
  <c r="T101" i="8"/>
  <c r="T109" i="8"/>
  <c r="T100" i="8"/>
  <c r="T110" i="8"/>
  <c r="T99" i="8"/>
  <c r="T97" i="8"/>
  <c r="T94" i="8"/>
  <c r="T90" i="8"/>
  <c r="T87" i="8"/>
  <c r="T83" i="8"/>
  <c r="T105" i="8"/>
  <c r="T102" i="8"/>
  <c r="T93" i="8"/>
  <c r="T89" i="8"/>
  <c r="T86" i="8"/>
  <c r="T82" i="8"/>
  <c r="T96" i="8"/>
  <c r="T92" i="8"/>
  <c r="T95" i="8"/>
  <c r="T85" i="8"/>
  <c r="T78" i="8"/>
  <c r="T74" i="8"/>
  <c r="T71" i="8"/>
  <c r="T67" i="8"/>
  <c r="T91" i="8"/>
  <c r="T88" i="8"/>
  <c r="T77" i="8"/>
  <c r="T73" i="8"/>
  <c r="T70" i="8"/>
  <c r="T81" i="8"/>
  <c r="T76" i="8"/>
  <c r="T66" i="8"/>
  <c r="T63" i="8"/>
  <c r="T59" i="8"/>
  <c r="T56" i="8"/>
  <c r="T84" i="8"/>
  <c r="T79" i="8"/>
  <c r="T75" i="8"/>
  <c r="T68" i="8"/>
  <c r="T65" i="8"/>
  <c r="T61" i="8"/>
  <c r="T55" i="8"/>
  <c r="T51" i="8"/>
  <c r="T48" i="8"/>
  <c r="T44" i="8"/>
  <c r="T37" i="8"/>
  <c r="T33" i="8"/>
  <c r="T30" i="8"/>
  <c r="X125" i="8"/>
  <c r="X121" i="8"/>
  <c r="X118" i="8"/>
  <c r="X122" i="8"/>
  <c r="X117" i="8"/>
  <c r="X120" i="8"/>
  <c r="X119" i="8"/>
  <c r="X116" i="8"/>
  <c r="X115" i="8"/>
  <c r="X113" i="8"/>
  <c r="X112" i="8"/>
  <c r="X108" i="8"/>
  <c r="X111" i="8"/>
  <c r="X107" i="8"/>
  <c r="X104" i="8"/>
  <c r="X110" i="8"/>
  <c r="X101" i="8"/>
  <c r="X114" i="8"/>
  <c r="X105" i="8"/>
  <c r="X100" i="8"/>
  <c r="X106" i="8"/>
  <c r="X97" i="8"/>
  <c r="X94" i="8"/>
  <c r="X90" i="8"/>
  <c r="X87" i="8"/>
  <c r="X83" i="8"/>
  <c r="X98" i="8"/>
  <c r="X93" i="8"/>
  <c r="X89" i="8"/>
  <c r="X86" i="8"/>
  <c r="X82" i="8"/>
  <c r="X103" i="8"/>
  <c r="X99" i="8"/>
  <c r="X96" i="8"/>
  <c r="X92" i="8"/>
  <c r="X102" i="8"/>
  <c r="X81" i="8"/>
  <c r="X78" i="8"/>
  <c r="X74" i="8"/>
  <c r="X71" i="8"/>
  <c r="X67" i="8"/>
  <c r="X84" i="8"/>
  <c r="X77" i="8"/>
  <c r="X73" i="8"/>
  <c r="X70" i="8"/>
  <c r="X109" i="8"/>
  <c r="X80" i="8"/>
  <c r="X69" i="8"/>
  <c r="X66" i="8"/>
  <c r="X63" i="8"/>
  <c r="X59" i="8"/>
  <c r="X56" i="8"/>
  <c r="X95" i="8"/>
  <c r="X64" i="8"/>
  <c r="X57" i="8"/>
  <c r="X55" i="8"/>
  <c r="X51" i="8"/>
  <c r="X48" i="8"/>
  <c r="X44" i="8"/>
  <c r="X37" i="8"/>
  <c r="X33" i="8"/>
  <c r="X30" i="8"/>
  <c r="AB125" i="8"/>
  <c r="AB121" i="8"/>
  <c r="AB118" i="8"/>
  <c r="AB117" i="8"/>
  <c r="AB116" i="8"/>
  <c r="AB122" i="8"/>
  <c r="AB119" i="8"/>
  <c r="AB115" i="8"/>
  <c r="AB113" i="8"/>
  <c r="AB108" i="8"/>
  <c r="AB120" i="8"/>
  <c r="AB114" i="8"/>
  <c r="AB111" i="8"/>
  <c r="AB107" i="8"/>
  <c r="AB104" i="8"/>
  <c r="AB106" i="8"/>
  <c r="AB103" i="8"/>
  <c r="AB101" i="8"/>
  <c r="AB109" i="8"/>
  <c r="AB100" i="8"/>
  <c r="AB99" i="8"/>
  <c r="AB97" i="8"/>
  <c r="AB94" i="8"/>
  <c r="AB90" i="8"/>
  <c r="AB87" i="8"/>
  <c r="AB83" i="8"/>
  <c r="AB102" i="8"/>
  <c r="AB93" i="8"/>
  <c r="AB89" i="8"/>
  <c r="AB86" i="8"/>
  <c r="AB82" i="8"/>
  <c r="AB112" i="8"/>
  <c r="AB110" i="8"/>
  <c r="AB96" i="8"/>
  <c r="AB92" i="8"/>
  <c r="AB85" i="8"/>
  <c r="AB78" i="8"/>
  <c r="AB74" i="8"/>
  <c r="AB71" i="8"/>
  <c r="AB67" i="8"/>
  <c r="AB105" i="8"/>
  <c r="AB91" i="8"/>
  <c r="AB88" i="8"/>
  <c r="AB77" i="8"/>
  <c r="AB73" i="8"/>
  <c r="AB70" i="8"/>
  <c r="AB76" i="8"/>
  <c r="AB66" i="8"/>
  <c r="AB63" i="8"/>
  <c r="AB59" i="8"/>
  <c r="AB56" i="8"/>
  <c r="AB98" i="8"/>
  <c r="AB81" i="8"/>
  <c r="AB62" i="8"/>
  <c r="AB60" i="8"/>
  <c r="AB55" i="8"/>
  <c r="AB51" i="8"/>
  <c r="AB48" i="8"/>
  <c r="AB44" i="8"/>
  <c r="AB37" i="8"/>
  <c r="AB33" i="8"/>
  <c r="AB30" i="8"/>
  <c r="AF125" i="8"/>
  <c r="AF121" i="8"/>
  <c r="AF118" i="8"/>
  <c r="AF122" i="8"/>
  <c r="AF117" i="8"/>
  <c r="AF120" i="8"/>
  <c r="AF116" i="8"/>
  <c r="AF115" i="8"/>
  <c r="AF113" i="8"/>
  <c r="AF112" i="8"/>
  <c r="AF108" i="8"/>
  <c r="AF119" i="8"/>
  <c r="AF111" i="8"/>
  <c r="AF107" i="8"/>
  <c r="AF104" i="8"/>
  <c r="AF110" i="8"/>
  <c r="AF101" i="8"/>
  <c r="AF105" i="8"/>
  <c r="AF100" i="8"/>
  <c r="AF103" i="8"/>
  <c r="AF97" i="8"/>
  <c r="AF94" i="8"/>
  <c r="AF90" i="8"/>
  <c r="AF87" i="8"/>
  <c r="AF83" i="8"/>
  <c r="AF109" i="8"/>
  <c r="AF98" i="8"/>
  <c r="AF93" i="8"/>
  <c r="AF89" i="8"/>
  <c r="AF86" i="8"/>
  <c r="AF82" i="8"/>
  <c r="AF106" i="8"/>
  <c r="AF99" i="8"/>
  <c r="AF96" i="8"/>
  <c r="AF92" i="8"/>
  <c r="AF114" i="8"/>
  <c r="AF81" i="8"/>
  <c r="AF78" i="8"/>
  <c r="AF74" i="8"/>
  <c r="AF71" i="8"/>
  <c r="AF67" i="8"/>
  <c r="AF95" i="8"/>
  <c r="AF84" i="8"/>
  <c r="AF77" i="8"/>
  <c r="AF73" i="8"/>
  <c r="AF70" i="8"/>
  <c r="AF85" i="8"/>
  <c r="AF80" i="8"/>
  <c r="AF69" i="8"/>
  <c r="AF66" i="8"/>
  <c r="AF63" i="8"/>
  <c r="AF59" i="8"/>
  <c r="AF56" i="8"/>
  <c r="AF88" i="8"/>
  <c r="AF79" i="8"/>
  <c r="AF76" i="8"/>
  <c r="AF72" i="8"/>
  <c r="AF68" i="8"/>
  <c r="AF58" i="8"/>
  <c r="AF55" i="8"/>
  <c r="AF51" i="8"/>
  <c r="AF48" i="8"/>
  <c r="AF44" i="8"/>
  <c r="AF37" i="8"/>
  <c r="AF33" i="8"/>
  <c r="AF30" i="8"/>
  <c r="AJ125" i="8"/>
  <c r="AJ121" i="8"/>
  <c r="AJ118" i="8"/>
  <c r="AJ119" i="8"/>
  <c r="AJ117" i="8"/>
  <c r="AJ116" i="8"/>
  <c r="AJ122" i="8"/>
  <c r="AJ115" i="8"/>
  <c r="AJ113" i="8"/>
  <c r="AJ120" i="8"/>
  <c r="AJ108" i="8"/>
  <c r="AJ114" i="8"/>
  <c r="AJ111" i="8"/>
  <c r="AJ107" i="8"/>
  <c r="AJ104" i="8"/>
  <c r="AJ112" i="8"/>
  <c r="AJ106" i="8"/>
  <c r="AJ103" i="8"/>
  <c r="AJ101" i="8"/>
  <c r="AJ109" i="8"/>
  <c r="AJ100" i="8"/>
  <c r="AJ110" i="8"/>
  <c r="AJ99" i="8"/>
  <c r="AJ97" i="8"/>
  <c r="AJ94" i="8"/>
  <c r="AJ90" i="8"/>
  <c r="AJ87" i="8"/>
  <c r="AJ83" i="8"/>
  <c r="AJ105" i="8"/>
  <c r="AJ102" i="8"/>
  <c r="AJ93" i="8"/>
  <c r="AJ89" i="8"/>
  <c r="AJ86" i="8"/>
  <c r="AJ82" i="8"/>
  <c r="AJ96" i="8"/>
  <c r="AJ92" i="8"/>
  <c r="AJ95" i="8"/>
  <c r="AJ85" i="8"/>
  <c r="AJ78" i="8"/>
  <c r="AJ74" i="8"/>
  <c r="AJ71" i="8"/>
  <c r="AJ67" i="8"/>
  <c r="AJ98" i="8"/>
  <c r="AJ91" i="8"/>
  <c r="AJ88" i="8"/>
  <c r="AJ77" i="8"/>
  <c r="AJ73" i="8"/>
  <c r="AJ70" i="8"/>
  <c r="AJ81" i="8"/>
  <c r="AJ76" i="8"/>
  <c r="AJ66" i="8"/>
  <c r="AJ63" i="8"/>
  <c r="AJ59" i="8"/>
  <c r="AJ56" i="8"/>
  <c r="AJ65" i="8"/>
  <c r="AJ61" i="8"/>
  <c r="AJ55" i="8"/>
  <c r="AJ51" i="8"/>
  <c r="AJ48" i="8"/>
  <c r="AJ44" i="8"/>
  <c r="AJ37" i="8"/>
  <c r="AJ33" i="8"/>
  <c r="AJ30" i="8"/>
  <c r="AN125" i="8"/>
  <c r="AN121" i="8"/>
  <c r="AN118" i="8"/>
  <c r="AN122" i="8"/>
  <c r="AN117" i="8"/>
  <c r="AN120" i="8"/>
  <c r="AN119" i="8"/>
  <c r="AN116" i="8"/>
  <c r="AN115" i="8"/>
  <c r="AN113" i="8"/>
  <c r="AN112" i="8"/>
  <c r="AN108" i="8"/>
  <c r="AN107" i="8"/>
  <c r="AN104" i="8"/>
  <c r="AN110" i="8"/>
  <c r="AN101" i="8"/>
  <c r="AN114" i="8"/>
  <c r="AN105" i="8"/>
  <c r="AN100" i="8"/>
  <c r="AN106" i="8"/>
  <c r="AN97" i="8"/>
  <c r="AN94" i="8"/>
  <c r="AN90" i="8"/>
  <c r="AN87" i="8"/>
  <c r="AN83" i="8"/>
  <c r="AN111" i="8"/>
  <c r="AN98" i="8"/>
  <c r="AN93" i="8"/>
  <c r="AN89" i="8"/>
  <c r="AN86" i="8"/>
  <c r="AN82" i="8"/>
  <c r="AN103" i="8"/>
  <c r="AN99" i="8"/>
  <c r="AN96" i="8"/>
  <c r="AN92" i="8"/>
  <c r="AN81" i="8"/>
  <c r="AN78" i="8"/>
  <c r="AN74" i="8"/>
  <c r="AN71" i="8"/>
  <c r="AN67" i="8"/>
  <c r="AN109" i="8"/>
  <c r="AN84" i="8"/>
  <c r="AN77" i="8"/>
  <c r="AN73" i="8"/>
  <c r="AN70" i="8"/>
  <c r="AN80" i="8"/>
  <c r="AN69" i="8"/>
  <c r="AN66" i="8"/>
  <c r="AN63" i="8"/>
  <c r="AN59" i="8"/>
  <c r="AN56" i="8"/>
  <c r="AN102" i="8"/>
  <c r="AN91" i="8"/>
  <c r="AN85" i="8"/>
  <c r="AN75" i="8"/>
  <c r="AN64" i="8"/>
  <c r="AN57" i="8"/>
  <c r="AN55" i="8"/>
  <c r="AN51" i="8"/>
  <c r="AN48" i="8"/>
  <c r="AN44" i="8"/>
  <c r="AN37" i="8"/>
  <c r="AN33" i="8"/>
  <c r="AN30" i="8"/>
  <c r="AR125" i="8"/>
  <c r="AR121" i="8"/>
  <c r="AR118" i="8"/>
  <c r="AR117" i="8"/>
  <c r="AR116" i="8"/>
  <c r="AR122" i="8"/>
  <c r="AR119" i="8"/>
  <c r="AR115" i="8"/>
  <c r="AR113" i="8"/>
  <c r="AR120" i="8"/>
  <c r="AR108" i="8"/>
  <c r="AR114" i="8"/>
  <c r="AR111" i="8"/>
  <c r="AR107" i="8"/>
  <c r="AR104" i="8"/>
  <c r="AR106" i="8"/>
  <c r="AR103" i="8"/>
  <c r="AR101" i="8"/>
  <c r="AR97" i="8"/>
  <c r="AR109" i="8"/>
  <c r="AR100" i="8"/>
  <c r="AR112" i="8"/>
  <c r="AR99" i="8"/>
  <c r="AR94" i="8"/>
  <c r="AR90" i="8"/>
  <c r="AR87" i="8"/>
  <c r="AR83" i="8"/>
  <c r="AR102" i="8"/>
  <c r="AR93" i="8"/>
  <c r="AR89" i="8"/>
  <c r="AR86" i="8"/>
  <c r="AR82" i="8"/>
  <c r="AR110" i="8"/>
  <c r="AR96" i="8"/>
  <c r="AR92" i="8"/>
  <c r="AR105" i="8"/>
  <c r="AR98" i="8"/>
  <c r="AR85" i="8"/>
  <c r="AR78" i="8"/>
  <c r="AR74" i="8"/>
  <c r="AR71" i="8"/>
  <c r="AR67" i="8"/>
  <c r="AR91" i="8"/>
  <c r="AR88" i="8"/>
  <c r="AR77" i="8"/>
  <c r="AR73" i="8"/>
  <c r="AR70" i="8"/>
  <c r="AR95" i="8"/>
  <c r="AR76" i="8"/>
  <c r="AR66" i="8"/>
  <c r="AR63" i="8"/>
  <c r="AR59" i="8"/>
  <c r="AR56" i="8"/>
  <c r="AR80" i="8"/>
  <c r="AR72" i="8"/>
  <c r="AR69" i="8"/>
  <c r="AR62" i="8"/>
  <c r="AR60" i="8"/>
  <c r="AR55" i="8"/>
  <c r="AR51" i="8"/>
  <c r="AR48" i="8"/>
  <c r="AR44" i="8"/>
  <c r="AR37" i="8"/>
  <c r="AR33" i="8"/>
  <c r="AR30" i="8"/>
  <c r="AV125" i="8"/>
  <c r="AV121" i="8"/>
  <c r="AV118" i="8"/>
  <c r="AV122" i="8"/>
  <c r="AV119" i="8"/>
  <c r="AV120" i="8"/>
  <c r="AV116" i="8"/>
  <c r="AV117" i="8"/>
  <c r="AV115" i="8"/>
  <c r="AV113" i="8"/>
  <c r="AV112" i="8"/>
  <c r="AV108" i="8"/>
  <c r="AV107" i="8"/>
  <c r="AV104" i="8"/>
  <c r="AV110" i="8"/>
  <c r="AV101" i="8"/>
  <c r="AV97" i="8"/>
  <c r="AV111" i="8"/>
  <c r="AV105" i="8"/>
  <c r="AV100" i="8"/>
  <c r="AV103" i="8"/>
  <c r="AV94" i="8"/>
  <c r="AV90" i="8"/>
  <c r="AV87" i="8"/>
  <c r="AV83" i="8"/>
  <c r="AV114" i="8"/>
  <c r="AV109" i="8"/>
  <c r="AV98" i="8"/>
  <c r="AV93" i="8"/>
  <c r="AV89" i="8"/>
  <c r="AV86" i="8"/>
  <c r="AV82" i="8"/>
  <c r="AV106" i="8"/>
  <c r="AV99" i="8"/>
  <c r="AV96" i="8"/>
  <c r="AV92" i="8"/>
  <c r="AV81" i="8"/>
  <c r="AV78" i="8"/>
  <c r="AV74" i="8"/>
  <c r="AV71" i="8"/>
  <c r="AV67" i="8"/>
  <c r="AV102" i="8"/>
  <c r="AV95" i="8"/>
  <c r="AV84" i="8"/>
  <c r="AV77" i="8"/>
  <c r="AV73" i="8"/>
  <c r="AV70" i="8"/>
  <c r="AV85" i="8"/>
  <c r="AV80" i="8"/>
  <c r="AV69" i="8"/>
  <c r="AV66" i="8"/>
  <c r="AV63" i="8"/>
  <c r="AV59" i="8"/>
  <c r="AV56" i="8"/>
  <c r="AV58" i="8"/>
  <c r="AV55" i="8"/>
  <c r="AV51" i="8"/>
  <c r="AV48" i="8"/>
  <c r="AV44" i="8"/>
  <c r="AV37" i="8"/>
  <c r="AV33" i="8"/>
  <c r="AV30" i="8"/>
  <c r="AZ125" i="8"/>
  <c r="AZ121" i="8"/>
  <c r="AZ118" i="8"/>
  <c r="AZ116" i="8"/>
  <c r="AZ122" i="8"/>
  <c r="AZ119" i="8"/>
  <c r="AZ115" i="8"/>
  <c r="AZ120" i="8"/>
  <c r="AZ113" i="8"/>
  <c r="AZ108" i="8"/>
  <c r="AZ114" i="8"/>
  <c r="AZ111" i="8"/>
  <c r="AZ107" i="8"/>
  <c r="AZ104" i="8"/>
  <c r="AZ112" i="8"/>
  <c r="AZ106" i="8"/>
  <c r="AZ103" i="8"/>
  <c r="AZ101" i="8"/>
  <c r="AZ97" i="8"/>
  <c r="AZ109" i="8"/>
  <c r="AZ100" i="8"/>
  <c r="AZ117" i="8"/>
  <c r="AZ110" i="8"/>
  <c r="AZ99" i="8"/>
  <c r="AZ94" i="8"/>
  <c r="AZ90" i="8"/>
  <c r="AZ87" i="8"/>
  <c r="AZ83" i="8"/>
  <c r="AZ105" i="8"/>
  <c r="AZ102" i="8"/>
  <c r="AZ93" i="8"/>
  <c r="AZ89" i="8"/>
  <c r="AZ86" i="8"/>
  <c r="AZ82" i="8"/>
  <c r="AZ96" i="8"/>
  <c r="AZ92" i="8"/>
  <c r="AZ95" i="8"/>
  <c r="AZ85" i="8"/>
  <c r="AZ78" i="8"/>
  <c r="AZ74" i="8"/>
  <c r="AZ71" i="8"/>
  <c r="AZ67" i="8"/>
  <c r="AZ91" i="8"/>
  <c r="AZ88" i="8"/>
  <c r="AZ77" i="8"/>
  <c r="AZ73" i="8"/>
  <c r="AZ70" i="8"/>
  <c r="AZ81" i="8"/>
  <c r="AZ76" i="8"/>
  <c r="AZ66" i="8"/>
  <c r="AZ63" i="8"/>
  <c r="AZ59" i="8"/>
  <c r="AZ56" i="8"/>
  <c r="AZ79" i="8"/>
  <c r="AZ75" i="8"/>
  <c r="AZ68" i="8"/>
  <c r="AZ65" i="8"/>
  <c r="AZ61" i="8"/>
  <c r="AZ55" i="8"/>
  <c r="AZ51" i="8"/>
  <c r="AZ48" i="8"/>
  <c r="AZ44" i="8"/>
  <c r="AZ37" i="8"/>
  <c r="AZ33" i="8"/>
  <c r="AZ30" i="8"/>
  <c r="BD125" i="8"/>
  <c r="BD121" i="8"/>
  <c r="BD118" i="8"/>
  <c r="BD122" i="8"/>
  <c r="BD119" i="8"/>
  <c r="BD117" i="8"/>
  <c r="BD120" i="8"/>
  <c r="BD116" i="8"/>
  <c r="BD115" i="8"/>
  <c r="BD113" i="8"/>
  <c r="BD112" i="8"/>
  <c r="BD108" i="8"/>
  <c r="BD107" i="8"/>
  <c r="BD104" i="8"/>
  <c r="BD110" i="8"/>
  <c r="BD101" i="8"/>
  <c r="BD97" i="8"/>
  <c r="BD114" i="8"/>
  <c r="BD105" i="8"/>
  <c r="BD100" i="8"/>
  <c r="BD106" i="8"/>
  <c r="BD94" i="8"/>
  <c r="BD90" i="8"/>
  <c r="BD87" i="8"/>
  <c r="BD83" i="8"/>
  <c r="BD98" i="8"/>
  <c r="BD93" i="8"/>
  <c r="BD89" i="8"/>
  <c r="BD86" i="8"/>
  <c r="BD82" i="8"/>
  <c r="BD103" i="8"/>
  <c r="BD99" i="8"/>
  <c r="BD96" i="8"/>
  <c r="BD92" i="8"/>
  <c r="BD109" i="8"/>
  <c r="BD102" i="8"/>
  <c r="BD81" i="8"/>
  <c r="BD78" i="8"/>
  <c r="BD74" i="8"/>
  <c r="BD71" i="8"/>
  <c r="BD67" i="8"/>
  <c r="BD111" i="8"/>
  <c r="BD84" i="8"/>
  <c r="BD77" i="8"/>
  <c r="BD73" i="8"/>
  <c r="BD70" i="8"/>
  <c r="BD80" i="8"/>
  <c r="BD69" i="8"/>
  <c r="BD66" i="8"/>
  <c r="BD63" i="8"/>
  <c r="BD59" i="8"/>
  <c r="BD56" i="8"/>
  <c r="BD64" i="8"/>
  <c r="BD57" i="8"/>
  <c r="BD55" i="8"/>
  <c r="BD51" i="8"/>
  <c r="BD48" i="8"/>
  <c r="BD44" i="8"/>
  <c r="BD37" i="8"/>
  <c r="BD33" i="8"/>
  <c r="BD30" i="8"/>
  <c r="D6" i="8"/>
  <c r="D10" i="8"/>
  <c r="D14" i="8"/>
  <c r="D18" i="8"/>
  <c r="D22" i="8"/>
  <c r="D26" i="8"/>
  <c r="D30" i="8"/>
  <c r="D34" i="8"/>
  <c r="D38" i="8"/>
  <c r="D42" i="8"/>
  <c r="D46" i="8"/>
  <c r="D50" i="8"/>
  <c r="D54" i="8"/>
  <c r="D58" i="8"/>
  <c r="D62" i="8"/>
  <c r="D66" i="8"/>
  <c r="D70" i="8"/>
  <c r="D74" i="8"/>
  <c r="D78" i="8"/>
  <c r="D82" i="8"/>
  <c r="D86" i="8"/>
  <c r="D90" i="8"/>
  <c r="D94" i="8"/>
  <c r="D98" i="8"/>
  <c r="D102" i="8"/>
  <c r="D106" i="8"/>
  <c r="D110" i="8"/>
  <c r="D114" i="8"/>
  <c r="D118" i="8"/>
  <c r="D122" i="8"/>
  <c r="H6" i="8"/>
  <c r="L6" i="8"/>
  <c r="P6" i="8"/>
  <c r="T6" i="8"/>
  <c r="X6" i="8"/>
  <c r="AB6" i="8"/>
  <c r="AF6" i="8"/>
  <c r="AJ6" i="8"/>
  <c r="AN6" i="8"/>
  <c r="AR6" i="8"/>
  <c r="AV6" i="8"/>
  <c r="AZ6" i="8"/>
  <c r="BD6" i="8"/>
  <c r="T9" i="8"/>
  <c r="X9" i="8"/>
  <c r="AB9" i="8"/>
  <c r="AF9" i="8"/>
  <c r="AJ9" i="8"/>
  <c r="AN9" i="8"/>
  <c r="AR9" i="8"/>
  <c r="AV9" i="8"/>
  <c r="AZ9" i="8"/>
  <c r="BD9" i="8"/>
  <c r="H11" i="8"/>
  <c r="L11" i="8"/>
  <c r="P11" i="8"/>
  <c r="H14" i="8"/>
  <c r="L14" i="8"/>
  <c r="P14" i="8"/>
  <c r="T15" i="8"/>
  <c r="X15" i="8"/>
  <c r="AB15" i="8"/>
  <c r="AF15" i="8"/>
  <c r="AJ15" i="8"/>
  <c r="AN15" i="8"/>
  <c r="AR15" i="8"/>
  <c r="AV15" i="8"/>
  <c r="AZ15" i="8"/>
  <c r="BD15" i="8"/>
  <c r="T18" i="8"/>
  <c r="X18" i="8"/>
  <c r="AB18" i="8"/>
  <c r="AF18" i="8"/>
  <c r="AJ18" i="8"/>
  <c r="AN18" i="8"/>
  <c r="AR18" i="8"/>
  <c r="AV18" i="8"/>
  <c r="AZ18" i="8"/>
  <c r="BD18" i="8"/>
  <c r="H21" i="8"/>
  <c r="L21" i="8"/>
  <c r="P21" i="8"/>
  <c r="T22" i="8"/>
  <c r="X22" i="8"/>
  <c r="AB22" i="8"/>
  <c r="AF22" i="8"/>
  <c r="AJ22" i="8"/>
  <c r="AN22" i="8"/>
  <c r="AR22" i="8"/>
  <c r="AV22" i="8"/>
  <c r="AZ22" i="8"/>
  <c r="BD22" i="8"/>
  <c r="H25" i="8"/>
  <c r="L25" i="8"/>
  <c r="P25" i="8"/>
  <c r="T25" i="8"/>
  <c r="X25" i="8"/>
  <c r="AB25" i="8"/>
  <c r="AF25" i="8"/>
  <c r="AJ25" i="8"/>
  <c r="AN25" i="8"/>
  <c r="AR25" i="8"/>
  <c r="AV25" i="8"/>
  <c r="AZ25" i="8"/>
  <c r="BD25" i="8"/>
  <c r="P28" i="8"/>
  <c r="AB28" i="8"/>
  <c r="AR28" i="8"/>
  <c r="T29" i="8"/>
  <c r="AJ29" i="8"/>
  <c r="AZ29" i="8"/>
  <c r="L30" i="8"/>
  <c r="AF31" i="8"/>
  <c r="AV31" i="8"/>
  <c r="L32" i="8"/>
  <c r="X32" i="8"/>
  <c r="AN32" i="8"/>
  <c r="BD32" i="8"/>
  <c r="L34" i="8"/>
  <c r="X34" i="8"/>
  <c r="AN34" i="8"/>
  <c r="BD34" i="8"/>
  <c r="AF35" i="8"/>
  <c r="AV35" i="8"/>
  <c r="X36" i="8"/>
  <c r="AN36" i="8"/>
  <c r="BD36" i="8"/>
  <c r="P37" i="8"/>
  <c r="H38" i="8"/>
  <c r="T38" i="8"/>
  <c r="AJ38" i="8"/>
  <c r="AZ38" i="8"/>
  <c r="P39" i="8"/>
  <c r="AB39" i="8"/>
  <c r="AR39" i="8"/>
  <c r="T40" i="8"/>
  <c r="AJ40" i="8"/>
  <c r="AZ40" i="8"/>
  <c r="L41" i="8"/>
  <c r="AB41" i="8"/>
  <c r="AR41" i="8"/>
  <c r="H42" i="8"/>
  <c r="T42" i="8"/>
  <c r="AJ42" i="8"/>
  <c r="AZ42" i="8"/>
  <c r="AB43" i="8"/>
  <c r="AR43" i="8"/>
  <c r="L45" i="8"/>
  <c r="X45" i="8"/>
  <c r="AN45" i="8"/>
  <c r="BD45" i="8"/>
  <c r="AF46" i="8"/>
  <c r="AV46" i="8"/>
  <c r="X47" i="8"/>
  <c r="AN47" i="8"/>
  <c r="BD47" i="8"/>
  <c r="P48" i="8"/>
  <c r="H49" i="8"/>
  <c r="X49" i="8"/>
  <c r="AN49" i="8"/>
  <c r="BD49" i="8"/>
  <c r="AF50" i="8"/>
  <c r="AV50" i="8"/>
  <c r="H51" i="8"/>
  <c r="P52" i="8"/>
  <c r="AB52" i="8"/>
  <c r="AR52" i="8"/>
  <c r="H53" i="8"/>
  <c r="T53" i="8"/>
  <c r="AJ53" i="8"/>
  <c r="AZ53" i="8"/>
  <c r="AB54" i="8"/>
  <c r="AR54" i="8"/>
  <c r="L56" i="8"/>
  <c r="AB57" i="8"/>
  <c r="AJ57" i="8"/>
  <c r="X58" i="8"/>
  <c r="AZ58" i="8"/>
  <c r="L59" i="8"/>
  <c r="H60" i="8"/>
  <c r="X60" i="8"/>
  <c r="AZ60" i="8"/>
  <c r="AN61" i="8"/>
  <c r="AV61" i="8"/>
  <c r="AJ62" i="8"/>
  <c r="AB64" i="8"/>
  <c r="AJ64" i="8"/>
  <c r="H65" i="8"/>
  <c r="P65" i="8"/>
  <c r="AR65" i="8"/>
  <c r="L67" i="8"/>
  <c r="X68" i="8"/>
  <c r="AJ68" i="8"/>
  <c r="T72" i="8"/>
  <c r="AJ72" i="8"/>
  <c r="AV72" i="8"/>
  <c r="AJ75" i="8"/>
  <c r="AV75" i="8"/>
  <c r="H78" i="8"/>
  <c r="P79" i="8"/>
  <c r="AV79" i="8"/>
  <c r="AB80" i="8"/>
  <c r="AR81" i="8"/>
  <c r="H83" i="8"/>
  <c r="AJ84" i="8"/>
  <c r="BD85" i="8"/>
  <c r="P88" i="8"/>
  <c r="AV88" i="8"/>
  <c r="AF91" i="8"/>
  <c r="AN95" i="8"/>
  <c r="S125" i="8"/>
  <c r="S15" i="8"/>
  <c r="S23" i="8"/>
  <c r="S31" i="8"/>
  <c r="S39" i="8"/>
  <c r="S47" i="8"/>
  <c r="S55" i="8"/>
  <c r="S63" i="8"/>
  <c r="S71" i="8"/>
  <c r="S79" i="8"/>
  <c r="S87" i="8"/>
  <c r="S95" i="8"/>
  <c r="S103" i="8"/>
  <c r="S111" i="8"/>
  <c r="S119" i="8"/>
  <c r="S7" i="8"/>
  <c r="S9" i="8"/>
  <c r="S11" i="8"/>
  <c r="S13" i="8"/>
  <c r="S21" i="8"/>
  <c r="S29" i="8"/>
  <c r="S37" i="8"/>
  <c r="S45" i="8"/>
  <c r="S53" i="8"/>
  <c r="S61" i="8"/>
  <c r="S69" i="8"/>
  <c r="S77" i="8"/>
  <c r="S85" i="8"/>
  <c r="S93" i="8"/>
  <c r="S101" i="8"/>
  <c r="S109" i="8"/>
  <c r="S122" i="8"/>
  <c r="S120" i="8"/>
  <c r="S118" i="8"/>
  <c r="S116" i="8"/>
  <c r="S114" i="8"/>
  <c r="S112" i="8"/>
  <c r="S110" i="8"/>
  <c r="S108" i="8"/>
  <c r="S106" i="8"/>
  <c r="S104" i="8"/>
  <c r="S102" i="8"/>
  <c r="S100" i="8"/>
  <c r="S98" i="8"/>
  <c r="S96" i="8"/>
  <c r="S94" i="8"/>
  <c r="S92" i="8"/>
  <c r="S90" i="8"/>
  <c r="S88" i="8"/>
  <c r="S86" i="8"/>
  <c r="S84" i="8"/>
  <c r="S82" i="8"/>
  <c r="S80" i="8"/>
  <c r="S78" i="8"/>
  <c r="S76" i="8"/>
  <c r="S74" i="8"/>
  <c r="S72" i="8"/>
  <c r="S70" i="8"/>
  <c r="S68" i="8"/>
  <c r="S66" i="8"/>
  <c r="S64" i="8"/>
  <c r="S62" i="8"/>
  <c r="S60" i="8"/>
  <c r="S58" i="8"/>
  <c r="S56" i="8"/>
  <c r="S54" i="8"/>
  <c r="S52" i="8"/>
  <c r="S50" i="8"/>
  <c r="S48" i="8"/>
  <c r="S46" i="8"/>
  <c r="S44" i="8"/>
  <c r="S42" i="8"/>
  <c r="S40" i="8"/>
  <c r="S38" i="8"/>
  <c r="S36" i="8"/>
  <c r="S34" i="8"/>
  <c r="S32" i="8"/>
  <c r="S30" i="8"/>
  <c r="S28" i="8"/>
  <c r="S26" i="8"/>
  <c r="S24" i="8"/>
  <c r="S22" i="8"/>
  <c r="S20" i="8"/>
  <c r="S18" i="8"/>
  <c r="S16" i="8"/>
  <c r="S14" i="8"/>
  <c r="S19" i="8"/>
  <c r="S27" i="8"/>
  <c r="S35" i="8"/>
  <c r="S43" i="8"/>
  <c r="S51" i="8"/>
  <c r="S59" i="8"/>
  <c r="S67" i="8"/>
  <c r="S75" i="8"/>
  <c r="S83" i="8"/>
  <c r="S91" i="8"/>
  <c r="S99" i="8"/>
  <c r="S107" i="8"/>
  <c r="S115" i="8"/>
  <c r="BT123" i="8"/>
  <c r="BK123" i="8"/>
  <c r="BH123" i="8"/>
  <c r="BN123" i="8"/>
  <c r="BJ123" i="8"/>
  <c r="BM123" i="8"/>
  <c r="BI123" i="8"/>
  <c r="BG123" i="8"/>
  <c r="D125" i="8"/>
  <c r="E125" i="8"/>
  <c r="L13" i="5"/>
  <c r="BQ122" i="8" l="1"/>
  <c r="BS123" i="8"/>
  <c r="V67" i="7" s="1" a="1"/>
  <c r="BO123" i="8"/>
  <c r="E150" i="8" s="1"/>
  <c r="BL125" i="8"/>
  <c r="BL122" i="8"/>
  <c r="BL121" i="8"/>
  <c r="BL118" i="8"/>
  <c r="BL119" i="8"/>
  <c r="BL120" i="8"/>
  <c r="BL116" i="8"/>
  <c r="BL117" i="8"/>
  <c r="BL115" i="8"/>
  <c r="BL113" i="8"/>
  <c r="BL112" i="8"/>
  <c r="BL108" i="8"/>
  <c r="BL107" i="8"/>
  <c r="BL104" i="8"/>
  <c r="BL110" i="8"/>
  <c r="BL101" i="8"/>
  <c r="BL97" i="8"/>
  <c r="BL111" i="8"/>
  <c r="BL105" i="8"/>
  <c r="BL100" i="8"/>
  <c r="BL103" i="8"/>
  <c r="BL94" i="8"/>
  <c r="BL90" i="8"/>
  <c r="BL87" i="8"/>
  <c r="BL83" i="8"/>
  <c r="BL80" i="8"/>
  <c r="BL109" i="8"/>
  <c r="BL98" i="8"/>
  <c r="BL93" i="8"/>
  <c r="BL89" i="8"/>
  <c r="BL86" i="8"/>
  <c r="BL82" i="8"/>
  <c r="BL106" i="8"/>
  <c r="BL99" i="8"/>
  <c r="BL96" i="8"/>
  <c r="BL92" i="8"/>
  <c r="BL81" i="8"/>
  <c r="BL78" i="8"/>
  <c r="BL74" i="8"/>
  <c r="BL71" i="8"/>
  <c r="BL67" i="8"/>
  <c r="BL95" i="8"/>
  <c r="BL84" i="8"/>
  <c r="BL77" i="8"/>
  <c r="BL73" i="8"/>
  <c r="BL70" i="8"/>
  <c r="BL66" i="8"/>
  <c r="BL85" i="8"/>
  <c r="BL69" i="8"/>
  <c r="BL63" i="8"/>
  <c r="BL59" i="8"/>
  <c r="BL56" i="8"/>
  <c r="BL114" i="8"/>
  <c r="BL79" i="8"/>
  <c r="BL76" i="8"/>
  <c r="BL72" i="8"/>
  <c r="BL68" i="8"/>
  <c r="BL58" i="8"/>
  <c r="BL51" i="8"/>
  <c r="BL48" i="8"/>
  <c r="BL44" i="8"/>
  <c r="BL37" i="8"/>
  <c r="BL33" i="8"/>
  <c r="BL30" i="8"/>
  <c r="BL102" i="8"/>
  <c r="BL91" i="8"/>
  <c r="BL75" i="8"/>
  <c r="BL64" i="8"/>
  <c r="BL62" i="8"/>
  <c r="BL57" i="8"/>
  <c r="BL50" i="8"/>
  <c r="BL46" i="8"/>
  <c r="BL35" i="8"/>
  <c r="BL31" i="8"/>
  <c r="BL25" i="8"/>
  <c r="BL22" i="8"/>
  <c r="BL18" i="8"/>
  <c r="BL15" i="8"/>
  <c r="BL9" i="8"/>
  <c r="BL6" i="8"/>
  <c r="BL65" i="8"/>
  <c r="BL60" i="8"/>
  <c r="BL55" i="8"/>
  <c r="BL54" i="8"/>
  <c r="BL52" i="8"/>
  <c r="BL43" i="8"/>
  <c r="BL41" i="8"/>
  <c r="BL39" i="8"/>
  <c r="BL28" i="8"/>
  <c r="BL21" i="8"/>
  <c r="BL17" i="8"/>
  <c r="BL14" i="8"/>
  <c r="BL11" i="8"/>
  <c r="BL8" i="8"/>
  <c r="BL47" i="8"/>
  <c r="BL45" i="8"/>
  <c r="BL40" i="8"/>
  <c r="BL36" i="8"/>
  <c r="BL34" i="8"/>
  <c r="BL19" i="8"/>
  <c r="BL12" i="8"/>
  <c r="BL38" i="8"/>
  <c r="BL32" i="8"/>
  <c r="BL27" i="8"/>
  <c r="BL23" i="8"/>
  <c r="BL16" i="8"/>
  <c r="BL7" i="8"/>
  <c r="BL49" i="8"/>
  <c r="BL88" i="8"/>
  <c r="BL61" i="8"/>
  <c r="BL53" i="8"/>
  <c r="BL29" i="8"/>
  <c r="BL26" i="8"/>
  <c r="BL20" i="8"/>
  <c r="BL13" i="8"/>
  <c r="BL42" i="8"/>
  <c r="BL24" i="8"/>
  <c r="BL10" i="8"/>
  <c r="BR122" i="8"/>
  <c r="BI125" i="8"/>
  <c r="BI117" i="8"/>
  <c r="BI120" i="8"/>
  <c r="BI121" i="8"/>
  <c r="BI122" i="8"/>
  <c r="BI119" i="8"/>
  <c r="BI115" i="8"/>
  <c r="BI118" i="8"/>
  <c r="BI112" i="8"/>
  <c r="BI114" i="8"/>
  <c r="BI111" i="8"/>
  <c r="BI107" i="8"/>
  <c r="BI104" i="8"/>
  <c r="BI110" i="8"/>
  <c r="BI106" i="8"/>
  <c r="BI103" i="8"/>
  <c r="BI109" i="8"/>
  <c r="BI100" i="8"/>
  <c r="BI99" i="8"/>
  <c r="BI102" i="8"/>
  <c r="BI93" i="8"/>
  <c r="BI89" i="8"/>
  <c r="BI86" i="8"/>
  <c r="BI82" i="8"/>
  <c r="BI108" i="8"/>
  <c r="BI97" i="8"/>
  <c r="BI96" i="8"/>
  <c r="BI92" i="8"/>
  <c r="BI85" i="8"/>
  <c r="BI81" i="8"/>
  <c r="BI116" i="8"/>
  <c r="BI105" i="8"/>
  <c r="BI98" i="8"/>
  <c r="BI95" i="8"/>
  <c r="BI91" i="8"/>
  <c r="BI88" i="8"/>
  <c r="BI77" i="8"/>
  <c r="BI73" i="8"/>
  <c r="BI70" i="8"/>
  <c r="BI113" i="8"/>
  <c r="BI94" i="8"/>
  <c r="BI83" i="8"/>
  <c r="BI80" i="8"/>
  <c r="BI76" i="8"/>
  <c r="BI69" i="8"/>
  <c r="BI84" i="8"/>
  <c r="BI79" i="8"/>
  <c r="BI68" i="8"/>
  <c r="BI65" i="8"/>
  <c r="BI62" i="8"/>
  <c r="BI58" i="8"/>
  <c r="BI55" i="8"/>
  <c r="BI78" i="8"/>
  <c r="BI75" i="8"/>
  <c r="BI71" i="8"/>
  <c r="BI67" i="8"/>
  <c r="BI66" i="8"/>
  <c r="BI64" i="8"/>
  <c r="BI57" i="8"/>
  <c r="BI54" i="8"/>
  <c r="BI50" i="8"/>
  <c r="BI47" i="8"/>
  <c r="BI43" i="8"/>
  <c r="BI40" i="8"/>
  <c r="BI36" i="8"/>
  <c r="BI29" i="8"/>
  <c r="BI72" i="8"/>
  <c r="BI63" i="8"/>
  <c r="BI61" i="8"/>
  <c r="BI49" i="8"/>
  <c r="BI45" i="8"/>
  <c r="BI34" i="8"/>
  <c r="BI32" i="8"/>
  <c r="BI30" i="8"/>
  <c r="BI21" i="8"/>
  <c r="BI17" i="8"/>
  <c r="BI14" i="8"/>
  <c r="BI11" i="8"/>
  <c r="BI8" i="8"/>
  <c r="BI90" i="8"/>
  <c r="BI59" i="8"/>
  <c r="BI56" i="8"/>
  <c r="BI53" i="8"/>
  <c r="BI51" i="8"/>
  <c r="BI42" i="8"/>
  <c r="BI38" i="8"/>
  <c r="BI27" i="8"/>
  <c r="BI24" i="8"/>
  <c r="BI20" i="8"/>
  <c r="BI13" i="8"/>
  <c r="BI10" i="8"/>
  <c r="BI101" i="8"/>
  <c r="BI74" i="8"/>
  <c r="BI31" i="8"/>
  <c r="BI18" i="8"/>
  <c r="BI9" i="8"/>
  <c r="BI44" i="8"/>
  <c r="BI39" i="8"/>
  <c r="BI26" i="8"/>
  <c r="BI28" i="8"/>
  <c r="BI22" i="8"/>
  <c r="BI19" i="8"/>
  <c r="BI15" i="8"/>
  <c r="BI12" i="8"/>
  <c r="BI6" i="8"/>
  <c r="BI60" i="8"/>
  <c r="BI48" i="8"/>
  <c r="BI41" i="8"/>
  <c r="BI52" i="8"/>
  <c r="BI46" i="8"/>
  <c r="BI35" i="8"/>
  <c r="BI25" i="8"/>
  <c r="BI23" i="8"/>
  <c r="BI16" i="8"/>
  <c r="BI7" i="8"/>
  <c r="BI87" i="8"/>
  <c r="BI37" i="8"/>
  <c r="BI33" i="8"/>
  <c r="BH125" i="8"/>
  <c r="BH121" i="8"/>
  <c r="BH118" i="8"/>
  <c r="BH117" i="8"/>
  <c r="BH116" i="8"/>
  <c r="BH122" i="8"/>
  <c r="BH119" i="8"/>
  <c r="BH115" i="8"/>
  <c r="BH113" i="8"/>
  <c r="BH108" i="8"/>
  <c r="BH114" i="8"/>
  <c r="BH111" i="8"/>
  <c r="BH107" i="8"/>
  <c r="BH104" i="8"/>
  <c r="BH106" i="8"/>
  <c r="BH103" i="8"/>
  <c r="BH101" i="8"/>
  <c r="BH97" i="8"/>
  <c r="BH109" i="8"/>
  <c r="BH100" i="8"/>
  <c r="BH99" i="8"/>
  <c r="BH94" i="8"/>
  <c r="BH90" i="8"/>
  <c r="BH87" i="8"/>
  <c r="BH83" i="8"/>
  <c r="BH120" i="8"/>
  <c r="BH102" i="8"/>
  <c r="BH93" i="8"/>
  <c r="BH89" i="8"/>
  <c r="BH86" i="8"/>
  <c r="BH82" i="8"/>
  <c r="BH112" i="8"/>
  <c r="BH110" i="8"/>
  <c r="BH96" i="8"/>
  <c r="BH92" i="8"/>
  <c r="BH85" i="8"/>
  <c r="BH78" i="8"/>
  <c r="BH74" i="8"/>
  <c r="BH71" i="8"/>
  <c r="BH67" i="8"/>
  <c r="BH91" i="8"/>
  <c r="BH88" i="8"/>
  <c r="BH77" i="8"/>
  <c r="BH73" i="8"/>
  <c r="BH70" i="8"/>
  <c r="BH98" i="8"/>
  <c r="BH76" i="8"/>
  <c r="BH66" i="8"/>
  <c r="BH63" i="8"/>
  <c r="BH59" i="8"/>
  <c r="BH56" i="8"/>
  <c r="BH95" i="8"/>
  <c r="BH84" i="8"/>
  <c r="BH62" i="8"/>
  <c r="BH60" i="8"/>
  <c r="BH51" i="8"/>
  <c r="BH48" i="8"/>
  <c r="BH44" i="8"/>
  <c r="BH37" i="8"/>
  <c r="BH33" i="8"/>
  <c r="BH30" i="8"/>
  <c r="BH79" i="8"/>
  <c r="BH69" i="8"/>
  <c r="BH58" i="8"/>
  <c r="BH54" i="8"/>
  <c r="BH52" i="8"/>
  <c r="BH43" i="8"/>
  <c r="BH41" i="8"/>
  <c r="BH39" i="8"/>
  <c r="BH28" i="8"/>
  <c r="BH25" i="8"/>
  <c r="BH22" i="8"/>
  <c r="BH18" i="8"/>
  <c r="BH15" i="8"/>
  <c r="BH9" i="8"/>
  <c r="BH6" i="8"/>
  <c r="BH105" i="8"/>
  <c r="BH75" i="8"/>
  <c r="BH72" i="8"/>
  <c r="BH68" i="8"/>
  <c r="BH61" i="8"/>
  <c r="BH49" i="8"/>
  <c r="BH47" i="8"/>
  <c r="BH45" i="8"/>
  <c r="BH36" i="8"/>
  <c r="BH34" i="8"/>
  <c r="BH32" i="8"/>
  <c r="BH21" i="8"/>
  <c r="BH17" i="8"/>
  <c r="BH14" i="8"/>
  <c r="BH11" i="8"/>
  <c r="BH8" i="8"/>
  <c r="BH81" i="8"/>
  <c r="BH64" i="8"/>
  <c r="BH42" i="8"/>
  <c r="BH38" i="8"/>
  <c r="BH26" i="8"/>
  <c r="BH20" i="8"/>
  <c r="BH13" i="8"/>
  <c r="BH35" i="8"/>
  <c r="BH80" i="8"/>
  <c r="BH57" i="8"/>
  <c r="BH40" i="8"/>
  <c r="BH31" i="8"/>
  <c r="BH24" i="8"/>
  <c r="BH10" i="8"/>
  <c r="BH65" i="8"/>
  <c r="BH55" i="8"/>
  <c r="BH53" i="8"/>
  <c r="BH50" i="8"/>
  <c r="BH23" i="8"/>
  <c r="BH7" i="8"/>
  <c r="BH27" i="8"/>
  <c r="BH19" i="8"/>
  <c r="BH12" i="8"/>
  <c r="BH46" i="8"/>
  <c r="BH29" i="8"/>
  <c r="BH16" i="8"/>
  <c r="BK125" i="8"/>
  <c r="BK122" i="8"/>
  <c r="BK119" i="8"/>
  <c r="BK121" i="8"/>
  <c r="BK118" i="8"/>
  <c r="BK120" i="8"/>
  <c r="BK116" i="8"/>
  <c r="BK117" i="8"/>
  <c r="BK114" i="8"/>
  <c r="BK111" i="8"/>
  <c r="BK113" i="8"/>
  <c r="BK109" i="8"/>
  <c r="BK105" i="8"/>
  <c r="BK115" i="8"/>
  <c r="BK112" i="8"/>
  <c r="BK108" i="8"/>
  <c r="BK107" i="8"/>
  <c r="BK104" i="8"/>
  <c r="BK102" i="8"/>
  <c r="BK98" i="8"/>
  <c r="BK110" i="8"/>
  <c r="BK101" i="8"/>
  <c r="BK97" i="8"/>
  <c r="BK100" i="8"/>
  <c r="BK95" i="8"/>
  <c r="BK91" i="8"/>
  <c r="BK88" i="8"/>
  <c r="BK84" i="8"/>
  <c r="BK103" i="8"/>
  <c r="BK94" i="8"/>
  <c r="BK90" i="8"/>
  <c r="BK87" i="8"/>
  <c r="BK83" i="8"/>
  <c r="BK80" i="8"/>
  <c r="BK93" i="8"/>
  <c r="BK89" i="8"/>
  <c r="BK86" i="8"/>
  <c r="BK79" i="8"/>
  <c r="BK75" i="8"/>
  <c r="BK72" i="8"/>
  <c r="BK68" i="8"/>
  <c r="BK81" i="8"/>
  <c r="BK78" i="8"/>
  <c r="BK74" i="8"/>
  <c r="BK71" i="8"/>
  <c r="BK67" i="8"/>
  <c r="BK99" i="8"/>
  <c r="BK77" i="8"/>
  <c r="BK64" i="8"/>
  <c r="BK60" i="8"/>
  <c r="BK85" i="8"/>
  <c r="BK65" i="8"/>
  <c r="BK63" i="8"/>
  <c r="BK61" i="8"/>
  <c r="BK52" i="8"/>
  <c r="BK45" i="8"/>
  <c r="BK41" i="8"/>
  <c r="BK38" i="8"/>
  <c r="BK34" i="8"/>
  <c r="BK31" i="8"/>
  <c r="BK27" i="8"/>
  <c r="BK106" i="8"/>
  <c r="BK59" i="8"/>
  <c r="BK53" i="8"/>
  <c r="BK44" i="8"/>
  <c r="BK42" i="8"/>
  <c r="BK40" i="8"/>
  <c r="BK33" i="8"/>
  <c r="BK29" i="8"/>
  <c r="BK26" i="8"/>
  <c r="BK23" i="8"/>
  <c r="BK19" i="8"/>
  <c r="BK16" i="8"/>
  <c r="BK12" i="8"/>
  <c r="BK7" i="8"/>
  <c r="BK82" i="8"/>
  <c r="BK62" i="8"/>
  <c r="BK57" i="8"/>
  <c r="BK50" i="8"/>
  <c r="BK48" i="8"/>
  <c r="BK46" i="8"/>
  <c r="BK37" i="8"/>
  <c r="BK35" i="8"/>
  <c r="BK25" i="8"/>
  <c r="BK22" i="8"/>
  <c r="BK18" i="8"/>
  <c r="BK15" i="8"/>
  <c r="BK9" i="8"/>
  <c r="BK6" i="8"/>
  <c r="BK73" i="8"/>
  <c r="BK49" i="8"/>
  <c r="BK28" i="8"/>
  <c r="BK24" i="8"/>
  <c r="BK10" i="8"/>
  <c r="BK66" i="8"/>
  <c r="BK58" i="8"/>
  <c r="BK56" i="8"/>
  <c r="BK54" i="8"/>
  <c r="BK47" i="8"/>
  <c r="BK36" i="8"/>
  <c r="BK17" i="8"/>
  <c r="BK8" i="8"/>
  <c r="BK69" i="8"/>
  <c r="BK96" i="8"/>
  <c r="BK70" i="8"/>
  <c r="BK55" i="8"/>
  <c r="BK51" i="8"/>
  <c r="BK43" i="8"/>
  <c r="BK39" i="8"/>
  <c r="BK32" i="8"/>
  <c r="BK30" i="8"/>
  <c r="BK21" i="8"/>
  <c r="BK14" i="8"/>
  <c r="BK92" i="8"/>
  <c r="BK76" i="8"/>
  <c r="BK20" i="8"/>
  <c r="BK13" i="8"/>
  <c r="BK11" i="8"/>
  <c r="BG125" i="8"/>
  <c r="BG126" i="8" s="1"/>
  <c r="BG122" i="8"/>
  <c r="BG119" i="8"/>
  <c r="BG121" i="8"/>
  <c r="BG120" i="8"/>
  <c r="BG118" i="8"/>
  <c r="BG117" i="8"/>
  <c r="BG116" i="8"/>
  <c r="BG114" i="8"/>
  <c r="BG111" i="8"/>
  <c r="BG115" i="8"/>
  <c r="BG113" i="8"/>
  <c r="BG109" i="8"/>
  <c r="BG105" i="8"/>
  <c r="BG108" i="8"/>
  <c r="BG102" i="8"/>
  <c r="BG98" i="8"/>
  <c r="BG106" i="8"/>
  <c r="BG103" i="8"/>
  <c r="BG101" i="8"/>
  <c r="BG97" i="8"/>
  <c r="BG107" i="8"/>
  <c r="BG95" i="8"/>
  <c r="BG91" i="8"/>
  <c r="BG88" i="8"/>
  <c r="BG84" i="8"/>
  <c r="BG99" i="8"/>
  <c r="BG94" i="8"/>
  <c r="BG90" i="8"/>
  <c r="BG87" i="8"/>
  <c r="BG83" i="8"/>
  <c r="BG104" i="8"/>
  <c r="BG100" i="8"/>
  <c r="BG93" i="8"/>
  <c r="BG110" i="8"/>
  <c r="BG92" i="8"/>
  <c r="BG82" i="8"/>
  <c r="BG79" i="8"/>
  <c r="BG75" i="8"/>
  <c r="BG72" i="8"/>
  <c r="BG68" i="8"/>
  <c r="BG85" i="8"/>
  <c r="BG78" i="8"/>
  <c r="BG74" i="8"/>
  <c r="BG71" i="8"/>
  <c r="BG67" i="8"/>
  <c r="BG89" i="8"/>
  <c r="BG73" i="8"/>
  <c r="BG70" i="8"/>
  <c r="BG64" i="8"/>
  <c r="BG60" i="8"/>
  <c r="BG58" i="8"/>
  <c r="BG56" i="8"/>
  <c r="BG52" i="8"/>
  <c r="BG45" i="8"/>
  <c r="BG41" i="8"/>
  <c r="BG38" i="8"/>
  <c r="BG34" i="8"/>
  <c r="BG31" i="8"/>
  <c r="BG112" i="8"/>
  <c r="BG80" i="8"/>
  <c r="BG76" i="8"/>
  <c r="BG65" i="8"/>
  <c r="BG55" i="8"/>
  <c r="BG50" i="8"/>
  <c r="BG48" i="8"/>
  <c r="BG46" i="8"/>
  <c r="BG37" i="8"/>
  <c r="BG35" i="8"/>
  <c r="BG26" i="8"/>
  <c r="BG23" i="8"/>
  <c r="BG19" i="8"/>
  <c r="BG16" i="8"/>
  <c r="BG12" i="8"/>
  <c r="BG7" i="8"/>
  <c r="BG69" i="8"/>
  <c r="BG66" i="8"/>
  <c r="BG63" i="8"/>
  <c r="BG54" i="8"/>
  <c r="BG43" i="8"/>
  <c r="BG39" i="8"/>
  <c r="BG30" i="8"/>
  <c r="BG28" i="8"/>
  <c r="BG25" i="8"/>
  <c r="BG22" i="8"/>
  <c r="BG18" i="8"/>
  <c r="BG15" i="8"/>
  <c r="BG9" i="8"/>
  <c r="BG53" i="8"/>
  <c r="BG44" i="8"/>
  <c r="BG33" i="8"/>
  <c r="BG29" i="8"/>
  <c r="BG21" i="8"/>
  <c r="BG14" i="8"/>
  <c r="BG96" i="8"/>
  <c r="BG81" i="8"/>
  <c r="BG59" i="8"/>
  <c r="BG49" i="8"/>
  <c r="BG42" i="8"/>
  <c r="BG20" i="8"/>
  <c r="BG13" i="8"/>
  <c r="BG11" i="8"/>
  <c r="BG86" i="8"/>
  <c r="BG77" i="8"/>
  <c r="BG62" i="8"/>
  <c r="BG61" i="8"/>
  <c r="BG51" i="8"/>
  <c r="BG17" i="8"/>
  <c r="BG8" i="8"/>
  <c r="BG57" i="8"/>
  <c r="BG47" i="8"/>
  <c r="BG40" i="8"/>
  <c r="BG36" i="8"/>
  <c r="BG24" i="8"/>
  <c r="BG10" i="8"/>
  <c r="BG6" i="8"/>
  <c r="BG32" i="8"/>
  <c r="BG27" i="8"/>
  <c r="BN125" i="8"/>
  <c r="BN120" i="8"/>
  <c r="BN122" i="8"/>
  <c r="BN119" i="8"/>
  <c r="BN121" i="8"/>
  <c r="BN117" i="8"/>
  <c r="BN118" i="8"/>
  <c r="BN112" i="8"/>
  <c r="BN114" i="8"/>
  <c r="BN111" i="8"/>
  <c r="BN115" i="8"/>
  <c r="BN113" i="8"/>
  <c r="BN110" i="8"/>
  <c r="BN106" i="8"/>
  <c r="BN103" i="8"/>
  <c r="BN116" i="8"/>
  <c r="BN109" i="8"/>
  <c r="BN105" i="8"/>
  <c r="BN108" i="8"/>
  <c r="BN99" i="8"/>
  <c r="BN102" i="8"/>
  <c r="BN98" i="8"/>
  <c r="BN101" i="8"/>
  <c r="BN96" i="8"/>
  <c r="BN92" i="8"/>
  <c r="BN85" i="8"/>
  <c r="BN81" i="8"/>
  <c r="BN104" i="8"/>
  <c r="BN95" i="8"/>
  <c r="BN91" i="8"/>
  <c r="BN88" i="8"/>
  <c r="BN84" i="8"/>
  <c r="BN97" i="8"/>
  <c r="BN94" i="8"/>
  <c r="BN90" i="8"/>
  <c r="BN87" i="8"/>
  <c r="BN76" i="8"/>
  <c r="BN69" i="8"/>
  <c r="BN82" i="8"/>
  <c r="BN79" i="8"/>
  <c r="BN75" i="8"/>
  <c r="BN72" i="8"/>
  <c r="BN68" i="8"/>
  <c r="BN100" i="8"/>
  <c r="BN80" i="8"/>
  <c r="BN78" i="8"/>
  <c r="BN67" i="8"/>
  <c r="BN61" i="8"/>
  <c r="BN57" i="8"/>
  <c r="BN107" i="8"/>
  <c r="BN86" i="8"/>
  <c r="BN73" i="8"/>
  <c r="BN64" i="8"/>
  <c r="BN62" i="8"/>
  <c r="BN53" i="8"/>
  <c r="BN49" i="8"/>
  <c r="BN46" i="8"/>
  <c r="BN42" i="8"/>
  <c r="BN39" i="8"/>
  <c r="BN35" i="8"/>
  <c r="BN32" i="8"/>
  <c r="BN28" i="8"/>
  <c r="BN83" i="8"/>
  <c r="BN74" i="8"/>
  <c r="BN71" i="8"/>
  <c r="BN65" i="8"/>
  <c r="BN60" i="8"/>
  <c r="BN55" i="8"/>
  <c r="BN54" i="8"/>
  <c r="BN45" i="8"/>
  <c r="BN43" i="8"/>
  <c r="BN34" i="8"/>
  <c r="BN30" i="8"/>
  <c r="BN24" i="8"/>
  <c r="BN20" i="8"/>
  <c r="BN13" i="8"/>
  <c r="BN10" i="8"/>
  <c r="BN89" i="8"/>
  <c r="BN77" i="8"/>
  <c r="BN70" i="8"/>
  <c r="BN63" i="8"/>
  <c r="BN58" i="8"/>
  <c r="BN51" i="8"/>
  <c r="BN47" i="8"/>
  <c r="BN38" i="8"/>
  <c r="BN36" i="8"/>
  <c r="BN27" i="8"/>
  <c r="BN26" i="8"/>
  <c r="BN23" i="8"/>
  <c r="BN19" i="8"/>
  <c r="BN16" i="8"/>
  <c r="BN12" i="8"/>
  <c r="BN7" i="8"/>
  <c r="BN66" i="8"/>
  <c r="BN56" i="8"/>
  <c r="BN52" i="8"/>
  <c r="BN17" i="8"/>
  <c r="BN8" i="8"/>
  <c r="BN6" i="8"/>
  <c r="BN93" i="8"/>
  <c r="BN50" i="8"/>
  <c r="BN48" i="8"/>
  <c r="BN44" i="8"/>
  <c r="BN41" i="8"/>
  <c r="BN37" i="8"/>
  <c r="BN33" i="8"/>
  <c r="BN29" i="8"/>
  <c r="BN21" i="8"/>
  <c r="BN18" i="8"/>
  <c r="BN14" i="8"/>
  <c r="BN9" i="8"/>
  <c r="BN59" i="8"/>
  <c r="BN40" i="8"/>
  <c r="BN25" i="8"/>
  <c r="BN31" i="8"/>
  <c r="BN22" i="8"/>
  <c r="BN15" i="8"/>
  <c r="BN11" i="8"/>
  <c r="BM125" i="8"/>
  <c r="BM117" i="8"/>
  <c r="BM120" i="8"/>
  <c r="BM122" i="8"/>
  <c r="BM118" i="8"/>
  <c r="BM115" i="8"/>
  <c r="BM121" i="8"/>
  <c r="BM116" i="8"/>
  <c r="BM112" i="8"/>
  <c r="BM107" i="8"/>
  <c r="BM104" i="8"/>
  <c r="BM113" i="8"/>
  <c r="BM110" i="8"/>
  <c r="BM106" i="8"/>
  <c r="BM103" i="8"/>
  <c r="BM119" i="8"/>
  <c r="BM111" i="8"/>
  <c r="BM105" i="8"/>
  <c r="BM100" i="8"/>
  <c r="BM108" i="8"/>
  <c r="BM99" i="8"/>
  <c r="BM109" i="8"/>
  <c r="BM98" i="8"/>
  <c r="BM93" i="8"/>
  <c r="BM89" i="8"/>
  <c r="BM86" i="8"/>
  <c r="BM82" i="8"/>
  <c r="BM101" i="8"/>
  <c r="BM96" i="8"/>
  <c r="BM92" i="8"/>
  <c r="BM85" i="8"/>
  <c r="BM81" i="8"/>
  <c r="BM114" i="8"/>
  <c r="BM102" i="8"/>
  <c r="BM95" i="8"/>
  <c r="BM94" i="8"/>
  <c r="BM84" i="8"/>
  <c r="BM77" i="8"/>
  <c r="BM73" i="8"/>
  <c r="BM70" i="8"/>
  <c r="BM97" i="8"/>
  <c r="BM90" i="8"/>
  <c r="BM87" i="8"/>
  <c r="BM76" i="8"/>
  <c r="BM69" i="8"/>
  <c r="BM91" i="8"/>
  <c r="BM75" i="8"/>
  <c r="BM72" i="8"/>
  <c r="BM66" i="8"/>
  <c r="BM65" i="8"/>
  <c r="BM62" i="8"/>
  <c r="BM58" i="8"/>
  <c r="BM55" i="8"/>
  <c r="BM60" i="8"/>
  <c r="BM56" i="8"/>
  <c r="BM54" i="8"/>
  <c r="BM50" i="8"/>
  <c r="BM47" i="8"/>
  <c r="BM43" i="8"/>
  <c r="BM40" i="8"/>
  <c r="BM36" i="8"/>
  <c r="BM29" i="8"/>
  <c r="BM78" i="8"/>
  <c r="BM68" i="8"/>
  <c r="BM52" i="8"/>
  <c r="BM48" i="8"/>
  <c r="BM41" i="8"/>
  <c r="BM39" i="8"/>
  <c r="BM37" i="8"/>
  <c r="BM28" i="8"/>
  <c r="BM21" i="8"/>
  <c r="BM17" i="8"/>
  <c r="BM14" i="8"/>
  <c r="BM11" i="8"/>
  <c r="BM8" i="8"/>
  <c r="BM88" i="8"/>
  <c r="BM83" i="8"/>
  <c r="BM74" i="8"/>
  <c r="BM71" i="8"/>
  <c r="BM67" i="8"/>
  <c r="BM49" i="8"/>
  <c r="BM45" i="8"/>
  <c r="BM34" i="8"/>
  <c r="BM32" i="8"/>
  <c r="BM30" i="8"/>
  <c r="BM24" i="8"/>
  <c r="BM20" i="8"/>
  <c r="BM13" i="8"/>
  <c r="BM10" i="8"/>
  <c r="BM80" i="8"/>
  <c r="BM59" i="8"/>
  <c r="BM57" i="8"/>
  <c r="BM27" i="8"/>
  <c r="BM25" i="8"/>
  <c r="BM23" i="8"/>
  <c r="BM16" i="8"/>
  <c r="BM7" i="8"/>
  <c r="BM79" i="8"/>
  <c r="BM61" i="8"/>
  <c r="BM53" i="8"/>
  <c r="BM51" i="8"/>
  <c r="BM46" i="8"/>
  <c r="BM35" i="8"/>
  <c r="BM26" i="8"/>
  <c r="BM64" i="8"/>
  <c r="BM31" i="8"/>
  <c r="BM19" i="8"/>
  <c r="BM6" i="8"/>
  <c r="BM63" i="8"/>
  <c r="BM44" i="8"/>
  <c r="BM42" i="8"/>
  <c r="BM38" i="8"/>
  <c r="BM33" i="8"/>
  <c r="BM18" i="8"/>
  <c r="BM9" i="8"/>
  <c r="BM22" i="8"/>
  <c r="BM15" i="8"/>
  <c r="BM12" i="8"/>
  <c r="BJ125" i="8"/>
  <c r="BK126" i="8" s="1"/>
  <c r="BJ120" i="8"/>
  <c r="BJ122" i="8"/>
  <c r="BJ119" i="8"/>
  <c r="BJ117" i="8"/>
  <c r="BJ118" i="8"/>
  <c r="BJ115" i="8"/>
  <c r="BJ112" i="8"/>
  <c r="BJ116" i="8"/>
  <c r="BJ114" i="8"/>
  <c r="BJ111" i="8"/>
  <c r="BJ110" i="8"/>
  <c r="BJ106" i="8"/>
  <c r="BJ103" i="8"/>
  <c r="BJ109" i="8"/>
  <c r="BJ105" i="8"/>
  <c r="BJ99" i="8"/>
  <c r="BJ121" i="8"/>
  <c r="BJ107" i="8"/>
  <c r="BJ104" i="8"/>
  <c r="BJ102" i="8"/>
  <c r="BJ98" i="8"/>
  <c r="BJ108" i="8"/>
  <c r="BJ97" i="8"/>
  <c r="BJ96" i="8"/>
  <c r="BJ92" i="8"/>
  <c r="BJ85" i="8"/>
  <c r="BJ81" i="8"/>
  <c r="BJ100" i="8"/>
  <c r="BJ95" i="8"/>
  <c r="BJ91" i="8"/>
  <c r="BJ88" i="8"/>
  <c r="BJ84" i="8"/>
  <c r="BJ113" i="8"/>
  <c r="BJ101" i="8"/>
  <c r="BJ94" i="8"/>
  <c r="BJ93" i="8"/>
  <c r="BJ83" i="8"/>
  <c r="BJ80" i="8"/>
  <c r="BJ76" i="8"/>
  <c r="BJ69" i="8"/>
  <c r="BJ89" i="8"/>
  <c r="BJ86" i="8"/>
  <c r="BJ79" i="8"/>
  <c r="BJ75" i="8"/>
  <c r="BJ72" i="8"/>
  <c r="BJ68" i="8"/>
  <c r="BJ90" i="8"/>
  <c r="BJ74" i="8"/>
  <c r="BJ71" i="8"/>
  <c r="BJ61" i="8"/>
  <c r="BJ57" i="8"/>
  <c r="BJ59" i="8"/>
  <c r="BJ55" i="8"/>
  <c r="BJ53" i="8"/>
  <c r="BJ49" i="8"/>
  <c r="BJ46" i="8"/>
  <c r="BJ42" i="8"/>
  <c r="BJ39" i="8"/>
  <c r="BJ35" i="8"/>
  <c r="BJ32" i="8"/>
  <c r="BJ28" i="8"/>
  <c r="BJ66" i="8"/>
  <c r="BJ56" i="8"/>
  <c r="BJ51" i="8"/>
  <c r="BJ47" i="8"/>
  <c r="BJ38" i="8"/>
  <c r="BJ36" i="8"/>
  <c r="BJ27" i="8"/>
  <c r="BJ24" i="8"/>
  <c r="BJ20" i="8"/>
  <c r="BJ13" i="8"/>
  <c r="BJ10" i="8"/>
  <c r="BJ78" i="8"/>
  <c r="BJ64" i="8"/>
  <c r="BJ44" i="8"/>
  <c r="BJ40" i="8"/>
  <c r="BJ33" i="8"/>
  <c r="BJ31" i="8"/>
  <c r="BJ29" i="8"/>
  <c r="BJ26" i="8"/>
  <c r="BJ23" i="8"/>
  <c r="BJ19" i="8"/>
  <c r="BJ16" i="8"/>
  <c r="BJ12" i="8"/>
  <c r="BJ7" i="8"/>
  <c r="BJ82" i="8"/>
  <c r="BJ67" i="8"/>
  <c r="BJ22" i="8"/>
  <c r="BJ15" i="8"/>
  <c r="BJ11" i="8"/>
  <c r="BJ6" i="8"/>
  <c r="BJ8" i="8"/>
  <c r="BJ9" i="8"/>
  <c r="BJ73" i="8"/>
  <c r="BJ52" i="8"/>
  <c r="BJ45" i="8"/>
  <c r="BJ34" i="8"/>
  <c r="BJ25" i="8"/>
  <c r="BJ70" i="8"/>
  <c r="BJ63" i="8"/>
  <c r="BJ43" i="8"/>
  <c r="BJ21" i="8"/>
  <c r="BJ18" i="8"/>
  <c r="BJ14" i="8"/>
  <c r="BJ87" i="8"/>
  <c r="BJ77" i="8"/>
  <c r="BJ65" i="8"/>
  <c r="BJ62" i="8"/>
  <c r="BJ60" i="8"/>
  <c r="BJ58" i="8"/>
  <c r="BJ54" i="8"/>
  <c r="BJ50" i="8"/>
  <c r="BJ48" i="8"/>
  <c r="BJ41" i="8"/>
  <c r="BJ37" i="8"/>
  <c r="BJ17" i="8"/>
  <c r="BJ30" i="8"/>
  <c r="BT122" i="8"/>
  <c r="AQ126" i="8"/>
  <c r="G126" i="8"/>
  <c r="AP126" i="8"/>
  <c r="AO126" i="8"/>
  <c r="AM126" i="8"/>
  <c r="BB126" i="8"/>
  <c r="AL126" i="8"/>
  <c r="V126" i="8"/>
  <c r="AK126" i="8"/>
  <c r="L126" i="8"/>
  <c r="AY126" i="8"/>
  <c r="AI126" i="8"/>
  <c r="O126" i="8"/>
  <c r="AX126" i="8"/>
  <c r="AH126" i="8"/>
  <c r="R126" i="8"/>
  <c r="AW126" i="8"/>
  <c r="AG126" i="8"/>
  <c r="Q126" i="8"/>
  <c r="BD126" i="8"/>
  <c r="AN126" i="8"/>
  <c r="X126" i="8"/>
  <c r="H126" i="8"/>
  <c r="BF126" i="8"/>
  <c r="AA126" i="8"/>
  <c r="Z126" i="8"/>
  <c r="F126" i="8"/>
  <c r="BE126" i="8"/>
  <c r="Y126" i="8"/>
  <c r="I126" i="8"/>
  <c r="AV126" i="8"/>
  <c r="AF126" i="8"/>
  <c r="P126" i="8"/>
  <c r="BC126" i="8"/>
  <c r="W126" i="8"/>
  <c r="BA126" i="8"/>
  <c r="U126" i="8"/>
  <c r="AR126" i="8"/>
  <c r="AB126" i="8"/>
  <c r="E126" i="8"/>
  <c r="AU126" i="8"/>
  <c r="AE126" i="8"/>
  <c r="K126" i="8"/>
  <c r="AT126" i="8"/>
  <c r="AD126" i="8"/>
  <c r="N126" i="8"/>
  <c r="J126" i="8"/>
  <c r="AS126" i="8"/>
  <c r="AC126" i="8"/>
  <c r="M126" i="8"/>
  <c r="AZ126" i="8"/>
  <c r="AJ126" i="8"/>
  <c r="T126" i="8"/>
  <c r="S126" i="8"/>
  <c r="D126" i="8"/>
  <c r="D74" i="4"/>
  <c r="D10" i="4"/>
  <c r="V3" i="3"/>
  <c r="U3" i="3"/>
  <c r="T3" i="3"/>
  <c r="S3" i="3"/>
  <c r="BL126" i="8" l="1"/>
  <c r="D67" i="9" a="1"/>
  <c r="E123" i="7"/>
  <c r="E123" i="9"/>
  <c r="V67" i="9" a="1"/>
  <c r="BO125" i="8"/>
  <c r="D150" i="8" s="1"/>
  <c r="BN126" i="8"/>
  <c r="BM126" i="8"/>
  <c r="BJ126" i="8"/>
  <c r="BH126" i="8"/>
  <c r="D67" i="7" a="1"/>
  <c r="D67" i="7" s="1"/>
  <c r="V67" i="7"/>
  <c r="CQ67" i="8" s="1"/>
  <c r="V69" i="7"/>
  <c r="CQ69" i="8" s="1"/>
  <c r="V68" i="7"/>
  <c r="CQ68" i="8" s="1"/>
  <c r="V70" i="7"/>
  <c r="CQ70" i="8" s="1"/>
  <c r="BO26" i="8"/>
  <c r="BO16" i="8"/>
  <c r="BO29" i="8"/>
  <c r="BO79" i="8"/>
  <c r="BO86" i="8"/>
  <c r="BI126" i="8"/>
  <c r="BO78" i="8"/>
  <c r="BO42" i="8"/>
  <c r="BO46" i="8"/>
  <c r="BO108" i="8"/>
  <c r="BO117" i="8"/>
  <c r="BO122" i="8"/>
  <c r="BO102" i="8"/>
  <c r="BO112" i="8"/>
  <c r="BO36" i="8"/>
  <c r="BO13" i="8"/>
  <c r="BO53" i="8"/>
  <c r="BO39" i="8"/>
  <c r="BO80" i="8"/>
  <c r="BO68" i="8"/>
  <c r="BO100" i="8"/>
  <c r="BO114" i="8"/>
  <c r="BO48" i="8"/>
  <c r="BO107" i="8"/>
  <c r="BO37" i="8"/>
  <c r="BO21" i="8"/>
  <c r="BO82" i="8"/>
  <c r="BO17" i="8"/>
  <c r="BO60" i="8"/>
  <c r="BO43" i="8"/>
  <c r="BO28" i="8"/>
  <c r="BO83" i="8"/>
  <c r="BO120" i="8"/>
  <c r="BO19" i="8"/>
  <c r="BO41" i="8"/>
  <c r="BO91" i="8"/>
  <c r="BO121" i="8"/>
  <c r="BO40" i="8"/>
  <c r="BO38" i="8"/>
  <c r="BO109" i="8"/>
  <c r="BO32" i="8"/>
  <c r="BO25" i="8"/>
  <c r="BO9" i="8"/>
  <c r="BO72" i="8"/>
  <c r="BO77" i="8"/>
  <c r="BO58" i="8"/>
  <c r="BO101" i="8"/>
  <c r="BO116" i="8"/>
  <c r="BO99" i="8"/>
  <c r="BO74" i="8"/>
  <c r="BO10" i="8"/>
  <c r="BO15" i="8"/>
  <c r="BO54" i="8"/>
  <c r="BO23" i="8"/>
  <c r="BO89" i="8"/>
  <c r="BO110" i="8"/>
  <c r="BO115" i="8"/>
  <c r="BO119" i="8"/>
  <c r="BO7" i="8"/>
  <c r="BO55" i="8"/>
  <c r="BO31" i="8"/>
  <c r="BO35" i="8"/>
  <c r="BO8" i="8"/>
  <c r="BO45" i="8"/>
  <c r="BO22" i="8"/>
  <c r="BO33" i="8"/>
  <c r="BO95" i="8"/>
  <c r="BO73" i="8"/>
  <c r="BO103" i="8"/>
  <c r="BO56" i="8"/>
  <c r="BO47" i="8"/>
  <c r="BO62" i="8"/>
  <c r="BO81" i="8"/>
  <c r="BO97" i="8"/>
  <c r="BO66" i="8"/>
  <c r="BO90" i="8"/>
  <c r="BO71" i="8"/>
  <c r="BO98" i="8"/>
  <c r="BO6" i="8"/>
  <c r="BO20" i="8"/>
  <c r="BO92" i="8"/>
  <c r="BO113" i="8"/>
  <c r="BO50" i="8"/>
  <c r="BO59" i="8"/>
  <c r="BO69" i="8"/>
  <c r="BO51" i="8"/>
  <c r="BO65" i="8"/>
  <c r="BO70" i="8"/>
  <c r="BO94" i="8"/>
  <c r="BO88" i="8"/>
  <c r="BO104" i="8"/>
  <c r="BO75" i="8"/>
  <c r="BO96" i="8"/>
  <c r="BO27" i="8"/>
  <c r="BO24" i="8"/>
  <c r="BO57" i="8"/>
  <c r="BO61" i="8"/>
  <c r="BO11" i="8"/>
  <c r="BO49" i="8"/>
  <c r="BO14" i="8"/>
  <c r="BO44" i="8"/>
  <c r="BO18" i="8"/>
  <c r="BO30" i="8"/>
  <c r="BO63" i="8"/>
  <c r="BO12" i="8"/>
  <c r="BO76" i="8"/>
  <c r="BO34" i="8"/>
  <c r="BO52" i="8"/>
  <c r="BO64" i="8"/>
  <c r="BO67" i="8"/>
  <c r="BO85" i="8"/>
  <c r="BO93" i="8"/>
  <c r="BO87" i="8"/>
  <c r="BO84" i="8"/>
  <c r="BO106" i="8"/>
  <c r="BO105" i="8"/>
  <c r="BO111" i="8"/>
  <c r="BO118" i="8"/>
  <c r="BS122" i="8"/>
  <c r="Z67" i="7" s="1" a="1"/>
  <c r="I67" i="7" l="1"/>
  <c r="P7" i="11"/>
  <c r="D135" i="8"/>
  <c r="C135" i="8" s="1"/>
  <c r="B25" i="10" s="1"/>
  <c r="CQ113" i="8"/>
  <c r="BZ26" i="8"/>
  <c r="BZ45" i="8" s="1"/>
  <c r="E118" i="7"/>
  <c r="E118" i="9"/>
  <c r="E67" i="7"/>
  <c r="E67" i="9"/>
  <c r="G67" i="9" s="1"/>
  <c r="J67" i="9" s="1"/>
  <c r="E11" i="7"/>
  <c r="E11" i="9"/>
  <c r="G11" i="9" s="1"/>
  <c r="J11" i="9" s="1"/>
  <c r="E51" i="7"/>
  <c r="E51" i="9"/>
  <c r="G51" i="9" s="1"/>
  <c r="J51" i="9" s="1"/>
  <c r="E97" i="7"/>
  <c r="E97" i="9"/>
  <c r="G97" i="9" s="1"/>
  <c r="J97" i="9" s="1"/>
  <c r="E119" i="7"/>
  <c r="E119" i="9"/>
  <c r="E74" i="7"/>
  <c r="E74" i="9"/>
  <c r="G74" i="9" s="1"/>
  <c r="J74" i="9" s="1"/>
  <c r="E40" i="7"/>
  <c r="E40" i="9"/>
  <c r="G40" i="9" s="1"/>
  <c r="J40" i="9" s="1"/>
  <c r="E19" i="7"/>
  <c r="E19" i="9"/>
  <c r="G19" i="9" s="1"/>
  <c r="J19" i="9" s="1"/>
  <c r="E43" i="7"/>
  <c r="E43" i="9"/>
  <c r="G43" i="9" s="1"/>
  <c r="J43" i="9" s="1"/>
  <c r="E21" i="7"/>
  <c r="E21" i="9"/>
  <c r="G21" i="9" s="1"/>
  <c r="J21" i="9" s="1"/>
  <c r="E114" i="7"/>
  <c r="E114" i="9"/>
  <c r="E39" i="7"/>
  <c r="E39" i="9"/>
  <c r="G39" i="9" s="1"/>
  <c r="J39" i="9" s="1"/>
  <c r="E112" i="7"/>
  <c r="E112" i="9"/>
  <c r="G112" i="9" s="1"/>
  <c r="J112" i="9" s="1"/>
  <c r="E108" i="7"/>
  <c r="E108" i="9"/>
  <c r="G108" i="9" s="1"/>
  <c r="J108" i="9" s="1"/>
  <c r="E16" i="7"/>
  <c r="E16" i="9"/>
  <c r="G16" i="9" s="1"/>
  <c r="J16" i="9" s="1"/>
  <c r="V70" i="9"/>
  <c r="V67" i="9"/>
  <c r="V69" i="9"/>
  <c r="V68" i="9"/>
  <c r="Z67" i="9" a="1"/>
  <c r="E111" i="7"/>
  <c r="E111" i="9"/>
  <c r="G111" i="9" s="1"/>
  <c r="J111" i="9" s="1"/>
  <c r="E87" i="7"/>
  <c r="E87" i="9"/>
  <c r="G87" i="9" s="1"/>
  <c r="J87" i="9" s="1"/>
  <c r="E64" i="7"/>
  <c r="E64" i="9"/>
  <c r="G64" i="9" s="1"/>
  <c r="J64" i="9" s="1"/>
  <c r="E12" i="7"/>
  <c r="E12" i="9"/>
  <c r="G12" i="9" s="1"/>
  <c r="J12" i="9" s="1"/>
  <c r="E44" i="7"/>
  <c r="E44" i="9"/>
  <c r="G44" i="9" s="1"/>
  <c r="J44" i="9" s="1"/>
  <c r="E61" i="7"/>
  <c r="E61" i="9"/>
  <c r="G61" i="9" s="1"/>
  <c r="J61" i="9" s="1"/>
  <c r="E96" i="7"/>
  <c r="E96" i="9"/>
  <c r="G96" i="9" s="1"/>
  <c r="J96" i="9" s="1"/>
  <c r="E94" i="7"/>
  <c r="E94" i="9"/>
  <c r="G94" i="9" s="1"/>
  <c r="J94" i="9" s="1"/>
  <c r="E69" i="7"/>
  <c r="E69" i="9"/>
  <c r="G69" i="9" s="1"/>
  <c r="J69" i="9" s="1"/>
  <c r="E92" i="7"/>
  <c r="E92" i="9"/>
  <c r="G92" i="9" s="1"/>
  <c r="J92" i="9" s="1"/>
  <c r="E71" i="7"/>
  <c r="E71" i="9"/>
  <c r="G71" i="9" s="1"/>
  <c r="J71" i="9" s="1"/>
  <c r="E81" i="7"/>
  <c r="E81" i="9"/>
  <c r="G81" i="9" s="1"/>
  <c r="J81" i="9" s="1"/>
  <c r="E103" i="7"/>
  <c r="E103" i="9"/>
  <c r="G103" i="9" s="1"/>
  <c r="J103" i="9" s="1"/>
  <c r="E22" i="7"/>
  <c r="E22" i="9"/>
  <c r="G22" i="9" s="1"/>
  <c r="J22" i="9" s="1"/>
  <c r="E31" i="7"/>
  <c r="E31" i="9"/>
  <c r="G31" i="9" s="1"/>
  <c r="J31" i="9" s="1"/>
  <c r="E115" i="7"/>
  <c r="J16" i="11" s="1"/>
  <c r="E115" i="9"/>
  <c r="E54" i="7"/>
  <c r="E54" i="9"/>
  <c r="G54" i="9" s="1"/>
  <c r="J54" i="9" s="1"/>
  <c r="E99" i="7"/>
  <c r="E99" i="9"/>
  <c r="G99" i="9" s="1"/>
  <c r="J99" i="9" s="1"/>
  <c r="E77" i="7"/>
  <c r="E77" i="9"/>
  <c r="G77" i="9" s="1"/>
  <c r="J77" i="9" s="1"/>
  <c r="E32" i="7"/>
  <c r="E32" i="9"/>
  <c r="G32" i="9" s="1"/>
  <c r="J32" i="9" s="1"/>
  <c r="E121" i="7"/>
  <c r="E121" i="9"/>
  <c r="E120" i="7"/>
  <c r="E120" i="9"/>
  <c r="E60" i="7"/>
  <c r="E60" i="9"/>
  <c r="G60" i="9" s="1"/>
  <c r="J60" i="9" s="1"/>
  <c r="E37" i="7"/>
  <c r="E37" i="9"/>
  <c r="G37" i="9" s="1"/>
  <c r="J37" i="9" s="1"/>
  <c r="E100" i="7"/>
  <c r="E100" i="9"/>
  <c r="G100" i="9" s="1"/>
  <c r="J100" i="9" s="1"/>
  <c r="E53" i="7"/>
  <c r="E53" i="9"/>
  <c r="G53" i="9" s="1"/>
  <c r="J53" i="9" s="1"/>
  <c r="E102" i="7"/>
  <c r="E102" i="9"/>
  <c r="G102" i="9" s="1"/>
  <c r="J102" i="9" s="1"/>
  <c r="E46" i="7"/>
  <c r="E46" i="9"/>
  <c r="G46" i="9" s="1"/>
  <c r="J46" i="9" s="1"/>
  <c r="E86" i="7"/>
  <c r="E86" i="9"/>
  <c r="G86" i="9" s="1"/>
  <c r="J86" i="9" s="1"/>
  <c r="E26" i="7"/>
  <c r="E26" i="9"/>
  <c r="G26" i="9" s="1"/>
  <c r="J26" i="9" s="1"/>
  <c r="E84" i="7"/>
  <c r="E84" i="9"/>
  <c r="G84" i="9" s="1"/>
  <c r="J84" i="9" s="1"/>
  <c r="E18" i="7"/>
  <c r="E18" i="9"/>
  <c r="G18" i="9" s="1"/>
  <c r="J18" i="9" s="1"/>
  <c r="E88" i="7"/>
  <c r="E88" i="9"/>
  <c r="G88" i="9" s="1"/>
  <c r="J88" i="9" s="1"/>
  <c r="E98" i="7"/>
  <c r="E98" i="9"/>
  <c r="G98" i="9" s="1"/>
  <c r="J98" i="9" s="1"/>
  <c r="E33" i="7"/>
  <c r="E33" i="9"/>
  <c r="G33" i="9" s="1"/>
  <c r="J33" i="9" s="1"/>
  <c r="E58" i="7"/>
  <c r="E58" i="9"/>
  <c r="G58" i="9" s="1"/>
  <c r="J58" i="9" s="1"/>
  <c r="E93" i="7"/>
  <c r="E93" i="9"/>
  <c r="G93" i="9" s="1"/>
  <c r="J93" i="9" s="1"/>
  <c r="E63" i="7"/>
  <c r="E63" i="9"/>
  <c r="G63" i="9" s="1"/>
  <c r="J63" i="9" s="1"/>
  <c r="E57" i="7"/>
  <c r="E57" i="9"/>
  <c r="G57" i="9" s="1"/>
  <c r="J57" i="9" s="1"/>
  <c r="E59" i="7"/>
  <c r="E59" i="9"/>
  <c r="G59" i="9" s="1"/>
  <c r="J59" i="9" s="1"/>
  <c r="E90" i="7"/>
  <c r="E90" i="9"/>
  <c r="G90" i="9" s="1"/>
  <c r="J90" i="9" s="1"/>
  <c r="E73" i="7"/>
  <c r="E73" i="9"/>
  <c r="G73" i="9" s="1"/>
  <c r="J73" i="9" s="1"/>
  <c r="E55" i="7"/>
  <c r="E55" i="9"/>
  <c r="G55" i="9" s="1"/>
  <c r="J55" i="9" s="1"/>
  <c r="E15" i="7"/>
  <c r="E15" i="9"/>
  <c r="G15" i="9" s="1"/>
  <c r="J15" i="9" s="1"/>
  <c r="E116" i="7"/>
  <c r="J17" i="11" s="1"/>
  <c r="E116" i="9"/>
  <c r="E72" i="7"/>
  <c r="E72" i="9"/>
  <c r="G72" i="9" s="1"/>
  <c r="J72" i="9" s="1"/>
  <c r="E109" i="7"/>
  <c r="E109" i="9"/>
  <c r="G109" i="9" s="1"/>
  <c r="J109" i="9" s="1"/>
  <c r="E91" i="7"/>
  <c r="E91" i="9"/>
  <c r="G91" i="9" s="1"/>
  <c r="J91" i="9" s="1"/>
  <c r="E83" i="7"/>
  <c r="E83" i="9"/>
  <c r="G83" i="9" s="1"/>
  <c r="J83" i="9" s="1"/>
  <c r="E17" i="7"/>
  <c r="E17" i="9"/>
  <c r="G17" i="9" s="1"/>
  <c r="J17" i="9" s="1"/>
  <c r="E107" i="7"/>
  <c r="E107" i="9"/>
  <c r="G107" i="9" s="1"/>
  <c r="J107" i="9" s="1"/>
  <c r="E68" i="7"/>
  <c r="E68" i="9"/>
  <c r="G68" i="9" s="1"/>
  <c r="J68" i="9" s="1"/>
  <c r="E13" i="7"/>
  <c r="E13" i="9"/>
  <c r="G13" i="9" s="1"/>
  <c r="J13" i="9" s="1"/>
  <c r="E122" i="7"/>
  <c r="I15" i="11" s="1"/>
  <c r="E122" i="9"/>
  <c r="E42" i="7"/>
  <c r="E42" i="9"/>
  <c r="G42" i="9" s="1"/>
  <c r="J42" i="9" s="1"/>
  <c r="E79" i="7"/>
  <c r="E79" i="9"/>
  <c r="G79" i="9" s="1"/>
  <c r="J79" i="9" s="1"/>
  <c r="E76" i="7"/>
  <c r="E76" i="9"/>
  <c r="G76" i="9" s="1"/>
  <c r="J76" i="9" s="1"/>
  <c r="E27" i="7"/>
  <c r="E27" i="9"/>
  <c r="G27" i="9" s="1"/>
  <c r="J27" i="9" s="1"/>
  <c r="E113" i="7"/>
  <c r="E17" i="11" s="1"/>
  <c r="E113" i="9"/>
  <c r="E56" i="7"/>
  <c r="E56" i="9"/>
  <c r="G56" i="9" s="1"/>
  <c r="J56" i="9" s="1"/>
  <c r="E35" i="7"/>
  <c r="E35" i="9"/>
  <c r="G35" i="9" s="1"/>
  <c r="J35" i="9" s="1"/>
  <c r="E23" i="7"/>
  <c r="E23" i="9"/>
  <c r="G23" i="9" s="1"/>
  <c r="J23" i="9" s="1"/>
  <c r="E25" i="7"/>
  <c r="E25" i="9"/>
  <c r="G25" i="9" s="1"/>
  <c r="J25" i="9" s="1"/>
  <c r="E105" i="7"/>
  <c r="E105" i="9"/>
  <c r="G105" i="9" s="1"/>
  <c r="J105" i="9" s="1"/>
  <c r="E52" i="7"/>
  <c r="E52" i="9"/>
  <c r="G52" i="9" s="1"/>
  <c r="J52" i="9" s="1"/>
  <c r="E14" i="7"/>
  <c r="E14" i="9"/>
  <c r="G14" i="9" s="1"/>
  <c r="J14" i="9" s="1"/>
  <c r="E75" i="7"/>
  <c r="E75" i="9"/>
  <c r="G75" i="9" s="1"/>
  <c r="J75" i="9" s="1"/>
  <c r="E70" i="7"/>
  <c r="E70" i="9"/>
  <c r="G70" i="9" s="1"/>
  <c r="J70" i="9" s="1"/>
  <c r="E20" i="7"/>
  <c r="E20" i="9"/>
  <c r="G20" i="9" s="1"/>
  <c r="J20" i="9" s="1"/>
  <c r="E62" i="7"/>
  <c r="E62" i="9"/>
  <c r="G62" i="9" s="1"/>
  <c r="J62" i="9" s="1"/>
  <c r="E45" i="7"/>
  <c r="E45" i="9"/>
  <c r="G45" i="9" s="1"/>
  <c r="J45" i="9" s="1"/>
  <c r="E110" i="7"/>
  <c r="E110" i="9"/>
  <c r="G110" i="9" s="1"/>
  <c r="J110" i="9" s="1"/>
  <c r="E106" i="7"/>
  <c r="E106" i="9"/>
  <c r="G106" i="9" s="1"/>
  <c r="J106" i="9" s="1"/>
  <c r="E85" i="7"/>
  <c r="E85" i="9"/>
  <c r="G85" i="9" s="1"/>
  <c r="J85" i="9" s="1"/>
  <c r="E34" i="7"/>
  <c r="E34" i="9"/>
  <c r="G34" i="9" s="1"/>
  <c r="J34" i="9" s="1"/>
  <c r="E30" i="7"/>
  <c r="E30" i="9"/>
  <c r="G30" i="9" s="1"/>
  <c r="J30" i="9" s="1"/>
  <c r="E49" i="7"/>
  <c r="E49" i="9"/>
  <c r="G49" i="9" s="1"/>
  <c r="J49" i="9" s="1"/>
  <c r="E24" i="7"/>
  <c r="E24" i="9"/>
  <c r="G24" i="9" s="1"/>
  <c r="J24" i="9" s="1"/>
  <c r="E104" i="7"/>
  <c r="E104" i="9"/>
  <c r="G104" i="9" s="1"/>
  <c r="J104" i="9" s="1"/>
  <c r="E65" i="7"/>
  <c r="E65" i="9"/>
  <c r="G65" i="9" s="1"/>
  <c r="J65" i="9" s="1"/>
  <c r="E50" i="7"/>
  <c r="E50" i="9"/>
  <c r="G50" i="9" s="1"/>
  <c r="J50" i="9" s="1"/>
  <c r="E6" i="7"/>
  <c r="E6" i="9"/>
  <c r="G6" i="9" s="1"/>
  <c r="E66" i="7"/>
  <c r="E66" i="9"/>
  <c r="G66" i="9" s="1"/>
  <c r="J66" i="9" s="1"/>
  <c r="E47" i="7"/>
  <c r="E47" i="9"/>
  <c r="G47" i="9" s="1"/>
  <c r="J47" i="9" s="1"/>
  <c r="E95" i="7"/>
  <c r="E95" i="9"/>
  <c r="G95" i="9" s="1"/>
  <c r="J95" i="9" s="1"/>
  <c r="E8" i="7"/>
  <c r="E8" i="9"/>
  <c r="G8" i="9" s="1"/>
  <c r="J8" i="9" s="1"/>
  <c r="E7" i="7"/>
  <c r="E7" i="9"/>
  <c r="G7" i="9" s="1"/>
  <c r="J7" i="9" s="1"/>
  <c r="E89" i="7"/>
  <c r="E89" i="9"/>
  <c r="G89" i="9" s="1"/>
  <c r="J89" i="9" s="1"/>
  <c r="E10" i="7"/>
  <c r="E10" i="9"/>
  <c r="G10" i="9" s="1"/>
  <c r="J10" i="9" s="1"/>
  <c r="E101" i="7"/>
  <c r="E101" i="9"/>
  <c r="G101" i="9" s="1"/>
  <c r="J101" i="9" s="1"/>
  <c r="E9" i="7"/>
  <c r="E9" i="9"/>
  <c r="G9" i="9" s="1"/>
  <c r="J9" i="9" s="1"/>
  <c r="E38" i="7"/>
  <c r="E38" i="9"/>
  <c r="G38" i="9" s="1"/>
  <c r="J38" i="9" s="1"/>
  <c r="E41" i="7"/>
  <c r="E41" i="9"/>
  <c r="G41" i="9" s="1"/>
  <c r="J41" i="9" s="1"/>
  <c r="E28" i="7"/>
  <c r="E28" i="9"/>
  <c r="G28" i="9" s="1"/>
  <c r="J28" i="9" s="1"/>
  <c r="E82" i="7"/>
  <c r="E82" i="9"/>
  <c r="G82" i="9" s="1"/>
  <c r="J82" i="9" s="1"/>
  <c r="E48" i="7"/>
  <c r="E48" i="9"/>
  <c r="G48" i="9" s="1"/>
  <c r="J48" i="9" s="1"/>
  <c r="E80" i="7"/>
  <c r="E80" i="9"/>
  <c r="G80" i="9" s="1"/>
  <c r="J80" i="9" s="1"/>
  <c r="E36" i="7"/>
  <c r="E36" i="9"/>
  <c r="G36" i="9" s="1"/>
  <c r="J36" i="9" s="1"/>
  <c r="E117" i="7"/>
  <c r="E117" i="9"/>
  <c r="E78" i="7"/>
  <c r="E78" i="9"/>
  <c r="G78" i="9" s="1"/>
  <c r="J78" i="9" s="1"/>
  <c r="E29" i="7"/>
  <c r="E29" i="9"/>
  <c r="G29" i="9" s="1"/>
  <c r="J29" i="9" s="1"/>
  <c r="D67" i="9"/>
  <c r="I67" i="9" s="1"/>
  <c r="D68" i="9"/>
  <c r="I68" i="9" s="1"/>
  <c r="D69" i="9"/>
  <c r="I69" i="9" s="1"/>
  <c r="D70" i="9"/>
  <c r="I70" i="9" s="1"/>
  <c r="D69" i="7"/>
  <c r="D68" i="7"/>
  <c r="P8" i="11" s="1"/>
  <c r="D70" i="7"/>
  <c r="Z67" i="7"/>
  <c r="Z68" i="7"/>
  <c r="Z70" i="7"/>
  <c r="Z69" i="7"/>
  <c r="D134" i="8"/>
  <c r="D137" i="8"/>
  <c r="D138" i="8"/>
  <c r="D130" i="8"/>
  <c r="D139" i="8"/>
  <c r="D136" i="8"/>
  <c r="D140" i="8"/>
  <c r="D142" i="8"/>
  <c r="D144" i="8"/>
  <c r="D143" i="8"/>
  <c r="D141" i="8"/>
  <c r="D145" i="8"/>
  <c r="D148" i="8"/>
  <c r="D131" i="8"/>
  <c r="D147" i="8"/>
  <c r="D129" i="8"/>
  <c r="D146" i="8"/>
  <c r="D132" i="8"/>
  <c r="D133" i="8"/>
  <c r="I70" i="7" l="1"/>
  <c r="P10" i="11"/>
  <c r="I69" i="7"/>
  <c r="P9" i="11"/>
  <c r="E135" i="8"/>
  <c r="D25" i="10" s="1"/>
  <c r="C133" i="8"/>
  <c r="B23" i="10" s="1"/>
  <c r="E147" i="8"/>
  <c r="D37" i="10" s="1"/>
  <c r="C147" i="8"/>
  <c r="B37" i="10" s="1"/>
  <c r="E141" i="8"/>
  <c r="D31" i="10" s="1"/>
  <c r="C141" i="8"/>
  <c r="B31" i="10" s="1"/>
  <c r="E140" i="8"/>
  <c r="D30" i="10" s="1"/>
  <c r="C140" i="8"/>
  <c r="B30" i="10" s="1"/>
  <c r="C138" i="8"/>
  <c r="B28" i="10" s="1"/>
  <c r="C132" i="8"/>
  <c r="B22" i="10" s="1"/>
  <c r="C131" i="8"/>
  <c r="B21" i="10" s="1"/>
  <c r="C143" i="8"/>
  <c r="B33" i="10" s="1"/>
  <c r="C136" i="8"/>
  <c r="B26" i="10" s="1"/>
  <c r="E137" i="8"/>
  <c r="D27" i="10" s="1"/>
  <c r="C137" i="8"/>
  <c r="B27" i="10" s="1"/>
  <c r="C146" i="8"/>
  <c r="B36" i="10" s="1"/>
  <c r="E148" i="8"/>
  <c r="C148" i="8"/>
  <c r="B38" i="10" s="1"/>
  <c r="E144" i="8"/>
  <c r="D34" i="10" s="1"/>
  <c r="C144" i="8"/>
  <c r="B34" i="10" s="1"/>
  <c r="E139" i="8"/>
  <c r="D29" i="10" s="1"/>
  <c r="C139" i="8"/>
  <c r="B29" i="10" s="1"/>
  <c r="C134" i="8"/>
  <c r="B24" i="10" s="1"/>
  <c r="C129" i="8"/>
  <c r="B19" i="10" s="1"/>
  <c r="E145" i="8"/>
  <c r="D35" i="10" s="1"/>
  <c r="C145" i="8"/>
  <c r="B35" i="10" s="1"/>
  <c r="E142" i="8"/>
  <c r="D32" i="10" s="1"/>
  <c r="C142" i="8"/>
  <c r="B32" i="10" s="1"/>
  <c r="C130" i="8"/>
  <c r="B20" i="10" s="1"/>
  <c r="J115" i="7"/>
  <c r="V113" i="9"/>
  <c r="D15" i="10" s="1"/>
  <c r="I113" i="9"/>
  <c r="J6" i="9"/>
  <c r="G113" i="9"/>
  <c r="J115" i="9"/>
  <c r="N115" i="9" s="1"/>
  <c r="Z70" i="9"/>
  <c r="Z67" i="9"/>
  <c r="Z68" i="9"/>
  <c r="Z69" i="9"/>
  <c r="E132" i="8"/>
  <c r="D22" i="10" s="1"/>
  <c r="E129" i="8"/>
  <c r="E130" i="8"/>
  <c r="D20" i="10" s="1"/>
  <c r="E133" i="8"/>
  <c r="D23" i="10" s="1"/>
  <c r="E138" i="8"/>
  <c r="D28" i="10" s="1"/>
  <c r="E131" i="8"/>
  <c r="D21" i="10" s="1"/>
  <c r="Z113" i="7"/>
  <c r="E143" i="8"/>
  <c r="D33" i="10" s="1"/>
  <c r="E136" i="8"/>
  <c r="D26" i="10" s="1"/>
  <c r="E146" i="8"/>
  <c r="D36" i="10" s="1"/>
  <c r="E134" i="8"/>
  <c r="D24" i="10" s="1"/>
  <c r="N115" i="7" l="1"/>
  <c r="N29" i="11"/>
  <c r="E149" i="8"/>
  <c r="D38" i="10" s="1"/>
  <c r="D19" i="10"/>
  <c r="Z113" i="9"/>
  <c r="K6" i="9" a="1"/>
  <c r="J113" i="9"/>
  <c r="G111" i="7"/>
  <c r="J111" i="7" s="1"/>
  <c r="G107" i="7"/>
  <c r="J107" i="7" s="1"/>
  <c r="G103" i="7"/>
  <c r="J103" i="7" s="1"/>
  <c r="G99" i="7"/>
  <c r="J99" i="7" s="1"/>
  <c r="G95" i="7"/>
  <c r="J95" i="7" s="1"/>
  <c r="G91" i="7"/>
  <c r="J91" i="7" s="1"/>
  <c r="G87" i="7"/>
  <c r="J87" i="7" s="1"/>
  <c r="G83" i="7"/>
  <c r="J83" i="7" s="1"/>
  <c r="G79" i="7"/>
  <c r="J79" i="7" s="1"/>
  <c r="G75" i="7"/>
  <c r="J75" i="7" s="1"/>
  <c r="G71" i="7"/>
  <c r="J71" i="7" s="1"/>
  <c r="G67" i="7"/>
  <c r="J67" i="7" s="1"/>
  <c r="G63" i="7"/>
  <c r="J63" i="7" s="1"/>
  <c r="G59" i="7"/>
  <c r="J59" i="7" s="1"/>
  <c r="G55" i="7"/>
  <c r="J55" i="7" s="1"/>
  <c r="G51" i="7"/>
  <c r="J51" i="7" s="1"/>
  <c r="G47" i="7"/>
  <c r="J47" i="7" s="1"/>
  <c r="G43" i="7"/>
  <c r="J43" i="7" s="1"/>
  <c r="G39" i="7"/>
  <c r="J39" i="7" s="1"/>
  <c r="G35" i="7"/>
  <c r="J35" i="7" s="1"/>
  <c r="G31" i="7"/>
  <c r="J31" i="7" s="1"/>
  <c r="G27" i="7"/>
  <c r="J27" i="7" s="1"/>
  <c r="G23" i="7"/>
  <c r="J23" i="7" s="1"/>
  <c r="G19" i="7"/>
  <c r="J19" i="7" s="1"/>
  <c r="G15" i="7"/>
  <c r="J15" i="7" s="1"/>
  <c r="G11" i="7"/>
  <c r="J11" i="7" s="1"/>
  <c r="G7" i="7"/>
  <c r="J7" i="7" s="1"/>
  <c r="G110" i="7"/>
  <c r="J110" i="7" s="1"/>
  <c r="G106" i="7"/>
  <c r="J106" i="7" s="1"/>
  <c r="G102" i="7"/>
  <c r="J102" i="7" s="1"/>
  <c r="G98" i="7"/>
  <c r="J98" i="7" s="1"/>
  <c r="G94" i="7"/>
  <c r="J94" i="7" s="1"/>
  <c r="G90" i="7"/>
  <c r="J90" i="7" s="1"/>
  <c r="G86" i="7"/>
  <c r="J86" i="7" s="1"/>
  <c r="G82" i="7"/>
  <c r="J82" i="7" s="1"/>
  <c r="G78" i="7"/>
  <c r="J78" i="7" s="1"/>
  <c r="G74" i="7"/>
  <c r="J74" i="7" s="1"/>
  <c r="G70" i="7"/>
  <c r="J70" i="7" s="1"/>
  <c r="G66" i="7"/>
  <c r="J66" i="7" s="1"/>
  <c r="G62" i="7"/>
  <c r="J62" i="7" s="1"/>
  <c r="G58" i="7"/>
  <c r="J58" i="7" s="1"/>
  <c r="G54" i="7"/>
  <c r="J54" i="7" s="1"/>
  <c r="G50" i="7"/>
  <c r="J50" i="7" s="1"/>
  <c r="G46" i="7"/>
  <c r="J46" i="7" s="1"/>
  <c r="G42" i="7"/>
  <c r="J42" i="7" s="1"/>
  <c r="G38" i="7"/>
  <c r="J38" i="7" s="1"/>
  <c r="G34" i="7"/>
  <c r="J34" i="7" s="1"/>
  <c r="G30" i="7"/>
  <c r="J30" i="7" s="1"/>
  <c r="G26" i="7"/>
  <c r="J26" i="7" s="1"/>
  <c r="G22" i="7"/>
  <c r="J22" i="7" s="1"/>
  <c r="G14" i="7"/>
  <c r="J14" i="7" s="1"/>
  <c r="G10" i="7"/>
  <c r="J10" i="7" s="1"/>
  <c r="G6" i="7"/>
  <c r="G109" i="7"/>
  <c r="J109" i="7" s="1"/>
  <c r="G105" i="7"/>
  <c r="J105" i="7" s="1"/>
  <c r="G101" i="7"/>
  <c r="J101" i="7" s="1"/>
  <c r="G97" i="7"/>
  <c r="J97" i="7" s="1"/>
  <c r="G93" i="7"/>
  <c r="J93" i="7" s="1"/>
  <c r="G89" i="7"/>
  <c r="J89" i="7" s="1"/>
  <c r="G85" i="7"/>
  <c r="J85" i="7" s="1"/>
  <c r="G81" i="7"/>
  <c r="J81" i="7" s="1"/>
  <c r="G77" i="7"/>
  <c r="J77" i="7" s="1"/>
  <c r="G73" i="7"/>
  <c r="J73" i="7" s="1"/>
  <c r="G69" i="7"/>
  <c r="J69" i="7" s="1"/>
  <c r="G65" i="7"/>
  <c r="J65" i="7" s="1"/>
  <c r="G61" i="7"/>
  <c r="J61" i="7" s="1"/>
  <c r="G57" i="7"/>
  <c r="J57" i="7" s="1"/>
  <c r="G53" i="7"/>
  <c r="J53" i="7" s="1"/>
  <c r="G49" i="7"/>
  <c r="J49" i="7" s="1"/>
  <c r="G45" i="7"/>
  <c r="J45" i="7" s="1"/>
  <c r="G41" i="7"/>
  <c r="J41" i="7" s="1"/>
  <c r="G37" i="7"/>
  <c r="J37" i="7" s="1"/>
  <c r="G33" i="7"/>
  <c r="J33" i="7" s="1"/>
  <c r="G29" i="7"/>
  <c r="J29" i="7" s="1"/>
  <c r="G25" i="7"/>
  <c r="J25" i="7" s="1"/>
  <c r="G21" i="7"/>
  <c r="J21" i="7" s="1"/>
  <c r="G17" i="7"/>
  <c r="J17" i="7" s="1"/>
  <c r="G13" i="7"/>
  <c r="J13" i="7" s="1"/>
  <c r="G9" i="7"/>
  <c r="J9" i="7" s="1"/>
  <c r="G112" i="7"/>
  <c r="J112" i="7" s="1"/>
  <c r="G108" i="7"/>
  <c r="J108" i="7" s="1"/>
  <c r="G104" i="7"/>
  <c r="J104" i="7" s="1"/>
  <c r="G100" i="7"/>
  <c r="J100" i="7" s="1"/>
  <c r="G96" i="7"/>
  <c r="J96" i="7" s="1"/>
  <c r="G92" i="7"/>
  <c r="J92" i="7" s="1"/>
  <c r="G88" i="7"/>
  <c r="J88" i="7" s="1"/>
  <c r="G84" i="7"/>
  <c r="J84" i="7" s="1"/>
  <c r="G80" i="7"/>
  <c r="J80" i="7" s="1"/>
  <c r="G76" i="7"/>
  <c r="J76" i="7" s="1"/>
  <c r="G72" i="7"/>
  <c r="J72" i="7" s="1"/>
  <c r="G68" i="7"/>
  <c r="J68" i="7" s="1"/>
  <c r="G64" i="7"/>
  <c r="J64" i="7" s="1"/>
  <c r="G60" i="7"/>
  <c r="J60" i="7" s="1"/>
  <c r="G56" i="7"/>
  <c r="J56" i="7" s="1"/>
  <c r="G52" i="7"/>
  <c r="J52" i="7" s="1"/>
  <c r="G48" i="7"/>
  <c r="J48" i="7" s="1"/>
  <c r="G44" i="7"/>
  <c r="J44" i="7" s="1"/>
  <c r="G40" i="7"/>
  <c r="J40" i="7" s="1"/>
  <c r="G36" i="7"/>
  <c r="J36" i="7" s="1"/>
  <c r="G32" i="7"/>
  <c r="J32" i="7" s="1"/>
  <c r="G28" i="7"/>
  <c r="J28" i="7" s="1"/>
  <c r="G24" i="7"/>
  <c r="J24" i="7" s="1"/>
  <c r="G20" i="7"/>
  <c r="J20" i="7" s="1"/>
  <c r="G16" i="7"/>
  <c r="J16" i="7" s="1"/>
  <c r="G12" i="7"/>
  <c r="J12" i="7" s="1"/>
  <c r="G8" i="7"/>
  <c r="J8" i="7" s="1"/>
  <c r="V113" i="7"/>
  <c r="D14" i="10" s="1"/>
  <c r="I68" i="7"/>
  <c r="I10" i="11" l="1"/>
  <c r="D39" i="10"/>
  <c r="K112" i="9"/>
  <c r="K29" i="9"/>
  <c r="K65" i="9"/>
  <c r="K93" i="9"/>
  <c r="K10" i="9"/>
  <c r="K26" i="9"/>
  <c r="K42" i="9"/>
  <c r="K58" i="9"/>
  <c r="K74" i="9"/>
  <c r="K90" i="9"/>
  <c r="K106" i="9"/>
  <c r="K7" i="9"/>
  <c r="K23" i="9"/>
  <c r="K39" i="9"/>
  <c r="K55" i="9"/>
  <c r="K71" i="9"/>
  <c r="K87" i="9"/>
  <c r="K103" i="9"/>
  <c r="K17" i="9"/>
  <c r="K53" i="9"/>
  <c r="K89" i="9"/>
  <c r="K16" i="9"/>
  <c r="K32" i="9"/>
  <c r="K48" i="9"/>
  <c r="K64" i="9"/>
  <c r="K80" i="9"/>
  <c r="K96" i="9"/>
  <c r="K41" i="9"/>
  <c r="K73" i="9"/>
  <c r="K97" i="9"/>
  <c r="K14" i="9"/>
  <c r="K30" i="9"/>
  <c r="K46" i="9"/>
  <c r="K62" i="9"/>
  <c r="K78" i="9"/>
  <c r="K94" i="9"/>
  <c r="K110" i="9"/>
  <c r="K11" i="9"/>
  <c r="K27" i="9"/>
  <c r="K43" i="9"/>
  <c r="K59" i="9"/>
  <c r="K75" i="9"/>
  <c r="K91" i="9"/>
  <c r="K107" i="9"/>
  <c r="K25" i="9"/>
  <c r="K61" i="9"/>
  <c r="K105" i="9"/>
  <c r="K20" i="9"/>
  <c r="K36" i="9"/>
  <c r="K52" i="9"/>
  <c r="K68" i="9"/>
  <c r="K84" i="9"/>
  <c r="K100" i="9"/>
  <c r="K13" i="9"/>
  <c r="K49" i="9"/>
  <c r="K81" i="9"/>
  <c r="K109" i="9"/>
  <c r="K18" i="9"/>
  <c r="K34" i="9"/>
  <c r="K50" i="9"/>
  <c r="K66" i="9"/>
  <c r="K82" i="9"/>
  <c r="K98" i="9"/>
  <c r="K33" i="9"/>
  <c r="K15" i="9"/>
  <c r="K31" i="9"/>
  <c r="K47" i="9"/>
  <c r="K63" i="9"/>
  <c r="K79" i="9"/>
  <c r="K95" i="9"/>
  <c r="K111" i="9"/>
  <c r="K37" i="9"/>
  <c r="K69" i="9"/>
  <c r="K8" i="9"/>
  <c r="K24" i="9"/>
  <c r="K40" i="9"/>
  <c r="K56" i="9"/>
  <c r="K72" i="9"/>
  <c r="K88" i="9"/>
  <c r="K104" i="9"/>
  <c r="K85" i="9"/>
  <c r="K54" i="9"/>
  <c r="K101" i="9"/>
  <c r="K67" i="9"/>
  <c r="K45" i="9"/>
  <c r="K44" i="9"/>
  <c r="K108" i="9"/>
  <c r="K102" i="9"/>
  <c r="K28" i="9"/>
  <c r="K6" i="9"/>
  <c r="K70" i="9"/>
  <c r="K19" i="9"/>
  <c r="K83" i="9"/>
  <c r="K77" i="9"/>
  <c r="K60" i="9"/>
  <c r="K57" i="9"/>
  <c r="K9" i="9"/>
  <c r="K21" i="9"/>
  <c r="K22" i="9"/>
  <c r="K86" i="9"/>
  <c r="K35" i="9"/>
  <c r="K99" i="9"/>
  <c r="K12" i="9"/>
  <c r="K76" i="9"/>
  <c r="K38" i="9"/>
  <c r="K51" i="9"/>
  <c r="K92" i="9"/>
  <c r="I113" i="7"/>
  <c r="G18" i="7"/>
  <c r="J18" i="7" s="1"/>
  <c r="J6" i="7"/>
  <c r="N76" i="9" l="1"/>
  <c r="L76" i="9"/>
  <c r="W76" i="9" s="1"/>
  <c r="L102" i="9"/>
  <c r="W102" i="9" s="1"/>
  <c r="N102" i="9"/>
  <c r="L33" i="9"/>
  <c r="W33" i="9" s="1"/>
  <c r="N33" i="9"/>
  <c r="L107" i="9"/>
  <c r="W107" i="9" s="1"/>
  <c r="N107" i="9"/>
  <c r="L94" i="9"/>
  <c r="W94" i="9" s="1"/>
  <c r="N94" i="9"/>
  <c r="L41" i="9"/>
  <c r="W41" i="9" s="1"/>
  <c r="N41" i="9"/>
  <c r="N53" i="9"/>
  <c r="L53" i="9"/>
  <c r="W53" i="9" s="1"/>
  <c r="L7" i="9"/>
  <c r="W7" i="9" s="1"/>
  <c r="N7" i="9"/>
  <c r="L58" i="9"/>
  <c r="W58" i="9" s="1"/>
  <c r="N58" i="9"/>
  <c r="N86" i="9"/>
  <c r="L86" i="9"/>
  <c r="W86" i="9" s="1"/>
  <c r="N57" i="9"/>
  <c r="L57" i="9"/>
  <c r="W57" i="9" s="1"/>
  <c r="N67" i="9"/>
  <c r="L67" i="9"/>
  <c r="W67" i="9" s="1"/>
  <c r="L40" i="9"/>
  <c r="W40" i="9" s="1"/>
  <c r="N40" i="9"/>
  <c r="L63" i="9"/>
  <c r="W63" i="9" s="1"/>
  <c r="N63" i="9"/>
  <c r="L50" i="9"/>
  <c r="W50" i="9" s="1"/>
  <c r="N50" i="9"/>
  <c r="L81" i="9"/>
  <c r="W81" i="9" s="1"/>
  <c r="N81" i="9"/>
  <c r="L20" i="9"/>
  <c r="W20" i="9" s="1"/>
  <c r="N20" i="9"/>
  <c r="L43" i="9"/>
  <c r="W43" i="9" s="1"/>
  <c r="N43" i="9"/>
  <c r="L30" i="9"/>
  <c r="W30" i="9" s="1"/>
  <c r="N30" i="9"/>
  <c r="L48" i="9"/>
  <c r="W48" i="9" s="1"/>
  <c r="N48" i="9"/>
  <c r="L71" i="9"/>
  <c r="W71" i="9" s="1"/>
  <c r="N71" i="9"/>
  <c r="N93" i="9"/>
  <c r="L93" i="9"/>
  <c r="W93" i="9" s="1"/>
  <c r="L92" i="9"/>
  <c r="W92" i="9" s="1"/>
  <c r="N92" i="9"/>
  <c r="L12" i="9"/>
  <c r="W12" i="9" s="1"/>
  <c r="N12" i="9"/>
  <c r="L22" i="9"/>
  <c r="W22" i="9" s="1"/>
  <c r="N22" i="9"/>
  <c r="N60" i="9"/>
  <c r="L60" i="9"/>
  <c r="W60" i="9" s="1"/>
  <c r="L70" i="9"/>
  <c r="W70" i="9" s="1"/>
  <c r="N70" i="9"/>
  <c r="N108" i="9"/>
  <c r="L108" i="9"/>
  <c r="W108" i="9" s="1"/>
  <c r="L101" i="9"/>
  <c r="W101" i="9" s="1"/>
  <c r="N101" i="9"/>
  <c r="N88" i="9"/>
  <c r="L88" i="9"/>
  <c r="W88" i="9" s="1"/>
  <c r="L24" i="9"/>
  <c r="W24" i="9" s="1"/>
  <c r="N24" i="9"/>
  <c r="N111" i="9"/>
  <c r="L111" i="9"/>
  <c r="W111" i="9" s="1"/>
  <c r="N47" i="9"/>
  <c r="L47" i="9"/>
  <c r="W47" i="9" s="1"/>
  <c r="N98" i="9"/>
  <c r="L98" i="9"/>
  <c r="W98" i="9" s="1"/>
  <c r="N34" i="9"/>
  <c r="L34" i="9"/>
  <c r="W34" i="9" s="1"/>
  <c r="L49" i="9"/>
  <c r="W49" i="9" s="1"/>
  <c r="N49" i="9"/>
  <c r="L68" i="9"/>
  <c r="W68" i="9" s="1"/>
  <c r="N68" i="9"/>
  <c r="L105" i="9"/>
  <c r="W105" i="9" s="1"/>
  <c r="N105" i="9"/>
  <c r="N91" i="9"/>
  <c r="L91" i="9"/>
  <c r="W91" i="9" s="1"/>
  <c r="L27" i="9"/>
  <c r="W27" i="9" s="1"/>
  <c r="N27" i="9"/>
  <c r="L78" i="9"/>
  <c r="W78" i="9" s="1"/>
  <c r="N78" i="9"/>
  <c r="N14" i="9"/>
  <c r="L14" i="9"/>
  <c r="W14" i="9" s="1"/>
  <c r="N96" i="9"/>
  <c r="L96" i="9"/>
  <c r="W96" i="9" s="1"/>
  <c r="N32" i="9"/>
  <c r="L32" i="9"/>
  <c r="W32" i="9" s="1"/>
  <c r="N17" i="9"/>
  <c r="L17" i="9"/>
  <c r="W17" i="9" s="1"/>
  <c r="L55" i="9"/>
  <c r="W55" i="9" s="1"/>
  <c r="N55" i="9"/>
  <c r="L106" i="9"/>
  <c r="W106" i="9" s="1"/>
  <c r="N106" i="9"/>
  <c r="L42" i="9"/>
  <c r="W42" i="9" s="1"/>
  <c r="N42" i="9"/>
  <c r="L65" i="9"/>
  <c r="W65" i="9" s="1"/>
  <c r="N65" i="9"/>
  <c r="L99" i="9"/>
  <c r="W99" i="9" s="1"/>
  <c r="N99" i="9"/>
  <c r="N21" i="9"/>
  <c r="L21" i="9"/>
  <c r="W21" i="9" s="1"/>
  <c r="L77" i="9"/>
  <c r="W77" i="9" s="1"/>
  <c r="N77" i="9"/>
  <c r="L44" i="9"/>
  <c r="W44" i="9" s="1"/>
  <c r="N44" i="9"/>
  <c r="L54" i="9"/>
  <c r="W54" i="9" s="1"/>
  <c r="N54" i="9"/>
  <c r="L72" i="9"/>
  <c r="W72" i="9" s="1"/>
  <c r="N72" i="9"/>
  <c r="N8" i="9"/>
  <c r="L8" i="9"/>
  <c r="W8" i="9" s="1"/>
  <c r="N95" i="9"/>
  <c r="L95" i="9"/>
  <c r="W95" i="9" s="1"/>
  <c r="N31" i="9"/>
  <c r="L31" i="9"/>
  <c r="W31" i="9" s="1"/>
  <c r="L82" i="9"/>
  <c r="W82" i="9" s="1"/>
  <c r="N82" i="9"/>
  <c r="L18" i="9"/>
  <c r="W18" i="9" s="1"/>
  <c r="N18" i="9"/>
  <c r="L13" i="9"/>
  <c r="W13" i="9" s="1"/>
  <c r="N13" i="9"/>
  <c r="L52" i="9"/>
  <c r="W52" i="9" s="1"/>
  <c r="N52" i="9"/>
  <c r="N61" i="9"/>
  <c r="L61" i="9"/>
  <c r="W61" i="9" s="1"/>
  <c r="N75" i="9"/>
  <c r="L75" i="9"/>
  <c r="W75" i="9" s="1"/>
  <c r="L11" i="9"/>
  <c r="W11" i="9" s="1"/>
  <c r="N11" i="9"/>
  <c r="L62" i="9"/>
  <c r="W62" i="9" s="1"/>
  <c r="N62" i="9"/>
  <c r="L97" i="9"/>
  <c r="W97" i="9" s="1"/>
  <c r="N97" i="9"/>
  <c r="N80" i="9"/>
  <c r="L80" i="9"/>
  <c r="W80" i="9" s="1"/>
  <c r="L16" i="9"/>
  <c r="W16" i="9" s="1"/>
  <c r="N16" i="9"/>
  <c r="N103" i="9"/>
  <c r="L103" i="9"/>
  <c r="W103" i="9" s="1"/>
  <c r="L39" i="9"/>
  <c r="W39" i="9" s="1"/>
  <c r="N39" i="9"/>
  <c r="L90" i="9"/>
  <c r="W90" i="9" s="1"/>
  <c r="N90" i="9"/>
  <c r="L26" i="9"/>
  <c r="W26" i="9" s="1"/>
  <c r="N26" i="9"/>
  <c r="N29" i="9"/>
  <c r="L29" i="9"/>
  <c r="W29" i="9" s="1"/>
  <c r="L19" i="9"/>
  <c r="W19" i="9" s="1"/>
  <c r="N19" i="9"/>
  <c r="N104" i="9"/>
  <c r="L104" i="9"/>
  <c r="W104" i="9" s="1"/>
  <c r="L37" i="9"/>
  <c r="W37" i="9" s="1"/>
  <c r="N37" i="9"/>
  <c r="N84" i="9"/>
  <c r="L84" i="9"/>
  <c r="W84" i="9" s="1"/>
  <c r="N51" i="9"/>
  <c r="L51" i="9"/>
  <c r="W51" i="9" s="1"/>
  <c r="K113" i="9"/>
  <c r="L6" i="9"/>
  <c r="N6" i="9"/>
  <c r="N38" i="9"/>
  <c r="L38" i="9"/>
  <c r="W38" i="9" s="1"/>
  <c r="N35" i="9"/>
  <c r="L35" i="9"/>
  <c r="W35" i="9" s="1"/>
  <c r="L9" i="9"/>
  <c r="W9" i="9" s="1"/>
  <c r="N9" i="9"/>
  <c r="L83" i="9"/>
  <c r="W83" i="9" s="1"/>
  <c r="N83" i="9"/>
  <c r="N28" i="9"/>
  <c r="L28" i="9"/>
  <c r="W28" i="9" s="1"/>
  <c r="L45" i="9"/>
  <c r="W45" i="9" s="1"/>
  <c r="N45" i="9"/>
  <c r="L85" i="9"/>
  <c r="W85" i="9" s="1"/>
  <c r="N85" i="9"/>
  <c r="N56" i="9"/>
  <c r="L56" i="9"/>
  <c r="W56" i="9" s="1"/>
  <c r="N69" i="9"/>
  <c r="L69" i="9"/>
  <c r="W69" i="9" s="1"/>
  <c r="N79" i="9"/>
  <c r="L79" i="9"/>
  <c r="W79" i="9" s="1"/>
  <c r="N15" i="9"/>
  <c r="L15" i="9"/>
  <c r="W15" i="9" s="1"/>
  <c r="N66" i="9"/>
  <c r="L66" i="9"/>
  <c r="W66" i="9" s="1"/>
  <c r="L109" i="9"/>
  <c r="W109" i="9" s="1"/>
  <c r="N109" i="9"/>
  <c r="N100" i="9"/>
  <c r="L100" i="9"/>
  <c r="W100" i="9" s="1"/>
  <c r="L36" i="9"/>
  <c r="W36" i="9" s="1"/>
  <c r="N36" i="9"/>
  <c r="N25" i="9"/>
  <c r="L25" i="9"/>
  <c r="W25" i="9" s="1"/>
  <c r="N59" i="9"/>
  <c r="L59" i="9"/>
  <c r="W59" i="9" s="1"/>
  <c r="L110" i="9"/>
  <c r="W110" i="9" s="1"/>
  <c r="N110" i="9"/>
  <c r="L46" i="9"/>
  <c r="W46" i="9" s="1"/>
  <c r="N46" i="9"/>
  <c r="L73" i="9"/>
  <c r="W73" i="9" s="1"/>
  <c r="N73" i="9"/>
  <c r="L64" i="9"/>
  <c r="W64" i="9" s="1"/>
  <c r="N64" i="9"/>
  <c r="L89" i="9"/>
  <c r="W89" i="9" s="1"/>
  <c r="N89" i="9"/>
  <c r="N87" i="9"/>
  <c r="L87" i="9"/>
  <c r="W87" i="9" s="1"/>
  <c r="L23" i="9"/>
  <c r="W23" i="9" s="1"/>
  <c r="N23" i="9"/>
  <c r="L74" i="9"/>
  <c r="W74" i="9" s="1"/>
  <c r="N74" i="9"/>
  <c r="N10" i="9"/>
  <c r="L10" i="9"/>
  <c r="W10" i="9" s="1"/>
  <c r="L112" i="9"/>
  <c r="W112" i="9" s="1"/>
  <c r="N112" i="9"/>
  <c r="G113" i="7"/>
  <c r="E24" i="11" s="1"/>
  <c r="I24" i="11" s="1"/>
  <c r="J113" i="7"/>
  <c r="K6" i="7" a="1"/>
  <c r="I29" i="11" l="1"/>
  <c r="AA112" i="9"/>
  <c r="AA74" i="9"/>
  <c r="AA23" i="9"/>
  <c r="AA89" i="9"/>
  <c r="AA64" i="9"/>
  <c r="AA73" i="9"/>
  <c r="AA46" i="9"/>
  <c r="AA110" i="9"/>
  <c r="AA36" i="9"/>
  <c r="AA109" i="9"/>
  <c r="AA85" i="9"/>
  <c r="AA45" i="9"/>
  <c r="AA83" i="9"/>
  <c r="AA9" i="9"/>
  <c r="L113" i="9"/>
  <c r="W6" i="9"/>
  <c r="AA51" i="9"/>
  <c r="AA84" i="9"/>
  <c r="AA104" i="9"/>
  <c r="AA29" i="9"/>
  <c r="AA103" i="9"/>
  <c r="AA80" i="9"/>
  <c r="AA75" i="9"/>
  <c r="AA61" i="9"/>
  <c r="AA31" i="9"/>
  <c r="AA95" i="9"/>
  <c r="AA8" i="9"/>
  <c r="AA21" i="9"/>
  <c r="AA17" i="9"/>
  <c r="AA32" i="9"/>
  <c r="AA96" i="9"/>
  <c r="AA14" i="9"/>
  <c r="AA91" i="9"/>
  <c r="AA34" i="9"/>
  <c r="AA98" i="9"/>
  <c r="AA47" i="9"/>
  <c r="AA111" i="9"/>
  <c r="AA88" i="9"/>
  <c r="AA108" i="9"/>
  <c r="AA60" i="9"/>
  <c r="AA93" i="9"/>
  <c r="AA57" i="9"/>
  <c r="AA86" i="9"/>
  <c r="AA53" i="9"/>
  <c r="AA76" i="9"/>
  <c r="AA10" i="9"/>
  <c r="AA59" i="9"/>
  <c r="AA69" i="9"/>
  <c r="AA90" i="9"/>
  <c r="AA16" i="9"/>
  <c r="AA62" i="9"/>
  <c r="AA52" i="9"/>
  <c r="AA18" i="9"/>
  <c r="AA72" i="9"/>
  <c r="AA77" i="9"/>
  <c r="AA99" i="9"/>
  <c r="AA42" i="9"/>
  <c r="AA55" i="9"/>
  <c r="AA78" i="9"/>
  <c r="AA27" i="9"/>
  <c r="AA105" i="9"/>
  <c r="AA49" i="9"/>
  <c r="AA24" i="9"/>
  <c r="AA101" i="9"/>
  <c r="AA22" i="9"/>
  <c r="AA12" i="9"/>
  <c r="AA92" i="9"/>
  <c r="AA71" i="9"/>
  <c r="AA48" i="9"/>
  <c r="AA30" i="9"/>
  <c r="AA43" i="9"/>
  <c r="AA20" i="9"/>
  <c r="AA81" i="9"/>
  <c r="AA50" i="9"/>
  <c r="AA63" i="9"/>
  <c r="AA40" i="9"/>
  <c r="AA58" i="9"/>
  <c r="AA7" i="9"/>
  <c r="AA41" i="9"/>
  <c r="AA94" i="9"/>
  <c r="AA107" i="9"/>
  <c r="AA33" i="9"/>
  <c r="AA102" i="9"/>
  <c r="AA37" i="9"/>
  <c r="AA19" i="9"/>
  <c r="AA26" i="9"/>
  <c r="AA39" i="9"/>
  <c r="AA97" i="9"/>
  <c r="AA11" i="9"/>
  <c r="AA13" i="9"/>
  <c r="AA82" i="9"/>
  <c r="AA54" i="9"/>
  <c r="AA44" i="9"/>
  <c r="AA65" i="9"/>
  <c r="AA106" i="9"/>
  <c r="AA67" i="9"/>
  <c r="AA87" i="9"/>
  <c r="AA25" i="9"/>
  <c r="AA100" i="9"/>
  <c r="AA66" i="9"/>
  <c r="AA15" i="9"/>
  <c r="AA79" i="9"/>
  <c r="AA56" i="9"/>
  <c r="AA28" i="9"/>
  <c r="AA35" i="9"/>
  <c r="AA38" i="9"/>
  <c r="N113" i="9"/>
  <c r="N117" i="9" s="1"/>
  <c r="O117" i="9" s="1"/>
  <c r="P117" i="9" s="1"/>
  <c r="AA68" i="9"/>
  <c r="AA70" i="9"/>
  <c r="K6" i="7"/>
  <c r="N6" i="7" s="1"/>
  <c r="K112" i="7"/>
  <c r="N112" i="7" s="1"/>
  <c r="K80" i="7"/>
  <c r="K52" i="7"/>
  <c r="K20" i="7"/>
  <c r="L20" i="7" s="1"/>
  <c r="W20" i="7" s="1"/>
  <c r="K103" i="7"/>
  <c r="N103" i="7" s="1"/>
  <c r="K87" i="7"/>
  <c r="N87" i="7" s="1"/>
  <c r="K71" i="7"/>
  <c r="K55" i="7"/>
  <c r="L55" i="7" s="1"/>
  <c r="W55" i="7" s="1"/>
  <c r="K39" i="7"/>
  <c r="L39" i="7" s="1"/>
  <c r="W39" i="7" s="1"/>
  <c r="K23" i="7"/>
  <c r="K7" i="7"/>
  <c r="K97" i="7"/>
  <c r="N97" i="7" s="1"/>
  <c r="K81" i="7"/>
  <c r="L81" i="7" s="1"/>
  <c r="W81" i="7" s="1"/>
  <c r="K65" i="7"/>
  <c r="N65" i="7" s="1"/>
  <c r="K49" i="7"/>
  <c r="K33" i="7"/>
  <c r="N33" i="7" s="1"/>
  <c r="K17" i="7"/>
  <c r="N17" i="7" s="1"/>
  <c r="K100" i="7"/>
  <c r="K68" i="7"/>
  <c r="K32" i="7"/>
  <c r="L32" i="7" s="1"/>
  <c r="W32" i="7" s="1"/>
  <c r="CR32" i="8" s="1"/>
  <c r="K110" i="7"/>
  <c r="N110" i="7" s="1"/>
  <c r="K94" i="7"/>
  <c r="N94" i="7" s="1"/>
  <c r="K78" i="7"/>
  <c r="K62" i="7"/>
  <c r="N62" i="7" s="1"/>
  <c r="K46" i="7"/>
  <c r="L46" i="7" s="1"/>
  <c r="W46" i="7" s="1"/>
  <c r="K30" i="7"/>
  <c r="K14" i="7"/>
  <c r="K60" i="7"/>
  <c r="N60" i="7" s="1"/>
  <c r="K107" i="7"/>
  <c r="L107" i="7" s="1"/>
  <c r="W107" i="7" s="1"/>
  <c r="K91" i="7"/>
  <c r="N91" i="7" s="1"/>
  <c r="K75" i="7"/>
  <c r="K27" i="7"/>
  <c r="N27" i="7" s="1"/>
  <c r="K11" i="7"/>
  <c r="L11" i="7" s="1"/>
  <c r="W11" i="7" s="1"/>
  <c r="CR11" i="8" s="1"/>
  <c r="K69" i="7"/>
  <c r="K37" i="7"/>
  <c r="K76" i="7"/>
  <c r="L76" i="7" s="1"/>
  <c r="W76" i="7" s="1"/>
  <c r="CR76" i="8" s="1"/>
  <c r="K98" i="7"/>
  <c r="N98" i="7" s="1"/>
  <c r="K50" i="7"/>
  <c r="L50" i="7" s="1"/>
  <c r="W50" i="7" s="1"/>
  <c r="CR50" i="8" s="1"/>
  <c r="K104" i="7"/>
  <c r="K72" i="7"/>
  <c r="L72" i="7" s="1"/>
  <c r="W72" i="7" s="1"/>
  <c r="K44" i="7"/>
  <c r="L44" i="7" s="1"/>
  <c r="W44" i="7" s="1"/>
  <c r="K8" i="7"/>
  <c r="L8" i="7" s="1"/>
  <c r="W8" i="7" s="1"/>
  <c r="K99" i="7"/>
  <c r="K83" i="7"/>
  <c r="L83" i="7" s="1"/>
  <c r="W83" i="7" s="1"/>
  <c r="K67" i="7"/>
  <c r="N67" i="7" s="1"/>
  <c r="K51" i="7"/>
  <c r="L51" i="7" s="1"/>
  <c r="W51" i="7" s="1"/>
  <c r="CR51" i="8" s="1"/>
  <c r="K35" i="7"/>
  <c r="K19" i="7"/>
  <c r="N19" i="7" s="1"/>
  <c r="K109" i="7"/>
  <c r="L109" i="7" s="1"/>
  <c r="W109" i="7" s="1"/>
  <c r="K93" i="7"/>
  <c r="L93" i="7" s="1"/>
  <c r="W93" i="7" s="1"/>
  <c r="K77" i="7"/>
  <c r="K61" i="7"/>
  <c r="L61" i="7" s="1"/>
  <c r="W61" i="7" s="1"/>
  <c r="K45" i="7"/>
  <c r="L45" i="7" s="1"/>
  <c r="W45" i="7" s="1"/>
  <c r="CR45" i="8" s="1"/>
  <c r="K29" i="7"/>
  <c r="N29" i="7" s="1"/>
  <c r="K13" i="7"/>
  <c r="L13" i="7" s="1"/>
  <c r="W13" i="7" s="1"/>
  <c r="CR13" i="8" s="1"/>
  <c r="K92" i="7"/>
  <c r="N92" i="7" s="1"/>
  <c r="K56" i="7"/>
  <c r="L56" i="7" s="1"/>
  <c r="W56" i="7" s="1"/>
  <c r="K24" i="7"/>
  <c r="N24" i="7" s="1"/>
  <c r="K106" i="7"/>
  <c r="K90" i="7"/>
  <c r="N90" i="7" s="1"/>
  <c r="K74" i="7"/>
  <c r="N74" i="7" s="1"/>
  <c r="K58" i="7"/>
  <c r="K42" i="7"/>
  <c r="K26" i="7"/>
  <c r="N26" i="7" s="1"/>
  <c r="K10" i="7"/>
  <c r="L10" i="7" s="1"/>
  <c r="W10" i="7" s="1"/>
  <c r="K28" i="7"/>
  <c r="K59" i="7"/>
  <c r="K85" i="7"/>
  <c r="N85" i="7" s="1"/>
  <c r="K21" i="7"/>
  <c r="N21" i="7" s="1"/>
  <c r="K12" i="7"/>
  <c r="L12" i="7" s="1"/>
  <c r="W12" i="7" s="1"/>
  <c r="K66" i="7"/>
  <c r="K18" i="7"/>
  <c r="N18" i="7" s="1"/>
  <c r="K96" i="7"/>
  <c r="N96" i="7" s="1"/>
  <c r="K64" i="7"/>
  <c r="K36" i="7"/>
  <c r="K111" i="7"/>
  <c r="L111" i="7" s="1"/>
  <c r="W111" i="7" s="1"/>
  <c r="CR109" i="8" s="1"/>
  <c r="DA109" i="8" s="1"/>
  <c r="K95" i="7"/>
  <c r="N95" i="7" s="1"/>
  <c r="K79" i="7"/>
  <c r="L79" i="7" s="1"/>
  <c r="W79" i="7" s="1"/>
  <c r="CR111" i="8" s="1"/>
  <c r="DA111" i="8" s="1"/>
  <c r="K63" i="7"/>
  <c r="K47" i="7"/>
  <c r="L47" i="7" s="1"/>
  <c r="W47" i="7" s="1"/>
  <c r="CR47" i="8" s="1"/>
  <c r="K31" i="7"/>
  <c r="N31" i="7" s="1"/>
  <c r="K15" i="7"/>
  <c r="K105" i="7"/>
  <c r="K89" i="7"/>
  <c r="N89" i="7" s="1"/>
  <c r="K73" i="7"/>
  <c r="L73" i="7" s="1"/>
  <c r="W73" i="7" s="1"/>
  <c r="CR73" i="8" s="1"/>
  <c r="K57" i="7"/>
  <c r="K41" i="7"/>
  <c r="K25" i="7"/>
  <c r="N25" i="7" s="1"/>
  <c r="K9" i="7"/>
  <c r="L9" i="7" s="1"/>
  <c r="W9" i="7" s="1"/>
  <c r="K84" i="7"/>
  <c r="K48" i="7"/>
  <c r="K16" i="7"/>
  <c r="L16" i="7" s="1"/>
  <c r="W16" i="7" s="1"/>
  <c r="K102" i="7"/>
  <c r="N102" i="7" s="1"/>
  <c r="K86" i="7"/>
  <c r="K70" i="7"/>
  <c r="N70" i="7" s="1"/>
  <c r="K54" i="7"/>
  <c r="N54" i="7" s="1"/>
  <c r="K38" i="7"/>
  <c r="N38" i="7" s="1"/>
  <c r="K22" i="7"/>
  <c r="L22" i="7" s="1"/>
  <c r="W22" i="7" s="1"/>
  <c r="K88" i="7"/>
  <c r="K43" i="7"/>
  <c r="L43" i="7" s="1"/>
  <c r="W43" i="7" s="1"/>
  <c r="K101" i="7"/>
  <c r="N101" i="7" s="1"/>
  <c r="K53" i="7"/>
  <c r="L53" i="7" s="1"/>
  <c r="W53" i="7" s="1"/>
  <c r="K108" i="7"/>
  <c r="N108" i="7" s="1"/>
  <c r="K40" i="7"/>
  <c r="L40" i="7" s="1"/>
  <c r="W40" i="7" s="1"/>
  <c r="K82" i="7"/>
  <c r="L82" i="7" s="1"/>
  <c r="W82" i="7" s="1"/>
  <c r="CR112" i="8" s="1"/>
  <c r="DA112" i="8" s="1"/>
  <c r="K34" i="7"/>
  <c r="L34" i="7" s="1"/>
  <c r="W34" i="7" s="1"/>
  <c r="CR34" i="8" s="1"/>
  <c r="AA53" i="7" l="1"/>
  <c r="CR53" i="8"/>
  <c r="AA22" i="7"/>
  <c r="CR22" i="8"/>
  <c r="AA12" i="7"/>
  <c r="CR12" i="8"/>
  <c r="AA93" i="7"/>
  <c r="CR91" i="8"/>
  <c r="AA8" i="7"/>
  <c r="CR8" i="8"/>
  <c r="AA9" i="7"/>
  <c r="CR9" i="8"/>
  <c r="AA10" i="7"/>
  <c r="CR10" i="8"/>
  <c r="AA56" i="7"/>
  <c r="CR56" i="8"/>
  <c r="AA109" i="7"/>
  <c r="CR107" i="8"/>
  <c r="AA44" i="7"/>
  <c r="CR44" i="8"/>
  <c r="AA107" i="7"/>
  <c r="CR105" i="8"/>
  <c r="AA46" i="7"/>
  <c r="CR46" i="8"/>
  <c r="AA81" i="7"/>
  <c r="CR80" i="8"/>
  <c r="AA39" i="7"/>
  <c r="CR39" i="8"/>
  <c r="AA40" i="7"/>
  <c r="CR40" i="8"/>
  <c r="AA43" i="7"/>
  <c r="CR43" i="8"/>
  <c r="AA16" i="7"/>
  <c r="CR16" i="8"/>
  <c r="AA61" i="7"/>
  <c r="CR61" i="8"/>
  <c r="AA83" i="7"/>
  <c r="CR81" i="8"/>
  <c r="AA72" i="7"/>
  <c r="CR72" i="8"/>
  <c r="AA55" i="7"/>
  <c r="CR55" i="8"/>
  <c r="AA20" i="7"/>
  <c r="CR20" i="8"/>
  <c r="AA73" i="7"/>
  <c r="CA28" i="8"/>
  <c r="AA13" i="7"/>
  <c r="AA34" i="7"/>
  <c r="AA79" i="7"/>
  <c r="CA43" i="8"/>
  <c r="AA51" i="7"/>
  <c r="CA20" i="8"/>
  <c r="AA50" i="7"/>
  <c r="CA19" i="8"/>
  <c r="AA47" i="7"/>
  <c r="AA111" i="7"/>
  <c r="CA41" i="8"/>
  <c r="AA76" i="7"/>
  <c r="CA31" i="8"/>
  <c r="AA32" i="7"/>
  <c r="AA82" i="7"/>
  <c r="CA44" i="8"/>
  <c r="AA45" i="7"/>
  <c r="CA16" i="8"/>
  <c r="AA11" i="7"/>
  <c r="CA7" i="8"/>
  <c r="R97" i="9"/>
  <c r="S97" i="9" s="1"/>
  <c r="R93" i="9"/>
  <c r="S93" i="9" s="1"/>
  <c r="R89" i="9"/>
  <c r="S89" i="9" s="1"/>
  <c r="R84" i="9"/>
  <c r="S84" i="9" s="1"/>
  <c r="R80" i="9"/>
  <c r="S80" i="9" s="1"/>
  <c r="R67" i="9"/>
  <c r="S67" i="9" s="1"/>
  <c r="R20" i="9"/>
  <c r="S20" i="9" s="1"/>
  <c r="R46" i="9"/>
  <c r="S46" i="9" s="1"/>
  <c r="R59" i="9"/>
  <c r="S59" i="9" s="1"/>
  <c r="R72" i="9"/>
  <c r="S72" i="9" s="1"/>
  <c r="R10" i="9"/>
  <c r="S10" i="9" s="1"/>
  <c r="R30" i="9"/>
  <c r="S30" i="9" s="1"/>
  <c r="R76" i="9"/>
  <c r="S76" i="9" s="1"/>
  <c r="R13" i="9"/>
  <c r="S13" i="9" s="1"/>
  <c r="R39" i="9"/>
  <c r="S39" i="9" s="1"/>
  <c r="R34" i="9"/>
  <c r="S34" i="9" s="1"/>
  <c r="R52" i="9"/>
  <c r="S52" i="9" s="1"/>
  <c r="R101" i="9"/>
  <c r="S101" i="9" s="1"/>
  <c r="R15" i="9"/>
  <c r="S15" i="9" s="1"/>
  <c r="R103" i="9"/>
  <c r="S103" i="9" s="1"/>
  <c r="R18" i="9"/>
  <c r="S18" i="9" s="1"/>
  <c r="R42" i="9"/>
  <c r="S42" i="9" s="1"/>
  <c r="R61" i="9"/>
  <c r="S61" i="9" s="1"/>
  <c r="R57" i="9"/>
  <c r="S57" i="9" s="1"/>
  <c r="R77" i="9"/>
  <c r="S77" i="9" s="1"/>
  <c r="R23" i="9"/>
  <c r="S23" i="9" s="1"/>
  <c r="R73" i="9"/>
  <c r="S73" i="9" s="1"/>
  <c r="R43" i="9"/>
  <c r="S43" i="9" s="1"/>
  <c r="R64" i="9"/>
  <c r="S64" i="9" s="1"/>
  <c r="R106" i="9"/>
  <c r="S106" i="9" s="1"/>
  <c r="R81" i="9"/>
  <c r="S81" i="9" s="1"/>
  <c r="R65" i="9"/>
  <c r="S65" i="9" s="1"/>
  <c r="R109" i="9"/>
  <c r="S109" i="9" s="1"/>
  <c r="R8" i="9"/>
  <c r="S8" i="9" s="1"/>
  <c r="R48" i="9"/>
  <c r="S48" i="9" s="1"/>
  <c r="R66" i="9"/>
  <c r="S66" i="9" s="1"/>
  <c r="R35" i="9"/>
  <c r="S35" i="9" s="1"/>
  <c r="R102" i="9"/>
  <c r="S102" i="9" s="1"/>
  <c r="R100" i="9"/>
  <c r="S100" i="9" s="1"/>
  <c r="R96" i="9"/>
  <c r="S96" i="9" s="1"/>
  <c r="R92" i="9"/>
  <c r="S92" i="9" s="1"/>
  <c r="R88" i="9"/>
  <c r="S88" i="9" s="1"/>
  <c r="R83" i="9"/>
  <c r="S83" i="9" s="1"/>
  <c r="R85" i="9"/>
  <c r="S85" i="9" s="1"/>
  <c r="R31" i="9"/>
  <c r="S31" i="9" s="1"/>
  <c r="R24" i="9"/>
  <c r="S24" i="9" s="1"/>
  <c r="R7" i="9"/>
  <c r="S7" i="9" s="1"/>
  <c r="R51" i="9"/>
  <c r="S51" i="9" s="1"/>
  <c r="R78" i="9"/>
  <c r="S78" i="9" s="1"/>
  <c r="R19" i="9"/>
  <c r="S19" i="9" s="1"/>
  <c r="R63" i="9"/>
  <c r="S63" i="9" s="1"/>
  <c r="R110" i="9"/>
  <c r="S110" i="9" s="1"/>
  <c r="R17" i="9"/>
  <c r="S17" i="9" s="1"/>
  <c r="R11" i="9"/>
  <c r="S11" i="9" s="1"/>
  <c r="R44" i="9"/>
  <c r="S44" i="9" s="1"/>
  <c r="R56" i="9"/>
  <c r="S56" i="9" s="1"/>
  <c r="R105" i="9"/>
  <c r="S105" i="9" s="1"/>
  <c r="R41" i="9"/>
  <c r="S41" i="9" s="1"/>
  <c r="R107" i="9"/>
  <c r="S107" i="9" s="1"/>
  <c r="R22" i="9"/>
  <c r="S22" i="9" s="1"/>
  <c r="R74" i="9"/>
  <c r="S74" i="9" s="1"/>
  <c r="R33" i="9"/>
  <c r="S33" i="9" s="1"/>
  <c r="R38" i="9"/>
  <c r="S38" i="9" s="1"/>
  <c r="R75" i="9"/>
  <c r="S75" i="9" s="1"/>
  <c r="R45" i="9"/>
  <c r="S45" i="9" s="1"/>
  <c r="R111" i="9"/>
  <c r="S111" i="9" s="1"/>
  <c r="R32" i="9"/>
  <c r="S32" i="9" s="1"/>
  <c r="R79" i="9"/>
  <c r="S79" i="9" s="1"/>
  <c r="R99" i="9"/>
  <c r="S99" i="9" s="1"/>
  <c r="R95" i="9"/>
  <c r="S95" i="9" s="1"/>
  <c r="R91" i="9"/>
  <c r="S91" i="9" s="1"/>
  <c r="R87" i="9"/>
  <c r="S87" i="9" s="1"/>
  <c r="R82" i="9"/>
  <c r="S82" i="9" s="1"/>
  <c r="R68" i="9"/>
  <c r="S68" i="9" s="1"/>
  <c r="R12" i="9"/>
  <c r="S12" i="9" s="1"/>
  <c r="R28" i="9"/>
  <c r="S28" i="9" s="1"/>
  <c r="R40" i="9"/>
  <c r="S40" i="9" s="1"/>
  <c r="R55" i="9"/>
  <c r="S55" i="9" s="1"/>
  <c r="R112" i="9"/>
  <c r="S112" i="9" s="1"/>
  <c r="R27" i="9"/>
  <c r="S27" i="9" s="1"/>
  <c r="R58" i="9"/>
  <c r="S58" i="9" s="1"/>
  <c r="R6" i="9"/>
  <c r="S6" i="9" s="1"/>
  <c r="R21" i="9"/>
  <c r="S21" i="9" s="1"/>
  <c r="R37" i="9"/>
  <c r="S37" i="9" s="1"/>
  <c r="R70" i="9"/>
  <c r="S70" i="9" s="1"/>
  <c r="R62" i="9"/>
  <c r="S62" i="9" s="1"/>
  <c r="R113" i="9"/>
  <c r="R50" i="9"/>
  <c r="S50" i="9" s="1"/>
  <c r="R9" i="9"/>
  <c r="S9" i="9" s="1"/>
  <c r="R26" i="9"/>
  <c r="S26" i="9" s="1"/>
  <c r="R29" i="9"/>
  <c r="S29" i="9" s="1"/>
  <c r="R49" i="9"/>
  <c r="S49" i="9" s="1"/>
  <c r="R71" i="9"/>
  <c r="S71" i="9" s="1"/>
  <c r="R104" i="9"/>
  <c r="S104" i="9" s="1"/>
  <c r="R36" i="9"/>
  <c r="S36" i="9" s="1"/>
  <c r="R98" i="9"/>
  <c r="S98" i="9" s="1"/>
  <c r="R94" i="9"/>
  <c r="S94" i="9" s="1"/>
  <c r="R90" i="9"/>
  <c r="S90" i="9" s="1"/>
  <c r="R86" i="9"/>
  <c r="S86" i="9" s="1"/>
  <c r="R69" i="9"/>
  <c r="S69" i="9" s="1"/>
  <c r="R16" i="9"/>
  <c r="S16" i="9" s="1"/>
  <c r="R60" i="9"/>
  <c r="S60" i="9" s="1"/>
  <c r="R47" i="9"/>
  <c r="S47" i="9" s="1"/>
  <c r="R25" i="9"/>
  <c r="S25" i="9" s="1"/>
  <c r="R108" i="9"/>
  <c r="S108" i="9" s="1"/>
  <c r="R14" i="9"/>
  <c r="S14" i="9" s="1"/>
  <c r="R53" i="9"/>
  <c r="S53" i="9" s="1"/>
  <c r="R54" i="9"/>
  <c r="S54" i="9" s="1"/>
  <c r="AA6" i="9"/>
  <c r="W113" i="9"/>
  <c r="E15" i="10" s="1"/>
  <c r="L74" i="7"/>
  <c r="W74" i="7" s="1"/>
  <c r="CR74" i="8" s="1"/>
  <c r="N109" i="7"/>
  <c r="N39" i="7"/>
  <c r="L6" i="7"/>
  <c r="W6" i="7" s="1"/>
  <c r="CR6" i="8" s="1"/>
  <c r="L96" i="7"/>
  <c r="W96" i="7" s="1"/>
  <c r="N10" i="7"/>
  <c r="N9" i="7"/>
  <c r="L102" i="7"/>
  <c r="W102" i="7" s="1"/>
  <c r="CR100" i="8" s="1"/>
  <c r="N11" i="7"/>
  <c r="L98" i="7"/>
  <c r="W98" i="7" s="1"/>
  <c r="L101" i="7"/>
  <c r="W101" i="7" s="1"/>
  <c r="CR99" i="8" s="1"/>
  <c r="N45" i="7"/>
  <c r="L31" i="7"/>
  <c r="W31" i="7" s="1"/>
  <c r="L112" i="7"/>
  <c r="W112" i="7" s="1"/>
  <c r="CR110" i="8" s="1"/>
  <c r="DA110" i="8" s="1"/>
  <c r="L67" i="7"/>
  <c r="W67" i="7" s="1"/>
  <c r="CR67" i="8" s="1"/>
  <c r="L95" i="7"/>
  <c r="W95" i="7" s="1"/>
  <c r="CR93" i="8" s="1"/>
  <c r="L110" i="7"/>
  <c r="W110" i="7" s="1"/>
  <c r="L21" i="7"/>
  <c r="W21" i="7" s="1"/>
  <c r="N44" i="7"/>
  <c r="L38" i="7"/>
  <c r="W38" i="7" s="1"/>
  <c r="L17" i="7"/>
  <c r="W17" i="7" s="1"/>
  <c r="CR17" i="8" s="1"/>
  <c r="N82" i="7"/>
  <c r="N46" i="7"/>
  <c r="N73" i="7"/>
  <c r="N107" i="7"/>
  <c r="L103" i="7"/>
  <c r="W103" i="7" s="1"/>
  <c r="N56" i="7"/>
  <c r="N81" i="7"/>
  <c r="N53" i="7"/>
  <c r="N22" i="7"/>
  <c r="N79" i="7"/>
  <c r="N76" i="7"/>
  <c r="N40" i="7"/>
  <c r="L26" i="7"/>
  <c r="W26" i="7" s="1"/>
  <c r="N83" i="7"/>
  <c r="L89" i="7"/>
  <c r="W89" i="7" s="1"/>
  <c r="CR87" i="8" s="1"/>
  <c r="L85" i="7"/>
  <c r="W85" i="7" s="1"/>
  <c r="N47" i="7"/>
  <c r="N43" i="7"/>
  <c r="L27" i="7"/>
  <c r="W27" i="7" s="1"/>
  <c r="L25" i="7"/>
  <c r="W25" i="7" s="1"/>
  <c r="L92" i="7"/>
  <c r="W92" i="7" s="1"/>
  <c r="L108" i="7"/>
  <c r="W108" i="7" s="1"/>
  <c r="N88" i="7"/>
  <c r="L70" i="7"/>
  <c r="W70" i="7" s="1"/>
  <c r="L48" i="7"/>
  <c r="W48" i="7" s="1"/>
  <c r="N41" i="7"/>
  <c r="L105" i="7"/>
  <c r="W105" i="7" s="1"/>
  <c r="L63" i="7"/>
  <c r="W63" i="7" s="1"/>
  <c r="N36" i="7"/>
  <c r="N66" i="7"/>
  <c r="N59" i="7"/>
  <c r="L42" i="7"/>
  <c r="W42" i="7" s="1"/>
  <c r="N106" i="7"/>
  <c r="N13" i="7"/>
  <c r="N77" i="7"/>
  <c r="L35" i="7"/>
  <c r="W35" i="7" s="1"/>
  <c r="N99" i="7"/>
  <c r="L104" i="7"/>
  <c r="W104" i="7" s="1"/>
  <c r="L37" i="7"/>
  <c r="W37" i="7" s="1"/>
  <c r="CR37" i="8" s="1"/>
  <c r="N75" i="7"/>
  <c r="L14" i="7"/>
  <c r="W14" i="7" s="1"/>
  <c r="N78" i="7"/>
  <c r="N68" i="7"/>
  <c r="L49" i="7"/>
  <c r="W49" i="7" s="1"/>
  <c r="CR49" i="8" s="1"/>
  <c r="L7" i="7"/>
  <c r="W7" i="7" s="1"/>
  <c r="N71" i="7"/>
  <c r="N52" i="7"/>
  <c r="N34" i="7"/>
  <c r="L86" i="7"/>
  <c r="W86" i="7" s="1"/>
  <c r="L84" i="7"/>
  <c r="W84" i="7" s="1"/>
  <c r="L57" i="7"/>
  <c r="W57" i="7" s="1"/>
  <c r="N15" i="7"/>
  <c r="L64" i="7"/>
  <c r="W64" i="7" s="1"/>
  <c r="N12" i="7"/>
  <c r="L28" i="7"/>
  <c r="W28" i="7" s="1"/>
  <c r="N58" i="7"/>
  <c r="L24" i="7"/>
  <c r="W24" i="7" s="1"/>
  <c r="CR24" i="8" s="1"/>
  <c r="L29" i="7"/>
  <c r="W29" i="7" s="1"/>
  <c r="N93" i="7"/>
  <c r="N51" i="7"/>
  <c r="N8" i="7"/>
  <c r="N50" i="7"/>
  <c r="L69" i="7"/>
  <c r="W69" i="7" s="1"/>
  <c r="L91" i="7"/>
  <c r="W91" i="7" s="1"/>
  <c r="N30" i="7"/>
  <c r="L94" i="7"/>
  <c r="W94" i="7" s="1"/>
  <c r="CR92" i="8" s="1"/>
  <c r="L100" i="7"/>
  <c r="W100" i="7" s="1"/>
  <c r="L65" i="7"/>
  <c r="W65" i="7" s="1"/>
  <c r="N23" i="7"/>
  <c r="L87" i="7"/>
  <c r="W87" i="7" s="1"/>
  <c r="L80" i="7"/>
  <c r="W80" i="7" s="1"/>
  <c r="CR79" i="8" s="1"/>
  <c r="N69" i="7"/>
  <c r="L19" i="7"/>
  <c r="W19" i="7" s="1"/>
  <c r="CR19" i="8" s="1"/>
  <c r="N20" i="7"/>
  <c r="L33" i="7"/>
  <c r="W33" i="7" s="1"/>
  <c r="L18" i="7"/>
  <c r="W18" i="7" s="1"/>
  <c r="N64" i="7"/>
  <c r="N72" i="7"/>
  <c r="N55" i="7"/>
  <c r="N111" i="7"/>
  <c r="L60" i="7"/>
  <c r="W60" i="7" s="1"/>
  <c r="CR60" i="8" s="1"/>
  <c r="N80" i="7"/>
  <c r="L62" i="7"/>
  <c r="W62" i="7" s="1"/>
  <c r="L97" i="7"/>
  <c r="W97" i="7" s="1"/>
  <c r="CR95" i="8" s="1"/>
  <c r="L58" i="7"/>
  <c r="W58" i="7" s="1"/>
  <c r="CR58" i="8" s="1"/>
  <c r="L54" i="7"/>
  <c r="W54" i="7" s="1"/>
  <c r="CR54" i="8" s="1"/>
  <c r="N100" i="7"/>
  <c r="N61" i="7"/>
  <c r="L15" i="7"/>
  <c r="W15" i="7" s="1"/>
  <c r="N32" i="7"/>
  <c r="N28" i="7"/>
  <c r="L23" i="7"/>
  <c r="W23" i="7" s="1"/>
  <c r="CR23" i="8" s="1"/>
  <c r="N16" i="7"/>
  <c r="L90" i="7"/>
  <c r="W90" i="7" s="1"/>
  <c r="L30" i="7"/>
  <c r="W30" i="7" s="1"/>
  <c r="N57" i="7"/>
  <c r="L78" i="7"/>
  <c r="W78" i="7" s="1"/>
  <c r="N105" i="7"/>
  <c r="L41" i="7"/>
  <c r="W41" i="7" s="1"/>
  <c r="CR41" i="8" s="1"/>
  <c r="N14" i="7"/>
  <c r="N104" i="7"/>
  <c r="L75" i="7"/>
  <c r="W75" i="7" s="1"/>
  <c r="CR75" i="8" s="1"/>
  <c r="L52" i="7"/>
  <c r="W52" i="7" s="1"/>
  <c r="CR52" i="8" s="1"/>
  <c r="N84" i="7"/>
  <c r="L77" i="7"/>
  <c r="W77" i="7" s="1"/>
  <c r="CR77" i="8" s="1"/>
  <c r="L68" i="7"/>
  <c r="W68" i="7" s="1"/>
  <c r="N86" i="7"/>
  <c r="N35" i="7"/>
  <c r="L59" i="7"/>
  <c r="W59" i="7" s="1"/>
  <c r="L106" i="7"/>
  <c r="W106" i="7" s="1"/>
  <c r="CR104" i="8" s="1"/>
  <c r="L66" i="7"/>
  <c r="W66" i="7" s="1"/>
  <c r="N7" i="7"/>
  <c r="N63" i="7"/>
  <c r="N37" i="7"/>
  <c r="N42" i="7"/>
  <c r="L71" i="7"/>
  <c r="W71" i="7" s="1"/>
  <c r="CR71" i="8" s="1"/>
  <c r="L88" i="7"/>
  <c r="W88" i="7" s="1"/>
  <c r="L36" i="7"/>
  <c r="W36" i="7" s="1"/>
  <c r="L99" i="7"/>
  <c r="W99" i="7" s="1"/>
  <c r="N48" i="7"/>
  <c r="N49" i="7"/>
  <c r="K113" i="7"/>
  <c r="I34" i="11" s="1"/>
  <c r="AA66" i="7" l="1"/>
  <c r="CR66" i="8"/>
  <c r="AA69" i="7"/>
  <c r="CR69" i="8"/>
  <c r="AA57" i="7"/>
  <c r="CR57" i="8"/>
  <c r="AA105" i="7"/>
  <c r="CR103" i="8"/>
  <c r="AA27" i="7"/>
  <c r="CR27" i="8"/>
  <c r="AA38" i="7"/>
  <c r="CR38" i="8"/>
  <c r="AA68" i="7"/>
  <c r="CR68" i="8"/>
  <c r="AA104" i="7"/>
  <c r="CR102" i="8"/>
  <c r="AA30" i="7"/>
  <c r="CR30" i="8"/>
  <c r="AA28" i="7"/>
  <c r="CR28" i="8"/>
  <c r="AA48" i="7"/>
  <c r="CR48" i="8"/>
  <c r="AA99" i="7"/>
  <c r="CR97" i="8"/>
  <c r="AA62" i="7"/>
  <c r="CR62" i="8"/>
  <c r="AA33" i="7"/>
  <c r="CR33" i="8"/>
  <c r="AA100" i="7"/>
  <c r="CR98" i="8"/>
  <c r="AA36" i="7"/>
  <c r="CR36" i="8"/>
  <c r="AA90" i="7"/>
  <c r="CR88" i="8"/>
  <c r="AA87" i="7"/>
  <c r="CR85" i="8"/>
  <c r="AA29" i="7"/>
  <c r="CR29" i="8"/>
  <c r="AA84" i="7"/>
  <c r="CR82" i="8"/>
  <c r="AA108" i="7"/>
  <c r="CR106" i="8"/>
  <c r="AA88" i="7"/>
  <c r="CR86" i="8"/>
  <c r="AA59" i="7"/>
  <c r="CR59" i="8"/>
  <c r="AA78" i="7"/>
  <c r="CR78" i="8"/>
  <c r="AA15" i="7"/>
  <c r="CR15" i="8"/>
  <c r="AA64" i="7"/>
  <c r="CR64" i="8"/>
  <c r="AA86" i="7"/>
  <c r="CR84" i="8"/>
  <c r="AA7" i="7"/>
  <c r="CR7" i="8"/>
  <c r="AA14" i="7"/>
  <c r="CR14" i="8"/>
  <c r="AA92" i="7"/>
  <c r="CR90" i="8"/>
  <c r="AA26" i="7"/>
  <c r="CR26" i="8"/>
  <c r="AA103" i="7"/>
  <c r="CR101" i="8"/>
  <c r="AA21" i="7"/>
  <c r="CR21" i="8"/>
  <c r="AA98" i="7"/>
  <c r="CR96" i="8"/>
  <c r="AA18" i="7"/>
  <c r="CR18" i="8"/>
  <c r="AA65" i="7"/>
  <c r="CR65" i="8"/>
  <c r="AA91" i="7"/>
  <c r="CR89" i="8"/>
  <c r="AA35" i="7"/>
  <c r="CR35" i="8"/>
  <c r="AA42" i="7"/>
  <c r="CR42" i="8"/>
  <c r="AA63" i="7"/>
  <c r="CR63" i="8"/>
  <c r="AA70" i="7"/>
  <c r="CR70" i="8"/>
  <c r="AA25" i="7"/>
  <c r="CR25" i="8"/>
  <c r="AA85" i="7"/>
  <c r="CR83" i="8"/>
  <c r="AA110" i="7"/>
  <c r="CR108" i="8"/>
  <c r="AA31" i="7"/>
  <c r="CR31" i="8"/>
  <c r="AA96" i="7"/>
  <c r="CR94" i="8"/>
  <c r="CA6" i="8"/>
  <c r="AA41" i="7"/>
  <c r="CA15" i="8"/>
  <c r="AA37" i="7"/>
  <c r="CA14" i="8"/>
  <c r="AA89" i="7"/>
  <c r="CA34" i="8"/>
  <c r="AA95" i="7"/>
  <c r="CA36" i="8"/>
  <c r="AA102" i="7"/>
  <c r="CA39" i="8"/>
  <c r="CA12" i="8"/>
  <c r="CJ41" i="8"/>
  <c r="CJ43" i="8"/>
  <c r="CA8" i="8"/>
  <c r="AA77" i="7"/>
  <c r="CA32" i="8"/>
  <c r="AA52" i="7"/>
  <c r="CA21" i="8"/>
  <c r="AA80" i="7"/>
  <c r="CA33" i="8"/>
  <c r="AA106" i="7"/>
  <c r="CA40" i="8"/>
  <c r="AA75" i="7"/>
  <c r="CA30" i="8"/>
  <c r="AA54" i="7"/>
  <c r="CA22" i="8"/>
  <c r="AA94" i="7"/>
  <c r="CA35" i="8"/>
  <c r="AA67" i="7"/>
  <c r="CA26" i="8"/>
  <c r="AA101" i="7"/>
  <c r="CA38" i="8"/>
  <c r="AA60" i="7"/>
  <c r="CA24" i="8"/>
  <c r="AA24" i="7"/>
  <c r="CA11" i="8"/>
  <c r="CJ44" i="8"/>
  <c r="CA17" i="8"/>
  <c r="CA13" i="8"/>
  <c r="AA58" i="7"/>
  <c r="CA23" i="8"/>
  <c r="AA19" i="7"/>
  <c r="CA10" i="8"/>
  <c r="AA112" i="7"/>
  <c r="CA42" i="8"/>
  <c r="AA71" i="7"/>
  <c r="CA27" i="8"/>
  <c r="AA23" i="7"/>
  <c r="CA25" i="8"/>
  <c r="AA97" i="7"/>
  <c r="CA37" i="8"/>
  <c r="AA49" i="7"/>
  <c r="CA18" i="8"/>
  <c r="AA17" i="7"/>
  <c r="CA9" i="8"/>
  <c r="AA74" i="7"/>
  <c r="CA29" i="8"/>
  <c r="AA113" i="9"/>
  <c r="T6" i="9" a="1"/>
  <c r="S113" i="9"/>
  <c r="N113" i="7"/>
  <c r="AA6" i="7"/>
  <c r="W113" i="7"/>
  <c r="E14" i="10" s="1"/>
  <c r="L113" i="7"/>
  <c r="N39" i="11" s="1"/>
  <c r="N117" i="7" l="1"/>
  <c r="O117" i="7" s="1"/>
  <c r="I39" i="11"/>
  <c r="CR113" i="8"/>
  <c r="AA113" i="7"/>
  <c r="CJ42" i="8"/>
  <c r="CA45" i="8"/>
  <c r="T112" i="9"/>
  <c r="T9" i="9"/>
  <c r="T25" i="9"/>
  <c r="T41" i="9"/>
  <c r="T57" i="9"/>
  <c r="T73" i="9"/>
  <c r="T89" i="9"/>
  <c r="T105" i="9"/>
  <c r="T14" i="9"/>
  <c r="T30" i="9"/>
  <c r="T46" i="9"/>
  <c r="T62" i="9"/>
  <c r="T78" i="9"/>
  <c r="T94" i="9"/>
  <c r="T110" i="9"/>
  <c r="T19" i="9"/>
  <c r="T35" i="9"/>
  <c r="T51" i="9"/>
  <c r="T67" i="9"/>
  <c r="T83" i="9"/>
  <c r="T99" i="9"/>
  <c r="T8" i="9"/>
  <c r="T24" i="9"/>
  <c r="T40" i="9"/>
  <c r="T56" i="9"/>
  <c r="T72" i="9"/>
  <c r="T88" i="9"/>
  <c r="T104" i="9"/>
  <c r="T13" i="9"/>
  <c r="T29" i="9"/>
  <c r="T45" i="9"/>
  <c r="T61" i="9"/>
  <c r="T77" i="9"/>
  <c r="T93" i="9"/>
  <c r="T109" i="9"/>
  <c r="T18" i="9"/>
  <c r="T34" i="9"/>
  <c r="T50" i="9"/>
  <c r="T66" i="9"/>
  <c r="T82" i="9"/>
  <c r="T98" i="9"/>
  <c r="T7" i="9"/>
  <c r="T23" i="9"/>
  <c r="T39" i="9"/>
  <c r="T55" i="9"/>
  <c r="T71" i="9"/>
  <c r="T87" i="9"/>
  <c r="T103" i="9"/>
  <c r="T12" i="9"/>
  <c r="T28" i="9"/>
  <c r="T44" i="9"/>
  <c r="T60" i="9"/>
  <c r="T76" i="9"/>
  <c r="T92" i="9"/>
  <c r="T108" i="9"/>
  <c r="T17" i="9"/>
  <c r="T33" i="9"/>
  <c r="T49" i="9"/>
  <c r="T65" i="9"/>
  <c r="T81" i="9"/>
  <c r="T97" i="9"/>
  <c r="T6" i="9"/>
  <c r="T22" i="9"/>
  <c r="T38" i="9"/>
  <c r="T54" i="9"/>
  <c r="T70" i="9"/>
  <c r="T86" i="9"/>
  <c r="T102" i="9"/>
  <c r="T11" i="9"/>
  <c r="T27" i="9"/>
  <c r="T43" i="9"/>
  <c r="T59" i="9"/>
  <c r="T75" i="9"/>
  <c r="T91" i="9"/>
  <c r="T107" i="9"/>
  <c r="T16" i="9"/>
  <c r="T32" i="9"/>
  <c r="T48" i="9"/>
  <c r="T64" i="9"/>
  <c r="T80" i="9"/>
  <c r="T96" i="9"/>
  <c r="T21" i="9"/>
  <c r="T85" i="9"/>
  <c r="T42" i="9"/>
  <c r="T106" i="9"/>
  <c r="T63" i="9"/>
  <c r="T20" i="9"/>
  <c r="T84" i="9"/>
  <c r="T90" i="9"/>
  <c r="T68" i="9"/>
  <c r="T37" i="9"/>
  <c r="T101" i="9"/>
  <c r="T58" i="9"/>
  <c r="T15" i="9"/>
  <c r="T79" i="9"/>
  <c r="T36" i="9"/>
  <c r="T100" i="9"/>
  <c r="T26" i="9"/>
  <c r="T111" i="9"/>
  <c r="T53" i="9"/>
  <c r="T10" i="9"/>
  <c r="T74" i="9"/>
  <c r="T31" i="9"/>
  <c r="T95" i="9"/>
  <c r="T52" i="9"/>
  <c r="T69" i="9"/>
  <c r="T47" i="9"/>
  <c r="P117" i="7" l="1"/>
  <c r="I44" i="11"/>
  <c r="U52" i="9"/>
  <c r="X52" i="9" s="1"/>
  <c r="AE52" i="9"/>
  <c r="AD52" i="9"/>
  <c r="U10" i="9"/>
  <c r="X10" i="9" s="1"/>
  <c r="AE10" i="9"/>
  <c r="AD10" i="9"/>
  <c r="U100" i="9"/>
  <c r="X100" i="9" s="1"/>
  <c r="AE100" i="9"/>
  <c r="AD100" i="9"/>
  <c r="U58" i="9"/>
  <c r="X58" i="9" s="1"/>
  <c r="AE58" i="9"/>
  <c r="AD58" i="9"/>
  <c r="U90" i="9"/>
  <c r="X90" i="9" s="1"/>
  <c r="AE90" i="9"/>
  <c r="AD90" i="9"/>
  <c r="U106" i="9"/>
  <c r="X106" i="9" s="1"/>
  <c r="AE106" i="9"/>
  <c r="AD106" i="9"/>
  <c r="U96" i="9"/>
  <c r="X96" i="9" s="1"/>
  <c r="AE96" i="9"/>
  <c r="AD96" i="9"/>
  <c r="U32" i="9"/>
  <c r="X32" i="9" s="1"/>
  <c r="AE32" i="9"/>
  <c r="AD32" i="9"/>
  <c r="U75" i="9"/>
  <c r="X75" i="9" s="1"/>
  <c r="AE75" i="9"/>
  <c r="AD75" i="9"/>
  <c r="U11" i="9"/>
  <c r="X11" i="9" s="1"/>
  <c r="AE11" i="9"/>
  <c r="AD11" i="9"/>
  <c r="U54" i="9"/>
  <c r="X54" i="9" s="1"/>
  <c r="AE54" i="9"/>
  <c r="AD54" i="9"/>
  <c r="U97" i="9"/>
  <c r="X97" i="9" s="1"/>
  <c r="AE97" i="9"/>
  <c r="AD97" i="9"/>
  <c r="U33" i="9"/>
  <c r="X33" i="9" s="1"/>
  <c r="AE33" i="9"/>
  <c r="AD33" i="9"/>
  <c r="U76" i="9"/>
  <c r="X76" i="9" s="1"/>
  <c r="AE76" i="9"/>
  <c r="AD76" i="9"/>
  <c r="U12" i="9"/>
  <c r="X12" i="9" s="1"/>
  <c r="AE12" i="9"/>
  <c r="AD12" i="9"/>
  <c r="U55" i="9"/>
  <c r="X55" i="9" s="1"/>
  <c r="AE55" i="9"/>
  <c r="AD55" i="9"/>
  <c r="U98" i="9"/>
  <c r="X98" i="9" s="1"/>
  <c r="AE98" i="9"/>
  <c r="AD98" i="9"/>
  <c r="U34" i="9"/>
  <c r="X34" i="9" s="1"/>
  <c r="AE34" i="9"/>
  <c r="AD34" i="9"/>
  <c r="U77" i="9"/>
  <c r="X77" i="9" s="1"/>
  <c r="AE77" i="9"/>
  <c r="AD77" i="9"/>
  <c r="U13" i="9"/>
  <c r="X13" i="9" s="1"/>
  <c r="AE13" i="9"/>
  <c r="AD13" i="9"/>
  <c r="U56" i="9"/>
  <c r="X56" i="9" s="1"/>
  <c r="AE56" i="9"/>
  <c r="AD56" i="9"/>
  <c r="U99" i="9"/>
  <c r="X99" i="9" s="1"/>
  <c r="AE99" i="9"/>
  <c r="AD99" i="9"/>
  <c r="U35" i="9"/>
  <c r="X35" i="9" s="1"/>
  <c r="AE35" i="9"/>
  <c r="AD35" i="9"/>
  <c r="U78" i="9"/>
  <c r="X78" i="9" s="1"/>
  <c r="AE78" i="9"/>
  <c r="AD78" i="9"/>
  <c r="U14" i="9"/>
  <c r="X14" i="9" s="1"/>
  <c r="AE14" i="9"/>
  <c r="AD14" i="9"/>
  <c r="U57" i="9"/>
  <c r="X57" i="9" s="1"/>
  <c r="AE57" i="9"/>
  <c r="AD57" i="9"/>
  <c r="U112" i="9"/>
  <c r="X112" i="9" s="1"/>
  <c r="AE112" i="9"/>
  <c r="AD112" i="9"/>
  <c r="U95" i="9"/>
  <c r="X95" i="9" s="1"/>
  <c r="AE95" i="9"/>
  <c r="AD95" i="9"/>
  <c r="U53" i="9"/>
  <c r="X53" i="9" s="1"/>
  <c r="AE53" i="9"/>
  <c r="AD53" i="9"/>
  <c r="U36" i="9"/>
  <c r="X36" i="9" s="1"/>
  <c r="AE36" i="9"/>
  <c r="AD36" i="9"/>
  <c r="U101" i="9"/>
  <c r="X101" i="9" s="1"/>
  <c r="AE101" i="9"/>
  <c r="AD101" i="9"/>
  <c r="U84" i="9"/>
  <c r="X84" i="9" s="1"/>
  <c r="AE84" i="9"/>
  <c r="AD84" i="9"/>
  <c r="U42" i="9"/>
  <c r="X42" i="9" s="1"/>
  <c r="AE42" i="9"/>
  <c r="AD42" i="9"/>
  <c r="U80" i="9"/>
  <c r="X80" i="9" s="1"/>
  <c r="AE80" i="9"/>
  <c r="AD80" i="9"/>
  <c r="U16" i="9"/>
  <c r="X16" i="9" s="1"/>
  <c r="AE16" i="9"/>
  <c r="AD16" i="9"/>
  <c r="U59" i="9"/>
  <c r="X59" i="9" s="1"/>
  <c r="AE59" i="9"/>
  <c r="AD59" i="9"/>
  <c r="U102" i="9"/>
  <c r="X102" i="9" s="1"/>
  <c r="AE102" i="9"/>
  <c r="AD102" i="9"/>
  <c r="U38" i="9"/>
  <c r="X38" i="9" s="1"/>
  <c r="AE38" i="9"/>
  <c r="AD38" i="9"/>
  <c r="U81" i="9"/>
  <c r="X81" i="9" s="1"/>
  <c r="AE81" i="9"/>
  <c r="AD81" i="9"/>
  <c r="U17" i="9"/>
  <c r="X17" i="9" s="1"/>
  <c r="AE17" i="9"/>
  <c r="AD17" i="9"/>
  <c r="U60" i="9"/>
  <c r="X60" i="9" s="1"/>
  <c r="AE60" i="9"/>
  <c r="AD60" i="9"/>
  <c r="U103" i="9"/>
  <c r="X103" i="9" s="1"/>
  <c r="AE103" i="9"/>
  <c r="AD103" i="9"/>
  <c r="U39" i="9"/>
  <c r="X39" i="9" s="1"/>
  <c r="AE39" i="9"/>
  <c r="AD39" i="9"/>
  <c r="U82" i="9"/>
  <c r="X82" i="9" s="1"/>
  <c r="AE82" i="9"/>
  <c r="AD82" i="9"/>
  <c r="U18" i="9"/>
  <c r="X18" i="9" s="1"/>
  <c r="AE18" i="9"/>
  <c r="AD18" i="9"/>
  <c r="U61" i="9"/>
  <c r="X61" i="9" s="1"/>
  <c r="AE61" i="9"/>
  <c r="AD61" i="9"/>
  <c r="U104" i="9"/>
  <c r="X104" i="9" s="1"/>
  <c r="AE104" i="9"/>
  <c r="AD104" i="9"/>
  <c r="U40" i="9"/>
  <c r="X40" i="9" s="1"/>
  <c r="AE40" i="9"/>
  <c r="AD40" i="9"/>
  <c r="U83" i="9"/>
  <c r="X83" i="9" s="1"/>
  <c r="AE83" i="9"/>
  <c r="AD83" i="9"/>
  <c r="U19" i="9"/>
  <c r="X19" i="9" s="1"/>
  <c r="AE19" i="9"/>
  <c r="AD19" i="9"/>
  <c r="U62" i="9"/>
  <c r="X62" i="9" s="1"/>
  <c r="AE62" i="9"/>
  <c r="AD62" i="9"/>
  <c r="U105" i="9"/>
  <c r="X105" i="9" s="1"/>
  <c r="AE105" i="9"/>
  <c r="AD105" i="9"/>
  <c r="U41" i="9"/>
  <c r="X41" i="9" s="1"/>
  <c r="AE41" i="9"/>
  <c r="AD41" i="9"/>
  <c r="U47" i="9"/>
  <c r="X47" i="9" s="1"/>
  <c r="AE47" i="9"/>
  <c r="AD47" i="9"/>
  <c r="U31" i="9"/>
  <c r="X31" i="9" s="1"/>
  <c r="AE31" i="9"/>
  <c r="AD31" i="9"/>
  <c r="U111" i="9"/>
  <c r="X111" i="9" s="1"/>
  <c r="AE111" i="9"/>
  <c r="AD111" i="9"/>
  <c r="U79" i="9"/>
  <c r="X79" i="9" s="1"/>
  <c r="AE79" i="9"/>
  <c r="AD79" i="9"/>
  <c r="U37" i="9"/>
  <c r="X37" i="9" s="1"/>
  <c r="AE37" i="9"/>
  <c r="AD37" i="9"/>
  <c r="U20" i="9"/>
  <c r="X20" i="9" s="1"/>
  <c r="AE20" i="9"/>
  <c r="AD20" i="9"/>
  <c r="U85" i="9"/>
  <c r="X85" i="9" s="1"/>
  <c r="AE85" i="9"/>
  <c r="AD85" i="9"/>
  <c r="U64" i="9"/>
  <c r="X64" i="9" s="1"/>
  <c r="AE64" i="9"/>
  <c r="AD64" i="9"/>
  <c r="U107" i="9"/>
  <c r="X107" i="9" s="1"/>
  <c r="AE107" i="9"/>
  <c r="AD107" i="9"/>
  <c r="U43" i="9"/>
  <c r="X43" i="9" s="1"/>
  <c r="AE43" i="9"/>
  <c r="AD43" i="9"/>
  <c r="U86" i="9"/>
  <c r="X86" i="9" s="1"/>
  <c r="AE86" i="9"/>
  <c r="AD86" i="9"/>
  <c r="U22" i="9"/>
  <c r="X22" i="9" s="1"/>
  <c r="AE22" i="9"/>
  <c r="AD22" i="9"/>
  <c r="U65" i="9"/>
  <c r="X65" i="9" s="1"/>
  <c r="AE65" i="9"/>
  <c r="AD65" i="9"/>
  <c r="U108" i="9"/>
  <c r="X108" i="9" s="1"/>
  <c r="AE108" i="9"/>
  <c r="AD108" i="9"/>
  <c r="U44" i="9"/>
  <c r="X44" i="9" s="1"/>
  <c r="AE44" i="9"/>
  <c r="AD44" i="9"/>
  <c r="U87" i="9"/>
  <c r="X87" i="9" s="1"/>
  <c r="AE87" i="9"/>
  <c r="AD87" i="9"/>
  <c r="U23" i="9"/>
  <c r="X23" i="9" s="1"/>
  <c r="AE23" i="9"/>
  <c r="AD23" i="9"/>
  <c r="U66" i="9"/>
  <c r="X66" i="9" s="1"/>
  <c r="AE66" i="9"/>
  <c r="AD66" i="9"/>
  <c r="U109" i="9"/>
  <c r="X109" i="9" s="1"/>
  <c r="AE109" i="9"/>
  <c r="AD109" i="9"/>
  <c r="U45" i="9"/>
  <c r="X45" i="9" s="1"/>
  <c r="AE45" i="9"/>
  <c r="AD45" i="9"/>
  <c r="U88" i="9"/>
  <c r="X88" i="9" s="1"/>
  <c r="AE88" i="9"/>
  <c r="AD88" i="9"/>
  <c r="U24" i="9"/>
  <c r="X24" i="9" s="1"/>
  <c r="AE24" i="9"/>
  <c r="AD24" i="9"/>
  <c r="U67" i="9"/>
  <c r="X67" i="9" s="1"/>
  <c r="AE67" i="9"/>
  <c r="AD67" i="9"/>
  <c r="U110" i="9"/>
  <c r="X110" i="9" s="1"/>
  <c r="AE110" i="9"/>
  <c r="AD110" i="9"/>
  <c r="U46" i="9"/>
  <c r="X46" i="9" s="1"/>
  <c r="AE46" i="9"/>
  <c r="AD46" i="9"/>
  <c r="U89" i="9"/>
  <c r="X89" i="9" s="1"/>
  <c r="AE89" i="9"/>
  <c r="AD89" i="9"/>
  <c r="U25" i="9"/>
  <c r="X25" i="9" s="1"/>
  <c r="AE25" i="9"/>
  <c r="AD25" i="9"/>
  <c r="U69" i="9"/>
  <c r="X69" i="9" s="1"/>
  <c r="AD69" i="9"/>
  <c r="AE69" i="9"/>
  <c r="U74" i="9"/>
  <c r="X74" i="9" s="1"/>
  <c r="AE74" i="9"/>
  <c r="AD74" i="9"/>
  <c r="U26" i="9"/>
  <c r="X26" i="9" s="1"/>
  <c r="AE26" i="9"/>
  <c r="AD26" i="9"/>
  <c r="U15" i="9"/>
  <c r="X15" i="9" s="1"/>
  <c r="AE15" i="9"/>
  <c r="AD15" i="9"/>
  <c r="U68" i="9"/>
  <c r="X68" i="9" s="1"/>
  <c r="AD68" i="9"/>
  <c r="AE68" i="9"/>
  <c r="U63" i="9"/>
  <c r="X63" i="9" s="1"/>
  <c r="AE63" i="9"/>
  <c r="AD63" i="9"/>
  <c r="U21" i="9"/>
  <c r="X21" i="9" s="1"/>
  <c r="AE21" i="9"/>
  <c r="AD21" i="9"/>
  <c r="U48" i="9"/>
  <c r="X48" i="9" s="1"/>
  <c r="AE48" i="9"/>
  <c r="AD48" i="9"/>
  <c r="U91" i="9"/>
  <c r="X91" i="9" s="1"/>
  <c r="AE91" i="9"/>
  <c r="AD91" i="9"/>
  <c r="U27" i="9"/>
  <c r="X27" i="9" s="1"/>
  <c r="AE27" i="9"/>
  <c r="AD27" i="9"/>
  <c r="U70" i="9"/>
  <c r="X70" i="9" s="1"/>
  <c r="AD70" i="9"/>
  <c r="AE70" i="9"/>
  <c r="T113" i="9"/>
  <c r="U6" i="9"/>
  <c r="AE6" i="9"/>
  <c r="AD6" i="9"/>
  <c r="U49" i="9"/>
  <c r="X49" i="9" s="1"/>
  <c r="AE49" i="9"/>
  <c r="AD49" i="9"/>
  <c r="U92" i="9"/>
  <c r="X92" i="9" s="1"/>
  <c r="AE92" i="9"/>
  <c r="AD92" i="9"/>
  <c r="U28" i="9"/>
  <c r="X28" i="9" s="1"/>
  <c r="AE28" i="9"/>
  <c r="AD28" i="9"/>
  <c r="U71" i="9"/>
  <c r="X71" i="9" s="1"/>
  <c r="AE71" i="9"/>
  <c r="AD71" i="9"/>
  <c r="U7" i="9"/>
  <c r="X7" i="9" s="1"/>
  <c r="AE7" i="9"/>
  <c r="AD7" i="9"/>
  <c r="U50" i="9"/>
  <c r="X50" i="9" s="1"/>
  <c r="AE50" i="9"/>
  <c r="AD50" i="9"/>
  <c r="U93" i="9"/>
  <c r="X93" i="9" s="1"/>
  <c r="AE93" i="9"/>
  <c r="AD93" i="9"/>
  <c r="U29" i="9"/>
  <c r="X29" i="9" s="1"/>
  <c r="AE29" i="9"/>
  <c r="AD29" i="9"/>
  <c r="U72" i="9"/>
  <c r="X72" i="9" s="1"/>
  <c r="AE72" i="9"/>
  <c r="AD72" i="9"/>
  <c r="U8" i="9"/>
  <c r="X8" i="9" s="1"/>
  <c r="AE8" i="9"/>
  <c r="AD8" i="9"/>
  <c r="U51" i="9"/>
  <c r="X51" i="9" s="1"/>
  <c r="AE51" i="9"/>
  <c r="AD51" i="9"/>
  <c r="U94" i="9"/>
  <c r="X94" i="9" s="1"/>
  <c r="AE94" i="9"/>
  <c r="AD94" i="9"/>
  <c r="U30" i="9"/>
  <c r="X30" i="9" s="1"/>
  <c r="AE30" i="9"/>
  <c r="AD30" i="9"/>
  <c r="U73" i="9"/>
  <c r="X73" i="9" s="1"/>
  <c r="AE73" i="9"/>
  <c r="AD73" i="9"/>
  <c r="U9" i="9"/>
  <c r="X9" i="9" s="1"/>
  <c r="AE9" i="9"/>
  <c r="AD9" i="9"/>
  <c r="R113" i="7" l="1"/>
  <c r="I49" i="11"/>
  <c r="R110" i="7"/>
  <c r="S110" i="7" s="1"/>
  <c r="R89" i="7"/>
  <c r="S89" i="7" s="1"/>
  <c r="R93" i="7"/>
  <c r="S93" i="7" s="1"/>
  <c r="R40" i="7"/>
  <c r="S40" i="7" s="1"/>
  <c r="R51" i="7"/>
  <c r="S51" i="7" s="1"/>
  <c r="R68" i="7"/>
  <c r="S68" i="7" s="1"/>
  <c r="R28" i="7"/>
  <c r="S28" i="7" s="1"/>
  <c r="R57" i="7"/>
  <c r="S57" i="7" s="1"/>
  <c r="R104" i="7"/>
  <c r="S104" i="7" s="1"/>
  <c r="R33" i="7"/>
  <c r="S33" i="7" s="1"/>
  <c r="R36" i="7"/>
  <c r="S36" i="7" s="1"/>
  <c r="R69" i="7"/>
  <c r="S69" i="7" s="1"/>
  <c r="R74" i="7"/>
  <c r="S74" i="7" s="1"/>
  <c r="R15" i="7"/>
  <c r="S15" i="7" s="1"/>
  <c r="R48" i="7"/>
  <c r="S48" i="7" s="1"/>
  <c r="R95" i="7"/>
  <c r="S95" i="7" s="1"/>
  <c r="R41" i="7"/>
  <c r="S41" i="7" s="1"/>
  <c r="R85" i="7"/>
  <c r="S85" i="7" s="1"/>
  <c r="R103" i="7"/>
  <c r="S103" i="7" s="1"/>
  <c r="R78" i="7"/>
  <c r="S78" i="7" s="1"/>
  <c r="R101" i="7"/>
  <c r="S101" i="7" s="1"/>
  <c r="R39" i="7"/>
  <c r="S39" i="7" s="1"/>
  <c r="R45" i="7"/>
  <c r="S45" i="7" s="1"/>
  <c r="R26" i="7"/>
  <c r="S26" i="7" s="1"/>
  <c r="R24" i="7"/>
  <c r="S24" i="7" s="1"/>
  <c r="R8" i="7"/>
  <c r="S8" i="7" s="1"/>
  <c r="R53" i="7"/>
  <c r="S53" i="7" s="1"/>
  <c r="R106" i="7"/>
  <c r="S106" i="7" s="1"/>
  <c r="R111" i="7"/>
  <c r="S111" i="7" s="1"/>
  <c r="R62" i="7"/>
  <c r="S62" i="7" s="1"/>
  <c r="R43" i="7"/>
  <c r="S43" i="7" s="1"/>
  <c r="R105" i="7"/>
  <c r="S105" i="7" s="1"/>
  <c r="R108" i="7"/>
  <c r="S108" i="7" s="1"/>
  <c r="R65" i="7"/>
  <c r="S65" i="7" s="1"/>
  <c r="R61" i="7"/>
  <c r="S61" i="7" s="1"/>
  <c r="R100" i="7"/>
  <c r="S100" i="7" s="1"/>
  <c r="R109" i="7"/>
  <c r="S109" i="7" s="1"/>
  <c r="R30" i="7"/>
  <c r="S30" i="7" s="1"/>
  <c r="R87" i="7"/>
  <c r="S87" i="7" s="1"/>
  <c r="R58" i="7"/>
  <c r="S58" i="7" s="1"/>
  <c r="R71" i="7"/>
  <c r="S71" i="7" s="1"/>
  <c r="R91" i="7"/>
  <c r="S91" i="7" s="1"/>
  <c r="R35" i="7"/>
  <c r="S35" i="7" s="1"/>
  <c r="R73" i="7"/>
  <c r="S73" i="7" s="1"/>
  <c r="R10" i="7"/>
  <c r="S10" i="7" s="1"/>
  <c r="R11" i="7"/>
  <c r="S11" i="7" s="1"/>
  <c r="R79" i="7"/>
  <c r="S79" i="7" s="1"/>
  <c r="R72" i="7"/>
  <c r="S72" i="7" s="1"/>
  <c r="R99" i="7"/>
  <c r="S99" i="7" s="1"/>
  <c r="R112" i="7"/>
  <c r="S112" i="7" s="1"/>
  <c r="R13" i="7"/>
  <c r="S13" i="7" s="1"/>
  <c r="R23" i="7"/>
  <c r="S23" i="7" s="1"/>
  <c r="R9" i="7"/>
  <c r="S9" i="7" s="1"/>
  <c r="R52" i="7"/>
  <c r="S52" i="7" s="1"/>
  <c r="R37" i="7"/>
  <c r="S37" i="7" s="1"/>
  <c r="R82" i="7"/>
  <c r="S82" i="7" s="1"/>
  <c r="R14" i="7"/>
  <c r="S14" i="7" s="1"/>
  <c r="R12" i="7"/>
  <c r="S12" i="7" s="1"/>
  <c r="R96" i="7"/>
  <c r="S96" i="7" s="1"/>
  <c r="R22" i="7"/>
  <c r="S22" i="7" s="1"/>
  <c r="R60" i="7"/>
  <c r="S60" i="7" s="1"/>
  <c r="R76" i="7"/>
  <c r="S76" i="7" s="1"/>
  <c r="R83" i="7"/>
  <c r="S83" i="7" s="1"/>
  <c r="R32" i="7"/>
  <c r="S32" i="7" s="1"/>
  <c r="R90" i="7"/>
  <c r="S90" i="7" s="1"/>
  <c r="R77" i="7"/>
  <c r="S77" i="7" s="1"/>
  <c r="R19" i="7"/>
  <c r="S19" i="7" s="1"/>
  <c r="R84" i="7"/>
  <c r="S84" i="7" s="1"/>
  <c r="R80" i="7"/>
  <c r="S80" i="7" s="1"/>
  <c r="R44" i="7"/>
  <c r="S44" i="7" s="1"/>
  <c r="R55" i="7"/>
  <c r="S55" i="7" s="1"/>
  <c r="R81" i="7"/>
  <c r="S81" i="7" s="1"/>
  <c r="R59" i="7"/>
  <c r="S59" i="7" s="1"/>
  <c r="R49" i="7"/>
  <c r="S49" i="7" s="1"/>
  <c r="R97" i="7"/>
  <c r="S97" i="7" s="1"/>
  <c r="R67" i="7"/>
  <c r="S67" i="7" s="1"/>
  <c r="R38" i="7"/>
  <c r="S38" i="7" s="1"/>
  <c r="R56" i="7"/>
  <c r="S56" i="7" s="1"/>
  <c r="R88" i="7"/>
  <c r="S88" i="7" s="1"/>
  <c r="R75" i="7"/>
  <c r="S75" i="7" s="1"/>
  <c r="R31" i="7"/>
  <c r="S31" i="7" s="1"/>
  <c r="R64" i="7"/>
  <c r="S64" i="7" s="1"/>
  <c r="R7" i="7"/>
  <c r="S7" i="7" s="1"/>
  <c r="R102" i="7"/>
  <c r="S102" i="7" s="1"/>
  <c r="R46" i="7"/>
  <c r="S46" i="7" s="1"/>
  <c r="R6" i="7"/>
  <c r="S6" i="7" s="1"/>
  <c r="R70" i="7"/>
  <c r="S70" i="7" s="1"/>
  <c r="R54" i="7"/>
  <c r="S54" i="7" s="1"/>
  <c r="R18" i="7"/>
  <c r="S18" i="7" s="1"/>
  <c r="R63" i="7"/>
  <c r="S63" i="7" s="1"/>
  <c r="R98" i="7"/>
  <c r="S98" i="7" s="1"/>
  <c r="R20" i="7"/>
  <c r="S20" i="7" s="1"/>
  <c r="R42" i="7"/>
  <c r="S42" i="7" s="1"/>
  <c r="R16" i="7"/>
  <c r="S16" i="7" s="1"/>
  <c r="R86" i="7"/>
  <c r="S86" i="7" s="1"/>
  <c r="R66" i="7"/>
  <c r="S66" i="7" s="1"/>
  <c r="R34" i="7"/>
  <c r="S34" i="7" s="1"/>
  <c r="R27" i="7"/>
  <c r="S27" i="7" s="1"/>
  <c r="R92" i="7"/>
  <c r="S92" i="7" s="1"/>
  <c r="R47" i="7"/>
  <c r="S47" i="7" s="1"/>
  <c r="R107" i="7"/>
  <c r="S107" i="7" s="1"/>
  <c r="R21" i="7"/>
  <c r="S21" i="7" s="1"/>
  <c r="R25" i="7"/>
  <c r="S25" i="7" s="1"/>
  <c r="R17" i="7"/>
  <c r="S17" i="7" s="1"/>
  <c r="R29" i="7"/>
  <c r="S29" i="7" s="1"/>
  <c r="R94" i="7"/>
  <c r="S94" i="7" s="1"/>
  <c r="R50" i="7"/>
  <c r="S50" i="7" s="1"/>
  <c r="AB94" i="9"/>
  <c r="AC94" i="9" s="1"/>
  <c r="Y94" i="9"/>
  <c r="AB29" i="9"/>
  <c r="AC29" i="9" s="1"/>
  <c r="Y29" i="9"/>
  <c r="AB71" i="9"/>
  <c r="AC71" i="9" s="1"/>
  <c r="Y71" i="9"/>
  <c r="U113" i="9"/>
  <c r="X6" i="9"/>
  <c r="AB70" i="9"/>
  <c r="AC70" i="9" s="1"/>
  <c r="Y70" i="9"/>
  <c r="AB21" i="9"/>
  <c r="AC21" i="9" s="1"/>
  <c r="Y21" i="9"/>
  <c r="AB26" i="9"/>
  <c r="AC26" i="9" s="1"/>
  <c r="Y26" i="9"/>
  <c r="AB89" i="9"/>
  <c r="AC89" i="9" s="1"/>
  <c r="Y89" i="9"/>
  <c r="AB24" i="9"/>
  <c r="AC24" i="9" s="1"/>
  <c r="Y24" i="9"/>
  <c r="AB66" i="9"/>
  <c r="AC66" i="9" s="1"/>
  <c r="Y66" i="9"/>
  <c r="AB108" i="9"/>
  <c r="AC108" i="9" s="1"/>
  <c r="Y108" i="9"/>
  <c r="AB43" i="9"/>
  <c r="AC43" i="9" s="1"/>
  <c r="Y43" i="9"/>
  <c r="AB20" i="9"/>
  <c r="AC20" i="9" s="1"/>
  <c r="Y20" i="9"/>
  <c r="AB31" i="9"/>
  <c r="AC31" i="9" s="1"/>
  <c r="Y31" i="9"/>
  <c r="AB62" i="9"/>
  <c r="AC62" i="9" s="1"/>
  <c r="Y62" i="9"/>
  <c r="AB104" i="9"/>
  <c r="AC104" i="9" s="1"/>
  <c r="Y104" i="9"/>
  <c r="AB39" i="9"/>
  <c r="AC39" i="9" s="1"/>
  <c r="Y39" i="9"/>
  <c r="AB81" i="9"/>
  <c r="AC81" i="9" s="1"/>
  <c r="Y81" i="9"/>
  <c r="AB16" i="9"/>
  <c r="AC16" i="9" s="1"/>
  <c r="Y16" i="9"/>
  <c r="AB101" i="9"/>
  <c r="AC101" i="9" s="1"/>
  <c r="Y101" i="9"/>
  <c r="AB112" i="9"/>
  <c r="AC112" i="9" s="1"/>
  <c r="Y112" i="9"/>
  <c r="AB35" i="9"/>
  <c r="AC35" i="9" s="1"/>
  <c r="Y35" i="9"/>
  <c r="AB77" i="9"/>
  <c r="AC77" i="9" s="1"/>
  <c r="Y77" i="9"/>
  <c r="AB12" i="9"/>
  <c r="AC12" i="9" s="1"/>
  <c r="Y12" i="9"/>
  <c r="AB54" i="9"/>
  <c r="AC54" i="9" s="1"/>
  <c r="Y54" i="9"/>
  <c r="AB96" i="9"/>
  <c r="AC96" i="9" s="1"/>
  <c r="Y96" i="9"/>
  <c r="AB100" i="9"/>
  <c r="AC100" i="9" s="1"/>
  <c r="Y100" i="9"/>
  <c r="AB9" i="9"/>
  <c r="AC9" i="9" s="1"/>
  <c r="Y9" i="9"/>
  <c r="AB51" i="9"/>
  <c r="AC51" i="9" s="1"/>
  <c r="Y51" i="9"/>
  <c r="AB28" i="9"/>
  <c r="AC28" i="9" s="1"/>
  <c r="Y28" i="9"/>
  <c r="AB88" i="9"/>
  <c r="AC88" i="9" s="1"/>
  <c r="Y88" i="9"/>
  <c r="AB37" i="9"/>
  <c r="AC37" i="9" s="1"/>
  <c r="Y37" i="9"/>
  <c r="AB38" i="9"/>
  <c r="AC38" i="9" s="1"/>
  <c r="Y38" i="9"/>
  <c r="AB80" i="9"/>
  <c r="AC80" i="9" s="1"/>
  <c r="Y80" i="9"/>
  <c r="AB106" i="9"/>
  <c r="AC106" i="9" s="1"/>
  <c r="Y106" i="9"/>
  <c r="AB30" i="9"/>
  <c r="AC30" i="9" s="1"/>
  <c r="Y30" i="9"/>
  <c r="AB72" i="9"/>
  <c r="AC72" i="9" s="1"/>
  <c r="Y72" i="9"/>
  <c r="AB49" i="9"/>
  <c r="AC49" i="9" s="1"/>
  <c r="Y49" i="9"/>
  <c r="AB67" i="9"/>
  <c r="AC67" i="9" s="1"/>
  <c r="Y67" i="9"/>
  <c r="AB109" i="9"/>
  <c r="AC109" i="9" s="1"/>
  <c r="Y109" i="9"/>
  <c r="AB44" i="9"/>
  <c r="AC44" i="9" s="1"/>
  <c r="Y44" i="9"/>
  <c r="AB86" i="9"/>
  <c r="AC86" i="9" s="1"/>
  <c r="Y86" i="9"/>
  <c r="AB85" i="9"/>
  <c r="AC85" i="9" s="1"/>
  <c r="Y85" i="9"/>
  <c r="AB111" i="9"/>
  <c r="AC111" i="9" s="1"/>
  <c r="Y111" i="9"/>
  <c r="AB105" i="9"/>
  <c r="AC105" i="9" s="1"/>
  <c r="Y105" i="9"/>
  <c r="AB40" i="9"/>
  <c r="AC40" i="9" s="1"/>
  <c r="Y40" i="9"/>
  <c r="AB82" i="9"/>
  <c r="AC82" i="9" s="1"/>
  <c r="Y82" i="9"/>
  <c r="AB17" i="9"/>
  <c r="AC17" i="9" s="1"/>
  <c r="Y17" i="9"/>
  <c r="AB59" i="9"/>
  <c r="AC59" i="9" s="1"/>
  <c r="Y59" i="9"/>
  <c r="AB84" i="9"/>
  <c r="AC84" i="9" s="1"/>
  <c r="Y84" i="9"/>
  <c r="AB95" i="9"/>
  <c r="AC95" i="9" s="1"/>
  <c r="Y95" i="9"/>
  <c r="AB78" i="9"/>
  <c r="AC78" i="9" s="1"/>
  <c r="Y78" i="9"/>
  <c r="AB13" i="9"/>
  <c r="AC13" i="9" s="1"/>
  <c r="Y13" i="9"/>
  <c r="AB55" i="9"/>
  <c r="AC55" i="9" s="1"/>
  <c r="Y55" i="9"/>
  <c r="AB97" i="9"/>
  <c r="AC97" i="9" s="1"/>
  <c r="Y97" i="9"/>
  <c r="AB32" i="9"/>
  <c r="AC32" i="9" s="1"/>
  <c r="Y32" i="9"/>
  <c r="AB58" i="9"/>
  <c r="AC58" i="9" s="1"/>
  <c r="Y58" i="9"/>
  <c r="AB93" i="9"/>
  <c r="AC93" i="9" s="1"/>
  <c r="Y93" i="9"/>
  <c r="AE113" i="9"/>
  <c r="L15" i="10" s="1"/>
  <c r="AB27" i="9"/>
  <c r="AC27" i="9" s="1"/>
  <c r="Y27" i="9"/>
  <c r="AB63" i="9"/>
  <c r="AC63" i="9" s="1"/>
  <c r="Y63" i="9"/>
  <c r="AB74" i="9"/>
  <c r="AC74" i="9" s="1"/>
  <c r="Y74" i="9"/>
  <c r="AB46" i="9"/>
  <c r="AC46" i="9" s="1"/>
  <c r="Y46" i="9"/>
  <c r="AB23" i="9"/>
  <c r="AC23" i="9" s="1"/>
  <c r="Y23" i="9"/>
  <c r="AB65" i="9"/>
  <c r="AC65" i="9" s="1"/>
  <c r="Y65" i="9"/>
  <c r="AB107" i="9"/>
  <c r="AC107" i="9" s="1"/>
  <c r="Y107" i="9"/>
  <c r="AB47" i="9"/>
  <c r="AC47" i="9" s="1"/>
  <c r="Y47" i="9"/>
  <c r="AB19" i="9"/>
  <c r="AC19" i="9" s="1"/>
  <c r="Y19" i="9"/>
  <c r="AB61" i="9"/>
  <c r="AC61" i="9" s="1"/>
  <c r="Y61" i="9"/>
  <c r="AB103" i="9"/>
  <c r="AC103" i="9" s="1"/>
  <c r="Y103" i="9"/>
  <c r="AB36" i="9"/>
  <c r="AC36" i="9" s="1"/>
  <c r="Y36" i="9"/>
  <c r="AB57" i="9"/>
  <c r="AC57" i="9" s="1"/>
  <c r="Y57" i="9"/>
  <c r="AB99" i="9"/>
  <c r="AC99" i="9" s="1"/>
  <c r="Y99" i="9"/>
  <c r="AB34" i="9"/>
  <c r="AC34" i="9" s="1"/>
  <c r="Y34" i="9"/>
  <c r="AB76" i="9"/>
  <c r="AC76" i="9" s="1"/>
  <c r="Y76" i="9"/>
  <c r="AB11" i="9"/>
  <c r="AC11" i="9" s="1"/>
  <c r="Y11" i="9"/>
  <c r="AB10" i="9"/>
  <c r="AC10" i="9" s="1"/>
  <c r="Y10" i="9"/>
  <c r="AB7" i="9"/>
  <c r="AC7" i="9" s="1"/>
  <c r="Y7" i="9"/>
  <c r="AB48" i="9"/>
  <c r="AC48" i="9" s="1"/>
  <c r="Y48" i="9"/>
  <c r="AB15" i="9"/>
  <c r="AC15" i="9" s="1"/>
  <c r="Y15" i="9"/>
  <c r="AB25" i="9"/>
  <c r="AC25" i="9" s="1"/>
  <c r="Y25" i="9"/>
  <c r="AB73" i="9"/>
  <c r="AC73" i="9" s="1"/>
  <c r="Y73" i="9"/>
  <c r="AB8" i="9"/>
  <c r="AC8" i="9" s="1"/>
  <c r="Y8" i="9"/>
  <c r="AB50" i="9"/>
  <c r="AC50" i="9" s="1"/>
  <c r="Y50" i="9"/>
  <c r="AB92" i="9"/>
  <c r="AC92" i="9" s="1"/>
  <c r="Y92" i="9"/>
  <c r="AD113" i="9"/>
  <c r="AB91" i="9"/>
  <c r="AC91" i="9" s="1"/>
  <c r="Y91" i="9"/>
  <c r="AB68" i="9"/>
  <c r="AC68" i="9" s="1"/>
  <c r="Y68" i="9"/>
  <c r="AB69" i="9"/>
  <c r="AC69" i="9" s="1"/>
  <c r="Y69" i="9"/>
  <c r="AB110" i="9"/>
  <c r="AC110" i="9" s="1"/>
  <c r="Y110" i="9"/>
  <c r="AB45" i="9"/>
  <c r="AC45" i="9" s="1"/>
  <c r="Y45" i="9"/>
  <c r="AB87" i="9"/>
  <c r="AC87" i="9" s="1"/>
  <c r="Y87" i="9"/>
  <c r="AB22" i="9"/>
  <c r="AC22" i="9" s="1"/>
  <c r="Y22" i="9"/>
  <c r="AB64" i="9"/>
  <c r="AC64" i="9" s="1"/>
  <c r="Y64" i="9"/>
  <c r="AB79" i="9"/>
  <c r="AC79" i="9" s="1"/>
  <c r="Y79" i="9"/>
  <c r="AB41" i="9"/>
  <c r="AC41" i="9" s="1"/>
  <c r="Y41" i="9"/>
  <c r="AB83" i="9"/>
  <c r="AC83" i="9" s="1"/>
  <c r="Y83" i="9"/>
  <c r="AB18" i="9"/>
  <c r="AC18" i="9" s="1"/>
  <c r="Y18" i="9"/>
  <c r="AB60" i="9"/>
  <c r="AC60" i="9" s="1"/>
  <c r="Y60" i="9"/>
  <c r="AB102" i="9"/>
  <c r="AC102" i="9" s="1"/>
  <c r="Y102" i="9"/>
  <c r="AB42" i="9"/>
  <c r="AC42" i="9" s="1"/>
  <c r="Y42" i="9"/>
  <c r="AB53" i="9"/>
  <c r="AC53" i="9" s="1"/>
  <c r="Y53" i="9"/>
  <c r="AB14" i="9"/>
  <c r="AC14" i="9" s="1"/>
  <c r="Y14" i="9"/>
  <c r="AB56" i="9"/>
  <c r="AC56" i="9" s="1"/>
  <c r="Y56" i="9"/>
  <c r="AB98" i="9"/>
  <c r="AC98" i="9" s="1"/>
  <c r="Y98" i="9"/>
  <c r="AB33" i="9"/>
  <c r="AC33" i="9" s="1"/>
  <c r="Y33" i="9"/>
  <c r="AB75" i="9"/>
  <c r="AC75" i="9" s="1"/>
  <c r="Y75" i="9"/>
  <c r="AB90" i="9"/>
  <c r="AC90" i="9" s="1"/>
  <c r="Y90" i="9"/>
  <c r="AB52" i="9"/>
  <c r="AC52" i="9" s="1"/>
  <c r="Y52" i="9"/>
  <c r="T6" i="7" l="1" a="1"/>
  <c r="S113" i="7"/>
  <c r="I54" i="11" s="1"/>
  <c r="AB6" i="9"/>
  <c r="X113" i="9"/>
  <c r="Y6" i="9"/>
  <c r="Y113" i="9" s="1"/>
  <c r="T41" i="7" l="1"/>
  <c r="T28" i="7"/>
  <c r="T59" i="7"/>
  <c r="T93" i="7"/>
  <c r="T64" i="7"/>
  <c r="T78" i="7"/>
  <c r="T14" i="7"/>
  <c r="T90" i="7"/>
  <c r="T15" i="7"/>
  <c r="T34" i="7"/>
  <c r="T112" i="7"/>
  <c r="T103" i="7"/>
  <c r="T39" i="7"/>
  <c r="T21" i="7"/>
  <c r="T42" i="7"/>
  <c r="T50" i="7"/>
  <c r="T104" i="7"/>
  <c r="T99" i="7"/>
  <c r="T35" i="7"/>
  <c r="T45" i="7"/>
  <c r="T20" i="7"/>
  <c r="T54" i="7"/>
  <c r="T49" i="7"/>
  <c r="T36" i="7"/>
  <c r="T63" i="7"/>
  <c r="T108" i="7"/>
  <c r="T6" i="7"/>
  <c r="T13" i="7"/>
  <c r="T107" i="7"/>
  <c r="T43" i="7"/>
  <c r="T61" i="7"/>
  <c r="T32" i="7"/>
  <c r="T62" i="7"/>
  <c r="T58" i="7"/>
  <c r="T37" i="7"/>
  <c r="T97" i="7"/>
  <c r="T84" i="7"/>
  <c r="T87" i="7"/>
  <c r="T23" i="7"/>
  <c r="T56" i="7"/>
  <c r="T69" i="7"/>
  <c r="T89" i="7"/>
  <c r="T76" i="7"/>
  <c r="T83" i="7"/>
  <c r="T9" i="7"/>
  <c r="T102" i="7"/>
  <c r="T38" i="7"/>
  <c r="T17" i="7"/>
  <c r="T111" i="7"/>
  <c r="T47" i="7"/>
  <c r="T12" i="7"/>
  <c r="T48" i="7"/>
  <c r="T68" i="7"/>
  <c r="T18" i="7"/>
  <c r="T53" i="7"/>
  <c r="T19" i="7"/>
  <c r="T105" i="7"/>
  <c r="T92" i="7"/>
  <c r="T91" i="7"/>
  <c r="T27" i="7"/>
  <c r="T29" i="7"/>
  <c r="T110" i="7"/>
  <c r="T46" i="7"/>
  <c r="T88" i="7"/>
  <c r="T26" i="7"/>
  <c r="T40" i="7"/>
  <c r="T65" i="7"/>
  <c r="T52" i="7"/>
  <c r="T71" i="7"/>
  <c r="T7" i="7"/>
  <c r="T106" i="7"/>
  <c r="T72" i="7"/>
  <c r="T57" i="7"/>
  <c r="T44" i="7"/>
  <c r="T67" i="7"/>
  <c r="T109" i="7"/>
  <c r="T80" i="7"/>
  <c r="T86" i="7"/>
  <c r="T22" i="7"/>
  <c r="T100" i="7"/>
  <c r="T95" i="7"/>
  <c r="T31" i="7"/>
  <c r="T66" i="7"/>
  <c r="T73" i="7"/>
  <c r="T60" i="7"/>
  <c r="T75" i="7"/>
  <c r="T96" i="7"/>
  <c r="T94" i="7"/>
  <c r="T30" i="7"/>
  <c r="T24" i="7"/>
  <c r="T82" i="7"/>
  <c r="T33" i="7"/>
  <c r="T55" i="7"/>
  <c r="T85" i="7"/>
  <c r="T98" i="7"/>
  <c r="T25" i="7"/>
  <c r="T51" i="7"/>
  <c r="T77" i="7"/>
  <c r="T81" i="7"/>
  <c r="T101" i="7"/>
  <c r="T11" i="7"/>
  <c r="T10" i="7"/>
  <c r="T16" i="7"/>
  <c r="T74" i="7"/>
  <c r="T8" i="7"/>
  <c r="T70" i="7"/>
  <c r="T79" i="7"/>
  <c r="F15" i="10"/>
  <c r="H15" i="10"/>
  <c r="G15" i="10"/>
  <c r="I15" i="10"/>
  <c r="AB113" i="9"/>
  <c r="AC6" i="9"/>
  <c r="AC113" i="9" s="1"/>
  <c r="K15" i="10" s="1"/>
  <c r="J15" i="10" l="1"/>
  <c r="U74" i="7"/>
  <c r="X74" i="7" s="1"/>
  <c r="AE74" i="7"/>
  <c r="AD74" i="7"/>
  <c r="U101" i="7"/>
  <c r="X101" i="7" s="1"/>
  <c r="AE101" i="7"/>
  <c r="AD101" i="7"/>
  <c r="U25" i="7"/>
  <c r="X25" i="7" s="1"/>
  <c r="AE25" i="7"/>
  <c r="AD25" i="7"/>
  <c r="U33" i="7"/>
  <c r="X33" i="7" s="1"/>
  <c r="AD33" i="7"/>
  <c r="AE33" i="7"/>
  <c r="U94" i="7"/>
  <c r="X94" i="7" s="1"/>
  <c r="AE94" i="7"/>
  <c r="AD94" i="7"/>
  <c r="U73" i="7"/>
  <c r="X73" i="7" s="1"/>
  <c r="AE73" i="7"/>
  <c r="AD73" i="7"/>
  <c r="U100" i="7"/>
  <c r="X100" i="7" s="1"/>
  <c r="AE100" i="7"/>
  <c r="AD100" i="7"/>
  <c r="U109" i="7"/>
  <c r="X109" i="7" s="1"/>
  <c r="AD109" i="7"/>
  <c r="AE109" i="7"/>
  <c r="U72" i="7"/>
  <c r="X72" i="7" s="1"/>
  <c r="AE72" i="7"/>
  <c r="AD72" i="7"/>
  <c r="U52" i="7"/>
  <c r="X52" i="7" s="1"/>
  <c r="AD52" i="7"/>
  <c r="AE52" i="7"/>
  <c r="U88" i="7"/>
  <c r="X88" i="7" s="1"/>
  <c r="AD88" i="7"/>
  <c r="AE88" i="7"/>
  <c r="U27" i="7"/>
  <c r="X27" i="7" s="1"/>
  <c r="AE27" i="7"/>
  <c r="AD27" i="7"/>
  <c r="U19" i="7"/>
  <c r="X19" i="7" s="1"/>
  <c r="AD19" i="7"/>
  <c r="AE19" i="7"/>
  <c r="U48" i="7"/>
  <c r="X48" i="7" s="1"/>
  <c r="AE48" i="7"/>
  <c r="AD48" i="7"/>
  <c r="U17" i="7"/>
  <c r="X17" i="7" s="1"/>
  <c r="AD17" i="7"/>
  <c r="AE17" i="7"/>
  <c r="U83" i="7"/>
  <c r="X83" i="7" s="1"/>
  <c r="AE83" i="7"/>
  <c r="AD83" i="7"/>
  <c r="U56" i="7"/>
  <c r="X56" i="7" s="1"/>
  <c r="AD56" i="7"/>
  <c r="AE56" i="7"/>
  <c r="U97" i="7"/>
  <c r="X97" i="7" s="1"/>
  <c r="AE97" i="7"/>
  <c r="AD97" i="7"/>
  <c r="U32" i="7"/>
  <c r="X32" i="7" s="1"/>
  <c r="AD32" i="7"/>
  <c r="AE32" i="7"/>
  <c r="U13" i="7"/>
  <c r="X13" i="7" s="1"/>
  <c r="AE13" i="7"/>
  <c r="AD13" i="7"/>
  <c r="U36" i="7"/>
  <c r="X36" i="7" s="1"/>
  <c r="AE36" i="7"/>
  <c r="AD36" i="7"/>
  <c r="AD45" i="7"/>
  <c r="U45" i="7"/>
  <c r="X45" i="7" s="1"/>
  <c r="AE45" i="7"/>
  <c r="U50" i="7"/>
  <c r="X50" i="7" s="1"/>
  <c r="AE50" i="7"/>
  <c r="AD50" i="7"/>
  <c r="AD103" i="7"/>
  <c r="AE103" i="7"/>
  <c r="U103" i="7"/>
  <c r="X103" i="7" s="1"/>
  <c r="U90" i="7"/>
  <c r="X90" i="7" s="1"/>
  <c r="AD90" i="7"/>
  <c r="AE90" i="7"/>
  <c r="AD93" i="7"/>
  <c r="U93" i="7"/>
  <c r="X93" i="7" s="1"/>
  <c r="AE93" i="7"/>
  <c r="U79" i="7"/>
  <c r="X79" i="7" s="1"/>
  <c r="AE79" i="7"/>
  <c r="AD79" i="7"/>
  <c r="U16" i="7"/>
  <c r="X16" i="7" s="1"/>
  <c r="AE16" i="7"/>
  <c r="AD16" i="7"/>
  <c r="U81" i="7"/>
  <c r="X81" i="7" s="1"/>
  <c r="AE81" i="7"/>
  <c r="AD81" i="7"/>
  <c r="U98" i="7"/>
  <c r="X98" i="7" s="1"/>
  <c r="AE98" i="7"/>
  <c r="AD98" i="7"/>
  <c r="U82" i="7"/>
  <c r="X82" i="7" s="1"/>
  <c r="AD82" i="7"/>
  <c r="AE82" i="7"/>
  <c r="U96" i="7"/>
  <c r="X96" i="7" s="1"/>
  <c r="AD96" i="7"/>
  <c r="AE96" i="7"/>
  <c r="U66" i="7"/>
  <c r="X66" i="7" s="1"/>
  <c r="AE66" i="7"/>
  <c r="AD66" i="7"/>
  <c r="U22" i="7"/>
  <c r="X22" i="7" s="1"/>
  <c r="AD22" i="7"/>
  <c r="AE22" i="7"/>
  <c r="U67" i="7"/>
  <c r="X67" i="7" s="1"/>
  <c r="AE67" i="7"/>
  <c r="AD67" i="7"/>
  <c r="U106" i="7"/>
  <c r="X106" i="7" s="1"/>
  <c r="AD106" i="7"/>
  <c r="AE106" i="7"/>
  <c r="U65" i="7"/>
  <c r="X65" i="7" s="1"/>
  <c r="AD65" i="7"/>
  <c r="AE65" i="7"/>
  <c r="U46" i="7"/>
  <c r="X46" i="7" s="1"/>
  <c r="AD46" i="7"/>
  <c r="AE46" i="7"/>
  <c r="U91" i="7"/>
  <c r="X91" i="7" s="1"/>
  <c r="AD91" i="7"/>
  <c r="AE91" i="7"/>
  <c r="U53" i="7"/>
  <c r="X53" i="7" s="1"/>
  <c r="AD53" i="7"/>
  <c r="AE53" i="7"/>
  <c r="U12" i="7"/>
  <c r="X12" i="7" s="1"/>
  <c r="AE12" i="7"/>
  <c r="AD12" i="7"/>
  <c r="U38" i="7"/>
  <c r="X38" i="7" s="1"/>
  <c r="AD38" i="7"/>
  <c r="AE38" i="7"/>
  <c r="U76" i="7"/>
  <c r="X76" i="7" s="1"/>
  <c r="AD76" i="7"/>
  <c r="AE76" i="7"/>
  <c r="U23" i="7"/>
  <c r="X23" i="7" s="1"/>
  <c r="AD23" i="7"/>
  <c r="AE23" i="7"/>
  <c r="U37" i="7"/>
  <c r="X37" i="7" s="1"/>
  <c r="AD37" i="7"/>
  <c r="AE37" i="7"/>
  <c r="U61" i="7"/>
  <c r="X61" i="7" s="1"/>
  <c r="AE61" i="7"/>
  <c r="AD61" i="7"/>
  <c r="U6" i="7"/>
  <c r="AE6" i="7"/>
  <c r="AD6" i="7"/>
  <c r="T113" i="7"/>
  <c r="I59" i="11" s="1"/>
  <c r="AD49" i="7"/>
  <c r="U49" i="7"/>
  <c r="X49" i="7" s="1"/>
  <c r="AE49" i="7"/>
  <c r="AD35" i="7"/>
  <c r="AE35" i="7"/>
  <c r="U35" i="7"/>
  <c r="X35" i="7" s="1"/>
  <c r="U42" i="7"/>
  <c r="X42" i="7" s="1"/>
  <c r="AD42" i="7"/>
  <c r="AE42" i="7"/>
  <c r="U112" i="7"/>
  <c r="X112" i="7" s="1"/>
  <c r="AD112" i="7"/>
  <c r="AE112" i="7"/>
  <c r="AE14" i="7"/>
  <c r="U14" i="7"/>
  <c r="X14" i="7" s="1"/>
  <c r="AD14" i="7"/>
  <c r="AD59" i="7"/>
  <c r="AE59" i="7"/>
  <c r="U59" i="7"/>
  <c r="X59" i="7" s="1"/>
  <c r="U70" i="7"/>
  <c r="X70" i="7" s="1"/>
  <c r="AE70" i="7"/>
  <c r="AD70" i="7"/>
  <c r="U10" i="7"/>
  <c r="X10" i="7" s="1"/>
  <c r="AE10" i="7"/>
  <c r="AD10" i="7"/>
  <c r="U77" i="7"/>
  <c r="X77" i="7" s="1"/>
  <c r="AD77" i="7"/>
  <c r="AE77" i="7"/>
  <c r="U85" i="7"/>
  <c r="X85" i="7" s="1"/>
  <c r="AE85" i="7"/>
  <c r="AD85" i="7"/>
  <c r="U24" i="7"/>
  <c r="X24" i="7" s="1"/>
  <c r="AD24" i="7"/>
  <c r="AE24" i="7"/>
  <c r="U75" i="7"/>
  <c r="X75" i="7" s="1"/>
  <c r="AD75" i="7"/>
  <c r="AE75" i="7"/>
  <c r="U31" i="7"/>
  <c r="X31" i="7" s="1"/>
  <c r="AE31" i="7"/>
  <c r="AD31" i="7"/>
  <c r="U86" i="7"/>
  <c r="X86" i="7" s="1"/>
  <c r="AE86" i="7"/>
  <c r="AD86" i="7"/>
  <c r="U44" i="7"/>
  <c r="X44" i="7" s="1"/>
  <c r="AE44" i="7"/>
  <c r="AD44" i="7"/>
  <c r="U7" i="7"/>
  <c r="X7" i="7" s="1"/>
  <c r="AD7" i="7"/>
  <c r="AE7" i="7"/>
  <c r="U40" i="7"/>
  <c r="X40" i="7" s="1"/>
  <c r="AD40" i="7"/>
  <c r="AE40" i="7"/>
  <c r="U110" i="7"/>
  <c r="X110" i="7" s="1"/>
  <c r="AE110" i="7"/>
  <c r="AD110" i="7"/>
  <c r="U92" i="7"/>
  <c r="X92" i="7" s="1"/>
  <c r="AD92" i="7"/>
  <c r="AE92" i="7"/>
  <c r="U18" i="7"/>
  <c r="X18" i="7" s="1"/>
  <c r="AD18" i="7"/>
  <c r="AE18" i="7"/>
  <c r="U47" i="7"/>
  <c r="X47" i="7" s="1"/>
  <c r="AD47" i="7"/>
  <c r="AE47" i="7"/>
  <c r="U102" i="7"/>
  <c r="X102" i="7" s="1"/>
  <c r="AE102" i="7"/>
  <c r="AD102" i="7"/>
  <c r="U89" i="7"/>
  <c r="X89" i="7" s="1"/>
  <c r="AE89" i="7"/>
  <c r="AD89" i="7"/>
  <c r="U87" i="7"/>
  <c r="X87" i="7" s="1"/>
  <c r="AE87" i="7"/>
  <c r="AD87" i="7"/>
  <c r="U58" i="7"/>
  <c r="X58" i="7" s="1"/>
  <c r="AE58" i="7"/>
  <c r="AD58" i="7"/>
  <c r="U43" i="7"/>
  <c r="X43" i="7" s="1"/>
  <c r="AD43" i="7"/>
  <c r="AE43" i="7"/>
  <c r="AE108" i="7"/>
  <c r="U108" i="7"/>
  <c r="X108" i="7" s="1"/>
  <c r="AD108" i="7"/>
  <c r="U54" i="7"/>
  <c r="X54" i="7" s="1"/>
  <c r="AE54" i="7"/>
  <c r="AD54" i="7"/>
  <c r="AE99" i="7"/>
  <c r="AD99" i="7"/>
  <c r="U99" i="7"/>
  <c r="X99" i="7" s="1"/>
  <c r="U21" i="7"/>
  <c r="X21" i="7" s="1"/>
  <c r="AE21" i="7"/>
  <c r="AD21" i="7"/>
  <c r="AE34" i="7"/>
  <c r="AD34" i="7"/>
  <c r="U34" i="7"/>
  <c r="X34" i="7" s="1"/>
  <c r="AD78" i="7"/>
  <c r="U78" i="7"/>
  <c r="X78" i="7" s="1"/>
  <c r="AE78" i="7"/>
  <c r="AE28" i="7"/>
  <c r="U28" i="7"/>
  <c r="X28" i="7" s="1"/>
  <c r="AD28" i="7"/>
  <c r="U8" i="7"/>
  <c r="X8" i="7" s="1"/>
  <c r="AD8" i="7"/>
  <c r="AE8" i="7"/>
  <c r="U11" i="7"/>
  <c r="X11" i="7" s="1"/>
  <c r="AD11" i="7"/>
  <c r="AE11" i="7"/>
  <c r="U51" i="7"/>
  <c r="X51" i="7" s="1"/>
  <c r="AE51" i="7"/>
  <c r="AD51" i="7"/>
  <c r="U55" i="7"/>
  <c r="X55" i="7" s="1"/>
  <c r="AD55" i="7"/>
  <c r="AE55" i="7"/>
  <c r="U30" i="7"/>
  <c r="X30" i="7" s="1"/>
  <c r="AD30" i="7"/>
  <c r="AE30" i="7"/>
  <c r="U60" i="7"/>
  <c r="X60" i="7" s="1"/>
  <c r="AE60" i="7"/>
  <c r="AD60" i="7"/>
  <c r="AE95" i="7"/>
  <c r="AD95" i="7"/>
  <c r="U95" i="7"/>
  <c r="X95" i="7" s="1"/>
  <c r="U80" i="7"/>
  <c r="X80" i="7" s="1"/>
  <c r="AE80" i="7"/>
  <c r="AD80" i="7"/>
  <c r="U57" i="7"/>
  <c r="X57" i="7" s="1"/>
  <c r="AD57" i="7"/>
  <c r="AE57" i="7"/>
  <c r="U71" i="7"/>
  <c r="X71" i="7" s="1"/>
  <c r="AE71" i="7"/>
  <c r="AD71" i="7"/>
  <c r="U26" i="7"/>
  <c r="X26" i="7" s="1"/>
  <c r="AD26" i="7"/>
  <c r="AE26" i="7"/>
  <c r="U29" i="7"/>
  <c r="X29" i="7" s="1"/>
  <c r="AD29" i="7"/>
  <c r="AE29" i="7"/>
  <c r="U105" i="7"/>
  <c r="X105" i="7" s="1"/>
  <c r="AE105" i="7"/>
  <c r="AD105" i="7"/>
  <c r="U68" i="7"/>
  <c r="X68" i="7" s="1"/>
  <c r="AD68" i="7"/>
  <c r="AE68" i="7"/>
  <c r="U111" i="7"/>
  <c r="X111" i="7" s="1"/>
  <c r="AE111" i="7"/>
  <c r="AD111" i="7"/>
  <c r="U9" i="7"/>
  <c r="X9" i="7" s="1"/>
  <c r="AD9" i="7"/>
  <c r="AE9" i="7"/>
  <c r="U69" i="7"/>
  <c r="X69" i="7" s="1"/>
  <c r="AD69" i="7"/>
  <c r="AE69" i="7"/>
  <c r="U84" i="7"/>
  <c r="X84" i="7" s="1"/>
  <c r="AD84" i="7"/>
  <c r="AE84" i="7"/>
  <c r="U62" i="7"/>
  <c r="X62" i="7" s="1"/>
  <c r="AE62" i="7"/>
  <c r="AD62" i="7"/>
  <c r="U107" i="7"/>
  <c r="X107" i="7" s="1"/>
  <c r="AE107" i="7"/>
  <c r="AD107" i="7"/>
  <c r="U63" i="7"/>
  <c r="X63" i="7" s="1"/>
  <c r="AE63" i="7"/>
  <c r="AD63" i="7"/>
  <c r="U20" i="7"/>
  <c r="X20" i="7" s="1"/>
  <c r="AD20" i="7"/>
  <c r="AE20" i="7"/>
  <c r="AD104" i="7"/>
  <c r="U104" i="7"/>
  <c r="X104" i="7" s="1"/>
  <c r="AE104" i="7"/>
  <c r="U39" i="7"/>
  <c r="X39" i="7" s="1"/>
  <c r="AD39" i="7"/>
  <c r="AE39" i="7"/>
  <c r="U15" i="7"/>
  <c r="X15" i="7" s="1"/>
  <c r="AD15" i="7"/>
  <c r="AE15" i="7"/>
  <c r="AD64" i="7"/>
  <c r="U64" i="7"/>
  <c r="X64" i="7" s="1"/>
  <c r="AE64" i="7"/>
  <c r="AE41" i="7"/>
  <c r="AD41" i="7"/>
  <c r="U41" i="7"/>
  <c r="X41" i="7" s="1"/>
  <c r="AB62" i="7" l="1"/>
  <c r="AC62" i="7" s="1"/>
  <c r="CS62" i="8"/>
  <c r="Y62" i="7"/>
  <c r="CT62" i="8" s="1"/>
  <c r="CU62" i="8" s="1"/>
  <c r="CS109" i="8"/>
  <c r="DB109" i="8" s="1"/>
  <c r="AB111" i="7"/>
  <c r="AC111" i="7" s="1"/>
  <c r="Y111" i="7"/>
  <c r="CT109" i="8" s="1"/>
  <c r="DC109" i="8" s="1"/>
  <c r="CB41" i="8"/>
  <c r="AB26" i="7"/>
  <c r="AC26" i="7" s="1"/>
  <c r="CS26" i="8"/>
  <c r="Y26" i="7"/>
  <c r="CT26" i="8" s="1"/>
  <c r="CU26" i="8" s="1"/>
  <c r="CS51" i="8"/>
  <c r="AB51" i="7"/>
  <c r="AC51" i="7" s="1"/>
  <c r="CB20" i="8"/>
  <c r="CC20" i="8" s="1"/>
  <c r="CD20" i="8" s="1"/>
  <c r="Y51" i="7"/>
  <c r="CT51" i="8" s="1"/>
  <c r="CU51" i="8" s="1"/>
  <c r="CS28" i="8"/>
  <c r="Y28" i="7"/>
  <c r="CT28" i="8" s="1"/>
  <c r="CU28" i="8" s="1"/>
  <c r="AB28" i="7"/>
  <c r="AC28" i="7" s="1"/>
  <c r="CS54" i="8"/>
  <c r="Y54" i="7"/>
  <c r="CT54" i="8" s="1"/>
  <c r="CU54" i="8" s="1"/>
  <c r="AB54" i="7"/>
  <c r="AC54" i="7" s="1"/>
  <c r="CB22" i="8"/>
  <c r="CC22" i="8" s="1"/>
  <c r="CD22" i="8" s="1"/>
  <c r="CS85" i="8"/>
  <c r="AB87" i="7"/>
  <c r="AC87" i="7" s="1"/>
  <c r="Y87" i="7"/>
  <c r="CT85" i="8" s="1"/>
  <c r="CU85" i="8" s="1"/>
  <c r="AB18" i="7"/>
  <c r="AC18" i="7" s="1"/>
  <c r="CS18" i="8"/>
  <c r="Y18" i="7"/>
  <c r="CT18" i="8" s="1"/>
  <c r="CU18" i="8" s="1"/>
  <c r="CS7" i="8"/>
  <c r="AB7" i="7"/>
  <c r="AC7" i="7" s="1"/>
  <c r="Y7" i="7"/>
  <c r="CT7" i="8" s="1"/>
  <c r="CU7" i="8" s="1"/>
  <c r="CS75" i="8"/>
  <c r="AB75" i="7"/>
  <c r="AC75" i="7" s="1"/>
  <c r="CB30" i="8"/>
  <c r="CC30" i="8" s="1"/>
  <c r="CD30" i="8" s="1"/>
  <c r="Y75" i="7"/>
  <c r="CT75" i="8" s="1"/>
  <c r="CU75" i="8" s="1"/>
  <c r="AB10" i="7"/>
  <c r="AC10" i="7" s="1"/>
  <c r="CS10" i="8"/>
  <c r="Y10" i="7"/>
  <c r="CT10" i="8" s="1"/>
  <c r="CU10" i="8" s="1"/>
  <c r="CS59" i="8"/>
  <c r="Y59" i="7"/>
  <c r="CT59" i="8" s="1"/>
  <c r="CU59" i="8" s="1"/>
  <c r="AB59" i="7"/>
  <c r="AC59" i="7" s="1"/>
  <c r="Y14" i="7"/>
  <c r="CT14" i="8" s="1"/>
  <c r="CU14" i="8" s="1"/>
  <c r="AB14" i="7"/>
  <c r="AC14" i="7" s="1"/>
  <c r="CS14" i="8"/>
  <c r="CS110" i="8"/>
  <c r="DB110" i="8" s="1"/>
  <c r="AB112" i="7"/>
  <c r="AC112" i="7" s="1"/>
  <c r="CB42" i="8"/>
  <c r="Y112" i="7"/>
  <c r="CT110" i="8" s="1"/>
  <c r="DC110" i="8" s="1"/>
  <c r="CS35" i="8"/>
  <c r="Y35" i="7"/>
  <c r="CT35" i="8" s="1"/>
  <c r="CU35" i="8" s="1"/>
  <c r="AB35" i="7"/>
  <c r="AC35" i="7" s="1"/>
  <c r="CS49" i="8"/>
  <c r="Y49" i="7"/>
  <c r="CT49" i="8" s="1"/>
  <c r="CU49" i="8" s="1"/>
  <c r="AB49" i="7"/>
  <c r="AC49" i="7" s="1"/>
  <c r="CB18" i="8"/>
  <c r="CC18" i="8" s="1"/>
  <c r="CD18" i="8" s="1"/>
  <c r="AE113" i="7"/>
  <c r="CS61" i="8"/>
  <c r="AB61" i="7"/>
  <c r="AC61" i="7" s="1"/>
  <c r="Y61" i="7"/>
  <c r="CT61" i="8" s="1"/>
  <c r="CU61" i="8" s="1"/>
  <c r="CS38" i="8"/>
  <c r="AB38" i="7"/>
  <c r="AC38" i="7" s="1"/>
  <c r="Y38" i="7"/>
  <c r="CT38" i="8" s="1"/>
  <c r="CU38" i="8" s="1"/>
  <c r="CS46" i="8"/>
  <c r="AB46" i="7"/>
  <c r="AC46" i="7" s="1"/>
  <c r="Y46" i="7"/>
  <c r="CT46" i="8" s="1"/>
  <c r="CU46" i="8" s="1"/>
  <c r="AB22" i="7"/>
  <c r="AC22" i="7" s="1"/>
  <c r="CS22" i="8"/>
  <c r="Y22" i="7"/>
  <c r="CT22" i="8" s="1"/>
  <c r="CU22" i="8" s="1"/>
  <c r="AB98" i="7"/>
  <c r="AC98" i="7" s="1"/>
  <c r="CS96" i="8"/>
  <c r="Y98" i="7"/>
  <c r="CT96" i="8" s="1"/>
  <c r="CU96" i="8" s="1"/>
  <c r="CS101" i="8"/>
  <c r="Y103" i="7"/>
  <c r="CT101" i="8" s="1"/>
  <c r="CU101" i="8" s="1"/>
  <c r="AB103" i="7"/>
  <c r="AC103" i="7" s="1"/>
  <c r="CS95" i="8"/>
  <c r="AB97" i="7"/>
  <c r="AC97" i="7" s="1"/>
  <c r="Y97" i="7"/>
  <c r="CT95" i="8" s="1"/>
  <c r="CU95" i="8" s="1"/>
  <c r="CB37" i="8"/>
  <c r="CC37" i="8" s="1"/>
  <c r="CD37" i="8" s="1"/>
  <c r="AB48" i="7"/>
  <c r="AC48" i="7" s="1"/>
  <c r="CS48" i="8"/>
  <c r="Y48" i="7"/>
  <c r="CT48" i="8" s="1"/>
  <c r="CU48" i="8" s="1"/>
  <c r="CS52" i="8"/>
  <c r="AB52" i="7"/>
  <c r="AC52" i="7" s="1"/>
  <c r="CB21" i="8"/>
  <c r="CC21" i="8" s="1"/>
  <c r="CD21" i="8" s="1"/>
  <c r="Y52" i="7"/>
  <c r="CT52" i="8" s="1"/>
  <c r="CU52" i="8" s="1"/>
  <c r="CS73" i="8"/>
  <c r="CB28" i="8"/>
  <c r="CC28" i="8" s="1"/>
  <c r="CD28" i="8" s="1"/>
  <c r="AB73" i="7"/>
  <c r="AC73" i="7" s="1"/>
  <c r="Y73" i="7"/>
  <c r="CT73" i="8" s="1"/>
  <c r="CU73" i="8" s="1"/>
  <c r="CS99" i="8"/>
  <c r="CB38" i="8"/>
  <c r="CC38" i="8" s="1"/>
  <c r="CD38" i="8" s="1"/>
  <c r="AB101" i="7"/>
  <c r="AC101" i="7" s="1"/>
  <c r="Y101" i="7"/>
  <c r="CT99" i="8" s="1"/>
  <c r="CU99" i="8" s="1"/>
  <c r="CS39" i="8"/>
  <c r="Y39" i="7"/>
  <c r="CT39" i="8" s="1"/>
  <c r="CU39" i="8" s="1"/>
  <c r="AB39" i="7"/>
  <c r="AC39" i="7" s="1"/>
  <c r="AB107" i="7"/>
  <c r="AC107" i="7" s="1"/>
  <c r="CS105" i="8"/>
  <c r="Y107" i="7"/>
  <c r="AB9" i="7"/>
  <c r="AC9" i="7" s="1"/>
  <c r="CS9" i="8"/>
  <c r="Y9" i="7"/>
  <c r="CT9" i="8" s="1"/>
  <c r="CU9" i="8" s="1"/>
  <c r="AB29" i="7"/>
  <c r="AC29" i="7" s="1"/>
  <c r="CS29" i="8"/>
  <c r="Y29" i="7"/>
  <c r="CT29" i="8" s="1"/>
  <c r="CU29" i="8" s="1"/>
  <c r="CS79" i="8"/>
  <c r="AB80" i="7"/>
  <c r="AC80" i="7" s="1"/>
  <c r="Y80" i="7"/>
  <c r="CT79" i="8" s="1"/>
  <c r="CU79" i="8" s="1"/>
  <c r="CB33" i="8"/>
  <c r="CC33" i="8" s="1"/>
  <c r="CD33" i="8" s="1"/>
  <c r="CS55" i="8"/>
  <c r="AB55" i="7"/>
  <c r="AC55" i="7" s="1"/>
  <c r="Y55" i="7"/>
  <c r="CT55" i="8" s="1"/>
  <c r="CU55" i="8" s="1"/>
  <c r="CS34" i="8"/>
  <c r="AB34" i="7"/>
  <c r="AC34" i="7" s="1"/>
  <c r="CB13" i="8"/>
  <c r="CC13" i="8" s="1"/>
  <c r="CD13" i="8" s="1"/>
  <c r="Y34" i="7"/>
  <c r="CT34" i="8" s="1"/>
  <c r="CU34" i="8" s="1"/>
  <c r="CS58" i="8"/>
  <c r="AB58" i="7"/>
  <c r="AC58" i="7" s="1"/>
  <c r="Y58" i="7"/>
  <c r="CT58" i="8" s="1"/>
  <c r="CU58" i="8" s="1"/>
  <c r="CB23" i="8"/>
  <c r="CC23" i="8" s="1"/>
  <c r="CD23" i="8" s="1"/>
  <c r="CS47" i="8"/>
  <c r="AB47" i="7"/>
  <c r="AC47" i="7" s="1"/>
  <c r="CB17" i="8"/>
  <c r="CC17" i="8" s="1"/>
  <c r="CD17" i="8" s="1"/>
  <c r="Y47" i="7"/>
  <c r="CT47" i="8" s="1"/>
  <c r="CU47" i="8" s="1"/>
  <c r="CS40" i="8"/>
  <c r="Y40" i="7"/>
  <c r="CT40" i="8" s="1"/>
  <c r="CU40" i="8" s="1"/>
  <c r="AB40" i="7"/>
  <c r="AC40" i="7" s="1"/>
  <c r="AB31" i="7"/>
  <c r="AC31" i="7" s="1"/>
  <c r="CS31" i="8"/>
  <c r="Y31" i="7"/>
  <c r="CT31" i="8" s="1"/>
  <c r="CU31" i="8" s="1"/>
  <c r="CS77" i="8"/>
  <c r="AB77" i="7"/>
  <c r="AC77" i="7" s="1"/>
  <c r="Y77" i="7"/>
  <c r="CT77" i="8" s="1"/>
  <c r="CU77" i="8" s="1"/>
  <c r="CB32" i="8"/>
  <c r="CC32" i="8" s="1"/>
  <c r="CD32" i="8" s="1"/>
  <c r="X6" i="7"/>
  <c r="U113" i="7"/>
  <c r="N64" i="11" s="1"/>
  <c r="CS76" i="8"/>
  <c r="AB76" i="7"/>
  <c r="AC76" i="7" s="1"/>
  <c r="CB31" i="8"/>
  <c r="CC31" i="8" s="1"/>
  <c r="CD31" i="8" s="1"/>
  <c r="Y76" i="7"/>
  <c r="CT76" i="8" s="1"/>
  <c r="CU76" i="8" s="1"/>
  <c r="CS89" i="8"/>
  <c r="AB91" i="7"/>
  <c r="AC91" i="7" s="1"/>
  <c r="Y91" i="7"/>
  <c r="CT89" i="8" s="1"/>
  <c r="CU89" i="8" s="1"/>
  <c r="CS67" i="8"/>
  <c r="AB67" i="7"/>
  <c r="AC67" i="7" s="1"/>
  <c r="CB26" i="8"/>
  <c r="CC26" i="8" s="1"/>
  <c r="CD26" i="8" s="1"/>
  <c r="Y67" i="7"/>
  <c r="CT67" i="8" s="1"/>
  <c r="CU67" i="8" s="1"/>
  <c r="CS112" i="8"/>
  <c r="DB112" i="8" s="1"/>
  <c r="AB82" i="7"/>
  <c r="AC82" i="7" s="1"/>
  <c r="CB44" i="8"/>
  <c r="Y82" i="7"/>
  <c r="CT112" i="8" s="1"/>
  <c r="DC112" i="8" s="1"/>
  <c r="CS111" i="8"/>
  <c r="DB111" i="8" s="1"/>
  <c r="AB79" i="7"/>
  <c r="AC79" i="7" s="1"/>
  <c r="CB43" i="8"/>
  <c r="Y79" i="7"/>
  <c r="CT111" i="8" s="1"/>
  <c r="DC111" i="8" s="1"/>
  <c r="CS50" i="8"/>
  <c r="Y50" i="7"/>
  <c r="CT50" i="8" s="1"/>
  <c r="CU50" i="8" s="1"/>
  <c r="AB50" i="7"/>
  <c r="AC50" i="7" s="1"/>
  <c r="CB19" i="8"/>
  <c r="CC19" i="8" s="1"/>
  <c r="CD19" i="8" s="1"/>
  <c r="CS32" i="8"/>
  <c r="CB12" i="8"/>
  <c r="CC12" i="8" s="1"/>
  <c r="CD12" i="8" s="1"/>
  <c r="Y32" i="7"/>
  <c r="CT32" i="8" s="1"/>
  <c r="CU32" i="8" s="1"/>
  <c r="AB32" i="7"/>
  <c r="AC32" i="7" s="1"/>
  <c r="CS17" i="8"/>
  <c r="AB17" i="7"/>
  <c r="AC17" i="7" s="1"/>
  <c r="CB9" i="8"/>
  <c r="CC9" i="8" s="1"/>
  <c r="CD9" i="8" s="1"/>
  <c r="Y17" i="7"/>
  <c r="CT17" i="8" s="1"/>
  <c r="CU17" i="8" s="1"/>
  <c r="AB88" i="7"/>
  <c r="AC88" i="7" s="1"/>
  <c r="CS86" i="8"/>
  <c r="Y88" i="7"/>
  <c r="CT86" i="8" s="1"/>
  <c r="CU86" i="8" s="1"/>
  <c r="CS98" i="8"/>
  <c r="AB100" i="7"/>
  <c r="AC100" i="7" s="1"/>
  <c r="Y100" i="7"/>
  <c r="CT98" i="8" s="1"/>
  <c r="CU98" i="8" s="1"/>
  <c r="CS25" i="8"/>
  <c r="AB25" i="7"/>
  <c r="AC25" i="7" s="1"/>
  <c r="Y25" i="7"/>
  <c r="CT25" i="8" s="1"/>
  <c r="CU25" i="8" s="1"/>
  <c r="CS41" i="8"/>
  <c r="Y41" i="7"/>
  <c r="CT41" i="8" s="1"/>
  <c r="CU41" i="8" s="1"/>
  <c r="CB15" i="8"/>
  <c r="CC15" i="8" s="1"/>
  <c r="CD15" i="8" s="1"/>
  <c r="AB41" i="7"/>
  <c r="AC41" i="7" s="1"/>
  <c r="AB64" i="7"/>
  <c r="AC64" i="7" s="1"/>
  <c r="Y64" i="7"/>
  <c r="CT64" i="8" s="1"/>
  <c r="CU64" i="8" s="1"/>
  <c r="CS64" i="8"/>
  <c r="CS15" i="8"/>
  <c r="Y15" i="7"/>
  <c r="CT15" i="8" s="1"/>
  <c r="CU15" i="8" s="1"/>
  <c r="AB15" i="7"/>
  <c r="AC15" i="7" s="1"/>
  <c r="CS63" i="8"/>
  <c r="Y63" i="7"/>
  <c r="CT63" i="8" s="1"/>
  <c r="CU63" i="8" s="1"/>
  <c r="AB63" i="7"/>
  <c r="AC63" i="7" s="1"/>
  <c r="CS69" i="8"/>
  <c r="Y69" i="7"/>
  <c r="CT69" i="8" s="1"/>
  <c r="CU69" i="8" s="1"/>
  <c r="AB69" i="7"/>
  <c r="AC69" i="7" s="1"/>
  <c r="AB105" i="7"/>
  <c r="AC105" i="7" s="1"/>
  <c r="CS103" i="8"/>
  <c r="Y105" i="7"/>
  <c r="CT103" i="8" s="1"/>
  <c r="CU103" i="8" s="1"/>
  <c r="AB57" i="7"/>
  <c r="AC57" i="7" s="1"/>
  <c r="CS57" i="8"/>
  <c r="Y57" i="7"/>
  <c r="CT57" i="8" s="1"/>
  <c r="CU57" i="8" s="1"/>
  <c r="CS93" i="8"/>
  <c r="AB95" i="7"/>
  <c r="AC95" i="7" s="1"/>
  <c r="CB36" i="8"/>
  <c r="CC36" i="8" s="1"/>
  <c r="CD36" i="8" s="1"/>
  <c r="Y95" i="7"/>
  <c r="CT93" i="8" s="1"/>
  <c r="CU93" i="8" s="1"/>
  <c r="AB30" i="7"/>
  <c r="AC30" i="7" s="1"/>
  <c r="CS30" i="8"/>
  <c r="Y30" i="7"/>
  <c r="CT30" i="8" s="1"/>
  <c r="CU30" i="8" s="1"/>
  <c r="AB8" i="7"/>
  <c r="AC8" i="7" s="1"/>
  <c r="CS8" i="8"/>
  <c r="Y8" i="7"/>
  <c r="CT8" i="8" s="1"/>
  <c r="CU8" i="8" s="1"/>
  <c r="AB21" i="7"/>
  <c r="AC21" i="7" s="1"/>
  <c r="CS21" i="8"/>
  <c r="Y21" i="7"/>
  <c r="CT21" i="8" s="1"/>
  <c r="CU21" i="8" s="1"/>
  <c r="CS106" i="8"/>
  <c r="Y108" i="7"/>
  <c r="AB108" i="7"/>
  <c r="AC108" i="7" s="1"/>
  <c r="AB43" i="7"/>
  <c r="AC43" i="7" s="1"/>
  <c r="CS43" i="8"/>
  <c r="Y43" i="7"/>
  <c r="CT43" i="8" s="1"/>
  <c r="CU43" i="8" s="1"/>
  <c r="CS100" i="8"/>
  <c r="AB102" i="7"/>
  <c r="AC102" i="7" s="1"/>
  <c r="Y102" i="7"/>
  <c r="CT100" i="8" s="1"/>
  <c r="CU100" i="8" s="1"/>
  <c r="CB39" i="8"/>
  <c r="CC39" i="8" s="1"/>
  <c r="CD39" i="8" s="1"/>
  <c r="CS108" i="8"/>
  <c r="Y110" i="7"/>
  <c r="CT108" i="8" s="1"/>
  <c r="CU108" i="8" s="1"/>
  <c r="AB110" i="7"/>
  <c r="AC110" i="7" s="1"/>
  <c r="CS84" i="8"/>
  <c r="AB86" i="7"/>
  <c r="AC86" i="7" s="1"/>
  <c r="Y86" i="7"/>
  <c r="CT84" i="8" s="1"/>
  <c r="CU84" i="8" s="1"/>
  <c r="CS83" i="8"/>
  <c r="AB85" i="7"/>
  <c r="AC85" i="7" s="1"/>
  <c r="Y85" i="7"/>
  <c r="CT83" i="8" s="1"/>
  <c r="CU83" i="8" s="1"/>
  <c r="CS23" i="8"/>
  <c r="AB23" i="7"/>
  <c r="AC23" i="7" s="1"/>
  <c r="Y23" i="7"/>
  <c r="CT23" i="8" s="1"/>
  <c r="CU23" i="8" s="1"/>
  <c r="CB25" i="8"/>
  <c r="CC25" i="8" s="1"/>
  <c r="CD25" i="8" s="1"/>
  <c r="CS53" i="8"/>
  <c r="AB53" i="7"/>
  <c r="AC53" i="7" s="1"/>
  <c r="Y53" i="7"/>
  <c r="CT53" i="8" s="1"/>
  <c r="CU53" i="8" s="1"/>
  <c r="CS104" i="8"/>
  <c r="Y106" i="7"/>
  <c r="CT104" i="8" s="1"/>
  <c r="CU104" i="8" s="1"/>
  <c r="AB106" i="7"/>
  <c r="AC106" i="7" s="1"/>
  <c r="CB40" i="8"/>
  <c r="CC40" i="8" s="1"/>
  <c r="CD40" i="8" s="1"/>
  <c r="CS94" i="8"/>
  <c r="AB96" i="7"/>
  <c r="AC96" i="7" s="1"/>
  <c r="Y96" i="7"/>
  <c r="CT94" i="8" s="1"/>
  <c r="CU94" i="8" s="1"/>
  <c r="AB16" i="7"/>
  <c r="AC16" i="7" s="1"/>
  <c r="CS16" i="8"/>
  <c r="Y16" i="7"/>
  <c r="CT16" i="8" s="1"/>
  <c r="CU16" i="8" s="1"/>
  <c r="CS13" i="8"/>
  <c r="AB13" i="7"/>
  <c r="AC13" i="7" s="1"/>
  <c r="Y13" i="7"/>
  <c r="CT13" i="8" s="1"/>
  <c r="CU13" i="8" s="1"/>
  <c r="CB8" i="8"/>
  <c r="CC8" i="8" s="1"/>
  <c r="CD8" i="8" s="1"/>
  <c r="CS81" i="8"/>
  <c r="AB83" i="7"/>
  <c r="AC83" i="7" s="1"/>
  <c r="Y83" i="7"/>
  <c r="CT81" i="8" s="1"/>
  <c r="CU81" i="8" s="1"/>
  <c r="AB27" i="7"/>
  <c r="AC27" i="7" s="1"/>
  <c r="CS27" i="8"/>
  <c r="Y27" i="7"/>
  <c r="CT27" i="8" s="1"/>
  <c r="CU27" i="8" s="1"/>
  <c r="AB109" i="7"/>
  <c r="AC109" i="7" s="1"/>
  <c r="CS107" i="8"/>
  <c r="Y109" i="7"/>
  <c r="CT107" i="8" s="1"/>
  <c r="CU107" i="8" s="1"/>
  <c r="CS33" i="8"/>
  <c r="AB33" i="7"/>
  <c r="AC33" i="7" s="1"/>
  <c r="Y33" i="7"/>
  <c r="CT33" i="8" s="1"/>
  <c r="CU33" i="8" s="1"/>
  <c r="AB104" i="7"/>
  <c r="AC104" i="7" s="1"/>
  <c r="CS102" i="8"/>
  <c r="Y104" i="7"/>
  <c r="CT102" i="8" s="1"/>
  <c r="CU102" i="8" s="1"/>
  <c r="CS20" i="8"/>
  <c r="Y20" i="7"/>
  <c r="CT20" i="8" s="1"/>
  <c r="CU20" i="8" s="1"/>
  <c r="AB20" i="7"/>
  <c r="AC20" i="7" s="1"/>
  <c r="AB84" i="7"/>
  <c r="AC84" i="7" s="1"/>
  <c r="CS82" i="8"/>
  <c r="Y84" i="7"/>
  <c r="CT82" i="8" s="1"/>
  <c r="CU82" i="8" s="1"/>
  <c r="CS68" i="8"/>
  <c r="AB68" i="7"/>
  <c r="AC68" i="7" s="1"/>
  <c r="Y68" i="7"/>
  <c r="CT68" i="8" s="1"/>
  <c r="CU68" i="8" s="1"/>
  <c r="CS71" i="8"/>
  <c r="AB71" i="7"/>
  <c r="AC71" i="7" s="1"/>
  <c r="Y71" i="7"/>
  <c r="CT71" i="8" s="1"/>
  <c r="CU71" i="8" s="1"/>
  <c r="CB27" i="8"/>
  <c r="CC27" i="8" s="1"/>
  <c r="CD27" i="8" s="1"/>
  <c r="CS60" i="8"/>
  <c r="Y60" i="7"/>
  <c r="CT60" i="8" s="1"/>
  <c r="CU60" i="8" s="1"/>
  <c r="AB60" i="7"/>
  <c r="AC60" i="7" s="1"/>
  <c r="CB24" i="8"/>
  <c r="CC24" i="8" s="1"/>
  <c r="CD24" i="8" s="1"/>
  <c r="CS11" i="8"/>
  <c r="AB11" i="7"/>
  <c r="AC11" i="7" s="1"/>
  <c r="CB7" i="8"/>
  <c r="CC7" i="8" s="1"/>
  <c r="CD7" i="8" s="1"/>
  <c r="Y11" i="7"/>
  <c r="CT11" i="8" s="1"/>
  <c r="CU11" i="8" s="1"/>
  <c r="CS78" i="8"/>
  <c r="Y78" i="7"/>
  <c r="CT78" i="8" s="1"/>
  <c r="CU78" i="8" s="1"/>
  <c r="AB78" i="7"/>
  <c r="AC78" i="7" s="1"/>
  <c r="AB99" i="7"/>
  <c r="AC99" i="7" s="1"/>
  <c r="Y99" i="7"/>
  <c r="CT97" i="8" s="1"/>
  <c r="CU97" i="8" s="1"/>
  <c r="CS97" i="8"/>
  <c r="CS87" i="8"/>
  <c r="AB89" i="7"/>
  <c r="AC89" i="7" s="1"/>
  <c r="Y89" i="7"/>
  <c r="CT87" i="8" s="1"/>
  <c r="CU87" i="8" s="1"/>
  <c r="CB34" i="8"/>
  <c r="CC34" i="8" s="1"/>
  <c r="CD34" i="8" s="1"/>
  <c r="CS90" i="8"/>
  <c r="Y92" i="7"/>
  <c r="CT90" i="8" s="1"/>
  <c r="CU90" i="8" s="1"/>
  <c r="AB92" i="7"/>
  <c r="AC92" i="7" s="1"/>
  <c r="CS44" i="8"/>
  <c r="AB44" i="7"/>
  <c r="AC44" i="7" s="1"/>
  <c r="Y44" i="7"/>
  <c r="CT44" i="8" s="1"/>
  <c r="CU44" i="8" s="1"/>
  <c r="CS24" i="8"/>
  <c r="AB24" i="7"/>
  <c r="AC24" i="7" s="1"/>
  <c r="Y24" i="7"/>
  <c r="CT24" i="8" s="1"/>
  <c r="CU24" i="8" s="1"/>
  <c r="CB11" i="8"/>
  <c r="CC11" i="8" s="1"/>
  <c r="CD11" i="8" s="1"/>
  <c r="CS70" i="8"/>
  <c r="AB70" i="7"/>
  <c r="AC70" i="7" s="1"/>
  <c r="Y70" i="7"/>
  <c r="CT70" i="8" s="1"/>
  <c r="CU70" i="8" s="1"/>
  <c r="Y42" i="7"/>
  <c r="CT42" i="8" s="1"/>
  <c r="CU42" i="8" s="1"/>
  <c r="AB42" i="7"/>
  <c r="AC42" i="7" s="1"/>
  <c r="CS42" i="8"/>
  <c r="AD113" i="7"/>
  <c r="J74" i="11" s="1"/>
  <c r="CS37" i="8"/>
  <c r="AB37" i="7"/>
  <c r="AC37" i="7" s="1"/>
  <c r="Y37" i="7"/>
  <c r="CT37" i="8" s="1"/>
  <c r="CU37" i="8" s="1"/>
  <c r="CB14" i="8"/>
  <c r="CC14" i="8" s="1"/>
  <c r="CD14" i="8" s="1"/>
  <c r="AB12" i="7"/>
  <c r="AC12" i="7" s="1"/>
  <c r="CS12" i="8"/>
  <c r="Y12" i="7"/>
  <c r="CT12" i="8" s="1"/>
  <c r="CU12" i="8" s="1"/>
  <c r="AB65" i="7"/>
  <c r="AC65" i="7" s="1"/>
  <c r="CS65" i="8"/>
  <c r="Y65" i="7"/>
  <c r="CT65" i="8" s="1"/>
  <c r="CU65" i="8" s="1"/>
  <c r="CS66" i="8"/>
  <c r="AB66" i="7"/>
  <c r="AC66" i="7" s="1"/>
  <c r="Y66" i="7"/>
  <c r="CT66" i="8" s="1"/>
  <c r="CU66" i="8" s="1"/>
  <c r="AB81" i="7"/>
  <c r="AC81" i="7" s="1"/>
  <c r="CS80" i="8"/>
  <c r="Y81" i="7"/>
  <c r="CT80" i="8" s="1"/>
  <c r="CU80" i="8" s="1"/>
  <c r="AB93" i="7"/>
  <c r="AC93" i="7" s="1"/>
  <c r="CS91" i="8"/>
  <c r="Y93" i="7"/>
  <c r="CT91" i="8" s="1"/>
  <c r="CU91" i="8" s="1"/>
  <c r="CS88" i="8"/>
  <c r="Y90" i="7"/>
  <c r="CT88" i="8" s="1"/>
  <c r="CU88" i="8" s="1"/>
  <c r="AB90" i="7"/>
  <c r="AC90" i="7" s="1"/>
  <c r="CS45" i="8"/>
  <c r="AB45" i="7"/>
  <c r="AC45" i="7" s="1"/>
  <c r="Y45" i="7"/>
  <c r="CT45" i="8" s="1"/>
  <c r="CU45" i="8" s="1"/>
  <c r="CB16" i="8"/>
  <c r="CC16" i="8" s="1"/>
  <c r="CD16" i="8" s="1"/>
  <c r="AB36" i="7"/>
  <c r="AC36" i="7" s="1"/>
  <c r="Y36" i="7"/>
  <c r="CT36" i="8" s="1"/>
  <c r="CU36" i="8" s="1"/>
  <c r="CS36" i="8"/>
  <c r="AB56" i="7"/>
  <c r="AC56" i="7" s="1"/>
  <c r="CS56" i="8"/>
  <c r="Y56" i="7"/>
  <c r="CT56" i="8" s="1"/>
  <c r="CU56" i="8" s="1"/>
  <c r="CS19" i="8"/>
  <c r="Y19" i="7"/>
  <c r="CT19" i="8" s="1"/>
  <c r="CU19" i="8" s="1"/>
  <c r="AB19" i="7"/>
  <c r="AC19" i="7" s="1"/>
  <c r="CB10" i="8"/>
  <c r="CC10" i="8" s="1"/>
  <c r="CD10" i="8" s="1"/>
  <c r="Y72" i="7"/>
  <c r="CT72" i="8" s="1"/>
  <c r="CU72" i="8" s="1"/>
  <c r="AB72" i="7"/>
  <c r="AC72" i="7" s="1"/>
  <c r="CS72" i="8"/>
  <c r="CS92" i="8"/>
  <c r="CB35" i="8"/>
  <c r="CC35" i="8" s="1"/>
  <c r="CD35" i="8" s="1"/>
  <c r="AB94" i="7"/>
  <c r="AC94" i="7" s="1"/>
  <c r="Y94" i="7"/>
  <c r="CT92" i="8" s="1"/>
  <c r="CU92" i="8" s="1"/>
  <c r="CS74" i="8"/>
  <c r="CB29" i="8"/>
  <c r="CC29" i="8" s="1"/>
  <c r="CD29" i="8" s="1"/>
  <c r="AB74" i="7"/>
  <c r="AC74" i="7" s="1"/>
  <c r="Y74" i="7"/>
  <c r="CT74" i="8" s="1"/>
  <c r="CU74" i="8" s="1"/>
  <c r="CT106" i="8" l="1"/>
  <c r="CU106" i="8" s="1"/>
  <c r="CT105" i="8"/>
  <c r="CU105" i="8" s="1"/>
  <c r="L14" i="10"/>
  <c r="F74" i="11"/>
  <c r="CK41" i="8"/>
  <c r="CC41" i="8"/>
  <c r="CL41" i="8" s="1"/>
  <c r="X113" i="7"/>
  <c r="Y6" i="7"/>
  <c r="CB6" i="8"/>
  <c r="AB6" i="7"/>
  <c r="CS6" i="8"/>
  <c r="CS113" i="8" s="1"/>
  <c r="CK42" i="8"/>
  <c r="CC42" i="8"/>
  <c r="CL42" i="8" s="1"/>
  <c r="CK43" i="8"/>
  <c r="CC43" i="8"/>
  <c r="CL43" i="8" s="1"/>
  <c r="CK44" i="8"/>
  <c r="CC44" i="8"/>
  <c r="CL44" i="8" s="1"/>
  <c r="AC6" i="7" l="1"/>
  <c r="AC113" i="7" s="1"/>
  <c r="AB113" i="7"/>
  <c r="CC6" i="8"/>
  <c r="CD6" i="8" s="1"/>
  <c r="CB45" i="8"/>
  <c r="CT6" i="8"/>
  <c r="Y113" i="7"/>
  <c r="F14" i="10"/>
  <c r="H14" i="10"/>
  <c r="BW6" i="8" l="1"/>
  <c r="BW29" i="8"/>
  <c r="BW39" i="8"/>
  <c r="BW24" i="8"/>
  <c r="BW23" i="8"/>
  <c r="BW15" i="8"/>
  <c r="BW13" i="8"/>
  <c r="BW35" i="8"/>
  <c r="BW26" i="8"/>
  <c r="BW22" i="8"/>
  <c r="BW10" i="8"/>
  <c r="BW36" i="8"/>
  <c r="BW14" i="8"/>
  <c r="BW21" i="8"/>
  <c r="BW19" i="8"/>
  <c r="BW38" i="8"/>
  <c r="BW27" i="8"/>
  <c r="BW32" i="8"/>
  <c r="BW34" i="8"/>
  <c r="BW12" i="8"/>
  <c r="BW7" i="8"/>
  <c r="BW11" i="8"/>
  <c r="BW31" i="8"/>
  <c r="BW28" i="8"/>
  <c r="BW25" i="8"/>
  <c r="BW37" i="8"/>
  <c r="BW40" i="8"/>
  <c r="BW33" i="8"/>
  <c r="BW16" i="8"/>
  <c r="BW8" i="8"/>
  <c r="BW17" i="8"/>
  <c r="BW18" i="8"/>
  <c r="BW9" i="8"/>
  <c r="BW30" i="8"/>
  <c r="BW20" i="8"/>
  <c r="CC45" i="8"/>
  <c r="S69" i="11"/>
  <c r="O74" i="11" s="1"/>
  <c r="I14" i="10"/>
  <c r="G14" i="10"/>
  <c r="CU6" i="8"/>
  <c r="CT113" i="8"/>
  <c r="K14" i="10"/>
  <c r="S74" i="11"/>
  <c r="J14" i="10" l="1"/>
  <c r="CL40" i="8"/>
  <c r="CH40" i="8"/>
  <c r="CJ39" i="8"/>
  <c r="CL38" i="8"/>
  <c r="CH38" i="8"/>
  <c r="CJ37" i="8"/>
  <c r="CL36" i="8"/>
  <c r="CH36" i="8"/>
  <c r="CJ35" i="8"/>
  <c r="CL34" i="8"/>
  <c r="CH34" i="8"/>
  <c r="CJ33" i="8"/>
  <c r="CL32" i="8"/>
  <c r="CH32" i="8"/>
  <c r="CJ31" i="8"/>
  <c r="CL30" i="8"/>
  <c r="CH30" i="8"/>
  <c r="CJ29" i="8"/>
  <c r="CL28" i="8"/>
  <c r="CH28" i="8"/>
  <c r="CJ27" i="8"/>
  <c r="CL26" i="8"/>
  <c r="CH26" i="8"/>
  <c r="CJ25" i="8"/>
  <c r="CL24" i="8"/>
  <c r="CH24" i="8"/>
  <c r="CJ23" i="8"/>
  <c r="CL22" i="8"/>
  <c r="CH22" i="8"/>
  <c r="CJ21" i="8"/>
  <c r="CL20" i="8"/>
  <c r="CH20" i="8"/>
  <c r="CJ19" i="8"/>
  <c r="CL18" i="8"/>
  <c r="CH18" i="8"/>
  <c r="CJ17" i="8"/>
  <c r="CL16" i="8"/>
  <c r="CH16" i="8"/>
  <c r="CJ15" i="8"/>
  <c r="CL14" i="8"/>
  <c r="CH14" i="8"/>
  <c r="CJ13" i="8"/>
  <c r="CL12" i="8"/>
  <c r="CH12" i="8"/>
  <c r="CJ11" i="8"/>
  <c r="CL10" i="8"/>
  <c r="CH10" i="8"/>
  <c r="CJ9" i="8"/>
  <c r="CL8" i="8"/>
  <c r="CH8" i="8"/>
  <c r="CJ7" i="8"/>
  <c r="CL6" i="8"/>
  <c r="CH6" i="8"/>
  <c r="CL37" i="8"/>
  <c r="CL33" i="8"/>
  <c r="CL31" i="8"/>
  <c r="CJ30" i="8"/>
  <c r="CJ28" i="8"/>
  <c r="CJ26" i="8"/>
  <c r="CH25" i="8"/>
  <c r="CH23" i="8"/>
  <c r="CH21" i="8"/>
  <c r="CH19" i="8"/>
  <c r="CH17" i="8"/>
  <c r="CL15" i="8"/>
  <c r="CL13" i="8"/>
  <c r="CL11" i="8"/>
  <c r="CJ10" i="8"/>
  <c r="CK40" i="8"/>
  <c r="CG40" i="8"/>
  <c r="CI39" i="8"/>
  <c r="CK38" i="8"/>
  <c r="CG38" i="8"/>
  <c r="CI37" i="8"/>
  <c r="CK36" i="8"/>
  <c r="CG36" i="8"/>
  <c r="CI35" i="8"/>
  <c r="CK34" i="8"/>
  <c r="CG34" i="8"/>
  <c r="CI33" i="8"/>
  <c r="CK32" i="8"/>
  <c r="CG32" i="8"/>
  <c r="CI31" i="8"/>
  <c r="CK30" i="8"/>
  <c r="CG30" i="8"/>
  <c r="CI29" i="8"/>
  <c r="CK28" i="8"/>
  <c r="CG28" i="8"/>
  <c r="CI27" i="8"/>
  <c r="CK26" i="8"/>
  <c r="CG26" i="8"/>
  <c r="CI25" i="8"/>
  <c r="CK24" i="8"/>
  <c r="CG24" i="8"/>
  <c r="CI23" i="8"/>
  <c r="CK22" i="8"/>
  <c r="CG22" i="8"/>
  <c r="CI21" i="8"/>
  <c r="CK20" i="8"/>
  <c r="CG20" i="8"/>
  <c r="CI19" i="8"/>
  <c r="CK18" i="8"/>
  <c r="CG18" i="8"/>
  <c r="CI17" i="8"/>
  <c r="CK16" i="8"/>
  <c r="CG16" i="8"/>
  <c r="CI15" i="8"/>
  <c r="CK14" i="8"/>
  <c r="CG14" i="8"/>
  <c r="CI13" i="8"/>
  <c r="CK12" i="8"/>
  <c r="CG12" i="8"/>
  <c r="CI11" i="8"/>
  <c r="CK10" i="8"/>
  <c r="CG10" i="8"/>
  <c r="CI9" i="8"/>
  <c r="CK8" i="8"/>
  <c r="CG8" i="8"/>
  <c r="CI7" i="8"/>
  <c r="CK6" i="8"/>
  <c r="CG6" i="8"/>
  <c r="CJ40" i="8"/>
  <c r="CL39" i="8"/>
  <c r="CH39" i="8"/>
  <c r="CJ38" i="8"/>
  <c r="CH37" i="8"/>
  <c r="CJ36" i="8"/>
  <c r="CL35" i="8"/>
  <c r="CH35" i="8"/>
  <c r="CJ34" i="8"/>
  <c r="CH33" i="8"/>
  <c r="CJ32" i="8"/>
  <c r="CH31" i="8"/>
  <c r="CL29" i="8"/>
  <c r="CH29" i="8"/>
  <c r="CL27" i="8"/>
  <c r="CH27" i="8"/>
  <c r="CL25" i="8"/>
  <c r="CJ24" i="8"/>
  <c r="CL23" i="8"/>
  <c r="CJ22" i="8"/>
  <c r="CL21" i="8"/>
  <c r="CJ20" i="8"/>
  <c r="CL19" i="8"/>
  <c r="CJ18" i="8"/>
  <c r="CL17" i="8"/>
  <c r="CJ16" i="8"/>
  <c r="CH15" i="8"/>
  <c r="CJ14" i="8"/>
  <c r="CH13" i="8"/>
  <c r="CJ12" i="8"/>
  <c r="CH11" i="8"/>
  <c r="CL9" i="8"/>
  <c r="CI40" i="8"/>
  <c r="CK37" i="8"/>
  <c r="CG35" i="8"/>
  <c r="CI32" i="8"/>
  <c r="CK29" i="8"/>
  <c r="CG27" i="8"/>
  <c r="CI24" i="8"/>
  <c r="CK21" i="8"/>
  <c r="CG19" i="8"/>
  <c r="CI16" i="8"/>
  <c r="CK13" i="8"/>
  <c r="CG11" i="8"/>
  <c r="CG9" i="8"/>
  <c r="CK7" i="8"/>
  <c r="CI6" i="8"/>
  <c r="CI20" i="8"/>
  <c r="CG15" i="8"/>
  <c r="CK9" i="8"/>
  <c r="CG7" i="8"/>
  <c r="CI38" i="8"/>
  <c r="CI30" i="8"/>
  <c r="CG25" i="8"/>
  <c r="CK19" i="8"/>
  <c r="CI14" i="8"/>
  <c r="CH9" i="8"/>
  <c r="CL7" i="8"/>
  <c r="CK39" i="8"/>
  <c r="CG37" i="8"/>
  <c r="CI34" i="8"/>
  <c r="CK31" i="8"/>
  <c r="CG29" i="8"/>
  <c r="CI26" i="8"/>
  <c r="CK23" i="8"/>
  <c r="CG21" i="8"/>
  <c r="CI18" i="8"/>
  <c r="CK15" i="8"/>
  <c r="CG13" i="8"/>
  <c r="CI10" i="8"/>
  <c r="CJ8" i="8"/>
  <c r="CH7" i="8"/>
  <c r="CG39" i="8"/>
  <c r="CI36" i="8"/>
  <c r="CK33" i="8"/>
  <c r="CG31" i="8"/>
  <c r="CI28" i="8"/>
  <c r="CK25" i="8"/>
  <c r="CG23" i="8"/>
  <c r="CK17" i="8"/>
  <c r="CI12" i="8"/>
  <c r="CI8" i="8"/>
  <c r="CK35" i="8"/>
  <c r="CG33" i="8"/>
  <c r="CK27" i="8"/>
  <c r="CI22" i="8"/>
  <c r="CG17" i="8"/>
  <c r="CK11" i="8"/>
  <c r="CJ6" i="8"/>
  <c r="CN6" i="8"/>
  <c r="CN74" i="8"/>
  <c r="CN50" i="8"/>
  <c r="CN99" i="8"/>
  <c r="CN95" i="8"/>
  <c r="CN37" i="8"/>
  <c r="CN43" i="8"/>
  <c r="CN88" i="8"/>
  <c r="CN12" i="8"/>
  <c r="CN85" i="8"/>
  <c r="CN65" i="8"/>
  <c r="CN20" i="8"/>
  <c r="CN8" i="8"/>
  <c r="CN47" i="8"/>
  <c r="CN79" i="8"/>
  <c r="CN90" i="8"/>
  <c r="CN68" i="8"/>
  <c r="CN104" i="8"/>
  <c r="CN103" i="8"/>
  <c r="CN105" i="8"/>
  <c r="CN96" i="8"/>
  <c r="CN26" i="8"/>
  <c r="CN80" i="8"/>
  <c r="CN13" i="8"/>
  <c r="CN57" i="8"/>
  <c r="CN31" i="8"/>
  <c r="CN38" i="8"/>
  <c r="CN15" i="8"/>
  <c r="CN77" i="8"/>
  <c r="CN73" i="8"/>
  <c r="CN101" i="8"/>
  <c r="CN60" i="8"/>
  <c r="CN106" i="8"/>
  <c r="CN66" i="8"/>
  <c r="CN78" i="8"/>
  <c r="CN28" i="8"/>
  <c r="CN87" i="8"/>
  <c r="CN107" i="8"/>
  <c r="CN63" i="8"/>
  <c r="CN59" i="8"/>
  <c r="CN11" i="8"/>
  <c r="CN33" i="8"/>
  <c r="CN84" i="8"/>
  <c r="CN69" i="8"/>
  <c r="CN67" i="8"/>
  <c r="CN39" i="8"/>
  <c r="CN61" i="8"/>
  <c r="CN75" i="8"/>
  <c r="CN71" i="8"/>
  <c r="CN64" i="8"/>
  <c r="CN32" i="8"/>
  <c r="CN40" i="8"/>
  <c r="CN35" i="8"/>
  <c r="CN53" i="8"/>
  <c r="CN98" i="8"/>
  <c r="CN52" i="8"/>
  <c r="CN92" i="8"/>
  <c r="CN27" i="8"/>
  <c r="CN30" i="8"/>
  <c r="CN72" i="8"/>
  <c r="CN42" i="8"/>
  <c r="CN46" i="8"/>
  <c r="CN19" i="8"/>
  <c r="CN97" i="8"/>
  <c r="CN94" i="8"/>
  <c r="CN25" i="8"/>
  <c r="CN34" i="8"/>
  <c r="CN22" i="8"/>
  <c r="CN18" i="8"/>
  <c r="CN62" i="8"/>
  <c r="CN108" i="8"/>
  <c r="CN89" i="8"/>
  <c r="CN58" i="8"/>
  <c r="CN7" i="8"/>
  <c r="CN56" i="8"/>
  <c r="CN70" i="8"/>
  <c r="CN102" i="8"/>
  <c r="CN83" i="8"/>
  <c r="CN41" i="8"/>
  <c r="CN9" i="8"/>
  <c r="CN14" i="8"/>
  <c r="CN23" i="8"/>
  <c r="CN91" i="8"/>
  <c r="CN100" i="8"/>
  <c r="CN44" i="8"/>
  <c r="CN17" i="8"/>
  <c r="CN36" i="8"/>
  <c r="CN86" i="8"/>
  <c r="CN49" i="8"/>
  <c r="CN76" i="8"/>
  <c r="CN54" i="8"/>
  <c r="CN24" i="8"/>
  <c r="CN45" i="8"/>
  <c r="CN21" i="8"/>
  <c r="CN93" i="8"/>
  <c r="CN10" i="8"/>
  <c r="CN29" i="8"/>
  <c r="CN55" i="8"/>
  <c r="CN16" i="8"/>
  <c r="CN81" i="8"/>
  <c r="CN48" i="8"/>
  <c r="CN82" i="8"/>
  <c r="CN51" i="8"/>
  <c r="DB108" i="8" l="1"/>
  <c r="DA105" i="8"/>
  <c r="CZ102" i="8"/>
  <c r="CY99" i="8"/>
  <c r="CX96" i="8"/>
  <c r="DB92" i="8"/>
  <c r="DA89" i="8"/>
  <c r="CZ86" i="8"/>
  <c r="CY83" i="8"/>
  <c r="CX80" i="8"/>
  <c r="DB76" i="8"/>
  <c r="DA73" i="8"/>
  <c r="CZ70" i="8"/>
  <c r="CY67" i="8"/>
  <c r="CX64" i="8"/>
  <c r="DB60" i="8"/>
  <c r="DA57" i="8"/>
  <c r="CZ54" i="8"/>
  <c r="CY51" i="8"/>
  <c r="CX48" i="8"/>
  <c r="DB44" i="8"/>
  <c r="DA41" i="8"/>
  <c r="CY106" i="8"/>
  <c r="CX103" i="8"/>
  <c r="DB99" i="8"/>
  <c r="DA96" i="8"/>
  <c r="CZ93" i="8"/>
  <c r="CY90" i="8"/>
  <c r="CX87" i="8"/>
  <c r="DB83" i="8"/>
  <c r="DA80" i="8"/>
  <c r="CZ77" i="8"/>
  <c r="CY74" i="8"/>
  <c r="CX71" i="8"/>
  <c r="DB67" i="8"/>
  <c r="DA64" i="8"/>
  <c r="CZ61" i="8"/>
  <c r="CY58" i="8"/>
  <c r="CX55" i="8"/>
  <c r="DB51" i="8"/>
  <c r="DA48" i="8"/>
  <c r="CZ45" i="8"/>
  <c r="CY42" i="8"/>
  <c r="CY105" i="8"/>
  <c r="DB98" i="8"/>
  <c r="CZ92" i="8"/>
  <c r="CX86" i="8"/>
  <c r="DA79" i="8"/>
  <c r="CY73" i="8"/>
  <c r="DB66" i="8"/>
  <c r="CZ60" i="8"/>
  <c r="CX54" i="8"/>
  <c r="DA47" i="8"/>
  <c r="CY41" i="8"/>
  <c r="CX38" i="8"/>
  <c r="DB34" i="8"/>
  <c r="DA31" i="8"/>
  <c r="CZ28" i="8"/>
  <c r="CY25" i="8"/>
  <c r="CX22" i="8"/>
  <c r="DE22" i="8" s="1"/>
  <c r="DB18" i="8"/>
  <c r="DA15" i="8"/>
  <c r="CZ12" i="8"/>
  <c r="CY9" i="8"/>
  <c r="DA106" i="8"/>
  <c r="CY100" i="8"/>
  <c r="DB93" i="8"/>
  <c r="CZ87" i="8"/>
  <c r="CX81" i="8"/>
  <c r="DA74" i="8"/>
  <c r="CY68" i="8"/>
  <c r="DB61" i="8"/>
  <c r="CZ55" i="8"/>
  <c r="CX49" i="8"/>
  <c r="DA42" i="8"/>
  <c r="DA38" i="8"/>
  <c r="CZ35" i="8"/>
  <c r="CY32" i="8"/>
  <c r="CX29" i="8"/>
  <c r="DB25" i="8"/>
  <c r="DA22" i="8"/>
  <c r="CZ19" i="8"/>
  <c r="CY16" i="8"/>
  <c r="CX13" i="8"/>
  <c r="DE13" i="8" s="1"/>
  <c r="DB9" i="8"/>
  <c r="DA107" i="8"/>
  <c r="CY101" i="8"/>
  <c r="CY107" i="8"/>
  <c r="CX104" i="8"/>
  <c r="DB100" i="8"/>
  <c r="DA97" i="8"/>
  <c r="CZ94" i="8"/>
  <c r="CY91" i="8"/>
  <c r="CX88" i="8"/>
  <c r="DB84" i="8"/>
  <c r="DA81" i="8"/>
  <c r="CZ78" i="8"/>
  <c r="CY75" i="8"/>
  <c r="CX72" i="8"/>
  <c r="DB68" i="8"/>
  <c r="DA65" i="8"/>
  <c r="CZ62" i="8"/>
  <c r="CY59" i="8"/>
  <c r="CX56" i="8"/>
  <c r="DB52" i="8"/>
  <c r="DA49" i="8"/>
  <c r="CZ46" i="8"/>
  <c r="CY43" i="8"/>
  <c r="DB107" i="8"/>
  <c r="DA104" i="8"/>
  <c r="CZ101" i="8"/>
  <c r="CY98" i="8"/>
  <c r="CX95" i="8"/>
  <c r="DB91" i="8"/>
  <c r="DA88" i="8"/>
  <c r="CZ85" i="8"/>
  <c r="CY82" i="8"/>
  <c r="CX79" i="8"/>
  <c r="DB75" i="8"/>
  <c r="DA72" i="8"/>
  <c r="CZ69" i="8"/>
  <c r="CY66" i="8"/>
  <c r="CX63" i="8"/>
  <c r="DB59" i="8"/>
  <c r="DA56" i="8"/>
  <c r="CZ53" i="8"/>
  <c r="CY50" i="8"/>
  <c r="CX47" i="8"/>
  <c r="DB43" i="8"/>
  <c r="CZ108" i="8"/>
  <c r="CX102" i="8"/>
  <c r="DA95" i="8"/>
  <c r="CY89" i="8"/>
  <c r="DB82" i="8"/>
  <c r="CZ76" i="8"/>
  <c r="CX70" i="8"/>
  <c r="DA63" i="8"/>
  <c r="CY57" i="8"/>
  <c r="DB50" i="8"/>
  <c r="CZ44" i="8"/>
  <c r="DA39" i="8"/>
  <c r="CZ36" i="8"/>
  <c r="CY33" i="8"/>
  <c r="CX30" i="8"/>
  <c r="DB26" i="8"/>
  <c r="DA23" i="8"/>
  <c r="CZ20" i="8"/>
  <c r="CY17" i="8"/>
  <c r="CX14" i="8"/>
  <c r="DE14" i="8" s="1"/>
  <c r="DB10" i="8"/>
  <c r="DA7" i="8"/>
  <c r="CZ103" i="8"/>
  <c r="CX97" i="8"/>
  <c r="DA90" i="8"/>
  <c r="CY84" i="8"/>
  <c r="DB77" i="8"/>
  <c r="CZ71" i="8"/>
  <c r="CX65" i="8"/>
  <c r="DA58" i="8"/>
  <c r="CY52" i="8"/>
  <c r="DB45" i="8"/>
  <c r="CY40" i="8"/>
  <c r="CX37" i="8"/>
  <c r="DB33" i="8"/>
  <c r="DA30" i="8"/>
  <c r="CZ27" i="8"/>
  <c r="CY24" i="8"/>
  <c r="CX21" i="8"/>
  <c r="DE21" i="8" s="1"/>
  <c r="DB17" i="8"/>
  <c r="DA14" i="8"/>
  <c r="CZ11" i="8"/>
  <c r="CY8" i="8"/>
  <c r="CZ104" i="8"/>
  <c r="CX98" i="8"/>
  <c r="DA91" i="8"/>
  <c r="CY85" i="8"/>
  <c r="DB78" i="8"/>
  <c r="CZ72" i="8"/>
  <c r="CX66" i="8"/>
  <c r="DA59" i="8"/>
  <c r="CY53" i="8"/>
  <c r="DB46" i="8"/>
  <c r="DB40" i="8"/>
  <c r="DA37" i="8"/>
  <c r="CZ34" i="8"/>
  <c r="CY31" i="8"/>
  <c r="CX28" i="8"/>
  <c r="DB24" i="8"/>
  <c r="DA21" i="8"/>
  <c r="CZ18" i="8"/>
  <c r="CY15" i="8"/>
  <c r="CX12" i="8"/>
  <c r="DE12" i="8" s="1"/>
  <c r="DB8" i="8"/>
  <c r="CX101" i="8"/>
  <c r="CZ75" i="8"/>
  <c r="DB49" i="8"/>
  <c r="DA32" i="8"/>
  <c r="DB19" i="8"/>
  <c r="CX7" i="8"/>
  <c r="DE7" i="8" s="1"/>
  <c r="CX93" i="8"/>
  <c r="CZ67" i="8"/>
  <c r="DB41" i="8"/>
  <c r="DA28" i="8"/>
  <c r="DB15" i="8"/>
  <c r="CY104" i="8"/>
  <c r="DA78" i="8"/>
  <c r="CX53" i="8"/>
  <c r="CY34" i="8"/>
  <c r="CZ21" i="8"/>
  <c r="DA8" i="8"/>
  <c r="CY96" i="8"/>
  <c r="DA70" i="8"/>
  <c r="CX45" i="8"/>
  <c r="CY30" i="8"/>
  <c r="CZ17" i="8"/>
  <c r="DA6" i="8"/>
  <c r="DB104" i="8"/>
  <c r="CZ98" i="8"/>
  <c r="CX92" i="8"/>
  <c r="DA85" i="8"/>
  <c r="CY79" i="8"/>
  <c r="DB72" i="8"/>
  <c r="CZ66" i="8"/>
  <c r="CX60" i="8"/>
  <c r="DA53" i="8"/>
  <c r="CY47" i="8"/>
  <c r="DA108" i="8"/>
  <c r="CY102" i="8"/>
  <c r="DB95" i="8"/>
  <c r="CZ89" i="8"/>
  <c r="CX83" i="8"/>
  <c r="DA76" i="8"/>
  <c r="CY70" i="8"/>
  <c r="DB63" i="8"/>
  <c r="CZ57" i="8"/>
  <c r="CX51" i="8"/>
  <c r="DA44" i="8"/>
  <c r="DA103" i="8"/>
  <c r="DB90" i="8"/>
  <c r="CX78" i="8"/>
  <c r="CY65" i="8"/>
  <c r="CZ52" i="8"/>
  <c r="CZ40" i="8"/>
  <c r="CX34" i="8"/>
  <c r="DA27" i="8"/>
  <c r="CY21" i="8"/>
  <c r="DB14" i="8"/>
  <c r="CZ8" i="8"/>
  <c r="DA98" i="8"/>
  <c r="DB85" i="8"/>
  <c r="CX73" i="8"/>
  <c r="CY60" i="8"/>
  <c r="CZ47" i="8"/>
  <c r="DB37" i="8"/>
  <c r="CZ31" i="8"/>
  <c r="CX25" i="8"/>
  <c r="DE25" i="8" s="1"/>
  <c r="DA18" i="8"/>
  <c r="CY12" i="8"/>
  <c r="CX106" i="8"/>
  <c r="DB94" i="8"/>
  <c r="DB86" i="8"/>
  <c r="CY77" i="8"/>
  <c r="CY69" i="8"/>
  <c r="CY61" i="8"/>
  <c r="DA51" i="8"/>
  <c r="DA43" i="8"/>
  <c r="CZ38" i="8"/>
  <c r="DA33" i="8"/>
  <c r="DA29" i="8"/>
  <c r="DA25" i="8"/>
  <c r="DB20" i="8"/>
  <c r="DB16" i="8"/>
  <c r="DB12" i="8"/>
  <c r="CX8" i="8"/>
  <c r="DE8" i="8" s="1"/>
  <c r="CY88" i="8"/>
  <c r="CY56" i="8"/>
  <c r="CZ29" i="8"/>
  <c r="CZ13" i="8"/>
  <c r="CZ99" i="8"/>
  <c r="CX61" i="8"/>
  <c r="CX35" i="8"/>
  <c r="CX19" i="8"/>
  <c r="DE19" i="8" s="1"/>
  <c r="DB97" i="8"/>
  <c r="DB65" i="8"/>
  <c r="CZ37" i="8"/>
  <c r="CY18" i="8"/>
  <c r="CX6" i="8"/>
  <c r="DE6" i="8" s="1"/>
  <c r="CX77" i="8"/>
  <c r="DB39" i="8"/>
  <c r="DB23" i="8"/>
  <c r="DB7" i="8"/>
  <c r="DB64" i="8"/>
  <c r="CY94" i="8"/>
  <c r="CZ81" i="8"/>
  <c r="DA68" i="8"/>
  <c r="DB55" i="8"/>
  <c r="CZ49" i="8"/>
  <c r="CZ100" i="8"/>
  <c r="DB74" i="8"/>
  <c r="CX62" i="8"/>
  <c r="DB38" i="8"/>
  <c r="CX26" i="8"/>
  <c r="CY13" i="8"/>
  <c r="CZ95" i="8"/>
  <c r="DA82" i="8"/>
  <c r="CX57" i="8"/>
  <c r="CY36" i="8"/>
  <c r="CZ23" i="8"/>
  <c r="CX17" i="8"/>
  <c r="DE17" i="8" s="1"/>
  <c r="DB102" i="8"/>
  <c r="DA83" i="8"/>
  <c r="DA75" i="8"/>
  <c r="CX58" i="8"/>
  <c r="CX42" i="8"/>
  <c r="DB32" i="8"/>
  <c r="DB28" i="8"/>
  <c r="CX20" i="8"/>
  <c r="DE20" i="8" s="1"/>
  <c r="CY11" i="8"/>
  <c r="DB81" i="8"/>
  <c r="CY26" i="8"/>
  <c r="CY10" i="8"/>
  <c r="DA54" i="8"/>
  <c r="DA12" i="8"/>
  <c r="CZ59" i="8"/>
  <c r="DC59" i="8" s="1"/>
  <c r="CX31" i="8"/>
  <c r="DA102" i="8"/>
  <c r="DA36" i="8"/>
  <c r="CZ106" i="8"/>
  <c r="CX100" i="8"/>
  <c r="CY87" i="8"/>
  <c r="CZ74" i="8"/>
  <c r="DA61" i="8"/>
  <c r="DB48" i="8"/>
  <c r="DB103" i="8"/>
  <c r="CX91" i="8"/>
  <c r="CY78" i="8"/>
  <c r="CZ65" i="8"/>
  <c r="DA52" i="8"/>
  <c r="DB106" i="8"/>
  <c r="CY81" i="8"/>
  <c r="DA55" i="8"/>
  <c r="DA35" i="8"/>
  <c r="DB22" i="8"/>
  <c r="CX10" i="8"/>
  <c r="DE10" i="8" s="1"/>
  <c r="CX89" i="8"/>
  <c r="CZ63" i="8"/>
  <c r="CX33" i="8"/>
  <c r="CY20" i="8"/>
  <c r="CZ7" i="8"/>
  <c r="CZ88" i="8"/>
  <c r="DB70" i="8"/>
  <c r="DB54" i="8"/>
  <c r="CY35" i="8"/>
  <c r="CZ26" i="8"/>
  <c r="DA17" i="8"/>
  <c r="DA94" i="8"/>
  <c r="DB35" i="8"/>
  <c r="DB73" i="8"/>
  <c r="CY22" i="8"/>
  <c r="DA40" i="8"/>
  <c r="CZ83" i="8"/>
  <c r="CX27" i="8"/>
  <c r="CY103" i="8"/>
  <c r="DB96" i="8"/>
  <c r="CZ90" i="8"/>
  <c r="CX84" i="8"/>
  <c r="DA77" i="8"/>
  <c r="CY71" i="8"/>
  <c r="CZ58" i="8"/>
  <c r="CX52" i="8"/>
  <c r="DA45" i="8"/>
  <c r="CX107" i="8"/>
  <c r="DA100" i="8"/>
  <c r="DB87" i="8"/>
  <c r="CX75" i="8"/>
  <c r="CY62" i="8"/>
  <c r="CX43" i="8"/>
  <c r="DA87" i="8"/>
  <c r="CY49" i="8"/>
  <c r="CZ32" i="8"/>
  <c r="DA19" i="8"/>
  <c r="CY108" i="8"/>
  <c r="DB69" i="8"/>
  <c r="CY44" i="8"/>
  <c r="DB29" i="8"/>
  <c r="DA10" i="8"/>
  <c r="CY93" i="8"/>
  <c r="DA67" i="8"/>
  <c r="CX50" i="8"/>
  <c r="DB36" i="8"/>
  <c r="CX24" i="8"/>
  <c r="DE24" i="8" s="1"/>
  <c r="CX16" i="8"/>
  <c r="DE16" i="8" s="1"/>
  <c r="CY7" i="8"/>
  <c r="CZ43" i="8"/>
  <c r="DA86" i="8"/>
  <c r="DB31" i="8"/>
  <c r="CZ91" i="8"/>
  <c r="CX15" i="8"/>
  <c r="DE15" i="8" s="1"/>
  <c r="CY64" i="8"/>
  <c r="DA20" i="8"/>
  <c r="DA50" i="8"/>
  <c r="CY45" i="8"/>
  <c r="DA13" i="8"/>
  <c r="DA16" i="8"/>
  <c r="CY6" i="8"/>
  <c r="DA24" i="8"/>
  <c r="CZ51" i="8"/>
  <c r="CX108" i="8"/>
  <c r="DA101" i="8"/>
  <c r="CY95" i="8"/>
  <c r="DB88" i="8"/>
  <c r="CZ82" i="8"/>
  <c r="CX76" i="8"/>
  <c r="DA69" i="8"/>
  <c r="CY63" i="8"/>
  <c r="DB56" i="8"/>
  <c r="CZ50" i="8"/>
  <c r="CX44" i="8"/>
  <c r="CZ105" i="8"/>
  <c r="CX99" i="8"/>
  <c r="DA92" i="8"/>
  <c r="CY86" i="8"/>
  <c r="DB79" i="8"/>
  <c r="CZ73" i="8"/>
  <c r="CX67" i="8"/>
  <c r="DA60" i="8"/>
  <c r="CY54" i="8"/>
  <c r="DB47" i="8"/>
  <c r="CZ41" i="8"/>
  <c r="CY97" i="8"/>
  <c r="CZ84" i="8"/>
  <c r="DA71" i="8"/>
  <c r="DB58" i="8"/>
  <c r="CX46" i="8"/>
  <c r="CY37" i="8"/>
  <c r="DB30" i="8"/>
  <c r="CZ24" i="8"/>
  <c r="CX18" i="8"/>
  <c r="DE18" i="8" s="1"/>
  <c r="DA11" i="8"/>
  <c r="CX105" i="8"/>
  <c r="CY92" i="8"/>
  <c r="CZ79" i="8"/>
  <c r="DA66" i="8"/>
  <c r="DB53" i="8"/>
  <c r="CX41" i="8"/>
  <c r="DA34" i="8"/>
  <c r="CY28" i="8"/>
  <c r="DB21" i="8"/>
  <c r="CZ15" i="8"/>
  <c r="CX9" i="8"/>
  <c r="DE9" i="8" s="1"/>
  <c r="DA99" i="8"/>
  <c r="CX90" i="8"/>
  <c r="CX82" i="8"/>
  <c r="CX74" i="8"/>
  <c r="CZ64" i="8"/>
  <c r="CZ56" i="8"/>
  <c r="CZ48" i="8"/>
  <c r="DC48" i="8" s="1"/>
  <c r="CX40" i="8"/>
  <c r="CX36" i="8"/>
  <c r="CX32" i="8"/>
  <c r="CY27" i="8"/>
  <c r="CY23" i="8"/>
  <c r="CY19" i="8"/>
  <c r="CZ14" i="8"/>
  <c r="CZ10" i="8"/>
  <c r="CZ107" i="8"/>
  <c r="CX69" i="8"/>
  <c r="CX39" i="8"/>
  <c r="CX23" i="8"/>
  <c r="DE23" i="8" s="1"/>
  <c r="CZ6" i="8"/>
  <c r="CY80" i="8"/>
  <c r="CY48" i="8"/>
  <c r="CZ25" i="8"/>
  <c r="CZ9" i="8"/>
  <c r="CX85" i="8"/>
  <c r="DA46" i="8"/>
  <c r="DB27" i="8"/>
  <c r="DB11" i="8"/>
  <c r="DB89" i="8"/>
  <c r="DB57" i="8"/>
  <c r="CZ33" i="8"/>
  <c r="CY14" i="8"/>
  <c r="DB80" i="8"/>
  <c r="CX68" i="8"/>
  <c r="CY55" i="8"/>
  <c r="CZ42" i="8"/>
  <c r="CZ97" i="8"/>
  <c r="DC97" i="8" s="1"/>
  <c r="DA84" i="8"/>
  <c r="DB71" i="8"/>
  <c r="CX59" i="8"/>
  <c r="CY46" i="8"/>
  <c r="CX94" i="8"/>
  <c r="CZ68" i="8"/>
  <c r="DB42" i="8"/>
  <c r="CY29" i="8"/>
  <c r="CZ16" i="8"/>
  <c r="DB101" i="8"/>
  <c r="CY76" i="8"/>
  <c r="CZ39" i="8"/>
  <c r="DA26" i="8"/>
  <c r="DB13" i="8"/>
  <c r="CZ96" i="8"/>
  <c r="CZ80" i="8"/>
  <c r="DB62" i="8"/>
  <c r="CY39" i="8"/>
  <c r="CZ30" i="8"/>
  <c r="CZ22" i="8"/>
  <c r="DA9" i="8"/>
  <c r="DA62" i="8"/>
  <c r="DB105" i="8"/>
  <c r="CY38" i="8"/>
  <c r="CY72" i="8"/>
  <c r="DB6" i="8"/>
  <c r="CX11" i="8"/>
  <c r="DE11" i="8" s="1"/>
  <c r="DA93" i="8"/>
  <c r="DC74" i="8" l="1"/>
  <c r="DC80" i="8"/>
  <c r="DC16" i="8"/>
  <c r="DJ16" i="8" s="1"/>
  <c r="L29" i="10" s="1"/>
  <c r="DC41" i="8"/>
  <c r="DC33" i="8"/>
  <c r="DC25" i="8"/>
  <c r="DJ25" i="8" s="1"/>
  <c r="L38" i="10" s="1"/>
  <c r="DC15" i="8"/>
  <c r="DJ15" i="8" s="1"/>
  <c r="L28" i="10" s="1"/>
  <c r="DC65" i="8"/>
  <c r="DC49" i="8"/>
  <c r="DC64" i="8"/>
  <c r="DC96" i="8"/>
  <c r="DC56" i="8"/>
  <c r="DC22" i="8"/>
  <c r="DJ22" i="8" s="1"/>
  <c r="L35" i="10" s="1"/>
  <c r="DC30" i="8"/>
  <c r="DC107" i="8"/>
  <c r="DC43" i="8"/>
  <c r="DC63" i="8"/>
  <c r="DC82" i="8"/>
  <c r="DC39" i="8"/>
  <c r="DC51" i="8"/>
  <c r="DC84" i="8"/>
  <c r="DC105" i="8"/>
  <c r="DC38" i="8"/>
  <c r="DC40" i="8"/>
  <c r="DC75" i="8"/>
  <c r="DG11" i="8"/>
  <c r="I24" i="10" s="1"/>
  <c r="DF11" i="8"/>
  <c r="G24" i="10" s="1"/>
  <c r="DG22" i="8"/>
  <c r="I35" i="10" s="1"/>
  <c r="DF14" i="8"/>
  <c r="G27" i="10" s="1"/>
  <c r="DI7" i="8"/>
  <c r="K20" i="10" s="1"/>
  <c r="DH21" i="8"/>
  <c r="J34" i="10" s="1"/>
  <c r="DG20" i="8"/>
  <c r="I33" i="10" s="1"/>
  <c r="DG9" i="8"/>
  <c r="I22" i="10" s="1"/>
  <c r="DI18" i="8"/>
  <c r="K31" i="10" s="1"/>
  <c r="DH18" i="8"/>
  <c r="J31" i="10" s="1"/>
  <c r="DI15" i="8"/>
  <c r="K28" i="10" s="1"/>
  <c r="DF25" i="8"/>
  <c r="G38" i="10" s="1"/>
  <c r="DI25" i="8"/>
  <c r="K38" i="10" s="1"/>
  <c r="DI23" i="8"/>
  <c r="K36" i="10" s="1"/>
  <c r="DH12" i="8"/>
  <c r="J25" i="10" s="1"/>
  <c r="DI13" i="8"/>
  <c r="K26" i="10" s="1"/>
  <c r="DF8" i="8"/>
  <c r="G21" i="10" s="1"/>
  <c r="DF17" i="8"/>
  <c r="G30" i="10" s="1"/>
  <c r="DF16" i="8"/>
  <c r="G29" i="10" s="1"/>
  <c r="DI19" i="8"/>
  <c r="K32" i="10" s="1"/>
  <c r="DI11" i="8"/>
  <c r="K24" i="10" s="1"/>
  <c r="DF24" i="8"/>
  <c r="G37" i="10" s="1"/>
  <c r="DF22" i="8"/>
  <c r="G35" i="10" s="1"/>
  <c r="DG14" i="8"/>
  <c r="I27" i="10" s="1"/>
  <c r="DH7" i="8"/>
  <c r="J20" i="10" s="1"/>
  <c r="DI10" i="8"/>
  <c r="K23" i="10" s="1"/>
  <c r="DH10" i="8"/>
  <c r="J23" i="10" s="1"/>
  <c r="DF21" i="8"/>
  <c r="G34" i="10" s="1"/>
  <c r="DI20" i="8"/>
  <c r="K33" i="10" s="1"/>
  <c r="DH20" i="8"/>
  <c r="J33" i="10" s="1"/>
  <c r="DI9" i="8"/>
  <c r="K22" i="10" s="1"/>
  <c r="DF18" i="8"/>
  <c r="G31" i="10" s="1"/>
  <c r="DH15" i="8"/>
  <c r="J28" i="10" s="1"/>
  <c r="DG15" i="8"/>
  <c r="I28" i="10" s="1"/>
  <c r="DH23" i="8"/>
  <c r="J36" i="10" s="1"/>
  <c r="DF12" i="8"/>
  <c r="G25" i="10" s="1"/>
  <c r="DH13" i="8"/>
  <c r="J26" i="10" s="1"/>
  <c r="DH8" i="8"/>
  <c r="J21" i="10" s="1"/>
  <c r="DI17" i="8"/>
  <c r="K30" i="10" s="1"/>
  <c r="DI16" i="8"/>
  <c r="K29" i="10" s="1"/>
  <c r="DH19" i="8"/>
  <c r="J32" i="10" s="1"/>
  <c r="DG19" i="8"/>
  <c r="I32" i="10" s="1"/>
  <c r="DG24" i="8"/>
  <c r="I37" i="10" s="1"/>
  <c r="DI14" i="8"/>
  <c r="K27" i="10" s="1"/>
  <c r="DF7" i="8"/>
  <c r="G20" i="10" s="1"/>
  <c r="DG10" i="8"/>
  <c r="I23" i="10" s="1"/>
  <c r="DI21" i="8"/>
  <c r="K34" i="10" s="1"/>
  <c r="DG21" i="8"/>
  <c r="I34" i="10" s="1"/>
  <c r="DF20" i="8"/>
  <c r="G33" i="10" s="1"/>
  <c r="DH9" i="8"/>
  <c r="J22" i="10" s="1"/>
  <c r="DF9" i="8"/>
  <c r="G22" i="10" s="1"/>
  <c r="DG18" i="8"/>
  <c r="I31" i="10" s="1"/>
  <c r="DF15" i="8"/>
  <c r="G28" i="10" s="1"/>
  <c r="DH25" i="8"/>
  <c r="J38" i="10" s="1"/>
  <c r="DF23" i="8"/>
  <c r="G36" i="10" s="1"/>
  <c r="DG12" i="8"/>
  <c r="I25" i="10" s="1"/>
  <c r="DF13" i="8"/>
  <c r="G26" i="10" s="1"/>
  <c r="DG8" i="8"/>
  <c r="I21" i="10" s="1"/>
  <c r="DI8" i="8"/>
  <c r="K21" i="10" s="1"/>
  <c r="DH17" i="8"/>
  <c r="J30" i="10" s="1"/>
  <c r="DH16" i="8"/>
  <c r="J29" i="10" s="1"/>
  <c r="DF19" i="8"/>
  <c r="G32" i="10" s="1"/>
  <c r="DF6" i="8"/>
  <c r="G19" i="10" s="1"/>
  <c r="DH11" i="8"/>
  <c r="J24" i="10" s="1"/>
  <c r="DH24" i="8"/>
  <c r="J37" i="10" s="1"/>
  <c r="DI24" i="8"/>
  <c r="K37" i="10" s="1"/>
  <c r="DI22" i="8"/>
  <c r="K35" i="10" s="1"/>
  <c r="DH22" i="8"/>
  <c r="J35" i="10" s="1"/>
  <c r="DH14" i="8"/>
  <c r="J27" i="10" s="1"/>
  <c r="DG7" i="8"/>
  <c r="I20" i="10" s="1"/>
  <c r="DF10" i="8"/>
  <c r="G23" i="10" s="1"/>
  <c r="DG25" i="8"/>
  <c r="I38" i="10" s="1"/>
  <c r="DG23" i="8"/>
  <c r="I36" i="10" s="1"/>
  <c r="DI12" i="8"/>
  <c r="K25" i="10" s="1"/>
  <c r="DG13" i="8"/>
  <c r="I26" i="10" s="1"/>
  <c r="DG17" i="8"/>
  <c r="I30" i="10" s="1"/>
  <c r="DG16" i="8"/>
  <c r="I29" i="10" s="1"/>
  <c r="DC31" i="8"/>
  <c r="DC76" i="8"/>
  <c r="DC68" i="8"/>
  <c r="DC10" i="8"/>
  <c r="DJ10" i="8" s="1"/>
  <c r="L23" i="10" s="1"/>
  <c r="DC50" i="8"/>
  <c r="DC91" i="8"/>
  <c r="DC73" i="8"/>
  <c r="DC98" i="8"/>
  <c r="DC14" i="8"/>
  <c r="DJ14" i="8" s="1"/>
  <c r="L27" i="10" s="1"/>
  <c r="DC95" i="8"/>
  <c r="DC8" i="8"/>
  <c r="DJ8" i="8" s="1"/>
  <c r="L21" i="10" s="1"/>
  <c r="DC99" i="8"/>
  <c r="DC57" i="8"/>
  <c r="DC66" i="8"/>
  <c r="DC17" i="8"/>
  <c r="DJ17" i="8" s="1"/>
  <c r="L30" i="10" s="1"/>
  <c r="DC11" i="8"/>
  <c r="DJ11" i="8" s="1"/>
  <c r="L24" i="10" s="1"/>
  <c r="DC20" i="8"/>
  <c r="DJ20" i="8" s="1"/>
  <c r="L33" i="10" s="1"/>
  <c r="DC101" i="8"/>
  <c r="DC46" i="8"/>
  <c r="DC12" i="8"/>
  <c r="DJ12" i="8" s="1"/>
  <c r="L25" i="10" s="1"/>
  <c r="DC60" i="8"/>
  <c r="DC93" i="8"/>
  <c r="DC102" i="8"/>
  <c r="CL45" i="8"/>
  <c r="CI47" i="8"/>
  <c r="CL47" i="8"/>
  <c r="DC9" i="8"/>
  <c r="DJ9" i="8" s="1"/>
  <c r="L22" i="10" s="1"/>
  <c r="DC79" i="8"/>
  <c r="CZ115" i="8"/>
  <c r="DC26" i="8"/>
  <c r="DC88" i="8"/>
  <c r="DC100" i="8"/>
  <c r="DC81" i="8"/>
  <c r="DC13" i="8"/>
  <c r="DJ13" i="8" s="1"/>
  <c r="L26" i="10" s="1"/>
  <c r="DC52" i="8"/>
  <c r="DC89" i="8"/>
  <c r="DC18" i="8"/>
  <c r="DJ18" i="8" s="1"/>
  <c r="L31" i="10" s="1"/>
  <c r="DC72" i="8"/>
  <c r="DC27" i="8"/>
  <c r="DC36" i="8"/>
  <c r="DC108" i="8"/>
  <c r="DC53" i="8"/>
  <c r="DC62" i="8"/>
  <c r="DC19" i="8"/>
  <c r="DJ19" i="8" s="1"/>
  <c r="L32" i="10" s="1"/>
  <c r="DC28" i="8"/>
  <c r="DC92" i="8"/>
  <c r="DC45" i="8"/>
  <c r="DC54" i="8"/>
  <c r="DG6" i="8"/>
  <c r="I19" i="10" s="1"/>
  <c r="CI45" i="8"/>
  <c r="CK47" i="8"/>
  <c r="DC42" i="8"/>
  <c r="DC6" i="8"/>
  <c r="DJ6" i="8" s="1"/>
  <c r="L19" i="10" s="1"/>
  <c r="CZ113" i="8"/>
  <c r="DB113" i="8"/>
  <c r="DC24" i="8"/>
  <c r="DJ24" i="8" s="1"/>
  <c r="L37" i="10" s="1"/>
  <c r="DC58" i="8"/>
  <c r="DC90" i="8"/>
  <c r="DC83" i="8"/>
  <c r="DC7" i="8"/>
  <c r="DJ7" i="8" s="1"/>
  <c r="L20" i="10" s="1"/>
  <c r="DC37" i="8"/>
  <c r="DC29" i="8"/>
  <c r="DC47" i="8"/>
  <c r="DC21" i="8"/>
  <c r="DJ21" i="8" s="1"/>
  <c r="L34" i="10" s="1"/>
  <c r="DC67" i="8"/>
  <c r="DC34" i="8"/>
  <c r="DC104" i="8"/>
  <c r="DC71" i="8"/>
  <c r="DB115" i="8"/>
  <c r="DC69" i="8"/>
  <c r="DC78" i="8"/>
  <c r="DC35" i="8"/>
  <c r="DC55" i="8"/>
  <c r="DC61" i="8"/>
  <c r="DC70" i="8"/>
  <c r="DI6" i="8"/>
  <c r="K19" i="10" s="1"/>
  <c r="CK45" i="8"/>
  <c r="DA115" i="8"/>
  <c r="DC32" i="8"/>
  <c r="DC106" i="8"/>
  <c r="DC23" i="8"/>
  <c r="DJ23" i="8" s="1"/>
  <c r="L36" i="10" s="1"/>
  <c r="DA113" i="8"/>
  <c r="DC103" i="8"/>
  <c r="DC44" i="8"/>
  <c r="DC85" i="8"/>
  <c r="DC94" i="8"/>
  <c r="DC87" i="8"/>
  <c r="DC77" i="8"/>
  <c r="DC86" i="8"/>
  <c r="DH6" i="8"/>
  <c r="J19" i="10" s="1"/>
  <c r="CJ45" i="8"/>
  <c r="CJ47" i="8"/>
  <c r="DG26" i="8" l="1"/>
  <c r="I39" i="10" s="1"/>
  <c r="I40" i="10" s="1"/>
  <c r="DH26" i="8"/>
  <c r="J39" i="10" s="1"/>
  <c r="J40" i="10" s="1"/>
  <c r="DI26" i="8"/>
  <c r="K39" i="10" s="1"/>
  <c r="K40" i="10" s="1"/>
  <c r="DC115" i="8"/>
  <c r="DJ26" i="8" s="1"/>
  <c r="L39" i="10" s="1"/>
  <c r="L40" i="10" s="1"/>
  <c r="DC113" i="8"/>
</calcChain>
</file>

<file path=xl/sharedStrings.xml><?xml version="1.0" encoding="utf-8"?>
<sst xmlns="http://schemas.openxmlformats.org/spreadsheetml/2006/main" count="1868" uniqueCount="792">
  <si>
    <t>耕種農業</t>
    <rPh sb="0" eb="1">
      <t>コウ</t>
    </rPh>
    <rPh sb="1" eb="2">
      <t>シュ</t>
    </rPh>
    <rPh sb="2" eb="4">
      <t>ノウギョウ</t>
    </rPh>
    <phoneticPr fontId="6" alignment="distributed"/>
  </si>
  <si>
    <t>畜産</t>
    <rPh sb="0" eb="2">
      <t>チクサン</t>
    </rPh>
    <phoneticPr fontId="6" alignment="distributed"/>
  </si>
  <si>
    <t>農業サービス</t>
    <rPh sb="0" eb="2">
      <t>ノウギョウ</t>
    </rPh>
    <rPh sb="2" eb="6">
      <t>サービス</t>
    </rPh>
    <phoneticPr fontId="6" alignment="distributed"/>
  </si>
  <si>
    <t>林業</t>
    <rPh sb="0" eb="2">
      <t>リンギョウ</t>
    </rPh>
    <phoneticPr fontId="6" alignment="distributed"/>
  </si>
  <si>
    <t>漁業</t>
    <rPh sb="0" eb="2">
      <t>ギョギョウ</t>
    </rPh>
    <phoneticPr fontId="6" alignment="distributed"/>
  </si>
  <si>
    <t>石炭・原油・天然ガス</t>
    <rPh sb="0" eb="2">
      <t>セキタン</t>
    </rPh>
    <rPh sb="3" eb="5">
      <t>ゲンユ</t>
    </rPh>
    <rPh sb="6" eb="8">
      <t>テンネン</t>
    </rPh>
    <rPh sb="8" eb="10">
      <t>ガス</t>
    </rPh>
    <phoneticPr fontId="6" alignment="distributed"/>
  </si>
  <si>
    <t>その他の鉱業</t>
    <rPh sb="0" eb="3">
      <t>ソノタ</t>
    </rPh>
    <rPh sb="4" eb="6">
      <t>コウギョウ</t>
    </rPh>
    <phoneticPr fontId="6" alignment="distributed"/>
  </si>
  <si>
    <t>食料品</t>
    <rPh sb="0" eb="3">
      <t>ショクリョウヒン</t>
    </rPh>
    <phoneticPr fontId="6" alignment="distributed"/>
  </si>
  <si>
    <t>飲料</t>
    <rPh sb="0" eb="2">
      <t>インリョウ</t>
    </rPh>
    <phoneticPr fontId="6" alignment="distributed"/>
  </si>
  <si>
    <t>飼料・有機質肥料（別掲を除く。）</t>
    <rPh sb="0" eb="2">
      <t>シリョウ</t>
    </rPh>
    <rPh sb="3" eb="6">
      <t>ユウキシツ</t>
    </rPh>
    <rPh sb="6" eb="8">
      <t>ヒリョウ</t>
    </rPh>
    <rPh sb="9" eb="11">
      <t>ベッケイ</t>
    </rPh>
    <rPh sb="12" eb="14">
      <t>ノゾク</t>
    </rPh>
    <phoneticPr fontId="6" alignment="distributed"/>
  </si>
  <si>
    <t>たばこ</t>
  </si>
  <si>
    <t>繊維工業製品</t>
    <rPh sb="0" eb="2">
      <t>センイ</t>
    </rPh>
    <rPh sb="2" eb="4">
      <t>コウギョウ</t>
    </rPh>
    <rPh sb="4" eb="6">
      <t>セイヒン</t>
    </rPh>
    <phoneticPr fontId="6" alignment="distributed"/>
  </si>
  <si>
    <t>衣服・その他の繊維既製品</t>
    <rPh sb="0" eb="2">
      <t>イフク</t>
    </rPh>
    <rPh sb="3" eb="6">
      <t>ソノタ</t>
    </rPh>
    <rPh sb="7" eb="9">
      <t>センイ</t>
    </rPh>
    <rPh sb="9" eb="12">
      <t>キセイヒン</t>
    </rPh>
    <phoneticPr fontId="6" alignment="distributed"/>
  </si>
  <si>
    <t>木材・木製品</t>
    <rPh sb="0" eb="2">
      <t>モクザイ</t>
    </rPh>
    <rPh sb="3" eb="4">
      <t>モク</t>
    </rPh>
    <rPh sb="4" eb="6">
      <t>セイヒン</t>
    </rPh>
    <phoneticPr fontId="6" alignment="distributed"/>
  </si>
  <si>
    <t>家具・装備品</t>
    <rPh sb="0" eb="2">
      <t>カグ</t>
    </rPh>
    <rPh sb="3" eb="4">
      <t>ソウ</t>
    </rPh>
    <rPh sb="4" eb="6">
      <t>ビヒン</t>
    </rPh>
    <phoneticPr fontId="6" alignment="distributed"/>
  </si>
  <si>
    <t>パルプ・紙・板紙・加工紙</t>
    <rPh sb="0" eb="3">
      <t>パルプ</t>
    </rPh>
    <rPh sb="4" eb="5">
      <t>カミ</t>
    </rPh>
    <rPh sb="6" eb="8">
      <t>イタガミ</t>
    </rPh>
    <rPh sb="9" eb="12">
      <t>カコウシ</t>
    </rPh>
    <phoneticPr fontId="6" alignment="distributed"/>
  </si>
  <si>
    <t>紙加工品</t>
    <rPh sb="0" eb="1">
      <t>カミ</t>
    </rPh>
    <rPh sb="1" eb="4">
      <t>カコウヒン</t>
    </rPh>
    <phoneticPr fontId="6" alignment="distributed"/>
  </si>
  <si>
    <t>印刷・製版・製本</t>
    <rPh sb="0" eb="2">
      <t>インサツ</t>
    </rPh>
    <rPh sb="3" eb="5">
      <t>セイハン</t>
    </rPh>
    <rPh sb="6" eb="8">
      <t>セイホン</t>
    </rPh>
    <phoneticPr fontId="6" alignment="distributed"/>
  </si>
  <si>
    <t>化学肥料</t>
    <rPh sb="0" eb="2">
      <t>カガク</t>
    </rPh>
    <rPh sb="2" eb="4">
      <t>ヒリョウ</t>
    </rPh>
    <phoneticPr fontId="6" alignment="distributed"/>
  </si>
  <si>
    <t>無機化学工業製品</t>
    <rPh sb="0" eb="2">
      <t>ムキ</t>
    </rPh>
    <rPh sb="2" eb="4">
      <t>カガク</t>
    </rPh>
    <rPh sb="4" eb="6">
      <t>コウギョウ</t>
    </rPh>
    <rPh sb="6" eb="8">
      <t>セイヒン</t>
    </rPh>
    <phoneticPr fontId="6" alignment="distributed"/>
  </si>
  <si>
    <t>石油化学系基礎製品</t>
    <rPh sb="0" eb="9">
      <t>セキユカガクケイキソセイヒン</t>
    </rPh>
    <phoneticPr fontId="6"/>
  </si>
  <si>
    <t>有機化学工業製品（石油化学系基礎製品・合成樹脂を除く。）</t>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6"/>
  </si>
  <si>
    <t>合成樹脂</t>
    <rPh sb="0" eb="2">
      <t>ゴウセイ</t>
    </rPh>
    <rPh sb="2" eb="4">
      <t>ジュシ</t>
    </rPh>
    <phoneticPr fontId="6" alignment="distributed"/>
  </si>
  <si>
    <t>化学繊維</t>
    <rPh sb="0" eb="2">
      <t>カガク</t>
    </rPh>
    <rPh sb="2" eb="4">
      <t>センイ</t>
    </rPh>
    <phoneticPr fontId="6" alignment="distributed"/>
  </si>
  <si>
    <t>医薬品</t>
    <rPh sb="0" eb="1">
      <t>イ</t>
    </rPh>
    <rPh sb="1" eb="3">
      <t>ヤクヒン</t>
    </rPh>
    <phoneticPr fontId="6" alignment="distributed"/>
  </si>
  <si>
    <t>化学最終製品（医薬品を除く。）</t>
    <rPh sb="0" eb="2">
      <t>カガク</t>
    </rPh>
    <rPh sb="2" eb="4">
      <t>サイシュウ</t>
    </rPh>
    <rPh sb="4" eb="6">
      <t>セイヒン</t>
    </rPh>
    <rPh sb="7" eb="8">
      <t>イ</t>
    </rPh>
    <rPh sb="8" eb="10">
      <t>ヤクヒン</t>
    </rPh>
    <rPh sb="11" eb="13">
      <t>ノゾク</t>
    </rPh>
    <phoneticPr fontId="6" alignment="distributed"/>
  </si>
  <si>
    <t>石油製品</t>
    <rPh sb="0" eb="2">
      <t>セキユ</t>
    </rPh>
    <rPh sb="2" eb="4">
      <t>セイヒン</t>
    </rPh>
    <phoneticPr fontId="6" alignment="distributed"/>
  </si>
  <si>
    <t>石炭製品</t>
    <rPh sb="0" eb="2">
      <t>セキタン</t>
    </rPh>
    <rPh sb="2" eb="4">
      <t>セイヒン</t>
    </rPh>
    <phoneticPr fontId="6" alignment="distributed"/>
  </si>
  <si>
    <t>プラスチック製品</t>
    <rPh sb="0" eb="6">
      <t>プラスチック</t>
    </rPh>
    <rPh sb="6" eb="8">
      <t>セイヒン</t>
    </rPh>
    <phoneticPr fontId="6" alignment="distributed"/>
  </si>
  <si>
    <t>ゴム製品</t>
    <rPh sb="0" eb="2">
      <t>ゴム</t>
    </rPh>
    <rPh sb="2" eb="4">
      <t>セイヒン</t>
    </rPh>
    <phoneticPr fontId="6" alignment="distributed"/>
  </si>
  <si>
    <t>なめし革・革製品・毛皮</t>
    <rPh sb="0" eb="11">
      <t>ナメシガワ・カワセイヒン・ケガワ</t>
    </rPh>
    <phoneticPr fontId="6"/>
  </si>
  <si>
    <t>ガラス・ガラス製品</t>
    <rPh sb="0" eb="3">
      <t>ガラス</t>
    </rPh>
    <rPh sb="4" eb="7">
      <t>ガラス</t>
    </rPh>
    <rPh sb="7" eb="9">
      <t>セイヒン</t>
    </rPh>
    <phoneticPr fontId="6" alignment="distributed"/>
  </si>
  <si>
    <t>セメント・セメント製品</t>
    <rPh sb="0" eb="4">
      <t>セメント</t>
    </rPh>
    <rPh sb="5" eb="9">
      <t>セメント</t>
    </rPh>
    <rPh sb="9" eb="11">
      <t>セイヒン</t>
    </rPh>
    <phoneticPr fontId="6" alignment="distributed"/>
  </si>
  <si>
    <t>陶磁器</t>
    <rPh sb="0" eb="3">
      <t>トウジキ</t>
    </rPh>
    <phoneticPr fontId="6" alignment="distributed"/>
  </si>
  <si>
    <t>その他の窯業・土石製品</t>
    <rPh sb="0" eb="3">
      <t>ソノタ</t>
    </rPh>
    <rPh sb="4" eb="6">
      <t>ヨウギョウ</t>
    </rPh>
    <rPh sb="7" eb="9">
      <t>ドセキ</t>
    </rPh>
    <rPh sb="9" eb="11">
      <t>セイヒン</t>
    </rPh>
    <phoneticPr fontId="6" alignment="distributed"/>
  </si>
  <si>
    <t>銑鉄・粗鋼</t>
    <rPh sb="0" eb="2">
      <t>センテツ</t>
    </rPh>
    <rPh sb="3" eb="5">
      <t>ソコウ</t>
    </rPh>
    <phoneticPr fontId="6" alignment="distributed"/>
  </si>
  <si>
    <t>鋼材</t>
    <rPh sb="0" eb="2">
      <t>コウザイ</t>
    </rPh>
    <phoneticPr fontId="6" alignment="distributed"/>
  </si>
  <si>
    <t>鋳鍛造品（鉄）</t>
    <rPh sb="0" eb="7">
      <t>イタンゾウシナ（テツ）</t>
    </rPh>
    <phoneticPr fontId="6"/>
  </si>
  <si>
    <t>その他の鉄鋼製品</t>
    <rPh sb="0" eb="3">
      <t>ソノタ</t>
    </rPh>
    <rPh sb="4" eb="6">
      <t>テッコウ</t>
    </rPh>
    <rPh sb="6" eb="8">
      <t>セイヒン</t>
    </rPh>
    <phoneticPr fontId="6" alignment="distributed"/>
  </si>
  <si>
    <t>非鉄金属製錬・精製</t>
    <rPh sb="0" eb="2">
      <t>ヒテツ</t>
    </rPh>
    <rPh sb="2" eb="4">
      <t>キンゾク</t>
    </rPh>
    <rPh sb="4" eb="6">
      <t>セイレン</t>
    </rPh>
    <rPh sb="7" eb="9">
      <t>セイセイ</t>
    </rPh>
    <phoneticPr fontId="6" alignment="distributed"/>
  </si>
  <si>
    <t>非鉄金属加工製品</t>
    <rPh sb="0" eb="2">
      <t>ヒテツ</t>
    </rPh>
    <rPh sb="2" eb="4">
      <t>キンゾク</t>
    </rPh>
    <rPh sb="4" eb="6">
      <t>カコウ</t>
    </rPh>
    <rPh sb="6" eb="8">
      <t>セイヒン</t>
    </rPh>
    <phoneticPr fontId="6" alignment="distributed"/>
  </si>
  <si>
    <t>建設用・建築用金属製品</t>
    <rPh sb="0" eb="11">
      <t>ケンセツヨウ・ケンチクヨウキンゾクセイヒン</t>
    </rPh>
    <phoneticPr fontId="6"/>
  </si>
  <si>
    <t>その他の金属製品</t>
    <rPh sb="0" eb="3">
      <t>ソノタ</t>
    </rPh>
    <rPh sb="4" eb="6">
      <t>キンゾク</t>
    </rPh>
    <rPh sb="6" eb="8">
      <t>セイヒン</t>
    </rPh>
    <phoneticPr fontId="6" alignment="distributed"/>
  </si>
  <si>
    <t>はん用機械</t>
    <rPh sb="0" eb="3">
      <t>ハンヨウ</t>
    </rPh>
    <rPh sb="3" eb="5">
      <t>キカイ</t>
    </rPh>
    <phoneticPr fontId="6" alignment="distributed"/>
  </si>
  <si>
    <t>生産用機械</t>
    <rPh sb="0" eb="3">
      <t>セイサンヨウ</t>
    </rPh>
    <rPh sb="3" eb="5">
      <t>キカイ</t>
    </rPh>
    <phoneticPr fontId="6" alignment="distributed"/>
  </si>
  <si>
    <t>業務用機械</t>
    <rPh sb="0" eb="3">
      <t>ギョウムヨウ</t>
    </rPh>
    <rPh sb="3" eb="5">
      <t>キカイ</t>
    </rPh>
    <phoneticPr fontId="6" alignment="distributed"/>
  </si>
  <si>
    <t>電子デバイス</t>
    <rPh sb="0" eb="2">
      <t>デンシ</t>
    </rPh>
    <rPh sb="2" eb="6">
      <t>デバイス</t>
    </rPh>
    <phoneticPr fontId="6" alignment="distributed"/>
  </si>
  <si>
    <t>その他の電子部品</t>
    <rPh sb="0" eb="3">
      <t>ソノタ</t>
    </rPh>
    <rPh sb="4" eb="6">
      <t>デンシ</t>
    </rPh>
    <rPh sb="6" eb="8">
      <t>ブヒン</t>
    </rPh>
    <phoneticPr fontId="6" alignment="distributed"/>
  </si>
  <si>
    <t>産業用電気機器</t>
    <rPh sb="0" eb="3">
      <t>サンギョウヨウ</t>
    </rPh>
    <rPh sb="3" eb="5">
      <t>デンキ</t>
    </rPh>
    <rPh sb="5" eb="7">
      <t>キキ</t>
    </rPh>
    <phoneticPr fontId="6" alignment="distributed"/>
  </si>
  <si>
    <t>民生用電気機器</t>
    <rPh sb="0" eb="3">
      <t>ミンセイヨウ</t>
    </rPh>
    <rPh sb="3" eb="5">
      <t>デンキ</t>
    </rPh>
    <rPh sb="5" eb="7">
      <t>キキ</t>
    </rPh>
    <phoneticPr fontId="6" alignment="distributed"/>
  </si>
  <si>
    <t>電子応用装置・電気計測器</t>
    <rPh sb="0" eb="2">
      <t>デンシ</t>
    </rPh>
    <rPh sb="2" eb="4">
      <t>オウヨウ</t>
    </rPh>
    <rPh sb="4" eb="6">
      <t>ソウチ</t>
    </rPh>
    <rPh sb="7" eb="10">
      <t>デンキケイ</t>
    </rPh>
    <rPh sb="10" eb="12">
      <t>ソクキ</t>
    </rPh>
    <phoneticPr fontId="6" alignment="distributed"/>
  </si>
  <si>
    <t>その他の電気機械</t>
    <rPh sb="0" eb="3">
      <t>ソノタ</t>
    </rPh>
    <rPh sb="4" eb="6">
      <t>デンキ</t>
    </rPh>
    <rPh sb="6" eb="8">
      <t>キカイ</t>
    </rPh>
    <phoneticPr fontId="6" alignment="distributed"/>
  </si>
  <si>
    <t>通信・映像・音響機器</t>
    <rPh sb="0" eb="2">
      <t>ツウシン</t>
    </rPh>
    <rPh sb="3" eb="5">
      <t>エイゾウ</t>
    </rPh>
    <rPh sb="6" eb="8">
      <t>オンキョウ</t>
    </rPh>
    <rPh sb="8" eb="10">
      <t>キキ</t>
    </rPh>
    <phoneticPr fontId="6" alignment="distributed"/>
  </si>
  <si>
    <t>電子計算機・同附属装置</t>
    <rPh sb="0" eb="2">
      <t>デンシ</t>
    </rPh>
    <rPh sb="2" eb="5">
      <t>ケイサンキ</t>
    </rPh>
    <rPh sb="6" eb="9">
      <t>ドウフゾク</t>
    </rPh>
    <rPh sb="9" eb="11">
      <t>ソウチ</t>
    </rPh>
    <phoneticPr fontId="6" alignment="distributed"/>
  </si>
  <si>
    <t>乗用車</t>
    <rPh sb="0" eb="3">
      <t>ジョウヨウシャ</t>
    </rPh>
    <phoneticPr fontId="6" alignment="distributed"/>
  </si>
  <si>
    <t>その他の自動車</t>
    <rPh sb="0" eb="3">
      <t>ソノタ</t>
    </rPh>
    <rPh sb="4" eb="7">
      <t>ジドウシャ</t>
    </rPh>
    <phoneticPr fontId="6" alignment="distributed"/>
  </si>
  <si>
    <t>自動車部品・同附属品</t>
    <rPh sb="0" eb="3">
      <t>ジドウシャ</t>
    </rPh>
    <rPh sb="3" eb="5">
      <t>ブヒン</t>
    </rPh>
    <rPh sb="6" eb="10">
      <t>ドウフゾクヒン</t>
    </rPh>
    <phoneticPr fontId="6" alignment="distributed"/>
  </si>
  <si>
    <t>船舶・同修理</t>
    <rPh sb="0" eb="2">
      <t>センパク</t>
    </rPh>
    <rPh sb="3" eb="6">
      <t>ドウシュウリ</t>
    </rPh>
    <phoneticPr fontId="6" alignment="distributed"/>
  </si>
  <si>
    <t>その他の輸送機械・同修理</t>
    <rPh sb="0" eb="3">
      <t>ソノタ</t>
    </rPh>
    <rPh sb="4" eb="6">
      <t>ユソウ</t>
    </rPh>
    <rPh sb="6" eb="8">
      <t>キカイ</t>
    </rPh>
    <rPh sb="9" eb="12">
      <t>ドウシュウリ</t>
    </rPh>
    <phoneticPr fontId="6" alignment="distributed"/>
  </si>
  <si>
    <t>その他の製造工業製品</t>
    <rPh sb="0" eb="3">
      <t>ソノタ</t>
    </rPh>
    <rPh sb="4" eb="6">
      <t>セイゾウ</t>
    </rPh>
    <rPh sb="6" eb="8">
      <t>コウギョウ</t>
    </rPh>
    <rPh sb="8" eb="10">
      <t>セイヒン</t>
    </rPh>
    <phoneticPr fontId="6" alignment="distributed"/>
  </si>
  <si>
    <t>再生資源回収・加工処理</t>
    <rPh sb="0" eb="2">
      <t>サイセイ</t>
    </rPh>
    <rPh sb="2" eb="4">
      <t>シゲン</t>
    </rPh>
    <rPh sb="4" eb="6">
      <t>カイシュウ</t>
    </rPh>
    <rPh sb="7" eb="9">
      <t>カコウ</t>
    </rPh>
    <rPh sb="9" eb="11">
      <t>ショリ</t>
    </rPh>
    <phoneticPr fontId="6" alignment="distributed"/>
  </si>
  <si>
    <t>建築</t>
    <rPh sb="0" eb="2">
      <t>ケンチク</t>
    </rPh>
    <phoneticPr fontId="6" alignment="distributed"/>
  </si>
  <si>
    <t>建設補修</t>
    <rPh sb="0" eb="2">
      <t>ケンセツ</t>
    </rPh>
    <rPh sb="2" eb="4">
      <t>ホシュウ</t>
    </rPh>
    <phoneticPr fontId="6" alignment="distributed"/>
  </si>
  <si>
    <t>公共事業</t>
    <rPh sb="0" eb="2">
      <t>コウキョウ</t>
    </rPh>
    <rPh sb="2" eb="4">
      <t>ジギョウ</t>
    </rPh>
    <phoneticPr fontId="6" alignment="distributed"/>
  </si>
  <si>
    <t>その他の土木建設</t>
    <rPh sb="0" eb="3">
      <t>ソノタ</t>
    </rPh>
    <rPh sb="4" eb="6">
      <t>ドボク</t>
    </rPh>
    <rPh sb="6" eb="8">
      <t>ケンセツ</t>
    </rPh>
    <phoneticPr fontId="6" alignment="distributed"/>
  </si>
  <si>
    <t>電力</t>
    <rPh sb="0" eb="2">
      <t>デンリョク</t>
    </rPh>
    <phoneticPr fontId="6" alignment="distributed"/>
  </si>
  <si>
    <t>ガス・熱供給</t>
    <rPh sb="0" eb="2">
      <t>ガス</t>
    </rPh>
    <rPh sb="3" eb="4">
      <t>ネツ</t>
    </rPh>
    <rPh sb="4" eb="6">
      <t>キョウキュウ</t>
    </rPh>
    <phoneticPr fontId="6" alignment="distributed"/>
  </si>
  <si>
    <t>水道</t>
    <rPh sb="0" eb="2">
      <t>スイドウ</t>
    </rPh>
    <phoneticPr fontId="6" alignment="distributed"/>
  </si>
  <si>
    <t>廃棄物処理</t>
    <rPh sb="0" eb="3">
      <t>ハイキブツ</t>
    </rPh>
    <rPh sb="3" eb="5">
      <t>ショリ</t>
    </rPh>
    <phoneticPr fontId="6" alignment="distributed"/>
  </si>
  <si>
    <t>商業</t>
    <rPh sb="0" eb="2">
      <t>ショウギョウ</t>
    </rPh>
    <phoneticPr fontId="6" alignment="distributed"/>
  </si>
  <si>
    <t>金融・保険</t>
    <rPh sb="0" eb="2">
      <t>キンユウ</t>
    </rPh>
    <rPh sb="3" eb="5">
      <t>ホケン</t>
    </rPh>
    <phoneticPr fontId="6" alignment="distributed"/>
  </si>
  <si>
    <t>不動産仲介及び賃貸</t>
    <rPh sb="0" eb="3">
      <t>フドウサン</t>
    </rPh>
    <rPh sb="3" eb="5">
      <t>チュウカイ</t>
    </rPh>
    <rPh sb="5" eb="7">
      <t>オヨビ</t>
    </rPh>
    <rPh sb="7" eb="9">
      <t>チンタイ</t>
    </rPh>
    <phoneticPr fontId="6" alignment="distributed"/>
  </si>
  <si>
    <t>住宅賃貸料</t>
    <rPh sb="0" eb="2">
      <t>ジュウタク</t>
    </rPh>
    <rPh sb="2" eb="5">
      <t>チンタイリョウ</t>
    </rPh>
    <phoneticPr fontId="6" alignment="distributed"/>
  </si>
  <si>
    <t>住宅賃貸料（帰属家賃）</t>
    <rPh sb="0" eb="2">
      <t>ジュウタク</t>
    </rPh>
    <rPh sb="2" eb="5">
      <t>チンタイリョウ</t>
    </rPh>
    <rPh sb="6" eb="8">
      <t>キゾク</t>
    </rPh>
    <rPh sb="8" eb="10">
      <t>ヤチン</t>
    </rPh>
    <phoneticPr fontId="6" alignment="distributed"/>
  </si>
  <si>
    <t>鉄道輸送</t>
    <rPh sb="0" eb="2">
      <t>テツドウ</t>
    </rPh>
    <rPh sb="2" eb="4">
      <t>ユソウ</t>
    </rPh>
    <phoneticPr fontId="6" alignment="distributed"/>
  </si>
  <si>
    <t>道路輸送（自家輸送を除く。）</t>
    <rPh sb="0" eb="2">
      <t>ドウロ</t>
    </rPh>
    <rPh sb="2" eb="4">
      <t>ユソウ</t>
    </rPh>
    <rPh sb="5" eb="7">
      <t>ジカ</t>
    </rPh>
    <rPh sb="7" eb="9">
      <t>ユソウ</t>
    </rPh>
    <rPh sb="10" eb="12">
      <t>ノゾク</t>
    </rPh>
    <phoneticPr fontId="6" alignment="distributed"/>
  </si>
  <si>
    <t>自家輸送</t>
    <rPh sb="0" eb="2">
      <t>ジカ</t>
    </rPh>
    <rPh sb="2" eb="4">
      <t>ユソウ</t>
    </rPh>
    <phoneticPr fontId="6" alignment="distributed"/>
  </si>
  <si>
    <t>水運</t>
    <rPh sb="0" eb="2">
      <t>スイウン</t>
    </rPh>
    <phoneticPr fontId="6" alignment="distributed"/>
  </si>
  <si>
    <t>航空輸送</t>
    <rPh sb="0" eb="2">
      <t>コウクウ</t>
    </rPh>
    <rPh sb="2" eb="4">
      <t>ユソウ</t>
    </rPh>
    <phoneticPr fontId="6" alignment="distributed"/>
  </si>
  <si>
    <t>貨物利用運送</t>
    <rPh sb="0" eb="2">
      <t>カモツ</t>
    </rPh>
    <rPh sb="2" eb="4">
      <t>リヨウ</t>
    </rPh>
    <rPh sb="4" eb="6">
      <t>ウンソウ</t>
    </rPh>
    <phoneticPr fontId="6" alignment="distributed"/>
  </si>
  <si>
    <t>倉庫</t>
    <rPh sb="0" eb="2">
      <t>ソウコ</t>
    </rPh>
    <phoneticPr fontId="6" alignment="distributed"/>
  </si>
  <si>
    <t>運輸附帯サービス</t>
    <rPh sb="0" eb="2">
      <t>ウンユ</t>
    </rPh>
    <rPh sb="2" eb="4">
      <t>フタイ</t>
    </rPh>
    <rPh sb="4" eb="8">
      <t>サービス</t>
    </rPh>
    <phoneticPr fontId="6" alignment="distributed"/>
  </si>
  <si>
    <t>郵便・信書便</t>
    <rPh sb="0" eb="2">
      <t>ユウビン</t>
    </rPh>
    <rPh sb="3" eb="6">
      <t>シンショビン</t>
    </rPh>
    <phoneticPr fontId="6" alignment="distributed"/>
  </si>
  <si>
    <t>通信</t>
    <rPh sb="0" eb="2">
      <t>ツウシン</t>
    </rPh>
    <phoneticPr fontId="6" alignment="distributed"/>
  </si>
  <si>
    <t>放送</t>
    <rPh sb="0" eb="2">
      <t>ホウソウ</t>
    </rPh>
    <phoneticPr fontId="6" alignment="distributed"/>
  </si>
  <si>
    <t>情報サービス</t>
    <rPh sb="0" eb="2">
      <t>ジョウホウ</t>
    </rPh>
    <rPh sb="2" eb="6">
      <t>サービス</t>
    </rPh>
    <phoneticPr fontId="6" alignment="distributed"/>
  </si>
  <si>
    <t>インターネット附随サービス</t>
    <rPh sb="0" eb="7">
      <t>インターネット</t>
    </rPh>
    <rPh sb="7" eb="9">
      <t>フズイ</t>
    </rPh>
    <rPh sb="9" eb="13">
      <t>サービス</t>
    </rPh>
    <phoneticPr fontId="6" alignment="distributed"/>
  </si>
  <si>
    <t>映像・音声・文字情報制作</t>
    <rPh sb="0" eb="2">
      <t>エイゾウ</t>
    </rPh>
    <rPh sb="3" eb="5">
      <t>オンセイ</t>
    </rPh>
    <rPh sb="6" eb="8">
      <t>モジ</t>
    </rPh>
    <rPh sb="8" eb="10">
      <t>ジョウホウ</t>
    </rPh>
    <rPh sb="10" eb="12">
      <t>セイサク</t>
    </rPh>
    <phoneticPr fontId="6" alignment="distributed"/>
  </si>
  <si>
    <t>公務</t>
    <rPh sb="0" eb="2">
      <t>コウム</t>
    </rPh>
    <phoneticPr fontId="6" alignment="distributed"/>
  </si>
  <si>
    <t>教育</t>
    <rPh sb="0" eb="2">
      <t>キョウイク</t>
    </rPh>
    <phoneticPr fontId="6" alignment="distributed"/>
  </si>
  <si>
    <t>研究</t>
    <rPh sb="0" eb="2">
      <t>ケンキュウ</t>
    </rPh>
    <phoneticPr fontId="6"/>
  </si>
  <si>
    <t>医療</t>
    <rPh sb="0" eb="2">
      <t>イリョウ</t>
    </rPh>
    <phoneticPr fontId="6" alignment="distributed"/>
  </si>
  <si>
    <t>保健衛生</t>
    <rPh sb="0" eb="2">
      <t>ホケン</t>
    </rPh>
    <rPh sb="2" eb="4">
      <t>エイセイ</t>
    </rPh>
    <phoneticPr fontId="6" alignment="distributed"/>
  </si>
  <si>
    <t>社会保険・社会福祉</t>
    <rPh sb="0" eb="2">
      <t>シャカイ</t>
    </rPh>
    <rPh sb="2" eb="4">
      <t>ホケン</t>
    </rPh>
    <rPh sb="5" eb="7">
      <t>シャカイ</t>
    </rPh>
    <rPh sb="7" eb="9">
      <t>フクシ</t>
    </rPh>
    <phoneticPr fontId="6" alignment="distributed"/>
  </si>
  <si>
    <t>介護</t>
    <rPh sb="0" eb="2">
      <t>カイゴ</t>
    </rPh>
    <phoneticPr fontId="6" alignment="distributed"/>
  </si>
  <si>
    <t>他に分類されない会員制団体</t>
  </si>
  <si>
    <t>物品賃貸サービス</t>
    <rPh sb="0" eb="2">
      <t>ブッピン</t>
    </rPh>
    <rPh sb="2" eb="4">
      <t>チンタイ</t>
    </rPh>
    <rPh sb="4" eb="8">
      <t>サービス</t>
    </rPh>
    <phoneticPr fontId="6" alignment="distributed"/>
  </si>
  <si>
    <t>広告</t>
    <rPh sb="0" eb="2">
      <t>コウコク</t>
    </rPh>
    <phoneticPr fontId="6" alignment="distributed"/>
  </si>
  <si>
    <t>自動車整備・機械修理</t>
    <rPh sb="0" eb="3">
      <t>ジドウシャ</t>
    </rPh>
    <rPh sb="3" eb="5">
      <t>セイビ</t>
    </rPh>
    <rPh sb="6" eb="8">
      <t>キカイ</t>
    </rPh>
    <rPh sb="8" eb="10">
      <t>シュウリ</t>
    </rPh>
    <phoneticPr fontId="6" alignment="distributed"/>
  </si>
  <si>
    <t>その他の対事業所サービス</t>
    <rPh sb="0" eb="3">
      <t>ソノタ</t>
    </rPh>
    <rPh sb="4" eb="8">
      <t>タイジギョウショ</t>
    </rPh>
    <rPh sb="8" eb="12">
      <t>サービス</t>
    </rPh>
    <phoneticPr fontId="6" alignment="distributed"/>
  </si>
  <si>
    <t>宿泊業</t>
    <rPh sb="0" eb="3">
      <t>シュクハクギョウ</t>
    </rPh>
    <phoneticPr fontId="6" alignment="distributed"/>
  </si>
  <si>
    <t>飲食サービス</t>
    <rPh sb="0" eb="2">
      <t>インショク</t>
    </rPh>
    <rPh sb="2" eb="6">
      <t>サービス</t>
    </rPh>
    <phoneticPr fontId="6" alignment="distributed"/>
  </si>
  <si>
    <t>洗濯・理容・美容・浴場業</t>
    <rPh sb="0" eb="2">
      <t>センタク</t>
    </rPh>
    <rPh sb="3" eb="5">
      <t>リヨウ</t>
    </rPh>
    <rPh sb="6" eb="8">
      <t>ビヨウ</t>
    </rPh>
    <rPh sb="9" eb="12">
      <t>ヨクジョウギョウ</t>
    </rPh>
    <phoneticPr fontId="6" alignment="distributed"/>
  </si>
  <si>
    <t>娯楽サービス</t>
    <rPh sb="0" eb="2">
      <t>ゴラク</t>
    </rPh>
    <rPh sb="2" eb="6">
      <t>サービス</t>
    </rPh>
    <phoneticPr fontId="6" alignment="distributed"/>
  </si>
  <si>
    <t>その他の対個人サービス</t>
    <rPh sb="0" eb="3">
      <t>ソノタ</t>
    </rPh>
    <rPh sb="4" eb="5">
      <t>タイ</t>
    </rPh>
    <rPh sb="5" eb="7">
      <t>コジン</t>
    </rPh>
    <rPh sb="7" eb="11">
      <t>サービス</t>
    </rPh>
    <phoneticPr fontId="6" alignment="distributed"/>
  </si>
  <si>
    <t>事務用品</t>
    <rPh sb="0" eb="2">
      <t>ジム</t>
    </rPh>
    <rPh sb="2" eb="4">
      <t>ヨウヒン</t>
    </rPh>
    <phoneticPr fontId="6" alignment="distributed"/>
  </si>
  <si>
    <t>分類不明</t>
    <rPh sb="0" eb="2">
      <t>ブンルイ</t>
    </rPh>
    <rPh sb="2" eb="4">
      <t>フメイ</t>
    </rPh>
    <phoneticPr fontId="6" alignment="distributed"/>
  </si>
  <si>
    <t>単位設定</t>
    <rPh sb="0" eb="2">
      <t>タンイ</t>
    </rPh>
    <rPh sb="2" eb="4">
      <t>セッテイ</t>
    </rPh>
    <phoneticPr fontId="11"/>
  </si>
  <si>
    <t>非住宅建築</t>
  </si>
  <si>
    <t>No</t>
    <phoneticPr fontId="11"/>
  </si>
  <si>
    <t>Code</t>
    <phoneticPr fontId="11"/>
  </si>
  <si>
    <t>億円</t>
    <rPh sb="0" eb="2">
      <t>オクエン</t>
    </rPh>
    <phoneticPr fontId="11"/>
  </si>
  <si>
    <t>百万円</t>
    <rPh sb="0" eb="3">
      <t>ヒャクマンエン</t>
    </rPh>
    <phoneticPr fontId="11"/>
  </si>
  <si>
    <t>万円</t>
    <rPh sb="0" eb="2">
      <t>マンエン</t>
    </rPh>
    <phoneticPr fontId="11"/>
  </si>
  <si>
    <t>千円</t>
    <rPh sb="0" eb="2">
      <t>センエン</t>
    </rPh>
    <phoneticPr fontId="11"/>
  </si>
  <si>
    <t>物価調整等で、毎年、二重線で囲まれた係数を更新します。</t>
    <rPh sb="0" eb="2">
      <t>ブッカ</t>
    </rPh>
    <rPh sb="2" eb="4">
      <t>チョウセイ</t>
    </rPh>
    <rPh sb="4" eb="5">
      <t>トウ</t>
    </rPh>
    <rPh sb="7" eb="9">
      <t>マイトシ</t>
    </rPh>
    <rPh sb="10" eb="13">
      <t>ニジュウセン</t>
    </rPh>
    <rPh sb="14" eb="15">
      <t>カコ</t>
    </rPh>
    <rPh sb="18" eb="20">
      <t>ケイスウ</t>
    </rPh>
    <rPh sb="21" eb="23">
      <t>コウシン</t>
    </rPh>
    <phoneticPr fontId="11"/>
  </si>
  <si>
    <t>はい</t>
    <phoneticPr fontId="11"/>
  </si>
  <si>
    <t>いいえ</t>
    <phoneticPr fontId="11"/>
  </si>
  <si>
    <t>建設補修</t>
    <rPh sb="0" eb="2">
      <t>ケンセツ</t>
    </rPh>
    <rPh sb="2" eb="4">
      <t>ホシュウ</t>
    </rPh>
    <phoneticPr fontId="4"/>
  </si>
  <si>
    <t>建築補修（経常的な維持・補修）</t>
    <rPh sb="0" eb="2">
      <t>ケンチク</t>
    </rPh>
    <rPh sb="2" eb="4">
      <t>ホシュウ</t>
    </rPh>
    <rPh sb="5" eb="8">
      <t>ケイジョウテキ</t>
    </rPh>
    <rPh sb="9" eb="11">
      <t>イジ</t>
    </rPh>
    <rPh sb="12" eb="14">
      <t>ホシュウ</t>
    </rPh>
    <phoneticPr fontId="4"/>
  </si>
  <si>
    <t>土木補修（経常的な維持・補修）</t>
    <rPh sb="0" eb="2">
      <t>ドボク</t>
    </rPh>
    <rPh sb="2" eb="4">
      <t>ホシュウ</t>
    </rPh>
    <rPh sb="5" eb="8">
      <t>ケイジョウテキ</t>
    </rPh>
    <rPh sb="9" eb="11">
      <t>イジ</t>
    </rPh>
    <rPh sb="12" eb="14">
      <t>ホシュウ</t>
    </rPh>
    <phoneticPr fontId="4"/>
  </si>
  <si>
    <t>建築補修（耐用年数向上を伴う維持・補修）</t>
    <rPh sb="0" eb="2">
      <t>ケンチク</t>
    </rPh>
    <rPh sb="2" eb="4">
      <t>ホシュウ</t>
    </rPh>
    <rPh sb="5" eb="7">
      <t>タイヨウ</t>
    </rPh>
    <rPh sb="7" eb="9">
      <t>ネンスウ</t>
    </rPh>
    <rPh sb="9" eb="11">
      <t>コウジョウ</t>
    </rPh>
    <rPh sb="12" eb="13">
      <t>トモナ</t>
    </rPh>
    <rPh sb="14" eb="16">
      <t>イジ</t>
    </rPh>
    <rPh sb="17" eb="19">
      <t>ホシュウ</t>
    </rPh>
    <phoneticPr fontId="4"/>
  </si>
  <si>
    <t>廃棄物処理施設</t>
    <rPh sb="0" eb="3">
      <t>ハイキブツ</t>
    </rPh>
    <rPh sb="3" eb="5">
      <t>ショリ</t>
    </rPh>
    <rPh sb="5" eb="7">
      <t>シセツ</t>
    </rPh>
    <phoneticPr fontId="5"/>
  </si>
  <si>
    <t>土地造成</t>
    <phoneticPr fontId="4"/>
  </si>
  <si>
    <t>道路</t>
    <phoneticPr fontId="4"/>
  </si>
  <si>
    <t>下水道</t>
    <phoneticPr fontId="4"/>
  </si>
  <si>
    <t>河川総合開発</t>
    <rPh sb="4" eb="6">
      <t>カイハツ</t>
    </rPh>
    <phoneticPr fontId="4"/>
  </si>
  <si>
    <t>道路関係公共事業</t>
    <phoneticPr fontId="4"/>
  </si>
  <si>
    <t>河川・下水道・その他の公共事業</t>
    <phoneticPr fontId="4"/>
  </si>
  <si>
    <t>農林関係公共事業</t>
    <phoneticPr fontId="4"/>
  </si>
  <si>
    <t>鉄道軌道建設</t>
    <phoneticPr fontId="4"/>
  </si>
  <si>
    <t>電力施設建設</t>
    <phoneticPr fontId="4"/>
  </si>
  <si>
    <t>電気通信施設建設</t>
    <phoneticPr fontId="4"/>
  </si>
  <si>
    <t>上・工業用水道</t>
    <phoneticPr fontId="4"/>
  </si>
  <si>
    <t>その他の土木</t>
    <phoneticPr fontId="4"/>
  </si>
  <si>
    <t>住宅建築（非木造）</t>
    <phoneticPr fontId="4"/>
  </si>
  <si>
    <t>非住宅建築（木造）</t>
    <phoneticPr fontId="4"/>
  </si>
  <si>
    <t>木造在来住宅</t>
    <phoneticPr fontId="4"/>
  </si>
  <si>
    <t>木造量産住宅</t>
    <phoneticPr fontId="4"/>
  </si>
  <si>
    <t>ＣＢ住宅</t>
    <phoneticPr fontId="4"/>
  </si>
  <si>
    <t>木造工場</t>
    <phoneticPr fontId="4"/>
  </si>
  <si>
    <t>ＳＲＣ事務所</t>
    <phoneticPr fontId="4"/>
  </si>
  <si>
    <t>Ｓ事務所</t>
    <phoneticPr fontId="4"/>
  </si>
  <si>
    <t>ＲＣ量産住宅</t>
    <phoneticPr fontId="4"/>
  </si>
  <si>
    <t>道路改良</t>
    <phoneticPr fontId="4"/>
  </si>
  <si>
    <t>街路改良</t>
    <phoneticPr fontId="4"/>
  </si>
  <si>
    <t>街路橋梁</t>
    <phoneticPr fontId="4"/>
  </si>
  <si>
    <t>計</t>
    <rPh sb="0" eb="1">
      <t>ケイ</t>
    </rPh>
    <phoneticPr fontId="6"/>
  </si>
  <si>
    <t>家計外消費支出（行）</t>
    <rPh sb="0" eb="2">
      <t>カケイ</t>
    </rPh>
    <rPh sb="2" eb="3">
      <t>ガイ</t>
    </rPh>
    <rPh sb="3" eb="5">
      <t>ショウヒ</t>
    </rPh>
    <rPh sb="5" eb="7">
      <t>シシュツ</t>
    </rPh>
    <rPh sb="8" eb="9">
      <t>ギョウ</t>
    </rPh>
    <phoneticPr fontId="6"/>
  </si>
  <si>
    <t>雇用者所得</t>
    <rPh sb="0" eb="3">
      <t>コヨウシャ</t>
    </rPh>
    <rPh sb="3" eb="5">
      <t>ショトク</t>
    </rPh>
    <phoneticPr fontId="6"/>
  </si>
  <si>
    <t>営業余剰</t>
    <rPh sb="0" eb="2">
      <t>エイギョウ</t>
    </rPh>
    <rPh sb="2" eb="4">
      <t>ヨジョウ</t>
    </rPh>
    <phoneticPr fontId="6"/>
  </si>
  <si>
    <t>資本減耗引当</t>
    <rPh sb="0" eb="2">
      <t>シホン</t>
    </rPh>
    <rPh sb="2" eb="4">
      <t>ゲンモウ</t>
    </rPh>
    <rPh sb="4" eb="6">
      <t>ヒキアテ</t>
    </rPh>
    <phoneticPr fontId="6"/>
  </si>
  <si>
    <t>資本減耗引当（社会資本等減耗分）</t>
    <rPh sb="0" eb="2">
      <t>シホン</t>
    </rPh>
    <rPh sb="2" eb="4">
      <t>ゲンモウ</t>
    </rPh>
    <rPh sb="4" eb="6">
      <t>ヒキアテ</t>
    </rPh>
    <rPh sb="7" eb="9">
      <t>シャカイ</t>
    </rPh>
    <rPh sb="9" eb="11">
      <t>シホン</t>
    </rPh>
    <rPh sb="11" eb="12">
      <t>トウ</t>
    </rPh>
    <rPh sb="12" eb="14">
      <t>ゲンモウ</t>
    </rPh>
    <rPh sb="14" eb="15">
      <t>ブン</t>
    </rPh>
    <phoneticPr fontId="6"/>
  </si>
  <si>
    <t>間接税（関税・輸入品商品税を除く）</t>
    <rPh sb="0" eb="3">
      <t>カンセツゼイ</t>
    </rPh>
    <rPh sb="4" eb="6">
      <t>カンゼイ</t>
    </rPh>
    <rPh sb="7" eb="9">
      <t>ユニュウ</t>
    </rPh>
    <rPh sb="9" eb="10">
      <t>ヒン</t>
    </rPh>
    <rPh sb="10" eb="12">
      <t>ショウヒン</t>
    </rPh>
    <rPh sb="12" eb="13">
      <t>ゼイ</t>
    </rPh>
    <rPh sb="14" eb="15">
      <t>ノゾ</t>
    </rPh>
    <phoneticPr fontId="6"/>
  </si>
  <si>
    <t>（控除）経常補助金</t>
    <rPh sb="1" eb="3">
      <t>コウジョ</t>
    </rPh>
    <rPh sb="4" eb="6">
      <t>ケイジョウ</t>
    </rPh>
    <rPh sb="6" eb="9">
      <t>ホジョキン</t>
    </rPh>
    <phoneticPr fontId="6"/>
  </si>
  <si>
    <t>ダブルデフレーション調整項</t>
    <rPh sb="10" eb="12">
      <t>チョウセイ</t>
    </rPh>
    <rPh sb="12" eb="13">
      <t>コウ</t>
    </rPh>
    <phoneticPr fontId="4"/>
  </si>
  <si>
    <t>粗付加価値部門計</t>
    <rPh sb="0" eb="1">
      <t>ソ</t>
    </rPh>
    <rPh sb="1" eb="3">
      <t>フカ</t>
    </rPh>
    <rPh sb="3" eb="5">
      <t>カチ</t>
    </rPh>
    <rPh sb="5" eb="7">
      <t>ブモン</t>
    </rPh>
    <rPh sb="7" eb="8">
      <t>ケイ</t>
    </rPh>
    <phoneticPr fontId="6"/>
  </si>
  <si>
    <t>国内生産額</t>
    <rPh sb="0" eb="2">
      <t>コクナイ</t>
    </rPh>
    <rPh sb="2" eb="5">
      <t>セイサンガク</t>
    </rPh>
    <phoneticPr fontId="6"/>
  </si>
  <si>
    <t>建設部門分析用係数</t>
    <rPh sb="0" eb="2">
      <t>ケンセツ</t>
    </rPh>
    <rPh sb="2" eb="4">
      <t>ブモン</t>
    </rPh>
    <rPh sb="4" eb="7">
      <t>ブンセキヨウ</t>
    </rPh>
    <rPh sb="7" eb="9">
      <t>ケイスウ</t>
    </rPh>
    <phoneticPr fontId="4"/>
  </si>
  <si>
    <t>建設部門分析用分類</t>
    <rPh sb="0" eb="2">
      <t>ケンセツ</t>
    </rPh>
    <rPh sb="2" eb="4">
      <t>ブモン</t>
    </rPh>
    <rPh sb="4" eb="7">
      <t>ブンセキヨウ</t>
    </rPh>
    <rPh sb="7" eb="9">
      <t>ブンルイ</t>
    </rPh>
    <phoneticPr fontId="11"/>
  </si>
  <si>
    <t>年設定</t>
    <rPh sb="0" eb="1">
      <t>ネン</t>
    </rPh>
    <rPh sb="1" eb="3">
      <t>セッテイ</t>
    </rPh>
    <phoneticPr fontId="4"/>
  </si>
  <si>
    <t>県民（国民）所得係数と消費転換係数</t>
    <rPh sb="0" eb="2">
      <t>ケンミン</t>
    </rPh>
    <rPh sb="3" eb="5">
      <t>コクミン</t>
    </rPh>
    <rPh sb="6" eb="8">
      <t>ショトク</t>
    </rPh>
    <rPh sb="8" eb="10">
      <t>ケイスウ</t>
    </rPh>
    <rPh sb="11" eb="13">
      <t>ショウヒ</t>
    </rPh>
    <rPh sb="13" eb="15">
      <t>テンカン</t>
    </rPh>
    <rPh sb="15" eb="17">
      <t>ケイスウ</t>
    </rPh>
    <phoneticPr fontId="4"/>
  </si>
  <si>
    <r>
      <rPr>
        <sz val="11"/>
        <color theme="1"/>
        <rFont val="ＭＳ Ｐゴシック"/>
        <family val="2"/>
        <charset val="128"/>
      </rPr>
      <t>年</t>
    </r>
    <rPh sb="0" eb="1">
      <t>ネン</t>
    </rPh>
    <phoneticPr fontId="11"/>
  </si>
  <si>
    <r>
      <rPr>
        <sz val="10"/>
        <rFont val="ＭＳ Ｐ明朝"/>
        <family val="1"/>
        <charset val="128"/>
      </rPr>
      <t>埼玉県</t>
    </r>
    <rPh sb="0" eb="3">
      <t>サイタマケン</t>
    </rPh>
    <phoneticPr fontId="4"/>
  </si>
  <si>
    <r>
      <rPr>
        <sz val="10"/>
        <rFont val="ＭＳ Ｐ明朝"/>
        <family val="1"/>
        <charset val="128"/>
      </rPr>
      <t>全国</t>
    </r>
    <rPh sb="0" eb="2">
      <t>ゼンコク</t>
    </rPh>
    <phoneticPr fontId="4"/>
  </si>
  <si>
    <r>
      <rPr>
        <sz val="11"/>
        <color theme="1"/>
        <rFont val="ＭＳ Ｐゴシック"/>
        <family val="2"/>
        <charset val="128"/>
      </rPr>
      <t>建設部門名</t>
    </r>
    <rPh sb="0" eb="2">
      <t>ケンセツ</t>
    </rPh>
    <rPh sb="2" eb="4">
      <t>ブモン</t>
    </rPh>
    <rPh sb="4" eb="5">
      <t>メイ</t>
    </rPh>
    <phoneticPr fontId="11"/>
  </si>
  <si>
    <r>
      <rPr>
        <sz val="11"/>
        <color theme="1"/>
        <rFont val="ＭＳ Ｐゴシック"/>
        <family val="2"/>
        <charset val="128"/>
      </rPr>
      <t>単位</t>
    </r>
    <rPh sb="0" eb="2">
      <t>タンイ</t>
    </rPh>
    <phoneticPr fontId="11"/>
  </si>
  <si>
    <r>
      <rPr>
        <sz val="10"/>
        <rFont val="ＭＳ Ｐ明朝"/>
        <family val="1"/>
        <charset val="128"/>
      </rPr>
      <t>県民所得係数</t>
    </r>
    <rPh sb="0" eb="2">
      <t>ケンミン</t>
    </rPh>
    <rPh sb="2" eb="4">
      <t>ショトク</t>
    </rPh>
    <rPh sb="4" eb="6">
      <t>ケイスウ</t>
    </rPh>
    <phoneticPr fontId="4"/>
  </si>
  <si>
    <r>
      <rPr>
        <sz val="10"/>
        <rFont val="ＭＳ Ｐ明朝"/>
        <family val="1"/>
        <charset val="128"/>
      </rPr>
      <t>消費転換係数</t>
    </r>
    <rPh sb="0" eb="2">
      <t>ショウヒ</t>
    </rPh>
    <rPh sb="2" eb="4">
      <t>テンカン</t>
    </rPh>
    <rPh sb="4" eb="6">
      <t>ケイスウ</t>
    </rPh>
    <phoneticPr fontId="4"/>
  </si>
  <si>
    <r>
      <rPr>
        <sz val="10"/>
        <rFont val="ＭＳ Ｐ明朝"/>
        <family val="1"/>
        <charset val="128"/>
      </rPr>
      <t>国民所得係数</t>
    </r>
    <rPh sb="0" eb="2">
      <t>コクミン</t>
    </rPh>
    <rPh sb="2" eb="4">
      <t>ショトク</t>
    </rPh>
    <rPh sb="4" eb="6">
      <t>ケイスウ</t>
    </rPh>
    <phoneticPr fontId="4"/>
  </si>
  <si>
    <r>
      <rPr>
        <sz val="10"/>
        <rFont val="ＭＳ Ｐ明朝"/>
        <family val="1"/>
        <charset val="128"/>
      </rPr>
      <t>デフレータ</t>
    </r>
    <phoneticPr fontId="4"/>
  </si>
  <si>
    <r>
      <rPr>
        <sz val="10"/>
        <rFont val="ＭＳ Ｐ明朝"/>
        <family val="1"/>
        <charset val="128"/>
      </rPr>
      <t>中間投入率</t>
    </r>
    <rPh sb="0" eb="2">
      <t>チュウカン</t>
    </rPh>
    <rPh sb="2" eb="4">
      <t>トウニュウ</t>
    </rPh>
    <rPh sb="4" eb="5">
      <t>リツ</t>
    </rPh>
    <phoneticPr fontId="4"/>
  </si>
  <si>
    <r>
      <rPr>
        <sz val="11"/>
        <color theme="0"/>
        <rFont val="ＭＳ Ｐゴシック"/>
        <family val="2"/>
        <charset val="128"/>
      </rPr>
      <t>統合中分類</t>
    </r>
    <r>
      <rPr>
        <sz val="11"/>
        <color theme="0"/>
        <rFont val="Arial Narrow"/>
        <family val="2"/>
      </rPr>
      <t xml:space="preserve"> (107</t>
    </r>
    <r>
      <rPr>
        <sz val="11"/>
        <color theme="0"/>
        <rFont val="ＭＳ Ｐゴシック"/>
        <family val="3"/>
        <charset val="128"/>
      </rPr>
      <t>部門</t>
    </r>
    <r>
      <rPr>
        <sz val="11"/>
        <color theme="0"/>
        <rFont val="Arial Narrow"/>
        <family val="2"/>
      </rPr>
      <t>)</t>
    </r>
    <rPh sb="0" eb="2">
      <t>トウゴウ</t>
    </rPh>
    <rPh sb="2" eb="3">
      <t>ナカ</t>
    </rPh>
    <rPh sb="3" eb="5">
      <t>ブンルイ</t>
    </rPh>
    <rPh sb="10" eb="12">
      <t>ブモン</t>
    </rPh>
    <phoneticPr fontId="5"/>
  </si>
  <si>
    <r>
      <rPr>
        <sz val="10"/>
        <rFont val="ＭＳ Ｐ明朝"/>
        <family val="1"/>
        <charset val="128"/>
      </rPr>
      <t>デフレータ</t>
    </r>
    <phoneticPr fontId="4"/>
  </si>
  <si>
    <r>
      <rPr>
        <sz val="11"/>
        <color theme="1"/>
        <rFont val="ＭＳ Ｐゴシック"/>
        <family val="2"/>
        <charset val="128"/>
      </rPr>
      <t>生産者価格
自給率</t>
    </r>
    <rPh sb="0" eb="3">
      <t>セイサンシャ</t>
    </rPh>
    <rPh sb="3" eb="5">
      <t>カカク</t>
    </rPh>
    <rPh sb="6" eb="9">
      <t>ジキュウリツ</t>
    </rPh>
    <phoneticPr fontId="4"/>
  </si>
  <si>
    <r>
      <rPr>
        <sz val="11"/>
        <color theme="1"/>
        <rFont val="ＭＳ Ｐゴシック"/>
        <family val="2"/>
        <charset val="128"/>
      </rPr>
      <t>雇用者所得率</t>
    </r>
    <rPh sb="0" eb="3">
      <t>コヨウシャ</t>
    </rPh>
    <rPh sb="3" eb="5">
      <t>ショトク</t>
    </rPh>
    <rPh sb="5" eb="6">
      <t>リツ</t>
    </rPh>
    <phoneticPr fontId="6" alignment="distributed"/>
  </si>
  <si>
    <r>
      <rPr>
        <sz val="11"/>
        <color theme="1"/>
        <rFont val="ＭＳ Ｐゴシック"/>
        <family val="2"/>
        <charset val="128"/>
      </rPr>
      <t>営業余剰率</t>
    </r>
    <rPh sb="0" eb="2">
      <t>エイギョウ</t>
    </rPh>
    <rPh sb="2" eb="4">
      <t>ヨジョウ</t>
    </rPh>
    <rPh sb="4" eb="5">
      <t>リツ</t>
    </rPh>
    <phoneticPr fontId="6" alignment="distributed"/>
  </si>
  <si>
    <r>
      <rPr>
        <sz val="11"/>
        <color theme="1"/>
        <rFont val="ＭＳ Ｐゴシック"/>
        <family val="2"/>
        <charset val="128"/>
      </rPr>
      <t>家計消費支出
構成比</t>
    </r>
    <rPh sb="0" eb="2">
      <t>カケイ</t>
    </rPh>
    <rPh sb="2" eb="4">
      <t>ショウヒ</t>
    </rPh>
    <rPh sb="4" eb="6">
      <t>シシュツ</t>
    </rPh>
    <rPh sb="7" eb="10">
      <t>コウセイヒ</t>
    </rPh>
    <phoneticPr fontId="4"/>
  </si>
  <si>
    <r>
      <rPr>
        <sz val="11"/>
        <color theme="1"/>
        <rFont val="ＭＳ Ｐゴシック"/>
        <family val="2"/>
        <charset val="128"/>
      </rPr>
      <t>就業係数</t>
    </r>
    <rPh sb="0" eb="2">
      <t>シュウギョウ</t>
    </rPh>
    <rPh sb="2" eb="4">
      <t>ケイスウ</t>
    </rPh>
    <phoneticPr fontId="4"/>
  </si>
  <si>
    <r>
      <rPr>
        <sz val="11"/>
        <color theme="1"/>
        <rFont val="ＭＳ Ｐゴシック"/>
        <family val="2"/>
        <charset val="128"/>
      </rPr>
      <t>雇用係数</t>
    </r>
    <rPh sb="0" eb="2">
      <t>コヨウ</t>
    </rPh>
    <rPh sb="2" eb="4">
      <t>ケイスウ</t>
    </rPh>
    <phoneticPr fontId="6" alignment="distributed"/>
  </si>
  <si>
    <r>
      <rPr>
        <sz val="11"/>
        <color theme="1"/>
        <rFont val="ＭＳ Ｐゴシック"/>
        <family val="2"/>
        <charset val="128"/>
      </rPr>
      <t>逆行列係数</t>
    </r>
    <rPh sb="0" eb="5">
      <t>ギャクギョウレツケイスウ</t>
    </rPh>
    <phoneticPr fontId="4"/>
  </si>
  <si>
    <r>
      <rPr>
        <sz val="11"/>
        <color theme="1"/>
        <rFont val="ＭＳ Ｐゴシック"/>
        <family val="2"/>
        <charset val="128"/>
      </rPr>
      <t>耕種農業</t>
    </r>
    <rPh sb="0" eb="1">
      <t>コウ</t>
    </rPh>
    <rPh sb="1" eb="2">
      <t>シュ</t>
    </rPh>
    <rPh sb="2" eb="4">
      <t>ノウギョウ</t>
    </rPh>
    <phoneticPr fontId="6" alignment="distributed"/>
  </si>
  <si>
    <r>
      <rPr>
        <sz val="11"/>
        <color theme="1"/>
        <rFont val="ＭＳ Ｐゴシック"/>
        <family val="2"/>
        <charset val="128"/>
      </rPr>
      <t>畜産</t>
    </r>
    <rPh sb="0" eb="2">
      <t>チクサン</t>
    </rPh>
    <phoneticPr fontId="6" alignment="distributed"/>
  </si>
  <si>
    <r>
      <rPr>
        <sz val="11"/>
        <color theme="1"/>
        <rFont val="ＭＳ Ｐゴシック"/>
        <family val="2"/>
        <charset val="128"/>
      </rPr>
      <t>農業サービス</t>
    </r>
    <rPh sb="0" eb="2">
      <t>ノウギョウ</t>
    </rPh>
    <rPh sb="2" eb="6">
      <t>サービス</t>
    </rPh>
    <phoneticPr fontId="6" alignment="distributed"/>
  </si>
  <si>
    <r>
      <rPr>
        <sz val="11"/>
        <color theme="1"/>
        <rFont val="ＭＳ Ｐゴシック"/>
        <family val="2"/>
        <charset val="128"/>
      </rPr>
      <t>林業</t>
    </r>
    <rPh sb="0" eb="2">
      <t>リンギョウ</t>
    </rPh>
    <phoneticPr fontId="6" alignment="distributed"/>
  </si>
  <si>
    <r>
      <rPr>
        <sz val="11"/>
        <color theme="1"/>
        <rFont val="ＭＳ Ｐゴシック"/>
        <family val="2"/>
        <charset val="128"/>
      </rPr>
      <t>漁業</t>
    </r>
    <rPh sb="0" eb="2">
      <t>ギョギョウ</t>
    </rPh>
    <phoneticPr fontId="6" alignment="distributed"/>
  </si>
  <si>
    <r>
      <rPr>
        <sz val="11"/>
        <color theme="1"/>
        <rFont val="ＭＳ Ｐゴシック"/>
        <family val="2"/>
        <charset val="128"/>
      </rPr>
      <t>石炭・原油・天然ガス</t>
    </r>
    <rPh sb="0" eb="2">
      <t>セキタン</t>
    </rPh>
    <rPh sb="3" eb="5">
      <t>ゲンユ</t>
    </rPh>
    <rPh sb="6" eb="8">
      <t>テンネン</t>
    </rPh>
    <rPh sb="8" eb="10">
      <t>ガス</t>
    </rPh>
    <phoneticPr fontId="6" alignment="distributed"/>
  </si>
  <si>
    <r>
      <rPr>
        <sz val="11"/>
        <color theme="1"/>
        <rFont val="ＭＳ Ｐゴシック"/>
        <family val="2"/>
        <charset val="128"/>
      </rPr>
      <t>その他の鉱業</t>
    </r>
    <rPh sb="0" eb="3">
      <t>ソノタ</t>
    </rPh>
    <rPh sb="4" eb="6">
      <t>コウギョウ</t>
    </rPh>
    <phoneticPr fontId="6" alignment="distributed"/>
  </si>
  <si>
    <r>
      <rPr>
        <sz val="11"/>
        <color theme="1"/>
        <rFont val="ＭＳ Ｐゴシック"/>
        <family val="2"/>
        <charset val="128"/>
      </rPr>
      <t>食料品</t>
    </r>
    <rPh sb="0" eb="3">
      <t>ショクリョウヒン</t>
    </rPh>
    <phoneticPr fontId="6" alignment="distributed"/>
  </si>
  <si>
    <r>
      <rPr>
        <sz val="11"/>
        <color theme="1"/>
        <rFont val="ＭＳ Ｐゴシック"/>
        <family val="2"/>
        <charset val="128"/>
      </rPr>
      <t>飲料</t>
    </r>
    <rPh sb="0" eb="2">
      <t>インリョウ</t>
    </rPh>
    <phoneticPr fontId="6" alignment="distributed"/>
  </si>
  <si>
    <r>
      <rPr>
        <sz val="11"/>
        <color theme="1"/>
        <rFont val="ＭＳ Ｐゴシック"/>
        <family val="2"/>
        <charset val="128"/>
      </rPr>
      <t>飼料・有機質肥料（別掲を除く。）</t>
    </r>
    <rPh sb="0" eb="2">
      <t>シリョウ</t>
    </rPh>
    <rPh sb="3" eb="6">
      <t>ユウキシツ</t>
    </rPh>
    <rPh sb="6" eb="8">
      <t>ヒリョウ</t>
    </rPh>
    <rPh sb="9" eb="11">
      <t>ベッケイ</t>
    </rPh>
    <rPh sb="12" eb="14">
      <t>ノゾク</t>
    </rPh>
    <phoneticPr fontId="6" alignment="distributed"/>
  </si>
  <si>
    <r>
      <rPr>
        <sz val="11"/>
        <color theme="1"/>
        <rFont val="ＭＳ Ｐゴシック"/>
        <family val="2"/>
        <charset val="128"/>
      </rPr>
      <t>たばこ</t>
    </r>
    <phoneticPr fontId="6" alignment="distributed"/>
  </si>
  <si>
    <r>
      <rPr>
        <sz val="11"/>
        <color theme="1"/>
        <rFont val="ＭＳ Ｐゴシック"/>
        <family val="2"/>
        <charset val="128"/>
      </rPr>
      <t>繊維工業製品</t>
    </r>
    <rPh sb="0" eb="2">
      <t>センイ</t>
    </rPh>
    <rPh sb="2" eb="4">
      <t>コウギョウ</t>
    </rPh>
    <rPh sb="4" eb="6">
      <t>セイヒン</t>
    </rPh>
    <phoneticPr fontId="6" alignment="distributed"/>
  </si>
  <si>
    <r>
      <rPr>
        <sz val="11"/>
        <color theme="1"/>
        <rFont val="ＭＳ Ｐゴシック"/>
        <family val="2"/>
        <charset val="128"/>
      </rPr>
      <t>衣服・その他の繊維既製品</t>
    </r>
    <rPh sb="0" eb="2">
      <t>イフク</t>
    </rPh>
    <rPh sb="3" eb="6">
      <t>ソノタ</t>
    </rPh>
    <rPh sb="7" eb="9">
      <t>センイ</t>
    </rPh>
    <rPh sb="9" eb="12">
      <t>キセイヒン</t>
    </rPh>
    <phoneticPr fontId="6" alignment="distributed"/>
  </si>
  <si>
    <r>
      <rPr>
        <sz val="11"/>
        <color theme="1"/>
        <rFont val="ＭＳ Ｐゴシック"/>
        <family val="2"/>
        <charset val="128"/>
      </rPr>
      <t>木材・木製品</t>
    </r>
    <rPh sb="0" eb="2">
      <t>モクザイ</t>
    </rPh>
    <rPh sb="3" eb="4">
      <t>モク</t>
    </rPh>
    <rPh sb="4" eb="6">
      <t>セイヒン</t>
    </rPh>
    <phoneticPr fontId="6" alignment="distributed"/>
  </si>
  <si>
    <r>
      <rPr>
        <sz val="11"/>
        <color theme="1"/>
        <rFont val="ＭＳ Ｐゴシック"/>
        <family val="2"/>
        <charset val="128"/>
      </rPr>
      <t>家具・装備品</t>
    </r>
    <rPh sb="0" eb="2">
      <t>カグ</t>
    </rPh>
    <rPh sb="3" eb="4">
      <t>ソウ</t>
    </rPh>
    <rPh sb="4" eb="6">
      <t>ビヒン</t>
    </rPh>
    <phoneticPr fontId="6" alignment="distributed"/>
  </si>
  <si>
    <r>
      <rPr>
        <sz val="11"/>
        <color theme="1"/>
        <rFont val="ＭＳ Ｐゴシック"/>
        <family val="2"/>
        <charset val="128"/>
      </rPr>
      <t>パルプ・紙・板紙・加工紙</t>
    </r>
    <rPh sb="0" eb="3">
      <t>パルプ</t>
    </rPh>
    <rPh sb="4" eb="5">
      <t>カミ</t>
    </rPh>
    <rPh sb="6" eb="8">
      <t>イタガミ</t>
    </rPh>
    <rPh sb="9" eb="12">
      <t>カコウシ</t>
    </rPh>
    <phoneticPr fontId="6" alignment="distributed"/>
  </si>
  <si>
    <r>
      <rPr>
        <sz val="11"/>
        <color theme="1"/>
        <rFont val="ＭＳ Ｐゴシック"/>
        <family val="2"/>
        <charset val="128"/>
      </rPr>
      <t>紙加工品</t>
    </r>
    <rPh sb="0" eb="1">
      <t>カミ</t>
    </rPh>
    <rPh sb="1" eb="4">
      <t>カコウヒン</t>
    </rPh>
    <phoneticPr fontId="6" alignment="distributed"/>
  </si>
  <si>
    <r>
      <rPr>
        <sz val="11"/>
        <color theme="1"/>
        <rFont val="ＭＳ Ｐゴシック"/>
        <family val="2"/>
        <charset val="128"/>
      </rPr>
      <t>印刷・製版・製本</t>
    </r>
    <rPh sb="0" eb="2">
      <t>インサツ</t>
    </rPh>
    <rPh sb="3" eb="5">
      <t>セイハン</t>
    </rPh>
    <rPh sb="6" eb="8">
      <t>セイホン</t>
    </rPh>
    <phoneticPr fontId="6" alignment="distributed"/>
  </si>
  <si>
    <r>
      <rPr>
        <sz val="11"/>
        <color theme="1"/>
        <rFont val="ＭＳ Ｐゴシック"/>
        <family val="2"/>
        <charset val="128"/>
      </rPr>
      <t>化学肥料</t>
    </r>
    <rPh sb="0" eb="2">
      <t>カガク</t>
    </rPh>
    <rPh sb="2" eb="4">
      <t>ヒリョウ</t>
    </rPh>
    <phoneticPr fontId="6" alignment="distributed"/>
  </si>
  <si>
    <r>
      <rPr>
        <sz val="11"/>
        <color theme="1"/>
        <rFont val="ＭＳ Ｐゴシック"/>
        <family val="2"/>
        <charset val="128"/>
      </rPr>
      <t>無機化学工業製品</t>
    </r>
    <rPh sb="0" eb="2">
      <t>ムキ</t>
    </rPh>
    <rPh sb="2" eb="4">
      <t>カガク</t>
    </rPh>
    <rPh sb="4" eb="6">
      <t>コウギョウ</t>
    </rPh>
    <rPh sb="6" eb="8">
      <t>セイヒン</t>
    </rPh>
    <phoneticPr fontId="6" alignment="distributed"/>
  </si>
  <si>
    <r>
      <rPr>
        <sz val="11"/>
        <color theme="1"/>
        <rFont val="ＭＳ Ｐゴシック"/>
        <family val="2"/>
        <charset val="128"/>
      </rPr>
      <t>石油化学系基礎製品</t>
    </r>
    <rPh sb="0" eb="9">
      <t>セキユカガクケイキソセイヒン</t>
    </rPh>
    <phoneticPr fontId="6" alignment="distributed"/>
  </si>
  <si>
    <r>
      <rPr>
        <sz val="11"/>
        <color theme="1"/>
        <rFont val="ＭＳ Ｐゴシック"/>
        <family val="2"/>
        <charset val="128"/>
      </rPr>
      <t>有機化学工業製品（石油化学系基礎製品・合成樹脂を除く。）</t>
    </r>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6" alignment="distributed"/>
  </si>
  <si>
    <r>
      <rPr>
        <sz val="11"/>
        <color theme="1"/>
        <rFont val="ＭＳ Ｐゴシック"/>
        <family val="2"/>
        <charset val="128"/>
      </rPr>
      <t>合成樹脂</t>
    </r>
    <rPh sb="0" eb="2">
      <t>ゴウセイ</t>
    </rPh>
    <rPh sb="2" eb="4">
      <t>ジュシ</t>
    </rPh>
    <phoneticPr fontId="6" alignment="distributed"/>
  </si>
  <si>
    <r>
      <rPr>
        <sz val="11"/>
        <color theme="1"/>
        <rFont val="ＭＳ Ｐゴシック"/>
        <family val="2"/>
        <charset val="128"/>
      </rPr>
      <t>化学繊維</t>
    </r>
    <rPh sb="0" eb="2">
      <t>カガク</t>
    </rPh>
    <rPh sb="2" eb="4">
      <t>センイ</t>
    </rPh>
    <phoneticPr fontId="6" alignment="distributed"/>
  </si>
  <si>
    <r>
      <rPr>
        <sz val="11"/>
        <color theme="1"/>
        <rFont val="ＭＳ Ｐゴシック"/>
        <family val="2"/>
        <charset val="128"/>
      </rPr>
      <t>医薬品</t>
    </r>
    <rPh sb="0" eb="1">
      <t>イ</t>
    </rPh>
    <rPh sb="1" eb="3">
      <t>ヤクヒン</t>
    </rPh>
    <phoneticPr fontId="6" alignment="distributed"/>
  </si>
  <si>
    <r>
      <rPr>
        <sz val="11"/>
        <color theme="1"/>
        <rFont val="ＭＳ Ｐゴシック"/>
        <family val="2"/>
        <charset val="128"/>
      </rPr>
      <t>化学最終製品（医薬品を除く。）</t>
    </r>
    <rPh sb="0" eb="2">
      <t>カガク</t>
    </rPh>
    <rPh sb="2" eb="4">
      <t>サイシュウ</t>
    </rPh>
    <rPh sb="4" eb="6">
      <t>セイヒン</t>
    </rPh>
    <rPh sb="7" eb="8">
      <t>イ</t>
    </rPh>
    <rPh sb="8" eb="10">
      <t>ヤクヒン</t>
    </rPh>
    <rPh sb="11" eb="13">
      <t>ノゾク</t>
    </rPh>
    <phoneticPr fontId="6" alignment="distributed"/>
  </si>
  <si>
    <r>
      <rPr>
        <sz val="11"/>
        <color theme="1"/>
        <rFont val="ＭＳ Ｐゴシック"/>
        <family val="2"/>
        <charset val="128"/>
      </rPr>
      <t>石油製品</t>
    </r>
    <rPh sb="0" eb="2">
      <t>セキユ</t>
    </rPh>
    <rPh sb="2" eb="4">
      <t>セイヒン</t>
    </rPh>
    <phoneticPr fontId="6" alignment="distributed"/>
  </si>
  <si>
    <r>
      <rPr>
        <sz val="11"/>
        <color theme="1"/>
        <rFont val="ＭＳ Ｐゴシック"/>
        <family val="2"/>
        <charset val="128"/>
      </rPr>
      <t>石炭製品</t>
    </r>
    <rPh sb="0" eb="2">
      <t>セキタン</t>
    </rPh>
    <rPh sb="2" eb="4">
      <t>セイヒン</t>
    </rPh>
    <phoneticPr fontId="6" alignment="distributed"/>
  </si>
  <si>
    <r>
      <rPr>
        <sz val="11"/>
        <color theme="1"/>
        <rFont val="ＭＳ Ｐゴシック"/>
        <family val="2"/>
        <charset val="128"/>
      </rPr>
      <t>プラスチック製品</t>
    </r>
    <rPh sb="0" eb="6">
      <t>プラスチック</t>
    </rPh>
    <rPh sb="6" eb="8">
      <t>セイヒン</t>
    </rPh>
    <phoneticPr fontId="6" alignment="distributed"/>
  </si>
  <si>
    <r>
      <rPr>
        <sz val="11"/>
        <color theme="1"/>
        <rFont val="ＭＳ Ｐゴシック"/>
        <family val="2"/>
        <charset val="128"/>
      </rPr>
      <t>ゴム製品</t>
    </r>
    <rPh sb="0" eb="2">
      <t>ゴム</t>
    </rPh>
    <rPh sb="2" eb="4">
      <t>セイヒン</t>
    </rPh>
    <phoneticPr fontId="6" alignment="distributed"/>
  </si>
  <si>
    <r>
      <rPr>
        <sz val="11"/>
        <color theme="1"/>
        <rFont val="ＭＳ Ｐゴシック"/>
        <family val="2"/>
        <charset val="128"/>
      </rPr>
      <t>なめし革・革製品・毛皮</t>
    </r>
    <rPh sb="0" eb="11">
      <t>ナメシガワ・カワセイヒン・ケガワ</t>
    </rPh>
    <phoneticPr fontId="6" alignment="distributed"/>
  </si>
  <si>
    <r>
      <rPr>
        <sz val="11"/>
        <color theme="1"/>
        <rFont val="ＭＳ Ｐゴシック"/>
        <family val="2"/>
        <charset val="128"/>
      </rPr>
      <t>ガラス・ガラス製品</t>
    </r>
    <rPh sb="0" eb="3">
      <t>ガラス</t>
    </rPh>
    <rPh sb="4" eb="7">
      <t>ガラス</t>
    </rPh>
    <rPh sb="7" eb="9">
      <t>セイヒン</t>
    </rPh>
    <phoneticPr fontId="6" alignment="distributed"/>
  </si>
  <si>
    <r>
      <rPr>
        <sz val="11"/>
        <color theme="1"/>
        <rFont val="ＭＳ Ｐゴシック"/>
        <family val="2"/>
        <charset val="128"/>
      </rPr>
      <t>セメント・セメント製品</t>
    </r>
    <rPh sb="0" eb="4">
      <t>セメント</t>
    </rPh>
    <rPh sb="5" eb="9">
      <t>セメント</t>
    </rPh>
    <rPh sb="9" eb="11">
      <t>セイヒン</t>
    </rPh>
    <phoneticPr fontId="6" alignment="distributed"/>
  </si>
  <si>
    <r>
      <rPr>
        <sz val="11"/>
        <color theme="1"/>
        <rFont val="ＭＳ Ｐゴシック"/>
        <family val="2"/>
        <charset val="128"/>
      </rPr>
      <t>陶磁器</t>
    </r>
    <rPh sb="0" eb="3">
      <t>トウジキ</t>
    </rPh>
    <phoneticPr fontId="6" alignment="distributed"/>
  </si>
  <si>
    <r>
      <rPr>
        <sz val="11"/>
        <color theme="1"/>
        <rFont val="ＭＳ Ｐゴシック"/>
        <family val="2"/>
        <charset val="128"/>
      </rPr>
      <t>その他の窯業・土石製品</t>
    </r>
    <rPh sb="0" eb="3">
      <t>ソノタ</t>
    </rPh>
    <rPh sb="4" eb="6">
      <t>ヨウギョウ</t>
    </rPh>
    <rPh sb="7" eb="9">
      <t>ドセキ</t>
    </rPh>
    <rPh sb="9" eb="11">
      <t>セイヒン</t>
    </rPh>
    <phoneticPr fontId="6" alignment="distributed"/>
  </si>
  <si>
    <r>
      <rPr>
        <sz val="11"/>
        <color theme="1"/>
        <rFont val="ＭＳ Ｐゴシック"/>
        <family val="2"/>
        <charset val="128"/>
      </rPr>
      <t>銑鉄・粗鋼</t>
    </r>
    <rPh sb="0" eb="2">
      <t>センテツ</t>
    </rPh>
    <rPh sb="3" eb="5">
      <t>ソコウ</t>
    </rPh>
    <phoneticPr fontId="6" alignment="distributed"/>
  </si>
  <si>
    <r>
      <rPr>
        <sz val="11"/>
        <color theme="1"/>
        <rFont val="ＭＳ Ｐゴシック"/>
        <family val="2"/>
        <charset val="128"/>
      </rPr>
      <t>鋼材</t>
    </r>
    <rPh sb="0" eb="2">
      <t>コウザイ</t>
    </rPh>
    <phoneticPr fontId="6" alignment="distributed"/>
  </si>
  <si>
    <r>
      <rPr>
        <sz val="11"/>
        <color theme="1"/>
        <rFont val="ＭＳ Ｐゴシック"/>
        <family val="2"/>
        <charset val="128"/>
      </rPr>
      <t>鋳鍛造品（鉄）</t>
    </r>
    <rPh sb="0" eb="7">
      <t>イタンゾウシナ（テツ）</t>
    </rPh>
    <phoneticPr fontId="6" alignment="distributed"/>
  </si>
  <si>
    <r>
      <rPr>
        <sz val="11"/>
        <color theme="1"/>
        <rFont val="ＭＳ Ｐゴシック"/>
        <family val="2"/>
        <charset val="128"/>
      </rPr>
      <t>その他の鉄鋼製品</t>
    </r>
    <rPh sb="0" eb="3">
      <t>ソノタ</t>
    </rPh>
    <rPh sb="4" eb="6">
      <t>テッコウ</t>
    </rPh>
    <rPh sb="6" eb="8">
      <t>セイヒン</t>
    </rPh>
    <phoneticPr fontId="6" alignment="distributed"/>
  </si>
  <si>
    <r>
      <rPr>
        <sz val="11"/>
        <color theme="1"/>
        <rFont val="ＭＳ Ｐゴシック"/>
        <family val="2"/>
        <charset val="128"/>
      </rPr>
      <t>非鉄金属製錬・精製</t>
    </r>
    <rPh sb="0" eb="2">
      <t>ヒテツ</t>
    </rPh>
    <rPh sb="2" eb="4">
      <t>キンゾク</t>
    </rPh>
    <rPh sb="4" eb="6">
      <t>セイレン</t>
    </rPh>
    <rPh sb="7" eb="9">
      <t>セイセイ</t>
    </rPh>
    <phoneticPr fontId="6" alignment="distributed"/>
  </si>
  <si>
    <r>
      <rPr>
        <sz val="11"/>
        <color theme="1"/>
        <rFont val="ＭＳ Ｐゴシック"/>
        <family val="2"/>
        <charset val="128"/>
      </rPr>
      <t>非鉄金属加工製品</t>
    </r>
    <rPh sb="0" eb="2">
      <t>ヒテツ</t>
    </rPh>
    <rPh sb="2" eb="4">
      <t>キンゾク</t>
    </rPh>
    <rPh sb="4" eb="6">
      <t>カコウ</t>
    </rPh>
    <rPh sb="6" eb="8">
      <t>セイヒン</t>
    </rPh>
    <phoneticPr fontId="6" alignment="distributed"/>
  </si>
  <si>
    <r>
      <rPr>
        <sz val="11"/>
        <color theme="1"/>
        <rFont val="ＭＳ Ｐゴシック"/>
        <family val="2"/>
        <charset val="128"/>
      </rPr>
      <t>建設用・建築用金属製品</t>
    </r>
    <rPh sb="0" eb="11">
      <t>ケンセツヨウ・ケンチクヨウキンゾクセイヒン</t>
    </rPh>
    <phoneticPr fontId="6" alignment="distributed"/>
  </si>
  <si>
    <r>
      <rPr>
        <sz val="11"/>
        <color theme="1"/>
        <rFont val="ＭＳ Ｐゴシック"/>
        <family val="2"/>
        <charset val="128"/>
      </rPr>
      <t>その他の金属製品</t>
    </r>
    <rPh sb="0" eb="3">
      <t>ソノタ</t>
    </rPh>
    <rPh sb="4" eb="6">
      <t>キンゾク</t>
    </rPh>
    <rPh sb="6" eb="8">
      <t>セイヒン</t>
    </rPh>
    <phoneticPr fontId="6" alignment="distributed"/>
  </si>
  <si>
    <r>
      <rPr>
        <sz val="11"/>
        <color theme="1"/>
        <rFont val="ＭＳ Ｐゴシック"/>
        <family val="2"/>
        <charset val="128"/>
      </rPr>
      <t>はん用機械</t>
    </r>
    <rPh sb="0" eb="3">
      <t>ハンヨウ</t>
    </rPh>
    <rPh sb="3" eb="5">
      <t>キカイ</t>
    </rPh>
    <phoneticPr fontId="6" alignment="distributed"/>
  </si>
  <si>
    <r>
      <rPr>
        <sz val="11"/>
        <color theme="1"/>
        <rFont val="ＭＳ Ｐゴシック"/>
        <family val="2"/>
        <charset val="128"/>
      </rPr>
      <t>生産用機械</t>
    </r>
    <rPh sb="0" eb="3">
      <t>セイサンヨウ</t>
    </rPh>
    <rPh sb="3" eb="5">
      <t>キカイ</t>
    </rPh>
    <phoneticPr fontId="6" alignment="distributed"/>
  </si>
  <si>
    <r>
      <rPr>
        <sz val="11"/>
        <color theme="1"/>
        <rFont val="ＭＳ Ｐゴシック"/>
        <family val="2"/>
        <charset val="128"/>
      </rPr>
      <t>業務用機械</t>
    </r>
    <rPh sb="0" eb="3">
      <t>ギョウムヨウ</t>
    </rPh>
    <rPh sb="3" eb="5">
      <t>キカイ</t>
    </rPh>
    <phoneticPr fontId="6" alignment="distributed"/>
  </si>
  <si>
    <r>
      <rPr>
        <sz val="11"/>
        <color theme="1"/>
        <rFont val="ＭＳ Ｐゴシック"/>
        <family val="2"/>
        <charset val="128"/>
      </rPr>
      <t>電子デバイス</t>
    </r>
    <rPh sb="0" eb="2">
      <t>デンシ</t>
    </rPh>
    <rPh sb="2" eb="6">
      <t>デバイス</t>
    </rPh>
    <phoneticPr fontId="6" alignment="distributed"/>
  </si>
  <si>
    <r>
      <rPr>
        <sz val="11"/>
        <color theme="1"/>
        <rFont val="ＭＳ Ｐゴシック"/>
        <family val="2"/>
        <charset val="128"/>
      </rPr>
      <t>その他の電子部品</t>
    </r>
    <rPh sb="0" eb="3">
      <t>ソノタ</t>
    </rPh>
    <rPh sb="4" eb="6">
      <t>デンシ</t>
    </rPh>
    <rPh sb="6" eb="8">
      <t>ブヒン</t>
    </rPh>
    <phoneticPr fontId="6" alignment="distributed"/>
  </si>
  <si>
    <r>
      <rPr>
        <sz val="11"/>
        <color theme="1"/>
        <rFont val="ＭＳ Ｐゴシック"/>
        <family val="2"/>
        <charset val="128"/>
      </rPr>
      <t>産業用電気機器</t>
    </r>
    <rPh sb="0" eb="3">
      <t>サンギョウヨウ</t>
    </rPh>
    <rPh sb="3" eb="5">
      <t>デンキ</t>
    </rPh>
    <rPh sb="5" eb="7">
      <t>キキ</t>
    </rPh>
    <phoneticPr fontId="6" alignment="distributed"/>
  </si>
  <si>
    <r>
      <rPr>
        <sz val="11"/>
        <color theme="1"/>
        <rFont val="ＭＳ Ｐゴシック"/>
        <family val="2"/>
        <charset val="128"/>
      </rPr>
      <t>民生用電気機器</t>
    </r>
    <rPh sb="0" eb="3">
      <t>ミンセイヨウ</t>
    </rPh>
    <rPh sb="3" eb="5">
      <t>デンキ</t>
    </rPh>
    <rPh sb="5" eb="7">
      <t>キキ</t>
    </rPh>
    <phoneticPr fontId="6" alignment="distributed"/>
  </si>
  <si>
    <r>
      <rPr>
        <sz val="11"/>
        <color theme="1"/>
        <rFont val="ＭＳ Ｐゴシック"/>
        <family val="2"/>
        <charset val="128"/>
      </rPr>
      <t>電子応用装置・電気計測器</t>
    </r>
    <rPh sb="0" eb="2">
      <t>デンシ</t>
    </rPh>
    <rPh sb="2" eb="4">
      <t>オウヨウ</t>
    </rPh>
    <rPh sb="4" eb="6">
      <t>ソウチ</t>
    </rPh>
    <rPh sb="7" eb="10">
      <t>デンキケイ</t>
    </rPh>
    <rPh sb="10" eb="12">
      <t>ソクキ</t>
    </rPh>
    <phoneticPr fontId="6" alignment="distributed"/>
  </si>
  <si>
    <r>
      <rPr>
        <sz val="11"/>
        <color theme="1"/>
        <rFont val="ＭＳ Ｐゴシック"/>
        <family val="2"/>
        <charset val="128"/>
      </rPr>
      <t>その他の電気機械</t>
    </r>
    <rPh sb="0" eb="3">
      <t>ソノタ</t>
    </rPh>
    <rPh sb="4" eb="6">
      <t>デンキ</t>
    </rPh>
    <rPh sb="6" eb="8">
      <t>キカイ</t>
    </rPh>
    <phoneticPr fontId="6" alignment="distributed"/>
  </si>
  <si>
    <r>
      <rPr>
        <sz val="11"/>
        <color theme="1"/>
        <rFont val="ＭＳ Ｐゴシック"/>
        <family val="2"/>
        <charset val="128"/>
      </rPr>
      <t>通信・映像・音響機器</t>
    </r>
    <rPh sb="0" eb="2">
      <t>ツウシン</t>
    </rPh>
    <rPh sb="3" eb="5">
      <t>エイゾウ</t>
    </rPh>
    <rPh sb="6" eb="8">
      <t>オンキョウ</t>
    </rPh>
    <rPh sb="8" eb="10">
      <t>キキ</t>
    </rPh>
    <phoneticPr fontId="6" alignment="distributed"/>
  </si>
  <si>
    <r>
      <rPr>
        <sz val="11"/>
        <color theme="1"/>
        <rFont val="ＭＳ Ｐゴシック"/>
        <family val="2"/>
        <charset val="128"/>
      </rPr>
      <t>電子計算機・同附属装置</t>
    </r>
    <rPh sb="0" eb="2">
      <t>デンシ</t>
    </rPh>
    <rPh sb="2" eb="5">
      <t>ケイサンキ</t>
    </rPh>
    <rPh sb="6" eb="9">
      <t>ドウフゾク</t>
    </rPh>
    <rPh sb="9" eb="11">
      <t>ソウチ</t>
    </rPh>
    <phoneticPr fontId="6" alignment="distributed"/>
  </si>
  <si>
    <r>
      <rPr>
        <sz val="11"/>
        <color theme="1"/>
        <rFont val="ＭＳ Ｐゴシック"/>
        <family val="2"/>
        <charset val="128"/>
      </rPr>
      <t>乗用車</t>
    </r>
    <rPh sb="0" eb="3">
      <t>ジョウヨウシャ</t>
    </rPh>
    <phoneticPr fontId="6" alignment="distributed"/>
  </si>
  <si>
    <r>
      <rPr>
        <sz val="11"/>
        <color theme="1"/>
        <rFont val="ＭＳ Ｐゴシック"/>
        <family val="2"/>
        <charset val="128"/>
      </rPr>
      <t>その他の自動車</t>
    </r>
    <rPh sb="0" eb="3">
      <t>ソノタ</t>
    </rPh>
    <rPh sb="4" eb="7">
      <t>ジドウシャ</t>
    </rPh>
    <phoneticPr fontId="6" alignment="distributed"/>
  </si>
  <si>
    <r>
      <rPr>
        <sz val="11"/>
        <color theme="1"/>
        <rFont val="ＭＳ Ｐゴシック"/>
        <family val="2"/>
        <charset val="128"/>
      </rPr>
      <t>自動車部品・同附属品</t>
    </r>
    <rPh sb="0" eb="3">
      <t>ジドウシャ</t>
    </rPh>
    <rPh sb="3" eb="5">
      <t>ブヒン</t>
    </rPh>
    <rPh sb="6" eb="10">
      <t>ドウフゾクヒン</t>
    </rPh>
    <phoneticPr fontId="6" alignment="distributed"/>
  </si>
  <si>
    <r>
      <rPr>
        <sz val="11"/>
        <color theme="1"/>
        <rFont val="ＭＳ Ｐゴシック"/>
        <family val="2"/>
        <charset val="128"/>
      </rPr>
      <t>船舶・同修理</t>
    </r>
    <rPh sb="0" eb="2">
      <t>センパク</t>
    </rPh>
    <rPh sb="3" eb="6">
      <t>ドウシュウリ</t>
    </rPh>
    <phoneticPr fontId="6" alignment="distributed"/>
  </si>
  <si>
    <r>
      <rPr>
        <sz val="11"/>
        <color theme="1"/>
        <rFont val="ＭＳ Ｐゴシック"/>
        <family val="2"/>
        <charset val="128"/>
      </rPr>
      <t>その他の輸送機械・同修理</t>
    </r>
    <rPh sb="0" eb="3">
      <t>ソノタ</t>
    </rPh>
    <rPh sb="4" eb="6">
      <t>ユソウ</t>
    </rPh>
    <rPh sb="6" eb="8">
      <t>キカイ</t>
    </rPh>
    <rPh sb="9" eb="12">
      <t>ドウシュウリ</t>
    </rPh>
    <phoneticPr fontId="6" alignment="distributed"/>
  </si>
  <si>
    <r>
      <rPr>
        <sz val="11"/>
        <color theme="1"/>
        <rFont val="ＭＳ Ｐゴシック"/>
        <family val="2"/>
        <charset val="128"/>
      </rPr>
      <t>その他の製造工業製品</t>
    </r>
    <rPh sb="0" eb="3">
      <t>ソノタ</t>
    </rPh>
    <rPh sb="4" eb="6">
      <t>セイゾウ</t>
    </rPh>
    <rPh sb="6" eb="8">
      <t>コウギョウ</t>
    </rPh>
    <rPh sb="8" eb="10">
      <t>セイヒン</t>
    </rPh>
    <phoneticPr fontId="6" alignment="distributed"/>
  </si>
  <si>
    <r>
      <rPr>
        <sz val="11"/>
        <color theme="1"/>
        <rFont val="ＭＳ Ｐゴシック"/>
        <family val="2"/>
        <charset val="128"/>
      </rPr>
      <t>再生資源回収・加工処理</t>
    </r>
    <rPh sb="0" eb="2">
      <t>サイセイ</t>
    </rPh>
    <rPh sb="2" eb="4">
      <t>シゲン</t>
    </rPh>
    <rPh sb="4" eb="6">
      <t>カイシュウ</t>
    </rPh>
    <rPh sb="7" eb="9">
      <t>カコウ</t>
    </rPh>
    <rPh sb="9" eb="11">
      <t>ショリ</t>
    </rPh>
    <phoneticPr fontId="6" alignment="distributed"/>
  </si>
  <si>
    <r>
      <rPr>
        <sz val="11"/>
        <color theme="1"/>
        <rFont val="ＭＳ Ｐゴシック"/>
        <family val="2"/>
        <charset val="128"/>
      </rPr>
      <t>建築</t>
    </r>
    <rPh sb="0" eb="2">
      <t>ケンチク</t>
    </rPh>
    <phoneticPr fontId="6" alignment="distributed"/>
  </si>
  <si>
    <r>
      <rPr>
        <sz val="11"/>
        <color theme="1"/>
        <rFont val="ＭＳ Ｐゴシック"/>
        <family val="2"/>
        <charset val="128"/>
      </rPr>
      <t>建設補修</t>
    </r>
    <rPh sb="0" eb="2">
      <t>ケンセツ</t>
    </rPh>
    <rPh sb="2" eb="4">
      <t>ホシュウ</t>
    </rPh>
    <phoneticPr fontId="6" alignment="distributed"/>
  </si>
  <si>
    <r>
      <rPr>
        <sz val="11"/>
        <color theme="1"/>
        <rFont val="ＭＳ Ｐゴシック"/>
        <family val="2"/>
        <charset val="128"/>
      </rPr>
      <t>公共事業</t>
    </r>
    <rPh sb="0" eb="2">
      <t>コウキョウ</t>
    </rPh>
    <rPh sb="2" eb="4">
      <t>ジギョウ</t>
    </rPh>
    <phoneticPr fontId="6" alignment="distributed"/>
  </si>
  <si>
    <r>
      <rPr>
        <sz val="11"/>
        <color theme="1"/>
        <rFont val="ＭＳ Ｐゴシック"/>
        <family val="2"/>
        <charset val="128"/>
      </rPr>
      <t>その他の土木建設</t>
    </r>
    <rPh sb="0" eb="3">
      <t>ソノタ</t>
    </rPh>
    <rPh sb="4" eb="6">
      <t>ドボク</t>
    </rPh>
    <rPh sb="6" eb="8">
      <t>ケンセツ</t>
    </rPh>
    <phoneticPr fontId="6" alignment="distributed"/>
  </si>
  <si>
    <r>
      <rPr>
        <sz val="11"/>
        <color theme="1"/>
        <rFont val="ＭＳ Ｐゴシック"/>
        <family val="2"/>
        <charset val="128"/>
      </rPr>
      <t>電力</t>
    </r>
    <rPh sb="0" eb="2">
      <t>デンリョク</t>
    </rPh>
    <phoneticPr fontId="6" alignment="distributed"/>
  </si>
  <si>
    <r>
      <rPr>
        <sz val="11"/>
        <color theme="1"/>
        <rFont val="ＭＳ Ｐゴシック"/>
        <family val="2"/>
        <charset val="128"/>
      </rPr>
      <t>ガス・熱供給</t>
    </r>
    <rPh sb="0" eb="2">
      <t>ガス</t>
    </rPh>
    <rPh sb="3" eb="4">
      <t>ネツ</t>
    </rPh>
    <rPh sb="4" eb="6">
      <t>キョウキュウ</t>
    </rPh>
    <phoneticPr fontId="6" alignment="distributed"/>
  </si>
  <si>
    <r>
      <rPr>
        <sz val="11"/>
        <color theme="1"/>
        <rFont val="ＭＳ Ｐゴシック"/>
        <family val="2"/>
        <charset val="128"/>
      </rPr>
      <t>水道</t>
    </r>
    <rPh sb="0" eb="2">
      <t>スイドウ</t>
    </rPh>
    <phoneticPr fontId="6" alignment="distributed"/>
  </si>
  <si>
    <r>
      <rPr>
        <sz val="11"/>
        <color theme="1"/>
        <rFont val="ＭＳ Ｐゴシック"/>
        <family val="2"/>
        <charset val="128"/>
      </rPr>
      <t>廃棄物処理</t>
    </r>
    <rPh sb="0" eb="3">
      <t>ハイキブツ</t>
    </rPh>
    <rPh sb="3" eb="5">
      <t>ショリ</t>
    </rPh>
    <phoneticPr fontId="6" alignment="distributed"/>
  </si>
  <si>
    <r>
      <rPr>
        <sz val="11"/>
        <color theme="1"/>
        <rFont val="ＭＳ Ｐゴシック"/>
        <family val="2"/>
        <charset val="128"/>
      </rPr>
      <t>商業</t>
    </r>
    <rPh sb="0" eb="2">
      <t>ショウギョウ</t>
    </rPh>
    <phoneticPr fontId="6" alignment="distributed"/>
  </si>
  <si>
    <r>
      <rPr>
        <sz val="11"/>
        <color theme="1"/>
        <rFont val="ＭＳ Ｐゴシック"/>
        <family val="2"/>
        <charset val="128"/>
      </rPr>
      <t>金融・保険</t>
    </r>
    <rPh sb="0" eb="2">
      <t>キンユウ</t>
    </rPh>
    <rPh sb="3" eb="5">
      <t>ホケン</t>
    </rPh>
    <phoneticPr fontId="6" alignment="distributed"/>
  </si>
  <si>
    <r>
      <rPr>
        <sz val="11"/>
        <color theme="1"/>
        <rFont val="ＭＳ Ｐゴシック"/>
        <family val="2"/>
        <charset val="128"/>
      </rPr>
      <t>不動産仲介及び賃貸</t>
    </r>
    <rPh sb="0" eb="3">
      <t>フドウサン</t>
    </rPh>
    <rPh sb="3" eb="5">
      <t>チュウカイ</t>
    </rPh>
    <rPh sb="5" eb="7">
      <t>オヨビ</t>
    </rPh>
    <rPh sb="7" eb="9">
      <t>チンタイ</t>
    </rPh>
    <phoneticPr fontId="6" alignment="distributed"/>
  </si>
  <si>
    <r>
      <rPr>
        <sz val="11"/>
        <color theme="1"/>
        <rFont val="ＭＳ Ｐゴシック"/>
        <family val="2"/>
        <charset val="128"/>
      </rPr>
      <t>住宅賃貸料</t>
    </r>
    <rPh sb="0" eb="2">
      <t>ジュウタク</t>
    </rPh>
    <rPh sb="2" eb="5">
      <t>チンタイリョウ</t>
    </rPh>
    <phoneticPr fontId="6" alignment="distributed"/>
  </si>
  <si>
    <r>
      <rPr>
        <sz val="11"/>
        <color theme="1"/>
        <rFont val="ＭＳ Ｐゴシック"/>
        <family val="2"/>
        <charset val="128"/>
      </rPr>
      <t>住宅賃貸料（帰属家賃）</t>
    </r>
    <rPh sb="0" eb="2">
      <t>ジュウタク</t>
    </rPh>
    <rPh sb="2" eb="5">
      <t>チンタイリョウ</t>
    </rPh>
    <rPh sb="6" eb="8">
      <t>キゾク</t>
    </rPh>
    <rPh sb="8" eb="10">
      <t>ヤチン</t>
    </rPh>
    <phoneticPr fontId="6" alignment="distributed"/>
  </si>
  <si>
    <r>
      <rPr>
        <sz val="11"/>
        <color theme="1"/>
        <rFont val="ＭＳ Ｐゴシック"/>
        <family val="2"/>
        <charset val="128"/>
      </rPr>
      <t>鉄道輸送</t>
    </r>
    <rPh sb="0" eb="2">
      <t>テツドウ</t>
    </rPh>
    <rPh sb="2" eb="4">
      <t>ユソウ</t>
    </rPh>
    <phoneticPr fontId="6" alignment="distributed"/>
  </si>
  <si>
    <r>
      <rPr>
        <sz val="11"/>
        <color theme="1"/>
        <rFont val="ＭＳ Ｐゴシック"/>
        <family val="2"/>
        <charset val="128"/>
      </rPr>
      <t>道路輸送（自家輸送を除く。）</t>
    </r>
    <rPh sb="0" eb="2">
      <t>ドウロ</t>
    </rPh>
    <rPh sb="2" eb="4">
      <t>ユソウ</t>
    </rPh>
    <rPh sb="5" eb="7">
      <t>ジカ</t>
    </rPh>
    <rPh sb="7" eb="9">
      <t>ユソウ</t>
    </rPh>
    <rPh sb="10" eb="12">
      <t>ノゾク</t>
    </rPh>
    <phoneticPr fontId="6" alignment="distributed"/>
  </si>
  <si>
    <r>
      <rPr>
        <sz val="11"/>
        <color theme="1"/>
        <rFont val="ＭＳ Ｐゴシック"/>
        <family val="2"/>
        <charset val="128"/>
      </rPr>
      <t>自家輸送</t>
    </r>
    <rPh sb="0" eb="2">
      <t>ジカ</t>
    </rPh>
    <rPh sb="2" eb="4">
      <t>ユソウ</t>
    </rPh>
    <phoneticPr fontId="6" alignment="distributed"/>
  </si>
  <si>
    <r>
      <rPr>
        <sz val="11"/>
        <color theme="1"/>
        <rFont val="ＭＳ Ｐゴシック"/>
        <family val="2"/>
        <charset val="128"/>
      </rPr>
      <t>水運</t>
    </r>
    <rPh sb="0" eb="2">
      <t>スイウン</t>
    </rPh>
    <phoneticPr fontId="6" alignment="distributed"/>
  </si>
  <si>
    <r>
      <rPr>
        <sz val="11"/>
        <color theme="1"/>
        <rFont val="ＭＳ Ｐゴシック"/>
        <family val="2"/>
        <charset val="128"/>
      </rPr>
      <t>航空輸送</t>
    </r>
    <rPh sb="0" eb="2">
      <t>コウクウ</t>
    </rPh>
    <rPh sb="2" eb="4">
      <t>ユソウ</t>
    </rPh>
    <phoneticPr fontId="6" alignment="distributed"/>
  </si>
  <si>
    <r>
      <rPr>
        <sz val="11"/>
        <color theme="1"/>
        <rFont val="ＭＳ Ｐゴシック"/>
        <family val="2"/>
        <charset val="128"/>
      </rPr>
      <t>貨物利用運送</t>
    </r>
    <rPh sb="0" eb="2">
      <t>カモツ</t>
    </rPh>
    <rPh sb="2" eb="4">
      <t>リヨウ</t>
    </rPh>
    <rPh sb="4" eb="6">
      <t>ウンソウ</t>
    </rPh>
    <phoneticPr fontId="6" alignment="distributed"/>
  </si>
  <si>
    <r>
      <rPr>
        <sz val="11"/>
        <color theme="1"/>
        <rFont val="ＭＳ Ｐゴシック"/>
        <family val="2"/>
        <charset val="128"/>
      </rPr>
      <t>倉庫</t>
    </r>
    <rPh sb="0" eb="2">
      <t>ソウコ</t>
    </rPh>
    <phoneticPr fontId="6" alignment="distributed"/>
  </si>
  <si>
    <r>
      <rPr>
        <sz val="11"/>
        <color theme="1"/>
        <rFont val="ＭＳ Ｐゴシック"/>
        <family val="2"/>
        <charset val="128"/>
      </rPr>
      <t>運輸附帯サービス</t>
    </r>
    <rPh sb="0" eb="2">
      <t>ウンユ</t>
    </rPh>
    <rPh sb="2" eb="4">
      <t>フタイ</t>
    </rPh>
    <rPh sb="4" eb="8">
      <t>サービス</t>
    </rPh>
    <phoneticPr fontId="6" alignment="distributed"/>
  </si>
  <si>
    <r>
      <rPr>
        <sz val="11"/>
        <color theme="1"/>
        <rFont val="ＭＳ Ｐゴシック"/>
        <family val="2"/>
        <charset val="128"/>
      </rPr>
      <t>郵便・信書便</t>
    </r>
    <rPh sb="0" eb="2">
      <t>ユウビン</t>
    </rPh>
    <rPh sb="3" eb="6">
      <t>シンショビン</t>
    </rPh>
    <phoneticPr fontId="6" alignment="distributed"/>
  </si>
  <si>
    <r>
      <rPr>
        <sz val="11"/>
        <color theme="1"/>
        <rFont val="ＭＳ Ｐゴシック"/>
        <family val="2"/>
        <charset val="128"/>
      </rPr>
      <t>通信</t>
    </r>
    <rPh sb="0" eb="2">
      <t>ツウシン</t>
    </rPh>
    <phoneticPr fontId="6" alignment="distributed"/>
  </si>
  <si>
    <r>
      <rPr>
        <sz val="11"/>
        <color theme="1"/>
        <rFont val="ＭＳ Ｐゴシック"/>
        <family val="2"/>
        <charset val="128"/>
      </rPr>
      <t>放送</t>
    </r>
    <rPh sb="0" eb="2">
      <t>ホウソウ</t>
    </rPh>
    <phoneticPr fontId="6" alignment="distributed"/>
  </si>
  <si>
    <r>
      <rPr>
        <sz val="11"/>
        <color theme="1"/>
        <rFont val="ＭＳ Ｐゴシック"/>
        <family val="2"/>
        <charset val="128"/>
      </rPr>
      <t>情報サービス</t>
    </r>
    <rPh sb="0" eb="2">
      <t>ジョウホウ</t>
    </rPh>
    <rPh sb="2" eb="6">
      <t>サービス</t>
    </rPh>
    <phoneticPr fontId="6" alignment="distributed"/>
  </si>
  <si>
    <r>
      <rPr>
        <sz val="11"/>
        <color theme="1"/>
        <rFont val="ＭＳ Ｐゴシック"/>
        <family val="2"/>
        <charset val="128"/>
      </rPr>
      <t>インターネット附随サービス</t>
    </r>
    <rPh sb="0" eb="7">
      <t>インターネット</t>
    </rPh>
    <rPh sb="7" eb="9">
      <t>フズイ</t>
    </rPh>
    <rPh sb="9" eb="13">
      <t>サービス</t>
    </rPh>
    <phoneticPr fontId="6" alignment="distributed"/>
  </si>
  <si>
    <r>
      <rPr>
        <sz val="11"/>
        <color theme="1"/>
        <rFont val="ＭＳ Ｐゴシック"/>
        <family val="2"/>
        <charset val="128"/>
      </rPr>
      <t>映像・音声・文字情報制作</t>
    </r>
    <rPh sb="0" eb="2">
      <t>エイゾウ</t>
    </rPh>
    <rPh sb="3" eb="5">
      <t>オンセイ</t>
    </rPh>
    <rPh sb="6" eb="8">
      <t>モジ</t>
    </rPh>
    <rPh sb="8" eb="10">
      <t>ジョウホウ</t>
    </rPh>
    <rPh sb="10" eb="12">
      <t>セイサク</t>
    </rPh>
    <phoneticPr fontId="6" alignment="distributed"/>
  </si>
  <si>
    <r>
      <rPr>
        <sz val="11"/>
        <color theme="1"/>
        <rFont val="ＭＳ Ｐゴシック"/>
        <family val="2"/>
        <charset val="128"/>
      </rPr>
      <t>公務</t>
    </r>
    <rPh sb="0" eb="2">
      <t>コウム</t>
    </rPh>
    <phoneticPr fontId="6" alignment="distributed"/>
  </si>
  <si>
    <r>
      <rPr>
        <sz val="11"/>
        <color theme="1"/>
        <rFont val="ＭＳ Ｐゴシック"/>
        <family val="2"/>
        <charset val="128"/>
      </rPr>
      <t>教育</t>
    </r>
    <rPh sb="0" eb="2">
      <t>キョウイク</t>
    </rPh>
    <phoneticPr fontId="6" alignment="distributed"/>
  </si>
  <si>
    <r>
      <rPr>
        <sz val="11"/>
        <color theme="1"/>
        <rFont val="ＭＳ Ｐゴシック"/>
        <family val="2"/>
        <charset val="128"/>
      </rPr>
      <t>研究</t>
    </r>
    <rPh sb="0" eb="2">
      <t>ケンキュウ</t>
    </rPh>
    <phoneticPr fontId="6" alignment="distributed"/>
  </si>
  <si>
    <r>
      <rPr>
        <sz val="11"/>
        <color theme="1"/>
        <rFont val="ＭＳ Ｐゴシック"/>
        <family val="2"/>
        <charset val="128"/>
      </rPr>
      <t>医療</t>
    </r>
    <rPh sb="0" eb="2">
      <t>イリョウ</t>
    </rPh>
    <phoneticPr fontId="6" alignment="distributed"/>
  </si>
  <si>
    <r>
      <rPr>
        <sz val="11"/>
        <color theme="1"/>
        <rFont val="ＭＳ Ｐゴシック"/>
        <family val="2"/>
        <charset val="128"/>
      </rPr>
      <t>保健衛生</t>
    </r>
    <rPh sb="0" eb="2">
      <t>ホケン</t>
    </rPh>
    <rPh sb="2" eb="4">
      <t>エイセイ</t>
    </rPh>
    <phoneticPr fontId="6" alignment="distributed"/>
  </si>
  <si>
    <r>
      <rPr>
        <sz val="11"/>
        <color theme="1"/>
        <rFont val="ＭＳ Ｐゴシック"/>
        <family val="2"/>
        <charset val="128"/>
      </rPr>
      <t>社会保険・社会福祉</t>
    </r>
    <rPh sb="0" eb="2">
      <t>シャカイ</t>
    </rPh>
    <rPh sb="2" eb="4">
      <t>ホケン</t>
    </rPh>
    <rPh sb="5" eb="7">
      <t>シャカイ</t>
    </rPh>
    <rPh sb="7" eb="9">
      <t>フクシ</t>
    </rPh>
    <phoneticPr fontId="6" alignment="distributed"/>
  </si>
  <si>
    <r>
      <rPr>
        <sz val="11"/>
        <color theme="1"/>
        <rFont val="ＭＳ Ｐゴシック"/>
        <family val="2"/>
        <charset val="128"/>
      </rPr>
      <t>介護</t>
    </r>
    <rPh sb="0" eb="2">
      <t>カイゴ</t>
    </rPh>
    <phoneticPr fontId="6" alignment="distributed"/>
  </si>
  <si>
    <r>
      <rPr>
        <sz val="11"/>
        <color theme="1"/>
        <rFont val="ＭＳ Ｐゴシック"/>
        <family val="2"/>
        <charset val="128"/>
      </rPr>
      <t>物品賃貸サービス</t>
    </r>
    <rPh sb="0" eb="2">
      <t>ブッピン</t>
    </rPh>
    <rPh sb="2" eb="4">
      <t>チンタイ</t>
    </rPh>
    <rPh sb="4" eb="8">
      <t>サービス</t>
    </rPh>
    <phoneticPr fontId="6" alignment="distributed"/>
  </si>
  <si>
    <r>
      <rPr>
        <sz val="11"/>
        <color theme="1"/>
        <rFont val="ＭＳ Ｐゴシック"/>
        <family val="2"/>
        <charset val="128"/>
      </rPr>
      <t>広告</t>
    </r>
    <rPh sb="0" eb="2">
      <t>コウコク</t>
    </rPh>
    <phoneticPr fontId="6" alignment="distributed"/>
  </si>
  <si>
    <r>
      <rPr>
        <sz val="11"/>
        <color theme="1"/>
        <rFont val="ＭＳ Ｐゴシック"/>
        <family val="2"/>
        <charset val="128"/>
      </rPr>
      <t>自動車整備・機械修理</t>
    </r>
    <rPh sb="0" eb="3">
      <t>ジドウシャ</t>
    </rPh>
    <rPh sb="3" eb="5">
      <t>セイビ</t>
    </rPh>
    <rPh sb="6" eb="8">
      <t>キカイ</t>
    </rPh>
    <rPh sb="8" eb="10">
      <t>シュウリ</t>
    </rPh>
    <phoneticPr fontId="6" alignment="distributed"/>
  </si>
  <si>
    <r>
      <rPr>
        <sz val="11"/>
        <color theme="1"/>
        <rFont val="ＭＳ Ｐゴシック"/>
        <family val="2"/>
        <charset val="128"/>
      </rPr>
      <t>その他の対事業所サービス</t>
    </r>
    <rPh sb="0" eb="3">
      <t>ソノタ</t>
    </rPh>
    <rPh sb="4" eb="8">
      <t>タイジギョウショ</t>
    </rPh>
    <rPh sb="8" eb="12">
      <t>サービス</t>
    </rPh>
    <phoneticPr fontId="6" alignment="distributed"/>
  </si>
  <si>
    <r>
      <rPr>
        <sz val="11"/>
        <color theme="1"/>
        <rFont val="ＭＳ Ｐゴシック"/>
        <family val="2"/>
        <charset val="128"/>
      </rPr>
      <t>宿泊業</t>
    </r>
    <rPh sb="0" eb="3">
      <t>シュクハクギョウ</t>
    </rPh>
    <phoneticPr fontId="6" alignment="distributed"/>
  </si>
  <si>
    <r>
      <rPr>
        <sz val="11"/>
        <color theme="1"/>
        <rFont val="ＭＳ Ｐゴシック"/>
        <family val="2"/>
        <charset val="128"/>
      </rPr>
      <t>飲食サービス</t>
    </r>
    <rPh sb="0" eb="2">
      <t>インショク</t>
    </rPh>
    <rPh sb="2" eb="6">
      <t>サービス</t>
    </rPh>
    <phoneticPr fontId="6" alignment="distributed"/>
  </si>
  <si>
    <r>
      <rPr>
        <sz val="11"/>
        <color theme="1"/>
        <rFont val="ＭＳ Ｐゴシック"/>
        <family val="2"/>
        <charset val="128"/>
      </rPr>
      <t>洗濯・理容・美容・浴場業</t>
    </r>
    <rPh sb="0" eb="2">
      <t>センタク</t>
    </rPh>
    <rPh sb="3" eb="5">
      <t>リヨウ</t>
    </rPh>
    <rPh sb="6" eb="8">
      <t>ビヨウ</t>
    </rPh>
    <rPh sb="9" eb="12">
      <t>ヨクジョウギョウ</t>
    </rPh>
    <phoneticPr fontId="6" alignment="distributed"/>
  </si>
  <si>
    <r>
      <rPr>
        <sz val="11"/>
        <color theme="1"/>
        <rFont val="ＭＳ Ｐゴシック"/>
        <family val="2"/>
        <charset val="128"/>
      </rPr>
      <t>娯楽サービス</t>
    </r>
    <rPh sb="0" eb="2">
      <t>ゴラク</t>
    </rPh>
    <rPh sb="2" eb="6">
      <t>サービス</t>
    </rPh>
    <phoneticPr fontId="6" alignment="distributed"/>
  </si>
  <si>
    <r>
      <rPr>
        <sz val="11"/>
        <color theme="1"/>
        <rFont val="ＭＳ Ｐゴシック"/>
        <family val="2"/>
        <charset val="128"/>
      </rPr>
      <t>その他の対個人サービス</t>
    </r>
    <rPh sb="0" eb="3">
      <t>ソノタ</t>
    </rPh>
    <rPh sb="4" eb="5">
      <t>タイ</t>
    </rPh>
    <rPh sb="5" eb="7">
      <t>コジン</t>
    </rPh>
    <rPh sb="7" eb="11">
      <t>サービス</t>
    </rPh>
    <phoneticPr fontId="6" alignment="distributed"/>
  </si>
  <si>
    <r>
      <rPr>
        <sz val="11"/>
        <color theme="1"/>
        <rFont val="ＭＳ Ｐゴシック"/>
        <family val="2"/>
        <charset val="128"/>
      </rPr>
      <t>事務用品</t>
    </r>
    <rPh sb="0" eb="2">
      <t>ジム</t>
    </rPh>
    <rPh sb="2" eb="4">
      <t>ヨウヒン</t>
    </rPh>
    <phoneticPr fontId="6" alignment="distributed"/>
  </si>
  <si>
    <r>
      <rPr>
        <sz val="11"/>
        <color theme="1"/>
        <rFont val="ＭＳ Ｐゴシック"/>
        <family val="2"/>
        <charset val="128"/>
      </rPr>
      <t>分類不明</t>
    </r>
    <rPh sb="0" eb="2">
      <t>ブンルイ</t>
    </rPh>
    <rPh sb="2" eb="4">
      <t>フメイ</t>
    </rPh>
    <phoneticPr fontId="6" alignment="distributed"/>
  </si>
  <si>
    <r>
      <rPr>
        <sz val="11"/>
        <color theme="1"/>
        <rFont val="ＭＳ Ｐゴシック"/>
        <family val="2"/>
        <charset val="128"/>
      </rPr>
      <t>他に分類されない会員制団体</t>
    </r>
    <phoneticPr fontId="6" alignment="distributed"/>
  </si>
  <si>
    <r>
      <rPr>
        <sz val="11"/>
        <color theme="1"/>
        <rFont val="ＭＳ Ｐゴシック"/>
        <family val="2"/>
        <charset val="128"/>
      </rPr>
      <t>たばこ</t>
    </r>
    <phoneticPr fontId="6" alignment="distributed"/>
  </si>
  <si>
    <r>
      <rPr>
        <sz val="11"/>
        <color theme="0"/>
        <rFont val="ＭＳ Ｐゴシック"/>
        <family val="2"/>
        <charset val="128"/>
      </rPr>
      <t>全国
統合中分類</t>
    </r>
    <r>
      <rPr>
        <sz val="11"/>
        <color theme="0"/>
        <rFont val="Arial Narrow"/>
        <family val="2"/>
      </rPr>
      <t xml:space="preserve"> (107</t>
    </r>
    <r>
      <rPr>
        <sz val="11"/>
        <color theme="0"/>
        <rFont val="ＭＳ Ｐゴシック"/>
        <family val="3"/>
        <charset val="128"/>
      </rPr>
      <t>部門</t>
    </r>
    <r>
      <rPr>
        <sz val="11"/>
        <color theme="0"/>
        <rFont val="Arial Narrow"/>
        <family val="2"/>
      </rPr>
      <t>)</t>
    </r>
    <rPh sb="0" eb="2">
      <t>ゼンコク</t>
    </rPh>
    <rPh sb="3" eb="5">
      <t>トウゴウ</t>
    </rPh>
    <rPh sb="5" eb="6">
      <t>ナカ</t>
    </rPh>
    <rPh sb="6" eb="8">
      <t>ブンルイ</t>
    </rPh>
    <rPh sb="13" eb="15">
      <t>ブモン</t>
    </rPh>
    <phoneticPr fontId="5"/>
  </si>
  <si>
    <r>
      <rPr>
        <sz val="11"/>
        <color theme="1"/>
        <rFont val="ＭＳ Ｐゴシック"/>
        <family val="2"/>
        <charset val="128"/>
      </rPr>
      <t>たばこ</t>
    </r>
  </si>
  <si>
    <r>
      <rPr>
        <sz val="11"/>
        <color theme="1"/>
        <rFont val="ＭＳ Ｐゴシック"/>
        <family val="2"/>
        <charset val="128"/>
      </rPr>
      <t>石油化学系基礎製品</t>
    </r>
    <rPh sb="0" eb="9">
      <t>セキユカガクケイキソセイヒン</t>
    </rPh>
    <phoneticPr fontId="6"/>
  </si>
  <si>
    <r>
      <rPr>
        <sz val="11"/>
        <color theme="1"/>
        <rFont val="ＭＳ Ｐゴシック"/>
        <family val="2"/>
        <charset val="128"/>
      </rPr>
      <t>有機化学工業製品（石油化学系基礎製品・合成樹脂を除く。）</t>
    </r>
    <rPh sb="0" eb="2">
      <t>ユウキ</t>
    </rPh>
    <rPh sb="2" eb="4">
      <t>カガク</t>
    </rPh>
    <rPh sb="4" eb="6">
      <t>コウギョウ</t>
    </rPh>
    <rPh sb="6" eb="8">
      <t>セイヒン</t>
    </rPh>
    <rPh sb="9" eb="11">
      <t>セキユ</t>
    </rPh>
    <rPh sb="11" eb="14">
      <t>カガクケイ</t>
    </rPh>
    <rPh sb="14" eb="16">
      <t>キソ</t>
    </rPh>
    <rPh sb="16" eb="18">
      <t>セイヒン</t>
    </rPh>
    <rPh sb="19" eb="21">
      <t>ゴウセイ</t>
    </rPh>
    <rPh sb="21" eb="23">
      <t>ジュシ</t>
    </rPh>
    <rPh sb="24" eb="25">
      <t>ノゾ</t>
    </rPh>
    <phoneticPr fontId="6"/>
  </si>
  <si>
    <r>
      <rPr>
        <sz val="11"/>
        <color theme="1"/>
        <rFont val="ＭＳ Ｐゴシック"/>
        <family val="2"/>
        <charset val="128"/>
      </rPr>
      <t>なめし革・革製品・毛皮</t>
    </r>
    <rPh sb="0" eb="11">
      <t>ナメシガワ・カワセイヒン・ケガワ</t>
    </rPh>
    <phoneticPr fontId="6"/>
  </si>
  <si>
    <r>
      <rPr>
        <sz val="11"/>
        <color theme="1"/>
        <rFont val="ＭＳ Ｐゴシック"/>
        <family val="2"/>
        <charset val="128"/>
      </rPr>
      <t>鋳鍛造品（鉄）</t>
    </r>
    <rPh sb="0" eb="7">
      <t>イタンゾウシナ（テツ）</t>
    </rPh>
    <phoneticPr fontId="6"/>
  </si>
  <si>
    <r>
      <rPr>
        <sz val="11"/>
        <color theme="1"/>
        <rFont val="ＭＳ Ｐゴシック"/>
        <family val="2"/>
        <charset val="128"/>
      </rPr>
      <t>建設用・建築用金属製品</t>
    </r>
    <rPh sb="0" eb="11">
      <t>ケンセツヨウ・ケンチクヨウキンゾクセイヒン</t>
    </rPh>
    <phoneticPr fontId="6"/>
  </si>
  <si>
    <r>
      <rPr>
        <sz val="11"/>
        <color indexed="8"/>
        <rFont val="ＭＳ Ｐゴシック"/>
        <family val="3"/>
        <charset val="128"/>
      </rPr>
      <t>その他の電子部品</t>
    </r>
    <rPh sb="0" eb="3">
      <t>ソノタ</t>
    </rPh>
    <rPh sb="4" eb="6">
      <t>デンシ</t>
    </rPh>
    <rPh sb="6" eb="8">
      <t>ブヒン</t>
    </rPh>
    <phoneticPr fontId="6" alignment="distributed"/>
  </si>
  <si>
    <r>
      <rPr>
        <sz val="11"/>
        <color indexed="8"/>
        <rFont val="ＭＳ Ｐゴシック"/>
        <family val="3"/>
        <charset val="128"/>
      </rPr>
      <t>産業用電気機器</t>
    </r>
    <rPh sb="0" eb="3">
      <t>サンギョウヨウ</t>
    </rPh>
    <rPh sb="3" eb="5">
      <t>デンキ</t>
    </rPh>
    <rPh sb="5" eb="7">
      <t>キキ</t>
    </rPh>
    <phoneticPr fontId="6" alignment="distributed"/>
  </si>
  <si>
    <r>
      <rPr>
        <sz val="11"/>
        <color indexed="8"/>
        <rFont val="ＭＳ Ｐゴシック"/>
        <family val="3"/>
        <charset val="128"/>
      </rPr>
      <t>民生用電気機器</t>
    </r>
    <rPh sb="0" eb="3">
      <t>ミンセイヨウ</t>
    </rPh>
    <rPh sb="3" eb="5">
      <t>デンキ</t>
    </rPh>
    <rPh sb="5" eb="7">
      <t>キキ</t>
    </rPh>
    <phoneticPr fontId="6" alignment="distributed"/>
  </si>
  <si>
    <r>
      <rPr>
        <sz val="11"/>
        <color indexed="8"/>
        <rFont val="ＭＳ Ｐゴシック"/>
        <family val="3"/>
        <charset val="128"/>
      </rPr>
      <t>電子応用装置・電気計測器</t>
    </r>
    <rPh sb="0" eb="2">
      <t>デンシ</t>
    </rPh>
    <rPh sb="2" eb="4">
      <t>オウヨウ</t>
    </rPh>
    <rPh sb="4" eb="6">
      <t>ソウチ</t>
    </rPh>
    <rPh sb="7" eb="10">
      <t>デンキケイ</t>
    </rPh>
    <rPh sb="10" eb="12">
      <t>ソクキ</t>
    </rPh>
    <phoneticPr fontId="6" alignment="distributed"/>
  </si>
  <si>
    <r>
      <rPr>
        <sz val="11"/>
        <color indexed="8"/>
        <rFont val="ＭＳ Ｐゴシック"/>
        <family val="3"/>
        <charset val="128"/>
      </rPr>
      <t>その他の電気機械</t>
    </r>
    <rPh sb="0" eb="3">
      <t>ソノタ</t>
    </rPh>
    <rPh sb="4" eb="6">
      <t>デンキ</t>
    </rPh>
    <rPh sb="6" eb="8">
      <t>キカイ</t>
    </rPh>
    <phoneticPr fontId="6" alignment="distributed"/>
  </si>
  <si>
    <r>
      <rPr>
        <sz val="11"/>
        <color indexed="8"/>
        <rFont val="ＭＳ Ｐゴシック"/>
        <family val="3"/>
        <charset val="128"/>
      </rPr>
      <t>通信・映像・音響機器</t>
    </r>
    <rPh sb="0" eb="2">
      <t>ツウシン</t>
    </rPh>
    <rPh sb="3" eb="5">
      <t>エイゾウ</t>
    </rPh>
    <rPh sb="6" eb="8">
      <t>オンキョウ</t>
    </rPh>
    <rPh sb="8" eb="10">
      <t>キキ</t>
    </rPh>
    <phoneticPr fontId="6" alignment="distributed"/>
  </si>
  <si>
    <r>
      <rPr>
        <sz val="11"/>
        <color indexed="8"/>
        <rFont val="ＭＳ Ｐゴシック"/>
        <family val="3"/>
        <charset val="128"/>
      </rPr>
      <t>電子計算機・同附属装置</t>
    </r>
    <rPh sb="0" eb="2">
      <t>デンシ</t>
    </rPh>
    <rPh sb="2" eb="5">
      <t>ケイサンキ</t>
    </rPh>
    <rPh sb="6" eb="9">
      <t>ドウフゾク</t>
    </rPh>
    <rPh sb="9" eb="11">
      <t>ソウチ</t>
    </rPh>
    <phoneticPr fontId="6" alignment="distributed"/>
  </si>
  <si>
    <r>
      <rPr>
        <sz val="11"/>
        <color indexed="8"/>
        <rFont val="ＭＳ Ｐゴシック"/>
        <family val="3"/>
        <charset val="128"/>
      </rPr>
      <t>乗用車</t>
    </r>
    <rPh sb="0" eb="3">
      <t>ジョウヨウシャ</t>
    </rPh>
    <phoneticPr fontId="6" alignment="distributed"/>
  </si>
  <si>
    <r>
      <rPr>
        <sz val="11"/>
        <color indexed="8"/>
        <rFont val="ＭＳ Ｐゴシック"/>
        <family val="3"/>
        <charset val="128"/>
      </rPr>
      <t>船舶・同修理</t>
    </r>
    <rPh sb="0" eb="2">
      <t>センパク</t>
    </rPh>
    <rPh sb="3" eb="6">
      <t>ドウシュウリ</t>
    </rPh>
    <phoneticPr fontId="6" alignment="distributed"/>
  </si>
  <si>
    <r>
      <rPr>
        <sz val="11"/>
        <color indexed="8"/>
        <rFont val="ＭＳ Ｐゴシック"/>
        <family val="3"/>
        <charset val="128"/>
      </rPr>
      <t>建築</t>
    </r>
    <rPh sb="0" eb="2">
      <t>ケンチク</t>
    </rPh>
    <phoneticPr fontId="6" alignment="distributed"/>
  </si>
  <si>
    <r>
      <rPr>
        <sz val="11"/>
        <color theme="1"/>
        <rFont val="ＭＳ Ｐゴシック"/>
        <family val="2"/>
        <charset val="128"/>
      </rPr>
      <t>研究</t>
    </r>
    <rPh sb="0" eb="2">
      <t>ケンキュウ</t>
    </rPh>
    <phoneticPr fontId="6"/>
  </si>
  <si>
    <r>
      <rPr>
        <sz val="11"/>
        <color theme="1"/>
        <rFont val="ＭＳ Ｐゴシック"/>
        <family val="2"/>
        <charset val="128"/>
      </rPr>
      <t>他に分類されない会員制団体</t>
    </r>
  </si>
  <si>
    <r>
      <rPr>
        <sz val="11"/>
        <color theme="1"/>
        <rFont val="ＭＳ Ｐゴシック"/>
        <family val="2"/>
        <charset val="128"/>
      </rPr>
      <t>内生部門計</t>
    </r>
    <rPh sb="0" eb="2">
      <t>ナイセイ</t>
    </rPh>
    <rPh sb="2" eb="4">
      <t>ブモン</t>
    </rPh>
    <rPh sb="4" eb="5">
      <t>ケイ</t>
    </rPh>
    <phoneticPr fontId="6"/>
  </si>
  <si>
    <r>
      <rPr>
        <sz val="11"/>
        <color theme="0"/>
        <rFont val="ＭＳ Ｐゴシック"/>
        <family val="2"/>
        <charset val="128"/>
      </rPr>
      <t>埼玉県
統合中分類</t>
    </r>
    <r>
      <rPr>
        <sz val="11"/>
        <color theme="0"/>
        <rFont val="Arial Narrow"/>
        <family val="2"/>
      </rPr>
      <t xml:space="preserve"> (107</t>
    </r>
    <r>
      <rPr>
        <sz val="11"/>
        <color theme="0"/>
        <rFont val="ＭＳ Ｐゴシック"/>
        <family val="3"/>
        <charset val="128"/>
      </rPr>
      <t>部門</t>
    </r>
    <r>
      <rPr>
        <sz val="11"/>
        <color theme="0"/>
        <rFont val="Arial Narrow"/>
        <family val="2"/>
      </rPr>
      <t>)</t>
    </r>
    <rPh sb="0" eb="3">
      <t>サイタマケン</t>
    </rPh>
    <rPh sb="4" eb="6">
      <t>トウゴウ</t>
    </rPh>
    <rPh sb="6" eb="7">
      <t>ナカ</t>
    </rPh>
    <rPh sb="7" eb="9">
      <t>ブンルイ</t>
    </rPh>
    <rPh sb="14" eb="16">
      <t>ブモン</t>
    </rPh>
    <phoneticPr fontId="5"/>
  </si>
  <si>
    <r>
      <rPr>
        <sz val="11"/>
        <color theme="1"/>
        <rFont val="ＭＳ Ｐゴシック"/>
        <family val="2"/>
        <charset val="128"/>
      </rPr>
      <t>他に分類されない会員制団体</t>
    </r>
    <phoneticPr fontId="6" alignment="distributed"/>
  </si>
  <si>
    <r>
      <rPr>
        <sz val="11"/>
        <color theme="1"/>
        <rFont val="ＭＳ Ｐゴシック"/>
        <family val="2"/>
        <charset val="128"/>
      </rPr>
      <t>内生部門計</t>
    </r>
    <rPh sb="0" eb="2">
      <t>ナイセイ</t>
    </rPh>
    <rPh sb="2" eb="4">
      <t>ブモン</t>
    </rPh>
    <rPh sb="4" eb="5">
      <t>ケイ</t>
    </rPh>
    <phoneticPr fontId="6" alignment="distributed"/>
  </si>
  <si>
    <t>操作説明</t>
    <rPh sb="0" eb="2">
      <t>ソウサ</t>
    </rPh>
    <rPh sb="2" eb="4">
      <t>セツメイ</t>
    </rPh>
    <phoneticPr fontId="11"/>
  </si>
  <si>
    <t>経済波及効果分析ツール（建設投資版）　操作説明</t>
    <rPh sb="0" eb="2">
      <t>ケイザイ</t>
    </rPh>
    <rPh sb="2" eb="4">
      <t>ハキュウ</t>
    </rPh>
    <rPh sb="4" eb="6">
      <t>コウカ</t>
    </rPh>
    <rPh sb="6" eb="8">
      <t>ブンセキ</t>
    </rPh>
    <rPh sb="12" eb="14">
      <t>ケンセツ</t>
    </rPh>
    <rPh sb="14" eb="16">
      <t>トウシ</t>
    </rPh>
    <rPh sb="16" eb="17">
      <t>バン</t>
    </rPh>
    <rPh sb="19" eb="21">
      <t>ソウサ</t>
    </rPh>
    <rPh sb="21" eb="23">
      <t>セツメイ</t>
    </rPh>
    <phoneticPr fontId="11"/>
  </si>
  <si>
    <t>はじめに</t>
    <phoneticPr fontId="11"/>
  </si>
  <si>
    <t>当分析ツールは、埼玉県の建設投資に関する経済波及効果分析ツールです。</t>
    <rPh sb="0" eb="1">
      <t>トウ</t>
    </rPh>
    <rPh sb="1" eb="3">
      <t>ブンセキ</t>
    </rPh>
    <rPh sb="8" eb="11">
      <t>サイタマケン</t>
    </rPh>
    <rPh sb="12" eb="14">
      <t>ケンセツ</t>
    </rPh>
    <rPh sb="14" eb="16">
      <t>トウシ</t>
    </rPh>
    <rPh sb="17" eb="18">
      <t>カン</t>
    </rPh>
    <rPh sb="20" eb="22">
      <t>ケイザイ</t>
    </rPh>
    <rPh sb="22" eb="24">
      <t>ハキュウ</t>
    </rPh>
    <rPh sb="24" eb="26">
      <t>コウカ</t>
    </rPh>
    <rPh sb="26" eb="28">
      <t>ブンセキ</t>
    </rPh>
    <phoneticPr fontId="11"/>
  </si>
  <si>
    <t>指定の項目に千円単位で投資額を入力するだけで、埼玉県への波及効果の計算ができます。</t>
    <rPh sb="0" eb="2">
      <t>シテイ</t>
    </rPh>
    <rPh sb="3" eb="5">
      <t>コウモク</t>
    </rPh>
    <rPh sb="6" eb="8">
      <t>センエン</t>
    </rPh>
    <rPh sb="8" eb="10">
      <t>タンイ</t>
    </rPh>
    <rPh sb="11" eb="13">
      <t>トウシ</t>
    </rPh>
    <rPh sb="13" eb="14">
      <t>ガク</t>
    </rPh>
    <rPh sb="15" eb="17">
      <t>ニュウリョク</t>
    </rPh>
    <rPh sb="23" eb="26">
      <t>サイタマケン</t>
    </rPh>
    <rPh sb="28" eb="30">
      <t>ハキュウ</t>
    </rPh>
    <rPh sb="30" eb="32">
      <t>コウカ</t>
    </rPh>
    <rPh sb="33" eb="35">
      <t>ケイサン</t>
    </rPh>
    <phoneticPr fontId="11"/>
  </si>
  <si>
    <t>この分析ツールによる分析結果は、利用者の責任においてお取り扱いください。</t>
    <rPh sb="2" eb="4">
      <t>ブンセキ</t>
    </rPh>
    <rPh sb="10" eb="12">
      <t>ブンセキ</t>
    </rPh>
    <rPh sb="12" eb="14">
      <t>ケッカ</t>
    </rPh>
    <rPh sb="16" eb="19">
      <t>リヨウシャ</t>
    </rPh>
    <rPh sb="20" eb="22">
      <t>セキニン</t>
    </rPh>
    <rPh sb="27" eb="28">
      <t>ト</t>
    </rPh>
    <rPh sb="29" eb="30">
      <t>アツカ</t>
    </rPh>
    <phoneticPr fontId="11"/>
  </si>
  <si>
    <t>当分析ツールは、シート上段にあるリンクボタンをクリックし、必要なシートを表示して操作してください。</t>
    <rPh sb="0" eb="1">
      <t>トウ</t>
    </rPh>
    <rPh sb="1" eb="3">
      <t>ブンセキ</t>
    </rPh>
    <rPh sb="11" eb="13">
      <t>ジョウダン</t>
    </rPh>
    <rPh sb="29" eb="31">
      <t>ヒツヨウ</t>
    </rPh>
    <rPh sb="36" eb="38">
      <t>ヒョウジ</t>
    </rPh>
    <rPh sb="40" eb="42">
      <t>ソウサ</t>
    </rPh>
    <phoneticPr fontId="11"/>
  </si>
  <si>
    <t>タイトルと建設投資額を入力します。</t>
    <rPh sb="5" eb="7">
      <t>ケンセツ</t>
    </rPh>
    <rPh sb="7" eb="9">
      <t>トウシ</t>
    </rPh>
    <rPh sb="9" eb="10">
      <t>ガク</t>
    </rPh>
    <rPh sb="11" eb="13">
      <t>ニュウリョク</t>
    </rPh>
    <phoneticPr fontId="11"/>
  </si>
  <si>
    <t>投資額を入力します。</t>
    <rPh sb="0" eb="2">
      <t>トウシ</t>
    </rPh>
    <rPh sb="2" eb="3">
      <t>ガク</t>
    </rPh>
    <rPh sb="4" eb="6">
      <t>ニュウリョク</t>
    </rPh>
    <phoneticPr fontId="11"/>
  </si>
  <si>
    <t>入力欄は、表１：建設部門分類表　と　表２：建設部門分類別入力表　に分かれています。</t>
    <rPh sb="0" eb="2">
      <t>ニュウリョク</t>
    </rPh>
    <rPh sb="2" eb="3">
      <t>ラン</t>
    </rPh>
    <rPh sb="5" eb="6">
      <t>ヒョウ</t>
    </rPh>
    <rPh sb="8" eb="10">
      <t>ケンセツ</t>
    </rPh>
    <rPh sb="10" eb="12">
      <t>ブモン</t>
    </rPh>
    <rPh sb="12" eb="14">
      <t>ブンルイ</t>
    </rPh>
    <rPh sb="14" eb="15">
      <t>ヒョウ</t>
    </rPh>
    <rPh sb="18" eb="19">
      <t>ヒョウ</t>
    </rPh>
    <rPh sb="21" eb="23">
      <t>ケンセツ</t>
    </rPh>
    <rPh sb="23" eb="25">
      <t>ブモン</t>
    </rPh>
    <rPh sb="25" eb="27">
      <t>ブンルイ</t>
    </rPh>
    <rPh sb="27" eb="28">
      <t>ベツ</t>
    </rPh>
    <rPh sb="28" eb="30">
      <t>ニュウリョク</t>
    </rPh>
    <rPh sb="30" eb="31">
      <t>ヒョウ</t>
    </rPh>
    <rPh sb="33" eb="34">
      <t>ワ</t>
    </rPh>
    <phoneticPr fontId="11"/>
  </si>
  <si>
    <t>表１は、建設部門分類名を表しており、中分類、小分類、基本分類、細分類１、細分類２　に分かれています。</t>
    <rPh sb="0" eb="1">
      <t>ヒョウ</t>
    </rPh>
    <rPh sb="4" eb="6">
      <t>ケンセツ</t>
    </rPh>
    <rPh sb="6" eb="8">
      <t>ブモン</t>
    </rPh>
    <rPh sb="8" eb="10">
      <t>ブンルイ</t>
    </rPh>
    <rPh sb="10" eb="11">
      <t>メイ</t>
    </rPh>
    <rPh sb="12" eb="13">
      <t>アラワ</t>
    </rPh>
    <rPh sb="18" eb="19">
      <t>チュウ</t>
    </rPh>
    <rPh sb="19" eb="21">
      <t>ブンルイ</t>
    </rPh>
    <rPh sb="22" eb="25">
      <t>ショウブンルイ</t>
    </rPh>
    <rPh sb="26" eb="28">
      <t>キホン</t>
    </rPh>
    <rPh sb="28" eb="30">
      <t>ブンルイ</t>
    </rPh>
    <rPh sb="31" eb="34">
      <t>サイブンルイ</t>
    </rPh>
    <rPh sb="36" eb="39">
      <t>サイブンルイ</t>
    </rPh>
    <rPh sb="42" eb="43">
      <t>ワ</t>
    </rPh>
    <phoneticPr fontId="11"/>
  </si>
  <si>
    <t>表２は、表１と位置的にセルが対応するように構成されており、表１と対応するセルに投資額を入力するようになっています。</t>
    <rPh sb="0" eb="1">
      <t>ヒョウ</t>
    </rPh>
    <rPh sb="4" eb="5">
      <t>ヒョウ</t>
    </rPh>
    <rPh sb="7" eb="10">
      <t>イチテキ</t>
    </rPh>
    <rPh sb="14" eb="16">
      <t>タイオウ</t>
    </rPh>
    <rPh sb="21" eb="23">
      <t>コウセイ</t>
    </rPh>
    <rPh sb="29" eb="30">
      <t>ヒョウ</t>
    </rPh>
    <rPh sb="32" eb="34">
      <t>タイオウ</t>
    </rPh>
    <rPh sb="39" eb="41">
      <t>トウシ</t>
    </rPh>
    <rPh sb="41" eb="42">
      <t>ガク</t>
    </rPh>
    <rPh sb="43" eb="45">
      <t>ニュウリョク</t>
    </rPh>
    <phoneticPr fontId="11"/>
  </si>
  <si>
    <t>投資額の部門分類が中分類の単位でしか分からない場合は、中分類の該当するセルに投資額を入力してください。</t>
    <rPh sb="0" eb="2">
      <t>トウシ</t>
    </rPh>
    <rPh sb="2" eb="3">
      <t>ガク</t>
    </rPh>
    <rPh sb="4" eb="6">
      <t>ブモン</t>
    </rPh>
    <rPh sb="6" eb="8">
      <t>ブンルイ</t>
    </rPh>
    <rPh sb="9" eb="10">
      <t>チュウ</t>
    </rPh>
    <rPh sb="10" eb="12">
      <t>ブンルイ</t>
    </rPh>
    <rPh sb="13" eb="15">
      <t>タンイ</t>
    </rPh>
    <rPh sb="18" eb="19">
      <t>ワ</t>
    </rPh>
    <rPh sb="23" eb="25">
      <t>バアイ</t>
    </rPh>
    <rPh sb="27" eb="28">
      <t>チュウ</t>
    </rPh>
    <rPh sb="28" eb="30">
      <t>ブンルイ</t>
    </rPh>
    <rPh sb="31" eb="33">
      <t>ガイトウ</t>
    </rPh>
    <rPh sb="38" eb="40">
      <t>トウシ</t>
    </rPh>
    <rPh sb="40" eb="41">
      <t>ガク</t>
    </rPh>
    <rPh sb="42" eb="44">
      <t>ニュウリョク</t>
    </rPh>
    <phoneticPr fontId="11"/>
  </si>
  <si>
    <t>より細かい部門で分かるようでしたら、小分類から細分類の範囲で入力してください。</t>
    <rPh sb="2" eb="3">
      <t>コマ</t>
    </rPh>
    <rPh sb="5" eb="7">
      <t>ブモン</t>
    </rPh>
    <rPh sb="8" eb="9">
      <t>ワ</t>
    </rPh>
    <rPh sb="18" eb="21">
      <t>ショウブンルイ</t>
    </rPh>
    <rPh sb="23" eb="26">
      <t>サイブンルイ</t>
    </rPh>
    <rPh sb="27" eb="29">
      <t>ハンイ</t>
    </rPh>
    <rPh sb="30" eb="32">
      <t>ニュウリョク</t>
    </rPh>
    <phoneticPr fontId="11"/>
  </si>
  <si>
    <t>小分類から細分類に入力することで、より詳細な分析を行うことができます。</t>
    <rPh sb="0" eb="3">
      <t>ショウブンルイ</t>
    </rPh>
    <rPh sb="5" eb="8">
      <t>サイブンルイ</t>
    </rPh>
    <rPh sb="9" eb="11">
      <t>ニュウリョク</t>
    </rPh>
    <rPh sb="19" eb="21">
      <t>ショウサイ</t>
    </rPh>
    <rPh sb="22" eb="24">
      <t>ブンセキ</t>
    </rPh>
    <rPh sb="25" eb="26">
      <t>オコナ</t>
    </rPh>
    <phoneticPr fontId="11"/>
  </si>
  <si>
    <t>入力単位は、千円です。</t>
    <rPh sb="0" eb="2">
      <t>ニュウリョク</t>
    </rPh>
    <rPh sb="2" eb="4">
      <t>タンイ</t>
    </rPh>
    <rPh sb="6" eb="8">
      <t>センエン</t>
    </rPh>
    <phoneticPr fontId="11"/>
  </si>
  <si>
    <t>建設部門分類の定義が表示されます。</t>
    <rPh sb="0" eb="2">
      <t>ケンセツ</t>
    </rPh>
    <rPh sb="2" eb="4">
      <t>ブモン</t>
    </rPh>
    <rPh sb="4" eb="6">
      <t>ブンルイ</t>
    </rPh>
    <rPh sb="7" eb="9">
      <t>テイギ</t>
    </rPh>
    <rPh sb="10" eb="12">
      <t>ヒョウジ</t>
    </rPh>
    <phoneticPr fontId="11"/>
  </si>
  <si>
    <t>どの部門に、入力したらよいのか、迷った場合に参照してください。</t>
    <rPh sb="2" eb="4">
      <t>ブモン</t>
    </rPh>
    <rPh sb="6" eb="8">
      <t>ニュウリョク</t>
    </rPh>
    <rPh sb="16" eb="17">
      <t>マヨ</t>
    </rPh>
    <rPh sb="19" eb="21">
      <t>バアイ</t>
    </rPh>
    <rPh sb="22" eb="24">
      <t>サンショウ</t>
    </rPh>
    <phoneticPr fontId="11"/>
  </si>
  <si>
    <t>なお、用地費、設計費、補償費は、投資額ではないので、入力対象とはなりません。</t>
    <rPh sb="3" eb="5">
      <t>ヨウチ</t>
    </rPh>
    <rPh sb="5" eb="6">
      <t>ヒ</t>
    </rPh>
    <rPh sb="7" eb="9">
      <t>セッケイ</t>
    </rPh>
    <rPh sb="9" eb="10">
      <t>ヒ</t>
    </rPh>
    <rPh sb="11" eb="13">
      <t>ホショウ</t>
    </rPh>
    <rPh sb="13" eb="14">
      <t>ヒ</t>
    </rPh>
    <rPh sb="16" eb="18">
      <t>トウシ</t>
    </rPh>
    <rPh sb="18" eb="19">
      <t>ガク</t>
    </rPh>
    <rPh sb="26" eb="28">
      <t>ニュウリョク</t>
    </rPh>
    <rPh sb="28" eb="30">
      <t>タイショウ</t>
    </rPh>
    <phoneticPr fontId="11"/>
  </si>
  <si>
    <t>報告書が表示され、A４サイズで印刷することができます。</t>
    <rPh sb="0" eb="3">
      <t>ホウコクショ</t>
    </rPh>
    <rPh sb="4" eb="6">
      <t>ヒョウジ</t>
    </rPh>
    <rPh sb="15" eb="17">
      <t>インサツ</t>
    </rPh>
    <phoneticPr fontId="11"/>
  </si>
  <si>
    <t>報告書の単位を４段階で選択することができます。</t>
    <rPh sb="0" eb="3">
      <t>ホウコクショ</t>
    </rPh>
    <rPh sb="4" eb="6">
      <t>タンイ</t>
    </rPh>
    <rPh sb="8" eb="10">
      <t>ダンカイ</t>
    </rPh>
    <rPh sb="11" eb="13">
      <t>センタク</t>
    </rPh>
    <phoneticPr fontId="11"/>
  </si>
  <si>
    <t>千円、万円、百万円、億円単位のいずれかを選択してください。</t>
    <rPh sb="0" eb="2">
      <t>センエン</t>
    </rPh>
    <rPh sb="3" eb="5">
      <t>マンエン</t>
    </rPh>
    <rPh sb="6" eb="9">
      <t>ヒャクマンエン</t>
    </rPh>
    <rPh sb="10" eb="12">
      <t>オクエン</t>
    </rPh>
    <rPh sb="12" eb="14">
      <t>タンイ</t>
    </rPh>
    <rPh sb="20" eb="22">
      <t>センタク</t>
    </rPh>
    <phoneticPr fontId="11"/>
  </si>
  <si>
    <t>報告書には、埼玉県に与える経済波及効果と、全国に与える経済波及効果が表示されます。</t>
    <rPh sb="0" eb="3">
      <t>ホウコクショ</t>
    </rPh>
    <rPh sb="6" eb="9">
      <t>サイタマケン</t>
    </rPh>
    <rPh sb="10" eb="11">
      <t>アタ</t>
    </rPh>
    <rPh sb="13" eb="15">
      <t>ケイザイ</t>
    </rPh>
    <rPh sb="15" eb="17">
      <t>ハキュウ</t>
    </rPh>
    <rPh sb="17" eb="19">
      <t>コウカ</t>
    </rPh>
    <rPh sb="21" eb="23">
      <t>ゼンコク</t>
    </rPh>
    <rPh sb="24" eb="25">
      <t>アタ</t>
    </rPh>
    <rPh sb="27" eb="29">
      <t>ケイザイ</t>
    </rPh>
    <rPh sb="29" eb="31">
      <t>ハキュウ</t>
    </rPh>
    <rPh sb="31" eb="33">
      <t>コウカ</t>
    </rPh>
    <rPh sb="34" eb="36">
      <t>ヒョウジ</t>
    </rPh>
    <phoneticPr fontId="11"/>
  </si>
  <si>
    <t>グラフでは、直接効果については表示していません。</t>
    <rPh sb="6" eb="8">
      <t>チョクセツ</t>
    </rPh>
    <rPh sb="8" eb="10">
      <t>コウカ</t>
    </rPh>
    <rPh sb="15" eb="17">
      <t>ヒョウジ</t>
    </rPh>
    <phoneticPr fontId="11"/>
  </si>
  <si>
    <t>経済波及効果の計算の流れをフローチャート形式で表示しています。</t>
    <rPh sb="0" eb="2">
      <t>ケイザイ</t>
    </rPh>
    <rPh sb="2" eb="4">
      <t>ハキュウ</t>
    </rPh>
    <rPh sb="4" eb="6">
      <t>コウカ</t>
    </rPh>
    <rPh sb="7" eb="9">
      <t>ケイサン</t>
    </rPh>
    <rPh sb="10" eb="11">
      <t>ナガ</t>
    </rPh>
    <rPh sb="20" eb="22">
      <t>ケイシキ</t>
    </rPh>
    <rPh sb="23" eb="25">
      <t>ヒョウジ</t>
    </rPh>
    <phoneticPr fontId="11"/>
  </si>
  <si>
    <t>A4サイズで印刷することができます。</t>
    <rPh sb="6" eb="8">
      <t>インサツ</t>
    </rPh>
    <phoneticPr fontId="11"/>
  </si>
  <si>
    <t>埼玉県に与える波及効果の計算過程を詳細に見ることができます。</t>
    <rPh sb="0" eb="3">
      <t>サイタマケン</t>
    </rPh>
    <rPh sb="4" eb="5">
      <t>アタ</t>
    </rPh>
    <rPh sb="7" eb="9">
      <t>ハキュウ</t>
    </rPh>
    <rPh sb="9" eb="11">
      <t>コウカ</t>
    </rPh>
    <rPh sb="12" eb="14">
      <t>ケイサン</t>
    </rPh>
    <rPh sb="14" eb="16">
      <t>カテイ</t>
    </rPh>
    <rPh sb="17" eb="19">
      <t>ショウサイ</t>
    </rPh>
    <rPh sb="20" eb="21">
      <t>ミ</t>
    </rPh>
    <phoneticPr fontId="11"/>
  </si>
  <si>
    <t>フローチャートと併用してみると、計算内容がよく分かります。</t>
    <rPh sb="8" eb="10">
      <t>ヘイヨウ</t>
    </rPh>
    <rPh sb="16" eb="18">
      <t>ケイサン</t>
    </rPh>
    <rPh sb="18" eb="20">
      <t>ナイヨウ</t>
    </rPh>
    <rPh sb="23" eb="24">
      <t>ワ</t>
    </rPh>
    <phoneticPr fontId="11"/>
  </si>
  <si>
    <t>全国に与える波及効果の計算過程を詳細に見ることができます。</t>
    <rPh sb="0" eb="2">
      <t>ゼンコク</t>
    </rPh>
    <rPh sb="3" eb="4">
      <t>アタ</t>
    </rPh>
    <rPh sb="6" eb="8">
      <t>ハキュウ</t>
    </rPh>
    <rPh sb="8" eb="10">
      <t>コウカ</t>
    </rPh>
    <rPh sb="11" eb="13">
      <t>ケイサン</t>
    </rPh>
    <rPh sb="13" eb="15">
      <t>カテイ</t>
    </rPh>
    <rPh sb="16" eb="18">
      <t>ショウサイ</t>
    </rPh>
    <rPh sb="19" eb="20">
      <t>ミ</t>
    </rPh>
    <phoneticPr fontId="11"/>
  </si>
  <si>
    <t>入力シートで入力した投資額を該当する部門の投入係数に割り振ったり、報告書で波及効果の大きい順に並べ替えたりする予備的なシートです。</t>
    <rPh sb="0" eb="2">
      <t>ニュウリョク</t>
    </rPh>
    <rPh sb="6" eb="8">
      <t>ニュウリョク</t>
    </rPh>
    <rPh sb="10" eb="12">
      <t>トウシ</t>
    </rPh>
    <rPh sb="12" eb="13">
      <t>ガク</t>
    </rPh>
    <rPh sb="14" eb="16">
      <t>ガイトウ</t>
    </rPh>
    <rPh sb="18" eb="20">
      <t>ブモン</t>
    </rPh>
    <rPh sb="21" eb="23">
      <t>トウニュウ</t>
    </rPh>
    <rPh sb="23" eb="25">
      <t>ケイスウ</t>
    </rPh>
    <rPh sb="26" eb="27">
      <t>ワ</t>
    </rPh>
    <rPh sb="28" eb="29">
      <t>フ</t>
    </rPh>
    <rPh sb="33" eb="36">
      <t>ホウコクショ</t>
    </rPh>
    <rPh sb="37" eb="39">
      <t>ハキュウ</t>
    </rPh>
    <rPh sb="39" eb="41">
      <t>コウカ</t>
    </rPh>
    <rPh sb="42" eb="43">
      <t>オオ</t>
    </rPh>
    <rPh sb="45" eb="46">
      <t>ジュン</t>
    </rPh>
    <rPh sb="47" eb="48">
      <t>ナラ</t>
    </rPh>
    <rPh sb="49" eb="50">
      <t>カ</t>
    </rPh>
    <rPh sb="55" eb="58">
      <t>ヨビテキ</t>
    </rPh>
    <phoneticPr fontId="11"/>
  </si>
  <si>
    <t>埼玉県の波及効果を計算するに際しての基礎的なデータが保存されています。</t>
    <rPh sb="0" eb="2">
      <t>サイタマ</t>
    </rPh>
    <rPh sb="2" eb="3">
      <t>ケン</t>
    </rPh>
    <rPh sb="4" eb="6">
      <t>ハキュウ</t>
    </rPh>
    <rPh sb="6" eb="8">
      <t>コウカ</t>
    </rPh>
    <rPh sb="9" eb="11">
      <t>ケイサン</t>
    </rPh>
    <rPh sb="14" eb="15">
      <t>サイ</t>
    </rPh>
    <rPh sb="18" eb="21">
      <t>キソテキ</t>
    </rPh>
    <rPh sb="26" eb="28">
      <t>ホゾン</t>
    </rPh>
    <phoneticPr fontId="11"/>
  </si>
  <si>
    <t>全国の波及効果を計算するに際しての基礎的なデータが保存されています。</t>
    <rPh sb="0" eb="2">
      <t>ゼンコク</t>
    </rPh>
    <rPh sb="3" eb="5">
      <t>ハキュウ</t>
    </rPh>
    <rPh sb="5" eb="7">
      <t>コウカ</t>
    </rPh>
    <rPh sb="8" eb="10">
      <t>ケイサン</t>
    </rPh>
    <rPh sb="13" eb="14">
      <t>サイ</t>
    </rPh>
    <rPh sb="17" eb="20">
      <t>キソテキ</t>
    </rPh>
    <rPh sb="25" eb="27">
      <t>ホゾン</t>
    </rPh>
    <phoneticPr fontId="11"/>
  </si>
  <si>
    <t>留意事項</t>
    <rPh sb="0" eb="2">
      <t>リュウイ</t>
    </rPh>
    <rPh sb="2" eb="4">
      <t>ジコウ</t>
    </rPh>
    <phoneticPr fontId="11"/>
  </si>
  <si>
    <t>・投資額が２倍になれば、原材料（中間投入額）も人件費も２倍になり、波及効果も２倍の結果となります（結果は、比例します）。</t>
    <rPh sb="1" eb="3">
      <t>トウシ</t>
    </rPh>
    <rPh sb="3" eb="4">
      <t>ガク</t>
    </rPh>
    <rPh sb="6" eb="7">
      <t>バイ</t>
    </rPh>
    <rPh sb="12" eb="15">
      <t>ゲンザイリョウ</t>
    </rPh>
    <rPh sb="16" eb="18">
      <t>チュウカン</t>
    </rPh>
    <rPh sb="18" eb="20">
      <t>トウニュウ</t>
    </rPh>
    <rPh sb="20" eb="21">
      <t>ガク</t>
    </rPh>
    <rPh sb="23" eb="26">
      <t>ジンケンヒ</t>
    </rPh>
    <rPh sb="28" eb="29">
      <t>バイ</t>
    </rPh>
    <rPh sb="33" eb="35">
      <t>ハキュウ</t>
    </rPh>
    <rPh sb="35" eb="37">
      <t>コウカ</t>
    </rPh>
    <rPh sb="39" eb="40">
      <t>バイ</t>
    </rPh>
    <rPh sb="41" eb="43">
      <t>ケッカ</t>
    </rPh>
    <rPh sb="49" eb="51">
      <t>ケッカ</t>
    </rPh>
    <rPh sb="53" eb="55">
      <t>ヒレイ</t>
    </rPh>
    <phoneticPr fontId="11"/>
  </si>
  <si>
    <t>・現実には、生産の誘発を在庫によって賄った場合、波及の中断が起りますが、当分析では、このような波及の中断は想定していません。</t>
    <rPh sb="1" eb="3">
      <t>ゲンジツ</t>
    </rPh>
    <rPh sb="6" eb="8">
      <t>セイサン</t>
    </rPh>
    <rPh sb="9" eb="11">
      <t>ユウハツ</t>
    </rPh>
    <rPh sb="12" eb="14">
      <t>ザイコ</t>
    </rPh>
    <rPh sb="18" eb="19">
      <t>マカナ</t>
    </rPh>
    <rPh sb="21" eb="23">
      <t>バアイ</t>
    </rPh>
    <rPh sb="24" eb="26">
      <t>ハキュウ</t>
    </rPh>
    <rPh sb="27" eb="29">
      <t>チュウダン</t>
    </rPh>
    <rPh sb="30" eb="31">
      <t>オコ</t>
    </rPh>
    <rPh sb="36" eb="37">
      <t>トウ</t>
    </rPh>
    <rPh sb="37" eb="39">
      <t>ブンセキ</t>
    </rPh>
    <rPh sb="47" eb="49">
      <t>ハキュウ</t>
    </rPh>
    <rPh sb="50" eb="52">
      <t>チュウダン</t>
    </rPh>
    <rPh sb="53" eb="55">
      <t>ソウテイ</t>
    </rPh>
    <phoneticPr fontId="11"/>
  </si>
  <si>
    <t>・経済波及効果が達成されるまでの時間は、不明です。</t>
    <rPh sb="1" eb="3">
      <t>ケイザイ</t>
    </rPh>
    <rPh sb="3" eb="5">
      <t>ハキュウ</t>
    </rPh>
    <rPh sb="5" eb="7">
      <t>コウカ</t>
    </rPh>
    <rPh sb="8" eb="10">
      <t>タッセイ</t>
    </rPh>
    <rPh sb="16" eb="18">
      <t>ジカン</t>
    </rPh>
    <rPh sb="20" eb="22">
      <t>フメイ</t>
    </rPh>
    <phoneticPr fontId="11"/>
  </si>
  <si>
    <t>お願い</t>
    <rPh sb="1" eb="2">
      <t>ネガ</t>
    </rPh>
    <phoneticPr fontId="11"/>
  </si>
  <si>
    <t>・不明な点については、お気軽にお問い合わせください。計算結果のチェックもいたします（繁忙期には多少お時間をいただく場合があります）。</t>
    <rPh sb="1" eb="3">
      <t>フメイ</t>
    </rPh>
    <rPh sb="4" eb="5">
      <t>テン</t>
    </rPh>
    <rPh sb="12" eb="14">
      <t>キガル</t>
    </rPh>
    <rPh sb="16" eb="17">
      <t>ト</t>
    </rPh>
    <rPh sb="18" eb="19">
      <t>ア</t>
    </rPh>
    <rPh sb="26" eb="28">
      <t>ケイサン</t>
    </rPh>
    <rPh sb="28" eb="30">
      <t>ケッカ</t>
    </rPh>
    <rPh sb="42" eb="44">
      <t>ハンボウ</t>
    </rPh>
    <rPh sb="44" eb="45">
      <t>キ</t>
    </rPh>
    <rPh sb="47" eb="49">
      <t>タショウ</t>
    </rPh>
    <rPh sb="50" eb="52">
      <t>ジカン</t>
    </rPh>
    <rPh sb="57" eb="59">
      <t>バアイ</t>
    </rPh>
    <phoneticPr fontId="11"/>
  </si>
  <si>
    <t>　また、この分析ツールを用いた結果をマスコミ、論文、インターネット等に公表または行政等で活用された場合は、お手数ですが、下記まで御連絡いただければ幸いです。</t>
    <rPh sb="6" eb="8">
      <t>ブンセキ</t>
    </rPh>
    <rPh sb="12" eb="13">
      <t>モチ</t>
    </rPh>
    <rPh sb="15" eb="17">
      <t>ケッカ</t>
    </rPh>
    <rPh sb="23" eb="25">
      <t>ロンブン</t>
    </rPh>
    <rPh sb="33" eb="34">
      <t>トウ</t>
    </rPh>
    <rPh sb="35" eb="37">
      <t>コウヒョウ</t>
    </rPh>
    <rPh sb="40" eb="43">
      <t>ギョウセイトウ</t>
    </rPh>
    <rPh sb="44" eb="46">
      <t>カツヨウ</t>
    </rPh>
    <rPh sb="49" eb="51">
      <t>バアイ</t>
    </rPh>
    <rPh sb="54" eb="56">
      <t>テスウ</t>
    </rPh>
    <rPh sb="60" eb="62">
      <t>カキ</t>
    </rPh>
    <rPh sb="64" eb="65">
      <t>ゴ</t>
    </rPh>
    <rPh sb="65" eb="67">
      <t>レンラク</t>
    </rPh>
    <rPh sb="73" eb="74">
      <t>サイワ</t>
    </rPh>
    <phoneticPr fontId="11"/>
  </si>
  <si>
    <t>お問い合わせ</t>
    <rPh sb="1" eb="2">
      <t>ト</t>
    </rPh>
    <rPh sb="3" eb="4">
      <t>ア</t>
    </rPh>
    <phoneticPr fontId="11"/>
  </si>
  <si>
    <t>当分析ツールに関するお問い合わせは、下記のところにお願いします。</t>
    <rPh sb="0" eb="1">
      <t>トウ</t>
    </rPh>
    <rPh sb="1" eb="3">
      <t>ブンセキ</t>
    </rPh>
    <rPh sb="7" eb="8">
      <t>カン</t>
    </rPh>
    <rPh sb="11" eb="12">
      <t>ト</t>
    </rPh>
    <rPh sb="13" eb="14">
      <t>ア</t>
    </rPh>
    <rPh sb="18" eb="20">
      <t>カキ</t>
    </rPh>
    <rPh sb="26" eb="27">
      <t>ネガ</t>
    </rPh>
    <phoneticPr fontId="11"/>
  </si>
  <si>
    <t>埼玉県総務部統計課経済分析担当</t>
    <rPh sb="0" eb="3">
      <t>サイタマケン</t>
    </rPh>
    <rPh sb="3" eb="5">
      <t>ソウム</t>
    </rPh>
    <rPh sb="5" eb="6">
      <t>ブ</t>
    </rPh>
    <rPh sb="6" eb="8">
      <t>トウケイ</t>
    </rPh>
    <rPh sb="8" eb="9">
      <t>カ</t>
    </rPh>
    <rPh sb="9" eb="11">
      <t>ケイザイ</t>
    </rPh>
    <rPh sb="11" eb="13">
      <t>ブンセキ</t>
    </rPh>
    <rPh sb="13" eb="15">
      <t>タントウ</t>
    </rPh>
    <phoneticPr fontId="11"/>
  </si>
  <si>
    <t>〒330-9301</t>
    <phoneticPr fontId="11"/>
  </si>
  <si>
    <t>埼玉県さいたま市浦和区高砂３丁目１５番１号</t>
    <rPh sb="0" eb="3">
      <t>サイタマケン</t>
    </rPh>
    <rPh sb="7" eb="8">
      <t>シ</t>
    </rPh>
    <rPh sb="8" eb="11">
      <t>ウラワク</t>
    </rPh>
    <rPh sb="11" eb="13">
      <t>タカサゴ</t>
    </rPh>
    <rPh sb="14" eb="16">
      <t>チョウメ</t>
    </rPh>
    <rPh sb="18" eb="19">
      <t>バン</t>
    </rPh>
    <rPh sb="20" eb="21">
      <t>ゴウ</t>
    </rPh>
    <phoneticPr fontId="11"/>
  </si>
  <si>
    <t>☎</t>
    <phoneticPr fontId="11"/>
  </si>
  <si>
    <t>048-830-2327</t>
    <phoneticPr fontId="11"/>
  </si>
  <si>
    <t>Fax</t>
    <phoneticPr fontId="11"/>
  </si>
  <si>
    <t>048-822-4104</t>
    <phoneticPr fontId="11"/>
  </si>
  <si>
    <t>埼玉県産業連関表に関する資料は、こちらのURLよりダウンロードできます。</t>
    <rPh sb="0" eb="3">
      <t>サイタマケン</t>
    </rPh>
    <rPh sb="3" eb="5">
      <t>サンギョウ</t>
    </rPh>
    <rPh sb="5" eb="7">
      <t>レンカン</t>
    </rPh>
    <rPh sb="7" eb="8">
      <t>ヒョウ</t>
    </rPh>
    <rPh sb="9" eb="10">
      <t>カン</t>
    </rPh>
    <rPh sb="12" eb="14">
      <t>シリョウ</t>
    </rPh>
    <phoneticPr fontId="11"/>
  </si>
  <si>
    <t>http://www.pref.saitama.lg.jp/a0206/a152/</t>
    <phoneticPr fontId="11"/>
  </si>
  <si>
    <t>全国の結果は、2015年全国産業連関表をベースに計算しています。</t>
    <rPh sb="0" eb="2">
      <t>ゼンコク</t>
    </rPh>
    <rPh sb="3" eb="5">
      <t>ケッカ</t>
    </rPh>
    <rPh sb="11" eb="12">
      <t>ネン</t>
    </rPh>
    <rPh sb="12" eb="14">
      <t>ゼンコク</t>
    </rPh>
    <rPh sb="14" eb="16">
      <t>サンギョウ</t>
    </rPh>
    <rPh sb="16" eb="18">
      <t>レンカン</t>
    </rPh>
    <rPh sb="18" eb="19">
      <t>ヒョウ</t>
    </rPh>
    <rPh sb="24" eb="26">
      <t>ケイサン</t>
    </rPh>
    <phoneticPr fontId="11"/>
  </si>
  <si>
    <t>・分析ツールで使用している逆行列係数表は、2015年埼玉県産業連関表から求めています。</t>
    <rPh sb="1" eb="3">
      <t>ブンセキ</t>
    </rPh>
    <rPh sb="7" eb="9">
      <t>シヨウ</t>
    </rPh>
    <rPh sb="13" eb="16">
      <t>ギャクギョウレツ</t>
    </rPh>
    <rPh sb="16" eb="18">
      <t>ケイスウ</t>
    </rPh>
    <rPh sb="18" eb="19">
      <t>ヒョウ</t>
    </rPh>
    <rPh sb="25" eb="26">
      <t>ネン</t>
    </rPh>
    <rPh sb="26" eb="29">
      <t>サイタマケン</t>
    </rPh>
    <rPh sb="29" eb="31">
      <t>サンギョウ</t>
    </rPh>
    <rPh sb="31" eb="33">
      <t>レンカン</t>
    </rPh>
    <rPh sb="33" eb="34">
      <t>ヒョウ</t>
    </rPh>
    <rPh sb="36" eb="37">
      <t>モト</t>
    </rPh>
    <phoneticPr fontId="11"/>
  </si>
  <si>
    <t>a2300-15@pref.saitama.lg.jp</t>
    <phoneticPr fontId="11"/>
  </si>
  <si>
    <t>分析のタイトルを入力してください。</t>
    <rPh sb="0" eb="2">
      <t>ブンセキ</t>
    </rPh>
    <rPh sb="8" eb="10">
      <t>ニュウリョク</t>
    </rPh>
    <phoneticPr fontId="11"/>
  </si>
  <si>
    <t>建設投資の波及効果分析</t>
    <rPh sb="0" eb="2">
      <t>ケンセツ</t>
    </rPh>
    <rPh sb="2" eb="4">
      <t>トウシ</t>
    </rPh>
    <rPh sb="5" eb="7">
      <t>ハキュウ</t>
    </rPh>
    <rPh sb="7" eb="9">
      <t>コウカ</t>
    </rPh>
    <rPh sb="9" eb="11">
      <t>ブンセキ</t>
    </rPh>
    <phoneticPr fontId="11"/>
  </si>
  <si>
    <t>投資額の入力</t>
    <rPh sb="0" eb="2">
      <t>トウシ</t>
    </rPh>
    <rPh sb="2" eb="3">
      <t>ガク</t>
    </rPh>
    <rPh sb="4" eb="6">
      <t>ニュウリョク</t>
    </rPh>
    <phoneticPr fontId="11"/>
  </si>
  <si>
    <t>表１の各々の建設部門分類名と表２の入力項目は、位置的に対応しています。</t>
    <rPh sb="0" eb="1">
      <t>ヒョウ</t>
    </rPh>
    <rPh sb="3" eb="5">
      <t>オノオノ</t>
    </rPh>
    <rPh sb="6" eb="8">
      <t>ケンセツ</t>
    </rPh>
    <rPh sb="8" eb="10">
      <t>ブモン</t>
    </rPh>
    <rPh sb="10" eb="12">
      <t>ブンルイ</t>
    </rPh>
    <rPh sb="12" eb="13">
      <t>メイ</t>
    </rPh>
    <rPh sb="14" eb="15">
      <t>ヒョウ</t>
    </rPh>
    <rPh sb="17" eb="19">
      <t>ニュウリョク</t>
    </rPh>
    <rPh sb="19" eb="21">
      <t>コウモク</t>
    </rPh>
    <rPh sb="23" eb="26">
      <t>イチテキ</t>
    </rPh>
    <rPh sb="27" eb="29">
      <t>タイオウ</t>
    </rPh>
    <phoneticPr fontId="11"/>
  </si>
  <si>
    <t>表２の該当するセルに投資額を、千円単位で入力してください。</t>
    <rPh sb="0" eb="1">
      <t>ヒョウ</t>
    </rPh>
    <rPh sb="3" eb="5">
      <t>ガイトウ</t>
    </rPh>
    <rPh sb="10" eb="12">
      <t>トウシ</t>
    </rPh>
    <rPh sb="12" eb="13">
      <t>ガク</t>
    </rPh>
    <rPh sb="15" eb="17">
      <t>センエン</t>
    </rPh>
    <rPh sb="17" eb="19">
      <t>タンイ</t>
    </rPh>
    <rPh sb="20" eb="22">
      <t>ニュウリョク</t>
    </rPh>
    <phoneticPr fontId="11"/>
  </si>
  <si>
    <t>投資額を入力すると、表１の該当する部門名が着色されます。</t>
    <rPh sb="0" eb="2">
      <t>トウシ</t>
    </rPh>
    <rPh sb="2" eb="3">
      <t>ガク</t>
    </rPh>
    <rPh sb="4" eb="6">
      <t>ニュウリョク</t>
    </rPh>
    <rPh sb="10" eb="11">
      <t>ヒョウ</t>
    </rPh>
    <rPh sb="13" eb="15">
      <t>ガイトウ</t>
    </rPh>
    <rPh sb="17" eb="19">
      <t>ブモン</t>
    </rPh>
    <rPh sb="19" eb="20">
      <t>メイ</t>
    </rPh>
    <rPh sb="21" eb="23">
      <t>チャクショク</t>
    </rPh>
    <phoneticPr fontId="11"/>
  </si>
  <si>
    <t>小分類から細分類に入力することで、より詳細な事業の分析ができます。</t>
    <rPh sb="0" eb="3">
      <t>ショウブンルイ</t>
    </rPh>
    <rPh sb="5" eb="8">
      <t>サイブンルイ</t>
    </rPh>
    <rPh sb="9" eb="11">
      <t>ニュウリョク</t>
    </rPh>
    <rPh sb="19" eb="21">
      <t>ショウサイ</t>
    </rPh>
    <rPh sb="22" eb="24">
      <t>ジギョウ</t>
    </rPh>
    <rPh sb="25" eb="27">
      <t>ブンセキ</t>
    </rPh>
    <phoneticPr fontId="11"/>
  </si>
  <si>
    <t>計</t>
    <rPh sb="0" eb="1">
      <t>ケイ</t>
    </rPh>
    <phoneticPr fontId="11"/>
  </si>
  <si>
    <t>表１</t>
    <rPh sb="0" eb="1">
      <t>ヒョウ</t>
    </rPh>
    <phoneticPr fontId="11"/>
  </si>
  <si>
    <t>建設部門分類表</t>
    <rPh sb="0" eb="2">
      <t>ケンセツ</t>
    </rPh>
    <rPh sb="2" eb="4">
      <t>ブモン</t>
    </rPh>
    <rPh sb="4" eb="6">
      <t>ブンルイ</t>
    </rPh>
    <rPh sb="6" eb="7">
      <t>ヒョウ</t>
    </rPh>
    <phoneticPr fontId="11"/>
  </si>
  <si>
    <t>表２　建設部門分類別入力表</t>
    <rPh sb="0" eb="1">
      <t>ヒョウ</t>
    </rPh>
    <rPh sb="3" eb="5">
      <t>ケンセツ</t>
    </rPh>
    <rPh sb="5" eb="7">
      <t>ブモン</t>
    </rPh>
    <rPh sb="7" eb="9">
      <t>ブンルイ</t>
    </rPh>
    <rPh sb="9" eb="10">
      <t>ベツ</t>
    </rPh>
    <rPh sb="10" eb="12">
      <t>ニュウリョク</t>
    </rPh>
    <rPh sb="12" eb="13">
      <t>ヒョウ</t>
    </rPh>
    <phoneticPr fontId="11"/>
  </si>
  <si>
    <t>単位：千円</t>
    <rPh sb="0" eb="2">
      <t>タンイ</t>
    </rPh>
    <rPh sb="3" eb="5">
      <t>センエン</t>
    </rPh>
    <phoneticPr fontId="11"/>
  </si>
  <si>
    <t>中分類</t>
    <rPh sb="0" eb="1">
      <t>チュウ</t>
    </rPh>
    <rPh sb="1" eb="3">
      <t>ブンルイ</t>
    </rPh>
    <phoneticPr fontId="11"/>
  </si>
  <si>
    <t>小分類</t>
    <rPh sb="0" eb="1">
      <t>ショウ</t>
    </rPh>
    <rPh sb="1" eb="3">
      <t>ブンルイ</t>
    </rPh>
    <phoneticPr fontId="11"/>
  </si>
  <si>
    <t>基本分類</t>
    <rPh sb="0" eb="2">
      <t>キホン</t>
    </rPh>
    <rPh sb="2" eb="4">
      <t>ブンルイ</t>
    </rPh>
    <phoneticPr fontId="11"/>
  </si>
  <si>
    <t>細分類１</t>
    <rPh sb="0" eb="3">
      <t>サイブンルイ</t>
    </rPh>
    <phoneticPr fontId="11"/>
  </si>
  <si>
    <t>細分類２</t>
    <rPh sb="0" eb="3">
      <t>サイブンルイ</t>
    </rPh>
    <phoneticPr fontId="11"/>
  </si>
  <si>
    <t>建築</t>
    <rPh sb="0" eb="2">
      <t>ケンチク</t>
    </rPh>
    <phoneticPr fontId="11"/>
  </si>
  <si>
    <t>住宅建築</t>
    <rPh sb="0" eb="2">
      <t>ジュウタク</t>
    </rPh>
    <rPh sb="2" eb="4">
      <t>ケンチク</t>
    </rPh>
    <phoneticPr fontId="11"/>
  </si>
  <si>
    <t>住宅建築
（木造）</t>
    <rPh sb="0" eb="2">
      <t>ジュウタク</t>
    </rPh>
    <rPh sb="2" eb="4">
      <t>ケンチク</t>
    </rPh>
    <rPh sb="6" eb="8">
      <t>モクゾウ</t>
    </rPh>
    <phoneticPr fontId="11"/>
  </si>
  <si>
    <t>木造在来住宅</t>
    <rPh sb="0" eb="2">
      <t>モクゾウ</t>
    </rPh>
    <rPh sb="2" eb="4">
      <t>ザイライ</t>
    </rPh>
    <rPh sb="4" eb="6">
      <t>ジュウタク</t>
    </rPh>
    <phoneticPr fontId="11"/>
  </si>
  <si>
    <t>木造量産住宅</t>
    <rPh sb="0" eb="2">
      <t>モクゾウ</t>
    </rPh>
    <rPh sb="2" eb="4">
      <t>リョウサン</t>
    </rPh>
    <rPh sb="4" eb="6">
      <t>ジュウタク</t>
    </rPh>
    <phoneticPr fontId="11"/>
  </si>
  <si>
    <t>住宅建築
（非木造）</t>
    <rPh sb="0" eb="2">
      <t>ジュウタク</t>
    </rPh>
    <rPh sb="2" eb="4">
      <t>ケンチク</t>
    </rPh>
    <rPh sb="6" eb="7">
      <t>ヒ</t>
    </rPh>
    <rPh sb="7" eb="9">
      <t>モクゾウ</t>
    </rPh>
    <phoneticPr fontId="11"/>
  </si>
  <si>
    <t>SRC住宅</t>
    <rPh sb="3" eb="5">
      <t>ジュウタク</t>
    </rPh>
    <phoneticPr fontId="11"/>
  </si>
  <si>
    <t>RC住宅</t>
    <rPh sb="2" eb="4">
      <t>ジュウタク</t>
    </rPh>
    <phoneticPr fontId="11"/>
  </si>
  <si>
    <t>RC在来住宅</t>
    <rPh sb="2" eb="4">
      <t>ザイライ</t>
    </rPh>
    <rPh sb="4" eb="6">
      <t>ジュウタク</t>
    </rPh>
    <phoneticPr fontId="11"/>
  </si>
  <si>
    <t>RC量産住宅</t>
    <rPh sb="2" eb="4">
      <t>リョウサン</t>
    </rPh>
    <rPh sb="4" eb="6">
      <t>ジュウタク</t>
    </rPh>
    <phoneticPr fontId="11"/>
  </si>
  <si>
    <t>S住宅</t>
    <rPh sb="1" eb="3">
      <t>ジュウタク</t>
    </rPh>
    <phoneticPr fontId="11"/>
  </si>
  <si>
    <t>S在来住宅</t>
    <rPh sb="1" eb="3">
      <t>ザイライ</t>
    </rPh>
    <rPh sb="3" eb="5">
      <t>ジュウタク</t>
    </rPh>
    <phoneticPr fontId="11"/>
  </si>
  <si>
    <t>S量産住宅</t>
    <rPh sb="1" eb="3">
      <t>リョウサン</t>
    </rPh>
    <rPh sb="3" eb="5">
      <t>ジュウタク</t>
    </rPh>
    <phoneticPr fontId="11"/>
  </si>
  <si>
    <t>CB住宅</t>
    <rPh sb="2" eb="4">
      <t>ジュウタク</t>
    </rPh>
    <phoneticPr fontId="11"/>
  </si>
  <si>
    <t>非住宅建築</t>
    <rPh sb="0" eb="1">
      <t>ヒ</t>
    </rPh>
    <rPh sb="1" eb="3">
      <t>ジュウタク</t>
    </rPh>
    <rPh sb="3" eb="5">
      <t>ケンチク</t>
    </rPh>
    <phoneticPr fontId="11"/>
  </si>
  <si>
    <t>非住宅建築
（木造）</t>
    <rPh sb="0" eb="1">
      <t>ヒ</t>
    </rPh>
    <rPh sb="1" eb="3">
      <t>ジュウタク</t>
    </rPh>
    <rPh sb="3" eb="5">
      <t>ケンチク</t>
    </rPh>
    <rPh sb="7" eb="9">
      <t>モクゾウ</t>
    </rPh>
    <phoneticPr fontId="11"/>
  </si>
  <si>
    <t>木造工場</t>
    <rPh sb="0" eb="2">
      <t>モクゾウ</t>
    </rPh>
    <rPh sb="2" eb="4">
      <t>コウバ</t>
    </rPh>
    <phoneticPr fontId="11"/>
  </si>
  <si>
    <t>木造事務所</t>
    <rPh sb="0" eb="2">
      <t>モクゾウ</t>
    </rPh>
    <rPh sb="2" eb="4">
      <t>ジム</t>
    </rPh>
    <rPh sb="4" eb="5">
      <t>ショ</t>
    </rPh>
    <phoneticPr fontId="11"/>
  </si>
  <si>
    <t>非住宅建築
（非木造）</t>
    <rPh sb="0" eb="1">
      <t>ヒ</t>
    </rPh>
    <rPh sb="1" eb="3">
      <t>ジュウタク</t>
    </rPh>
    <rPh sb="3" eb="5">
      <t>ケンチク</t>
    </rPh>
    <rPh sb="7" eb="8">
      <t>ヒ</t>
    </rPh>
    <rPh sb="8" eb="10">
      <t>モクゾウ</t>
    </rPh>
    <phoneticPr fontId="11"/>
  </si>
  <si>
    <t>SRC工場</t>
    <rPh sb="3" eb="5">
      <t>コウバ</t>
    </rPh>
    <phoneticPr fontId="11"/>
  </si>
  <si>
    <t>SRC事務所</t>
    <rPh sb="3" eb="5">
      <t>ジム</t>
    </rPh>
    <rPh sb="5" eb="6">
      <t>ショ</t>
    </rPh>
    <phoneticPr fontId="11"/>
  </si>
  <si>
    <t>RC工場</t>
    <rPh sb="2" eb="4">
      <t>コウバ</t>
    </rPh>
    <phoneticPr fontId="11"/>
  </si>
  <si>
    <t>RC学校</t>
    <rPh sb="2" eb="4">
      <t>ガッコウ</t>
    </rPh>
    <phoneticPr fontId="11"/>
  </si>
  <si>
    <t>RC事務所</t>
    <rPh sb="2" eb="4">
      <t>ジム</t>
    </rPh>
    <rPh sb="4" eb="5">
      <t>ショ</t>
    </rPh>
    <phoneticPr fontId="11"/>
  </si>
  <si>
    <t>S工場</t>
    <rPh sb="1" eb="3">
      <t>コウバ</t>
    </rPh>
    <phoneticPr fontId="11"/>
  </si>
  <si>
    <t>S事務所</t>
    <rPh sb="1" eb="3">
      <t>ジム</t>
    </rPh>
    <rPh sb="3" eb="4">
      <t>ショ</t>
    </rPh>
    <phoneticPr fontId="11"/>
  </si>
  <si>
    <t>CB非住宅</t>
    <rPh sb="2" eb="3">
      <t>ヒ</t>
    </rPh>
    <rPh sb="3" eb="5">
      <t>ジュウタク</t>
    </rPh>
    <phoneticPr fontId="11"/>
  </si>
  <si>
    <t>公共事業</t>
    <rPh sb="0" eb="2">
      <t>コウキョウ</t>
    </rPh>
    <rPh sb="2" eb="4">
      <t>ジギョウ</t>
    </rPh>
    <phoneticPr fontId="11"/>
  </si>
  <si>
    <t>道路関係公共事業</t>
    <rPh sb="0" eb="2">
      <t>ドウロ</t>
    </rPh>
    <rPh sb="2" eb="4">
      <t>カンケイ</t>
    </rPh>
    <rPh sb="4" eb="6">
      <t>コウキョウ</t>
    </rPh>
    <rPh sb="6" eb="8">
      <t>ジギョウ</t>
    </rPh>
    <phoneticPr fontId="11"/>
  </si>
  <si>
    <t>道路</t>
    <rPh sb="0" eb="2">
      <t>ドウロ</t>
    </rPh>
    <phoneticPr fontId="11"/>
  </si>
  <si>
    <t>一般道路</t>
    <rPh sb="0" eb="2">
      <t>イッパン</t>
    </rPh>
    <rPh sb="2" eb="4">
      <t>ドウロ</t>
    </rPh>
    <phoneticPr fontId="11"/>
  </si>
  <si>
    <t>道路改良</t>
    <rPh sb="0" eb="2">
      <t>ドウロ</t>
    </rPh>
    <rPh sb="2" eb="4">
      <t>カイリョウ</t>
    </rPh>
    <phoneticPr fontId="11"/>
  </si>
  <si>
    <t>道路舗装</t>
    <rPh sb="0" eb="2">
      <t>ドウロ</t>
    </rPh>
    <rPh sb="2" eb="4">
      <t>ホソウ</t>
    </rPh>
    <phoneticPr fontId="11"/>
  </si>
  <si>
    <t>道路橋梁</t>
    <rPh sb="0" eb="2">
      <t>ドウロ</t>
    </rPh>
    <rPh sb="2" eb="4">
      <t>キョウリョウ</t>
    </rPh>
    <phoneticPr fontId="11"/>
  </si>
  <si>
    <t>道路補修</t>
    <rPh sb="0" eb="2">
      <t>ドウロ</t>
    </rPh>
    <rPh sb="2" eb="4">
      <t>ホシュウ</t>
    </rPh>
    <phoneticPr fontId="11"/>
  </si>
  <si>
    <t>街路改良</t>
    <rPh sb="0" eb="2">
      <t>ガイロ</t>
    </rPh>
    <rPh sb="2" eb="4">
      <t>カイリョウ</t>
    </rPh>
    <phoneticPr fontId="11"/>
  </si>
  <si>
    <t>街路舗装</t>
    <rPh sb="0" eb="2">
      <t>ガイロ</t>
    </rPh>
    <rPh sb="2" eb="4">
      <t>ホソウ</t>
    </rPh>
    <phoneticPr fontId="11"/>
  </si>
  <si>
    <t>街路橋梁</t>
    <rPh sb="0" eb="2">
      <t>ガイロ</t>
    </rPh>
    <rPh sb="2" eb="4">
      <t>キョウリョウ</t>
    </rPh>
    <phoneticPr fontId="11"/>
  </si>
  <si>
    <t>有料道路</t>
    <rPh sb="0" eb="2">
      <t>ユウリョウ</t>
    </rPh>
    <rPh sb="2" eb="4">
      <t>ドウロ</t>
    </rPh>
    <phoneticPr fontId="11"/>
  </si>
  <si>
    <t>高速有料道路</t>
    <rPh sb="0" eb="2">
      <t>コウソク</t>
    </rPh>
    <rPh sb="2" eb="4">
      <t>ユウリョウ</t>
    </rPh>
    <rPh sb="4" eb="6">
      <t>ドウロ</t>
    </rPh>
    <phoneticPr fontId="11"/>
  </si>
  <si>
    <t>一般有料道路</t>
    <rPh sb="0" eb="2">
      <t>イッパン</t>
    </rPh>
    <rPh sb="2" eb="4">
      <t>ユウリョウ</t>
    </rPh>
    <rPh sb="4" eb="6">
      <t>ドウロ</t>
    </rPh>
    <phoneticPr fontId="11"/>
  </si>
  <si>
    <t>区画整理</t>
    <rPh sb="0" eb="2">
      <t>クカク</t>
    </rPh>
    <rPh sb="2" eb="4">
      <t>セイリ</t>
    </rPh>
    <phoneticPr fontId="11"/>
  </si>
  <si>
    <t>河川・下水道・
その他の公共事業</t>
    <rPh sb="0" eb="2">
      <t>カセン</t>
    </rPh>
    <rPh sb="3" eb="6">
      <t>ゲスイドウ</t>
    </rPh>
    <rPh sb="10" eb="11">
      <t>ホカ</t>
    </rPh>
    <rPh sb="12" eb="14">
      <t>コウキョウ</t>
    </rPh>
    <rPh sb="14" eb="16">
      <t>ジギョウ</t>
    </rPh>
    <phoneticPr fontId="11"/>
  </si>
  <si>
    <t>治水</t>
    <rPh sb="0" eb="2">
      <t>チスイ</t>
    </rPh>
    <phoneticPr fontId="11"/>
  </si>
  <si>
    <t>河川改修</t>
    <rPh sb="0" eb="2">
      <t>カセン</t>
    </rPh>
    <rPh sb="2" eb="4">
      <t>カイシュウ</t>
    </rPh>
    <phoneticPr fontId="11"/>
  </si>
  <si>
    <t>砂防</t>
    <rPh sb="0" eb="2">
      <t>サボウ</t>
    </rPh>
    <phoneticPr fontId="11"/>
  </si>
  <si>
    <t>下水道</t>
    <rPh sb="0" eb="3">
      <t>ゲスイドウ</t>
    </rPh>
    <phoneticPr fontId="11"/>
  </si>
  <si>
    <t>公園</t>
    <rPh sb="0" eb="2">
      <t>コウエン</t>
    </rPh>
    <phoneticPr fontId="11"/>
  </si>
  <si>
    <t>災害復旧</t>
    <rPh sb="0" eb="2">
      <t>サイガイ</t>
    </rPh>
    <rPh sb="2" eb="4">
      <t>フッキュウ</t>
    </rPh>
    <phoneticPr fontId="11"/>
  </si>
  <si>
    <t>その他の土木</t>
    <rPh sb="2" eb="3">
      <t>ホカ</t>
    </rPh>
    <rPh sb="4" eb="6">
      <t>ドボク</t>
    </rPh>
    <phoneticPr fontId="11"/>
  </si>
  <si>
    <t>鉄道軌道建設</t>
    <rPh sb="0" eb="2">
      <t>テツドウ</t>
    </rPh>
    <rPh sb="2" eb="4">
      <t>キドウ</t>
    </rPh>
    <rPh sb="4" eb="6">
      <t>ケンセツ</t>
    </rPh>
    <phoneticPr fontId="11"/>
  </si>
  <si>
    <t>電力施設建設</t>
    <rPh sb="0" eb="2">
      <t>デンリョク</t>
    </rPh>
    <rPh sb="2" eb="4">
      <t>シセツ</t>
    </rPh>
    <rPh sb="4" eb="6">
      <t>ケンセツ</t>
    </rPh>
    <phoneticPr fontId="11"/>
  </si>
  <si>
    <t>電気通信施設建設</t>
    <rPh sb="0" eb="2">
      <t>デンキ</t>
    </rPh>
    <rPh sb="2" eb="4">
      <t>ツウシン</t>
    </rPh>
    <rPh sb="4" eb="6">
      <t>シセツ</t>
    </rPh>
    <rPh sb="6" eb="8">
      <t>ケンセツ</t>
    </rPh>
    <phoneticPr fontId="11"/>
  </si>
  <si>
    <t>上・工業用水道</t>
    <rPh sb="0" eb="1">
      <t>ウエ</t>
    </rPh>
    <rPh sb="2" eb="5">
      <t>コウギョウヨウ</t>
    </rPh>
    <rPh sb="5" eb="7">
      <t>スイドウ</t>
    </rPh>
    <phoneticPr fontId="11"/>
  </si>
  <si>
    <t>土地造成</t>
    <rPh sb="0" eb="2">
      <t>トチ</t>
    </rPh>
    <rPh sb="2" eb="4">
      <t>ゾウセイ</t>
    </rPh>
    <phoneticPr fontId="11"/>
  </si>
  <si>
    <t>その他の土木建設</t>
    <rPh sb="2" eb="3">
      <t>ホカ</t>
    </rPh>
    <rPh sb="4" eb="5">
      <t>ド</t>
    </rPh>
    <rPh sb="5" eb="6">
      <t>モク</t>
    </rPh>
    <rPh sb="6" eb="8">
      <t>ケンセツ</t>
    </rPh>
    <phoneticPr fontId="11"/>
  </si>
  <si>
    <t>■</t>
    <phoneticPr fontId="11"/>
  </si>
  <si>
    <t>農林関係公共事業</t>
    <phoneticPr fontId="11"/>
  </si>
  <si>
    <t>建設工事の定義</t>
    <rPh sb="0" eb="2">
      <t>ケンセツ</t>
    </rPh>
    <rPh sb="2" eb="4">
      <t>コウジ</t>
    </rPh>
    <rPh sb="5" eb="7">
      <t>テイギ</t>
    </rPh>
    <phoneticPr fontId="11"/>
  </si>
  <si>
    <t>表３</t>
    <rPh sb="0" eb="1">
      <t>ヒョウ</t>
    </rPh>
    <phoneticPr fontId="11"/>
  </si>
  <si>
    <t>定義</t>
    <rPh sb="0" eb="2">
      <t>テイギ</t>
    </rPh>
    <phoneticPr fontId="11"/>
  </si>
  <si>
    <t>主要構造部が居住専用建築物、居住産業併用建築物</t>
    <rPh sb="0" eb="2">
      <t>シュヨウ</t>
    </rPh>
    <rPh sb="2" eb="4">
      <t>コウゾウ</t>
    </rPh>
    <rPh sb="4" eb="5">
      <t>ブ</t>
    </rPh>
    <rPh sb="6" eb="8">
      <t>キョジュウ</t>
    </rPh>
    <rPh sb="8" eb="10">
      <t>センヨウ</t>
    </rPh>
    <rPh sb="10" eb="13">
      <t>ケンチクブツ</t>
    </rPh>
    <rPh sb="14" eb="16">
      <t>キョジュウ</t>
    </rPh>
    <rPh sb="16" eb="18">
      <t>サンギョウ</t>
    </rPh>
    <rPh sb="18" eb="20">
      <t>ヘイヨウ</t>
    </rPh>
    <rPh sb="20" eb="23">
      <t>ケンチクブツ</t>
    </rPh>
    <phoneticPr fontId="30"/>
  </si>
  <si>
    <t>プレハブ工法住宅及びツーバイフォー工法住宅</t>
    <rPh sb="4" eb="6">
      <t>コウホウ</t>
    </rPh>
    <rPh sb="6" eb="8">
      <t>ジュウタク</t>
    </rPh>
    <rPh sb="8" eb="9">
      <t>オヨ</t>
    </rPh>
    <rPh sb="17" eb="19">
      <t>コウホウ</t>
    </rPh>
    <rPh sb="19" eb="21">
      <t>ジュウタク</t>
    </rPh>
    <phoneticPr fontId="30"/>
  </si>
  <si>
    <t>主要構造部が鉄骨鉄筋コンクリート造りのもの</t>
    <rPh sb="0" eb="2">
      <t>シュヨウ</t>
    </rPh>
    <rPh sb="2" eb="4">
      <t>コウゾウ</t>
    </rPh>
    <rPh sb="4" eb="5">
      <t>ブ</t>
    </rPh>
    <rPh sb="6" eb="8">
      <t>テッコツ</t>
    </rPh>
    <rPh sb="16" eb="17">
      <t>ヅク</t>
    </rPh>
    <phoneticPr fontId="30"/>
  </si>
  <si>
    <t>主要構造部が鉄筋コンクリート造りのもの</t>
    <rPh sb="0" eb="2">
      <t>シュヨウ</t>
    </rPh>
    <rPh sb="2" eb="4">
      <t>コウゾウ</t>
    </rPh>
    <rPh sb="4" eb="5">
      <t>ブ</t>
    </rPh>
    <rPh sb="6" eb="8">
      <t>テッキン</t>
    </rPh>
    <rPh sb="14" eb="15">
      <t>ヅク</t>
    </rPh>
    <phoneticPr fontId="30"/>
  </si>
  <si>
    <t>プレハブ工法住宅</t>
    <rPh sb="4" eb="6">
      <t>コウホウ</t>
    </rPh>
    <rPh sb="6" eb="8">
      <t>ジュウタク</t>
    </rPh>
    <phoneticPr fontId="30"/>
  </si>
  <si>
    <t>主要構造部が鉄骨造またはその他の金属で作られたもの</t>
    <rPh sb="0" eb="2">
      <t>シュヨウ</t>
    </rPh>
    <rPh sb="2" eb="4">
      <t>コウゾウ</t>
    </rPh>
    <rPh sb="4" eb="5">
      <t>ブ</t>
    </rPh>
    <rPh sb="6" eb="8">
      <t>テッコツ</t>
    </rPh>
    <rPh sb="8" eb="9">
      <t>ヅク</t>
    </rPh>
    <rPh sb="14" eb="15">
      <t>ホカ</t>
    </rPh>
    <rPh sb="16" eb="18">
      <t>キンゾク</t>
    </rPh>
    <rPh sb="19" eb="20">
      <t>ツク</t>
    </rPh>
    <phoneticPr fontId="30"/>
  </si>
  <si>
    <t>主要構造部がコンクリート・ブロック造及び他の分類に該当しないもの</t>
    <rPh sb="0" eb="2">
      <t>シュヨウ</t>
    </rPh>
    <rPh sb="2" eb="4">
      <t>コウゾウ</t>
    </rPh>
    <rPh sb="4" eb="5">
      <t>ブ</t>
    </rPh>
    <rPh sb="17" eb="18">
      <t>ズク</t>
    </rPh>
    <rPh sb="18" eb="19">
      <t>オヨ</t>
    </rPh>
    <rPh sb="20" eb="21">
      <t>ホカ</t>
    </rPh>
    <rPh sb="22" eb="24">
      <t>ブンルイ</t>
    </rPh>
    <rPh sb="25" eb="27">
      <t>ガイトウ</t>
    </rPh>
    <phoneticPr fontId="30"/>
  </si>
  <si>
    <t>工場、作業場及び倉庫</t>
    <rPh sb="0" eb="2">
      <t>コウジョウ</t>
    </rPh>
    <rPh sb="3" eb="6">
      <t>サギョウバ</t>
    </rPh>
    <rPh sb="6" eb="7">
      <t>オヨ</t>
    </rPh>
    <rPh sb="8" eb="10">
      <t>ソウコ</t>
    </rPh>
    <phoneticPr fontId="30"/>
  </si>
  <si>
    <t>事務所、店舗、学校、病院及び他に分類されないもの</t>
    <rPh sb="0" eb="3">
      <t>ジムショ</t>
    </rPh>
    <rPh sb="4" eb="6">
      <t>テンポ</t>
    </rPh>
    <rPh sb="7" eb="9">
      <t>ガッコウ</t>
    </rPh>
    <rPh sb="10" eb="12">
      <t>ビョウイン</t>
    </rPh>
    <rPh sb="12" eb="13">
      <t>オヨ</t>
    </rPh>
    <rPh sb="14" eb="15">
      <t>ホカ</t>
    </rPh>
    <rPh sb="16" eb="18">
      <t>ブンルイ</t>
    </rPh>
    <phoneticPr fontId="30"/>
  </si>
  <si>
    <t>主要構造部が鉄骨鉄筋コンクリート造の工場、作業場、及び倉庫</t>
    <rPh sb="0" eb="2">
      <t>シュヨウ</t>
    </rPh>
    <rPh sb="2" eb="4">
      <t>コウゾウ</t>
    </rPh>
    <rPh sb="4" eb="5">
      <t>ブ</t>
    </rPh>
    <rPh sb="6" eb="8">
      <t>テッコツ</t>
    </rPh>
    <rPh sb="16" eb="17">
      <t>ヅク</t>
    </rPh>
    <rPh sb="18" eb="20">
      <t>コウジョウ</t>
    </rPh>
    <rPh sb="21" eb="24">
      <t>サギョウバ</t>
    </rPh>
    <rPh sb="25" eb="26">
      <t>オヨ</t>
    </rPh>
    <rPh sb="27" eb="29">
      <t>ソウコ</t>
    </rPh>
    <phoneticPr fontId="30"/>
  </si>
  <si>
    <t>主要構造部が鉄骨鉄筋コンクリート造の事務所、店舗、学校、病院及びその他</t>
    <rPh sb="0" eb="2">
      <t>シュヨウ</t>
    </rPh>
    <rPh sb="2" eb="4">
      <t>コウゾウ</t>
    </rPh>
    <rPh sb="4" eb="5">
      <t>ブ</t>
    </rPh>
    <rPh sb="6" eb="8">
      <t>テッコツ</t>
    </rPh>
    <rPh sb="16" eb="17">
      <t>ヅク</t>
    </rPh>
    <phoneticPr fontId="30"/>
  </si>
  <si>
    <t>主要構造部が鉄筋コンクリート造の工場、作業場、倉庫</t>
    <rPh sb="0" eb="2">
      <t>シュヨウ</t>
    </rPh>
    <rPh sb="2" eb="4">
      <t>コウゾウ</t>
    </rPh>
    <rPh sb="4" eb="5">
      <t>ブ</t>
    </rPh>
    <rPh sb="6" eb="8">
      <t>テッキン</t>
    </rPh>
    <rPh sb="14" eb="15">
      <t>ヅク</t>
    </rPh>
    <phoneticPr fontId="30"/>
  </si>
  <si>
    <t>主要構造部が鉄筋コンクリート造の学校</t>
    <rPh sb="0" eb="2">
      <t>シュヨウ</t>
    </rPh>
    <rPh sb="2" eb="4">
      <t>コウゾウ</t>
    </rPh>
    <rPh sb="4" eb="5">
      <t>ブ</t>
    </rPh>
    <rPh sb="6" eb="8">
      <t>テッキン</t>
    </rPh>
    <rPh sb="14" eb="15">
      <t>ヅク</t>
    </rPh>
    <rPh sb="16" eb="18">
      <t>ガッコウ</t>
    </rPh>
    <phoneticPr fontId="30"/>
  </si>
  <si>
    <t>主要構造部が鉄筋コンクリート造の事務所、店舗、病院及びその他</t>
    <rPh sb="0" eb="2">
      <t>シュヨウ</t>
    </rPh>
    <rPh sb="2" eb="4">
      <t>コウゾウ</t>
    </rPh>
    <rPh sb="4" eb="5">
      <t>ブ</t>
    </rPh>
    <rPh sb="6" eb="8">
      <t>テッキン</t>
    </rPh>
    <rPh sb="14" eb="15">
      <t>ヅク</t>
    </rPh>
    <rPh sb="16" eb="18">
      <t>ジム</t>
    </rPh>
    <rPh sb="18" eb="19">
      <t>ジョ</t>
    </rPh>
    <rPh sb="20" eb="22">
      <t>テンポ</t>
    </rPh>
    <rPh sb="23" eb="25">
      <t>ビョウイン</t>
    </rPh>
    <rPh sb="25" eb="26">
      <t>オヨ</t>
    </rPh>
    <rPh sb="29" eb="30">
      <t>タ</t>
    </rPh>
    <phoneticPr fontId="30"/>
  </si>
  <si>
    <t>主要構造部が鉄骨またはその他の金属で作られた工場、作業場、倉庫</t>
    <rPh sb="0" eb="2">
      <t>シュヨウ</t>
    </rPh>
    <rPh sb="2" eb="4">
      <t>コウゾウ</t>
    </rPh>
    <rPh sb="4" eb="5">
      <t>ブ</t>
    </rPh>
    <rPh sb="6" eb="8">
      <t>テッコツ</t>
    </rPh>
    <rPh sb="13" eb="14">
      <t>ホカ</t>
    </rPh>
    <rPh sb="15" eb="17">
      <t>キンゾク</t>
    </rPh>
    <rPh sb="18" eb="19">
      <t>ツク</t>
    </rPh>
    <phoneticPr fontId="30"/>
  </si>
  <si>
    <t>主要構造部が鉄骨またはその他の金属で作られた事務所、店舗、学校、病院及びその他</t>
    <rPh sb="0" eb="2">
      <t>シュヨウ</t>
    </rPh>
    <rPh sb="2" eb="4">
      <t>コウゾウ</t>
    </rPh>
    <rPh sb="4" eb="5">
      <t>ブ</t>
    </rPh>
    <rPh sb="6" eb="8">
      <t>テッコツ</t>
    </rPh>
    <rPh sb="13" eb="14">
      <t>ホカ</t>
    </rPh>
    <rPh sb="15" eb="17">
      <t>キンゾク</t>
    </rPh>
    <rPh sb="18" eb="19">
      <t>ツク</t>
    </rPh>
    <phoneticPr fontId="30"/>
  </si>
  <si>
    <t>道路改良事業</t>
    <rPh sb="0" eb="2">
      <t>ドウロ</t>
    </rPh>
    <rPh sb="2" eb="4">
      <t>カイリョウ</t>
    </rPh>
    <rPh sb="4" eb="6">
      <t>ジギョウ</t>
    </rPh>
    <phoneticPr fontId="31"/>
  </si>
  <si>
    <t>道路舗装新設事業</t>
    <rPh sb="0" eb="2">
      <t>ドウロ</t>
    </rPh>
    <rPh sb="2" eb="4">
      <t>ホソウ</t>
    </rPh>
    <rPh sb="4" eb="6">
      <t>シンセツ</t>
    </rPh>
    <rPh sb="6" eb="8">
      <t>ジギョウ</t>
    </rPh>
    <phoneticPr fontId="31"/>
  </si>
  <si>
    <t>道路橋梁整備事業</t>
    <rPh sb="0" eb="2">
      <t>ドウロ</t>
    </rPh>
    <rPh sb="2" eb="4">
      <t>キョウリョウ</t>
    </rPh>
    <rPh sb="4" eb="6">
      <t>セイビ</t>
    </rPh>
    <rPh sb="6" eb="8">
      <t>ジギョウ</t>
    </rPh>
    <phoneticPr fontId="31"/>
  </si>
  <si>
    <t>道路補修事業</t>
    <rPh sb="0" eb="2">
      <t>ドウロ</t>
    </rPh>
    <rPh sb="2" eb="4">
      <t>ホシュウ</t>
    </rPh>
    <rPh sb="4" eb="6">
      <t>ジギョウ</t>
    </rPh>
    <phoneticPr fontId="31"/>
  </si>
  <si>
    <t>街路改良事業、街路補修事業</t>
    <rPh sb="0" eb="2">
      <t>ガイロ</t>
    </rPh>
    <rPh sb="2" eb="4">
      <t>カイリョウ</t>
    </rPh>
    <rPh sb="4" eb="6">
      <t>ジギョウ</t>
    </rPh>
    <rPh sb="7" eb="9">
      <t>ガイロ</t>
    </rPh>
    <rPh sb="9" eb="11">
      <t>ホシュウ</t>
    </rPh>
    <rPh sb="11" eb="13">
      <t>ジギョウ</t>
    </rPh>
    <phoneticPr fontId="31"/>
  </si>
  <si>
    <t>街路舗装新設事業</t>
    <rPh sb="0" eb="2">
      <t>ガイロ</t>
    </rPh>
    <rPh sb="2" eb="4">
      <t>ホソウ</t>
    </rPh>
    <rPh sb="4" eb="6">
      <t>シンセツ</t>
    </rPh>
    <rPh sb="6" eb="8">
      <t>ジギョウ</t>
    </rPh>
    <phoneticPr fontId="31"/>
  </si>
  <si>
    <t>街路橋梁整備事業</t>
    <rPh sb="0" eb="2">
      <t>ガイロ</t>
    </rPh>
    <rPh sb="2" eb="4">
      <t>キョウリョウ</t>
    </rPh>
    <rPh sb="4" eb="6">
      <t>セイビ</t>
    </rPh>
    <rPh sb="6" eb="8">
      <t>ジギョウ</t>
    </rPh>
    <phoneticPr fontId="31"/>
  </si>
  <si>
    <t>高速自動車道建設事業、補修修繕事業</t>
    <rPh sb="0" eb="2">
      <t>コウソク</t>
    </rPh>
    <rPh sb="2" eb="5">
      <t>ジドウシャ</t>
    </rPh>
    <rPh sb="5" eb="6">
      <t>ドウ</t>
    </rPh>
    <rPh sb="6" eb="8">
      <t>ケンセツ</t>
    </rPh>
    <rPh sb="8" eb="10">
      <t>ジギョウ</t>
    </rPh>
    <rPh sb="11" eb="13">
      <t>ホシュウ</t>
    </rPh>
    <rPh sb="13" eb="15">
      <t>シュウゼン</t>
    </rPh>
    <rPh sb="15" eb="17">
      <t>ジギョウ</t>
    </rPh>
    <phoneticPr fontId="31"/>
  </si>
  <si>
    <t>一般有料道路建設事業</t>
    <rPh sb="0" eb="2">
      <t>イッパン</t>
    </rPh>
    <rPh sb="2" eb="4">
      <t>ユウリョウ</t>
    </rPh>
    <rPh sb="4" eb="6">
      <t>ドウロ</t>
    </rPh>
    <rPh sb="6" eb="8">
      <t>ケンセツ</t>
    </rPh>
    <rPh sb="8" eb="10">
      <t>ジギョウ</t>
    </rPh>
    <phoneticPr fontId="11"/>
  </si>
  <si>
    <t>土地区画整理事業</t>
    <rPh sb="0" eb="2">
      <t>トチ</t>
    </rPh>
    <rPh sb="2" eb="4">
      <t>クカク</t>
    </rPh>
    <rPh sb="4" eb="6">
      <t>セイリ</t>
    </rPh>
    <rPh sb="6" eb="8">
      <t>ジギョウ</t>
    </rPh>
    <phoneticPr fontId="31"/>
  </si>
  <si>
    <t>河川事業</t>
    <rPh sb="0" eb="2">
      <t>カセン</t>
    </rPh>
    <rPh sb="2" eb="4">
      <t>ジギョウ</t>
    </rPh>
    <phoneticPr fontId="31"/>
  </si>
  <si>
    <t>河川総合開発事業</t>
    <rPh sb="0" eb="2">
      <t>カセン</t>
    </rPh>
    <rPh sb="2" eb="4">
      <t>ソウゴウ</t>
    </rPh>
    <rPh sb="4" eb="6">
      <t>カイハツ</t>
    </rPh>
    <rPh sb="6" eb="8">
      <t>ジギョウ</t>
    </rPh>
    <phoneticPr fontId="31"/>
  </si>
  <si>
    <t>砂防事業及び地すべり対策事業</t>
    <rPh sb="0" eb="2">
      <t>サボウ</t>
    </rPh>
    <rPh sb="2" eb="4">
      <t>ジギョウ</t>
    </rPh>
    <rPh sb="4" eb="5">
      <t>オヨ</t>
    </rPh>
    <rPh sb="6" eb="7">
      <t>ジ</t>
    </rPh>
    <rPh sb="10" eb="12">
      <t>タイサク</t>
    </rPh>
    <rPh sb="12" eb="14">
      <t>ジギョウ</t>
    </rPh>
    <phoneticPr fontId="31"/>
  </si>
  <si>
    <t>下水道事業の構築物の建設事業</t>
    <rPh sb="0" eb="3">
      <t>ゲスイドウ</t>
    </rPh>
    <rPh sb="3" eb="5">
      <t>ジギョウ</t>
    </rPh>
    <rPh sb="6" eb="9">
      <t>コウチクブツ</t>
    </rPh>
    <rPh sb="10" eb="12">
      <t>ケンセツ</t>
    </rPh>
    <rPh sb="12" eb="14">
      <t>ジギョウ</t>
    </rPh>
    <phoneticPr fontId="31"/>
  </si>
  <si>
    <t>公園及び緑地保全事業</t>
    <rPh sb="0" eb="2">
      <t>コウエン</t>
    </rPh>
    <rPh sb="2" eb="3">
      <t>オヨ</t>
    </rPh>
    <rPh sb="4" eb="6">
      <t>リョクチ</t>
    </rPh>
    <rPh sb="6" eb="8">
      <t>ホゼン</t>
    </rPh>
    <rPh sb="8" eb="10">
      <t>ジギョウ</t>
    </rPh>
    <phoneticPr fontId="31"/>
  </si>
  <si>
    <t>災害復旧事業</t>
    <rPh sb="0" eb="2">
      <t>サイガイ</t>
    </rPh>
    <rPh sb="2" eb="4">
      <t>フッキュウ</t>
    </rPh>
    <rPh sb="4" eb="6">
      <t>ジギョウ</t>
    </rPh>
    <phoneticPr fontId="11"/>
  </si>
  <si>
    <t>農林関係公共事業</t>
    <phoneticPr fontId="11"/>
  </si>
  <si>
    <t>農業土木事業、林道事業、治山事業及びこれらの事業の災害復旧事業</t>
    <phoneticPr fontId="31"/>
  </si>
  <si>
    <t>鉄道軌道に関する構築物の新設工事及び施設保全の取替補修工事</t>
    <rPh sb="0" eb="2">
      <t>テツドウ</t>
    </rPh>
    <rPh sb="2" eb="4">
      <t>キドウ</t>
    </rPh>
    <rPh sb="5" eb="6">
      <t>カン</t>
    </rPh>
    <rPh sb="8" eb="11">
      <t>コウチクブツ</t>
    </rPh>
    <rPh sb="12" eb="14">
      <t>シンセツ</t>
    </rPh>
    <rPh sb="14" eb="16">
      <t>コウジ</t>
    </rPh>
    <rPh sb="16" eb="17">
      <t>オヨ</t>
    </rPh>
    <rPh sb="18" eb="20">
      <t>シセツ</t>
    </rPh>
    <rPh sb="20" eb="22">
      <t>ホゼン</t>
    </rPh>
    <rPh sb="23" eb="25">
      <t>トリカエ</t>
    </rPh>
    <rPh sb="25" eb="27">
      <t>ホシュウ</t>
    </rPh>
    <rPh sb="27" eb="29">
      <t>コウジ</t>
    </rPh>
    <phoneticPr fontId="31"/>
  </si>
  <si>
    <t>発送電施設に関する構築部の建設及び施設保全の取替補修工事</t>
    <rPh sb="0" eb="2">
      <t>ハッソウ</t>
    </rPh>
    <rPh sb="3" eb="5">
      <t>シセツ</t>
    </rPh>
    <rPh sb="6" eb="7">
      <t>カン</t>
    </rPh>
    <rPh sb="9" eb="11">
      <t>コウチク</t>
    </rPh>
    <rPh sb="11" eb="12">
      <t>ブ</t>
    </rPh>
    <rPh sb="13" eb="15">
      <t>ケンセツ</t>
    </rPh>
    <rPh sb="15" eb="16">
      <t>オヨ</t>
    </rPh>
    <rPh sb="17" eb="19">
      <t>シセツ</t>
    </rPh>
    <rPh sb="19" eb="21">
      <t>ホゼン</t>
    </rPh>
    <rPh sb="22" eb="24">
      <t>トリカエ</t>
    </rPh>
    <rPh sb="24" eb="26">
      <t>ホシュウ</t>
    </rPh>
    <rPh sb="26" eb="28">
      <t>コウジ</t>
    </rPh>
    <phoneticPr fontId="31"/>
  </si>
  <si>
    <t>電気通信線路施設等に関する構築物の建設事業及び施設保全の取替補修工事</t>
    <rPh sb="0" eb="2">
      <t>デンキ</t>
    </rPh>
    <rPh sb="2" eb="4">
      <t>ツウシン</t>
    </rPh>
    <rPh sb="4" eb="6">
      <t>センロ</t>
    </rPh>
    <rPh sb="6" eb="8">
      <t>シセツ</t>
    </rPh>
    <rPh sb="8" eb="9">
      <t>トウ</t>
    </rPh>
    <rPh sb="10" eb="11">
      <t>カン</t>
    </rPh>
    <rPh sb="13" eb="16">
      <t>コウチクブツ</t>
    </rPh>
    <rPh sb="17" eb="19">
      <t>ケンセツ</t>
    </rPh>
    <rPh sb="19" eb="21">
      <t>ジギョウ</t>
    </rPh>
    <rPh sb="21" eb="22">
      <t>オヨ</t>
    </rPh>
    <rPh sb="23" eb="25">
      <t>シセツ</t>
    </rPh>
    <rPh sb="25" eb="27">
      <t>ホゼン</t>
    </rPh>
    <rPh sb="28" eb="30">
      <t>トリカエ</t>
    </rPh>
    <rPh sb="30" eb="32">
      <t>ホシュウ</t>
    </rPh>
    <rPh sb="32" eb="34">
      <t>コウジ</t>
    </rPh>
    <phoneticPr fontId="31"/>
  </si>
  <si>
    <t>上水道事業における建設事業、工業用水道事業及び簡易水道事業</t>
    <rPh sb="0" eb="3">
      <t>ジョウスイドウ</t>
    </rPh>
    <rPh sb="3" eb="5">
      <t>ジギョウ</t>
    </rPh>
    <rPh sb="9" eb="11">
      <t>ケンセツ</t>
    </rPh>
    <rPh sb="11" eb="13">
      <t>ジギョウ</t>
    </rPh>
    <rPh sb="14" eb="17">
      <t>コウギョウヨウ</t>
    </rPh>
    <rPh sb="17" eb="19">
      <t>スイドウ</t>
    </rPh>
    <rPh sb="19" eb="21">
      <t>ジギョウ</t>
    </rPh>
    <rPh sb="21" eb="22">
      <t>オヨ</t>
    </rPh>
    <rPh sb="23" eb="25">
      <t>カンイ</t>
    </rPh>
    <rPh sb="25" eb="27">
      <t>スイドウ</t>
    </rPh>
    <rPh sb="27" eb="29">
      <t>ジギョウ</t>
    </rPh>
    <phoneticPr fontId="31"/>
  </si>
  <si>
    <t>補修
建設</t>
    <rPh sb="0" eb="2">
      <t>ホシュウ</t>
    </rPh>
    <rPh sb="3" eb="5">
      <t>ケンセツ</t>
    </rPh>
    <phoneticPr fontId="4"/>
  </si>
  <si>
    <t>投資額
直接効果</t>
    <rPh sb="0" eb="2">
      <t>トウシ</t>
    </rPh>
    <rPh sb="2" eb="3">
      <t>ガク</t>
    </rPh>
    <rPh sb="4" eb="6">
      <t>チョクセツ</t>
    </rPh>
    <rPh sb="6" eb="8">
      <t>コウカ</t>
    </rPh>
    <phoneticPr fontId="11"/>
  </si>
  <si>
    <t>投資額の
投入内訳</t>
    <rPh sb="0" eb="2">
      <t>トウシ</t>
    </rPh>
    <rPh sb="2" eb="3">
      <t>ガク</t>
    </rPh>
    <rPh sb="5" eb="7">
      <t>トウニュウ</t>
    </rPh>
    <rPh sb="7" eb="9">
      <t>ウチワケ</t>
    </rPh>
    <phoneticPr fontId="11"/>
  </si>
  <si>
    <t>県内
自給率</t>
    <rPh sb="0" eb="2">
      <t>ケンナイ</t>
    </rPh>
    <rPh sb="3" eb="6">
      <t>ジキュウリツ</t>
    </rPh>
    <phoneticPr fontId="11"/>
  </si>
  <si>
    <t>県内産
原材料費</t>
    <rPh sb="0" eb="2">
      <t>ケンナイ</t>
    </rPh>
    <rPh sb="2" eb="3">
      <t>サン</t>
    </rPh>
    <rPh sb="4" eb="7">
      <t>ゲンザイリョウ</t>
    </rPh>
    <rPh sb="7" eb="8">
      <t>ヒ</t>
    </rPh>
    <phoneticPr fontId="11"/>
  </si>
  <si>
    <t>価格変換
（ﾃﾞﾌﾚｰﾀ）</t>
    <rPh sb="0" eb="2">
      <t>カカク</t>
    </rPh>
    <rPh sb="2" eb="4">
      <t>ヘンカン</t>
    </rPh>
    <phoneticPr fontId="11"/>
  </si>
  <si>
    <t>第１次
間接効果</t>
    <rPh sb="0" eb="1">
      <t>ダイ</t>
    </rPh>
    <rPh sb="2" eb="3">
      <t>ジ</t>
    </rPh>
    <rPh sb="4" eb="6">
      <t>カンセツ</t>
    </rPh>
    <rPh sb="6" eb="8">
      <t>コウカ</t>
    </rPh>
    <phoneticPr fontId="11"/>
  </si>
  <si>
    <t>所得率</t>
    <rPh sb="0" eb="2">
      <t>ショトク</t>
    </rPh>
    <rPh sb="2" eb="3">
      <t>リツ</t>
    </rPh>
    <phoneticPr fontId="11"/>
  </si>
  <si>
    <t>所得増加額</t>
    <rPh sb="0" eb="2">
      <t>ショトク</t>
    </rPh>
    <rPh sb="2" eb="4">
      <t>ゾウカ</t>
    </rPh>
    <rPh sb="4" eb="5">
      <t>ガク</t>
    </rPh>
    <phoneticPr fontId="11"/>
  </si>
  <si>
    <t>従業者のうち県内在住者の所得</t>
    <rPh sb="0" eb="3">
      <t>ジュウギョウシャ</t>
    </rPh>
    <rPh sb="6" eb="8">
      <t>ケンナイ</t>
    </rPh>
    <rPh sb="8" eb="11">
      <t>ザイジュウシャ</t>
    </rPh>
    <rPh sb="12" eb="14">
      <t>ショトク</t>
    </rPh>
    <phoneticPr fontId="11"/>
  </si>
  <si>
    <t>所得のうち
貯蓄を除く
消費増加額</t>
    <rPh sb="0" eb="2">
      <t>ショトク</t>
    </rPh>
    <rPh sb="6" eb="8">
      <t>チョチク</t>
    </rPh>
    <rPh sb="9" eb="10">
      <t>ノゾ</t>
    </rPh>
    <rPh sb="12" eb="14">
      <t>ショウヒ</t>
    </rPh>
    <rPh sb="14" eb="16">
      <t>ゾウカ</t>
    </rPh>
    <rPh sb="16" eb="17">
      <t>ガク</t>
    </rPh>
    <phoneticPr fontId="11"/>
  </si>
  <si>
    <t>消費ﾊﾟﾀｰﾝ</t>
    <rPh sb="0" eb="2">
      <t>ショウヒ</t>
    </rPh>
    <phoneticPr fontId="11"/>
  </si>
  <si>
    <t>消費増加額</t>
    <rPh sb="0" eb="2">
      <t>ショウヒ</t>
    </rPh>
    <rPh sb="2" eb="4">
      <t>ゾウカ</t>
    </rPh>
    <rPh sb="4" eb="5">
      <t>ガク</t>
    </rPh>
    <phoneticPr fontId="11"/>
  </si>
  <si>
    <t>消費増加額
のうち
県内自給分</t>
    <rPh sb="0" eb="2">
      <t>ショウヒ</t>
    </rPh>
    <rPh sb="2" eb="4">
      <t>ゾウカ</t>
    </rPh>
    <rPh sb="4" eb="5">
      <t>ガク</t>
    </rPh>
    <rPh sb="10" eb="12">
      <t>ケンナイ</t>
    </rPh>
    <rPh sb="12" eb="14">
      <t>ジキュウ</t>
    </rPh>
    <rPh sb="14" eb="15">
      <t>ブン</t>
    </rPh>
    <phoneticPr fontId="11"/>
  </si>
  <si>
    <t>第２次
間接効果</t>
    <rPh sb="0" eb="1">
      <t>ダイ</t>
    </rPh>
    <rPh sb="2" eb="3">
      <t>ジ</t>
    </rPh>
    <rPh sb="4" eb="6">
      <t>カンセツ</t>
    </rPh>
    <rPh sb="6" eb="8">
      <t>コウカ</t>
    </rPh>
    <phoneticPr fontId="11"/>
  </si>
  <si>
    <t>総合効果</t>
    <rPh sb="0" eb="2">
      <t>ソウゴウ</t>
    </rPh>
    <rPh sb="2" eb="4">
      <t>コウカ</t>
    </rPh>
    <phoneticPr fontId="11"/>
  </si>
  <si>
    <t>粗付加価値誘発額</t>
    <rPh sb="0" eb="1">
      <t>ソ</t>
    </rPh>
    <rPh sb="1" eb="3">
      <t>フカ</t>
    </rPh>
    <rPh sb="3" eb="5">
      <t>カチ</t>
    </rPh>
    <rPh sb="5" eb="7">
      <t>ユウハツ</t>
    </rPh>
    <rPh sb="7" eb="8">
      <t>ガク</t>
    </rPh>
    <phoneticPr fontId="11"/>
  </si>
  <si>
    <t>雇用誘発
人数</t>
    <rPh sb="0" eb="2">
      <t>コヨウ</t>
    </rPh>
    <rPh sb="2" eb="4">
      <t>ユウハツ</t>
    </rPh>
    <rPh sb="5" eb="7">
      <t>ニンズウ</t>
    </rPh>
    <phoneticPr fontId="11"/>
  </si>
  <si>
    <t>直接効果</t>
    <rPh sb="0" eb="2">
      <t>チョクセツ</t>
    </rPh>
    <rPh sb="2" eb="4">
      <t>コウカ</t>
    </rPh>
    <phoneticPr fontId="11"/>
  </si>
  <si>
    <t>価格変換</t>
    <rPh sb="0" eb="2">
      <t>カカク</t>
    </rPh>
    <rPh sb="2" eb="4">
      <t>ヘンカン</t>
    </rPh>
    <phoneticPr fontId="11"/>
  </si>
  <si>
    <t>はん用機械</t>
    <rPh sb="2" eb="3">
      <t>ヨウ</t>
    </rPh>
    <rPh sb="3" eb="5">
      <t>キカイ</t>
    </rPh>
    <phoneticPr fontId="16"/>
  </si>
  <si>
    <t>生産用機械</t>
    <rPh sb="0" eb="2">
      <t>セイサン</t>
    </rPh>
    <rPh sb="2" eb="3">
      <t>ヨウ</t>
    </rPh>
    <rPh sb="3" eb="5">
      <t>キカイ</t>
    </rPh>
    <phoneticPr fontId="16"/>
  </si>
  <si>
    <t>業務用機械</t>
    <rPh sb="0" eb="2">
      <t>ギョウム</t>
    </rPh>
    <rPh sb="2" eb="3">
      <t>ヨウ</t>
    </rPh>
    <rPh sb="3" eb="5">
      <t>キカイ</t>
    </rPh>
    <phoneticPr fontId="16"/>
  </si>
  <si>
    <t>事務用品</t>
    <rPh sb="0" eb="2">
      <t>ジム</t>
    </rPh>
    <rPh sb="2" eb="4">
      <t>ヨウヒン</t>
    </rPh>
    <phoneticPr fontId="16"/>
  </si>
  <si>
    <t>分類不明</t>
    <rPh sb="0" eb="2">
      <t>ブンルイ</t>
    </rPh>
    <rPh sb="2" eb="4">
      <t>フメイ</t>
    </rPh>
    <phoneticPr fontId="16"/>
  </si>
  <si>
    <t>＋</t>
    <phoneticPr fontId="11"/>
  </si>
  <si>
    <t>×県民所得係数</t>
    <rPh sb="1" eb="3">
      <t>ケンミン</t>
    </rPh>
    <rPh sb="3" eb="5">
      <t>ショトク</t>
    </rPh>
    <rPh sb="5" eb="7">
      <t>ケイスウ</t>
    </rPh>
    <phoneticPr fontId="11"/>
  </si>
  <si>
    <t>×消費転換係数</t>
    <rPh sb="1" eb="3">
      <t>ショウヒ</t>
    </rPh>
    <rPh sb="3" eb="5">
      <t>テンカン</t>
    </rPh>
    <rPh sb="5" eb="7">
      <t>ケイスウ</t>
    </rPh>
    <phoneticPr fontId="11"/>
  </si>
  <si>
    <t>=</t>
    <phoneticPr fontId="11"/>
  </si>
  <si>
    <t>建設部門分類</t>
    <rPh sb="0" eb="2">
      <t>ケンセツ</t>
    </rPh>
    <rPh sb="2" eb="4">
      <t>ブモン</t>
    </rPh>
    <rPh sb="4" eb="6">
      <t>ブンルイ</t>
    </rPh>
    <phoneticPr fontId="11"/>
  </si>
  <si>
    <t>中分類</t>
    <rPh sb="0" eb="3">
      <t>チュウブンルイ</t>
    </rPh>
    <phoneticPr fontId="11"/>
  </si>
  <si>
    <t>Rank</t>
    <phoneticPr fontId="11"/>
  </si>
  <si>
    <t>投資額</t>
    <rPh sb="0" eb="2">
      <t>トウシ</t>
    </rPh>
    <rPh sb="2" eb="3">
      <t>ガク</t>
    </rPh>
    <phoneticPr fontId="11"/>
  </si>
  <si>
    <t>第１次間接</t>
    <rPh sb="0" eb="1">
      <t>ダイ</t>
    </rPh>
    <rPh sb="2" eb="3">
      <t>ジ</t>
    </rPh>
    <rPh sb="3" eb="5">
      <t>カンセツ</t>
    </rPh>
    <phoneticPr fontId="11"/>
  </si>
  <si>
    <t>第２次間接</t>
    <rPh sb="0" eb="1">
      <t>ダイ</t>
    </rPh>
    <rPh sb="2" eb="3">
      <t>ジ</t>
    </rPh>
    <rPh sb="3" eb="5">
      <t>カンセツ</t>
    </rPh>
    <phoneticPr fontId="11"/>
  </si>
  <si>
    <t>Rank</t>
    <phoneticPr fontId="11"/>
  </si>
  <si>
    <t>合計</t>
    <rPh sb="0" eb="2">
      <t>ゴウケイ</t>
    </rPh>
    <phoneticPr fontId="11"/>
  </si>
  <si>
    <t>②=I③</t>
    <phoneticPr fontId="11"/>
  </si>
  <si>
    <t>③=I④</t>
    <phoneticPr fontId="11"/>
  </si>
  <si>
    <t>①=I⑤</t>
    <phoneticPr fontId="11"/>
  </si>
  <si>
    <t>②=I③</t>
    <phoneticPr fontId="11"/>
  </si>
  <si>
    <t>③=I④</t>
    <phoneticPr fontId="11"/>
  </si>
  <si>
    <t>①=I⑤</t>
    <phoneticPr fontId="11"/>
  </si>
  <si>
    <t>鉱業</t>
    <rPh sb="0" eb="2">
      <t>コウギョウ</t>
    </rPh>
    <phoneticPr fontId="16"/>
  </si>
  <si>
    <t>電子部品</t>
    <rPh sb="0" eb="2">
      <t>デンシ</t>
    </rPh>
    <rPh sb="2" eb="4">
      <t>ブヒン</t>
    </rPh>
    <phoneticPr fontId="16"/>
  </si>
  <si>
    <t>情報通信</t>
    <rPh sb="0" eb="2">
      <t>ジョウホウ</t>
    </rPh>
    <rPh sb="2" eb="4">
      <t>ツウシン</t>
    </rPh>
    <phoneticPr fontId="16"/>
  </si>
  <si>
    <t>医療・福祉</t>
    <rPh sb="0" eb="2">
      <t>イリョウ</t>
    </rPh>
    <rPh sb="3" eb="5">
      <t>フクシ</t>
    </rPh>
    <phoneticPr fontId="16"/>
  </si>
  <si>
    <t>対個人サービス</t>
    <rPh sb="0" eb="1">
      <t>タイ</t>
    </rPh>
    <rPh sb="1" eb="3">
      <t>コジン</t>
    </rPh>
    <phoneticPr fontId="28"/>
  </si>
  <si>
    <t>その他</t>
    <rPh sb="2" eb="3">
      <t>ホカ</t>
    </rPh>
    <phoneticPr fontId="11"/>
  </si>
  <si>
    <t>Check</t>
    <phoneticPr fontId="11"/>
  </si>
  <si>
    <t>Count</t>
    <phoneticPr fontId="11"/>
  </si>
  <si>
    <t>Index</t>
    <phoneticPr fontId="11"/>
  </si>
  <si>
    <t>廃棄物処理施設</t>
    <rPh sb="0" eb="3">
      <t>ハイキブツ</t>
    </rPh>
    <rPh sb="3" eb="5">
      <t>ショリ</t>
    </rPh>
    <rPh sb="5" eb="7">
      <t>シセツ</t>
    </rPh>
    <phoneticPr fontId="11"/>
  </si>
  <si>
    <t>廃棄物処理事業</t>
    <rPh sb="0" eb="3">
      <t>ハイキブツ</t>
    </rPh>
    <rPh sb="3" eb="5">
      <t>ショリ</t>
    </rPh>
    <rPh sb="5" eb="7">
      <t>ジギョウ</t>
    </rPh>
    <phoneticPr fontId="31"/>
  </si>
  <si>
    <t>建築物（住宅及び非住宅）に関する経常的な維持・修理工事</t>
    <rPh sb="0" eb="3">
      <t>ケンチクブツ</t>
    </rPh>
    <rPh sb="4" eb="6">
      <t>ジュウタク</t>
    </rPh>
    <rPh sb="6" eb="7">
      <t>オヨ</t>
    </rPh>
    <rPh sb="8" eb="9">
      <t>ヒ</t>
    </rPh>
    <rPh sb="9" eb="11">
      <t>ジュウタク</t>
    </rPh>
    <rPh sb="13" eb="14">
      <t>カン</t>
    </rPh>
    <rPh sb="16" eb="19">
      <t>ケイジョウテキ</t>
    </rPh>
    <rPh sb="20" eb="22">
      <t>イジ</t>
    </rPh>
    <rPh sb="23" eb="25">
      <t>シュウリ</t>
    </rPh>
    <rPh sb="25" eb="27">
      <t>コウジ</t>
    </rPh>
    <phoneticPr fontId="4"/>
  </si>
  <si>
    <t>土木建設物（鉄道軌道、電気通信等の施設）に関する経常的な維持・修理工事</t>
    <rPh sb="0" eb="2">
      <t>ドボク</t>
    </rPh>
    <rPh sb="2" eb="4">
      <t>ケンセツ</t>
    </rPh>
    <rPh sb="4" eb="5">
      <t>ブツ</t>
    </rPh>
    <rPh sb="6" eb="8">
      <t>テツドウ</t>
    </rPh>
    <rPh sb="8" eb="10">
      <t>キドウ</t>
    </rPh>
    <rPh sb="11" eb="13">
      <t>デンキ</t>
    </rPh>
    <rPh sb="13" eb="15">
      <t>ツウシン</t>
    </rPh>
    <rPh sb="15" eb="16">
      <t>トウ</t>
    </rPh>
    <rPh sb="17" eb="19">
      <t>シセツ</t>
    </rPh>
    <rPh sb="21" eb="22">
      <t>カン</t>
    </rPh>
    <rPh sb="24" eb="27">
      <t>ケイジョウテキ</t>
    </rPh>
    <rPh sb="28" eb="30">
      <t>イジ</t>
    </rPh>
    <rPh sb="31" eb="33">
      <t>シュウリ</t>
    </rPh>
    <rPh sb="33" eb="35">
      <t>コウジ</t>
    </rPh>
    <phoneticPr fontId="4"/>
  </si>
  <si>
    <t>建築物（住宅及び非住宅）に関する機能や耐用年数の向上を伴う改装・改修工事</t>
    <rPh sb="0" eb="3">
      <t>ケンチクブツ</t>
    </rPh>
    <rPh sb="4" eb="6">
      <t>ジュウタク</t>
    </rPh>
    <rPh sb="6" eb="7">
      <t>オヨ</t>
    </rPh>
    <rPh sb="8" eb="9">
      <t>ヒ</t>
    </rPh>
    <rPh sb="9" eb="11">
      <t>ジュウタク</t>
    </rPh>
    <rPh sb="13" eb="14">
      <t>カン</t>
    </rPh>
    <rPh sb="16" eb="18">
      <t>キノウ</t>
    </rPh>
    <rPh sb="19" eb="21">
      <t>タイヨウ</t>
    </rPh>
    <rPh sb="21" eb="23">
      <t>ネンスウ</t>
    </rPh>
    <rPh sb="24" eb="26">
      <t>コウジョウ</t>
    </rPh>
    <rPh sb="27" eb="28">
      <t>トモナ</t>
    </rPh>
    <rPh sb="29" eb="31">
      <t>カイソウ</t>
    </rPh>
    <rPh sb="32" eb="34">
      <t>カイシュウ</t>
    </rPh>
    <rPh sb="34" eb="36">
      <t>コウジ</t>
    </rPh>
    <phoneticPr fontId="4"/>
  </si>
  <si>
    <t>民間企業等が行う土木構築物の建設事業、民間ガス会社等が行うガス事業の貯槽の建設工事、駐車場建設事業及びその他の土木</t>
    <rPh sb="0" eb="2">
      <t>ミンカン</t>
    </rPh>
    <rPh sb="2" eb="4">
      <t>キギョウ</t>
    </rPh>
    <rPh sb="4" eb="5">
      <t>トウ</t>
    </rPh>
    <rPh sb="6" eb="7">
      <t>オコナ</t>
    </rPh>
    <rPh sb="8" eb="10">
      <t>ドボク</t>
    </rPh>
    <rPh sb="10" eb="13">
      <t>コウチクブツ</t>
    </rPh>
    <rPh sb="14" eb="16">
      <t>ケンセツ</t>
    </rPh>
    <rPh sb="16" eb="18">
      <t>ジギョウ</t>
    </rPh>
    <rPh sb="19" eb="21">
      <t>ミンカン</t>
    </rPh>
    <rPh sb="23" eb="25">
      <t>カイシャ</t>
    </rPh>
    <rPh sb="25" eb="26">
      <t>トウ</t>
    </rPh>
    <rPh sb="27" eb="28">
      <t>オコナ</t>
    </rPh>
    <rPh sb="31" eb="33">
      <t>ジギョウ</t>
    </rPh>
    <rPh sb="34" eb="36">
      <t>チョソウ</t>
    </rPh>
    <rPh sb="37" eb="39">
      <t>ケンセツ</t>
    </rPh>
    <rPh sb="39" eb="41">
      <t>コウジ</t>
    </rPh>
    <rPh sb="42" eb="45">
      <t>チュウシャジョウ</t>
    </rPh>
    <rPh sb="45" eb="47">
      <t>ケンセツ</t>
    </rPh>
    <rPh sb="47" eb="49">
      <t>ジギョウ</t>
    </rPh>
    <rPh sb="49" eb="50">
      <t>オヨ</t>
    </rPh>
    <rPh sb="53" eb="54">
      <t>タ</t>
    </rPh>
    <rPh sb="55" eb="57">
      <t>ドボク</t>
    </rPh>
    <phoneticPr fontId="31"/>
  </si>
  <si>
    <t>河川総合開発</t>
    <rPh sb="0" eb="2">
      <t>カセン</t>
    </rPh>
    <rPh sb="2" eb="4">
      <t>ソウゴウ</t>
    </rPh>
    <rPh sb="4" eb="6">
      <t>カイハツ</t>
    </rPh>
    <phoneticPr fontId="11"/>
  </si>
  <si>
    <t>INDEX</t>
    <phoneticPr fontId="4"/>
  </si>
  <si>
    <t>区分</t>
    <rPh sb="0" eb="2">
      <t>クブン</t>
    </rPh>
    <phoneticPr fontId="4"/>
  </si>
  <si>
    <t>建　　　築</t>
  </si>
  <si>
    <t>公 共 事 業</t>
  </si>
  <si>
    <t>そ の 他 の
土 木 建 設</t>
  </si>
  <si>
    <t>住 宅 建 築</t>
  </si>
  <si>
    <t>建築</t>
    <phoneticPr fontId="4"/>
  </si>
  <si>
    <t>公共事業</t>
    <phoneticPr fontId="4"/>
  </si>
  <si>
    <t>その他の土木建設</t>
    <phoneticPr fontId="4"/>
  </si>
  <si>
    <t>住宅建築</t>
    <phoneticPr fontId="4"/>
  </si>
  <si>
    <t>「建築」、「建設補修」、「公共事業」、「その他の土木」の４種類の建設部門分類の他に、より細かい分類で建設投資の波及効果の計算ができる構成になっています。</t>
    <rPh sb="6" eb="8">
      <t>ケンセツ</t>
    </rPh>
    <rPh sb="8" eb="10">
      <t>ホシュウ</t>
    </rPh>
    <rPh sb="32" eb="34">
      <t>ケンセツ</t>
    </rPh>
    <rPh sb="34" eb="36">
      <t>ブモン</t>
    </rPh>
    <rPh sb="36" eb="38">
      <t>ブンルイ</t>
    </rPh>
    <rPh sb="39" eb="40">
      <t>ホカ</t>
    </rPh>
    <rPh sb="44" eb="45">
      <t>コマ</t>
    </rPh>
    <rPh sb="47" eb="49">
      <t>ブンルイ</t>
    </rPh>
    <rPh sb="50" eb="52">
      <t>ケンセツ</t>
    </rPh>
    <rPh sb="52" eb="54">
      <t>トウシ</t>
    </rPh>
    <rPh sb="55" eb="57">
      <t>ハキュウ</t>
    </rPh>
    <rPh sb="57" eb="59">
      <t>コウカ</t>
    </rPh>
    <rPh sb="60" eb="62">
      <t>ケイサン</t>
    </rPh>
    <rPh sb="66" eb="68">
      <t>コウセイ</t>
    </rPh>
    <phoneticPr fontId="11"/>
  </si>
  <si>
    <r>
      <rPr>
        <sz val="11"/>
        <color theme="0"/>
        <rFont val="ＭＳ Ｐゴシック"/>
        <family val="2"/>
        <charset val="128"/>
      </rPr>
      <t>細分類２</t>
    </r>
    <rPh sb="0" eb="2">
      <t>サイブン</t>
    </rPh>
    <rPh sb="2" eb="3">
      <t>ルイ</t>
    </rPh>
    <phoneticPr fontId="4"/>
  </si>
  <si>
    <r>
      <rPr>
        <sz val="11"/>
        <color theme="0"/>
        <rFont val="ＭＳ Ｐ明朝"/>
        <family val="1"/>
        <charset val="128"/>
      </rPr>
      <t>Ｒ</t>
    </r>
    <r>
      <rPr>
        <sz val="11"/>
        <color theme="0"/>
        <rFont val="Arial Narrow"/>
        <family val="2"/>
      </rPr>
      <t xml:space="preserve"> </t>
    </r>
    <r>
      <rPr>
        <sz val="11"/>
        <color theme="0"/>
        <rFont val="ＭＳ Ｐ明朝"/>
        <family val="1"/>
        <charset val="128"/>
      </rPr>
      <t>Ｃ</t>
    </r>
    <r>
      <rPr>
        <sz val="11"/>
        <color theme="0"/>
        <rFont val="Arial Narrow"/>
        <family val="2"/>
      </rPr>
      <t xml:space="preserve"> </t>
    </r>
    <r>
      <rPr>
        <sz val="11"/>
        <color theme="0"/>
        <rFont val="ＭＳ Ｐ明朝"/>
        <family val="1"/>
        <charset val="128"/>
      </rPr>
      <t>在</t>
    </r>
    <r>
      <rPr>
        <sz val="11"/>
        <color theme="0"/>
        <rFont val="Arial Narrow"/>
        <family val="2"/>
      </rPr>
      <t xml:space="preserve"> </t>
    </r>
    <r>
      <rPr>
        <sz val="11"/>
        <color theme="0"/>
        <rFont val="ＭＳ Ｐ明朝"/>
        <family val="1"/>
        <charset val="128"/>
      </rPr>
      <t>来
住</t>
    </r>
    <r>
      <rPr>
        <sz val="11"/>
        <color theme="0"/>
        <rFont val="Arial Narrow"/>
        <family val="2"/>
      </rPr>
      <t xml:space="preserve">       </t>
    </r>
    <r>
      <rPr>
        <sz val="11"/>
        <color theme="0"/>
        <rFont val="ＭＳ Ｐ明朝"/>
        <family val="1"/>
        <charset val="128"/>
      </rPr>
      <t>宅</t>
    </r>
  </si>
  <si>
    <r>
      <rPr>
        <sz val="11"/>
        <color theme="0"/>
        <rFont val="ＭＳ Ｐ明朝"/>
        <family val="1"/>
        <charset val="128"/>
      </rPr>
      <t>Ｒ</t>
    </r>
    <r>
      <rPr>
        <sz val="11"/>
        <color theme="0"/>
        <rFont val="Arial Narrow"/>
        <family val="2"/>
      </rPr>
      <t xml:space="preserve"> </t>
    </r>
    <r>
      <rPr>
        <sz val="11"/>
        <color theme="0"/>
        <rFont val="ＭＳ Ｐ明朝"/>
        <family val="1"/>
        <charset val="128"/>
      </rPr>
      <t>Ｃ</t>
    </r>
    <r>
      <rPr>
        <sz val="11"/>
        <color theme="0"/>
        <rFont val="Arial Narrow"/>
        <family val="2"/>
      </rPr>
      <t xml:space="preserve"> </t>
    </r>
    <r>
      <rPr>
        <sz val="11"/>
        <color theme="0"/>
        <rFont val="ＭＳ Ｐ明朝"/>
        <family val="1"/>
        <charset val="128"/>
      </rPr>
      <t>量</t>
    </r>
    <r>
      <rPr>
        <sz val="11"/>
        <color theme="0"/>
        <rFont val="Arial Narrow"/>
        <family val="2"/>
      </rPr>
      <t xml:space="preserve"> </t>
    </r>
    <r>
      <rPr>
        <sz val="11"/>
        <color theme="0"/>
        <rFont val="ＭＳ Ｐ明朝"/>
        <family val="1"/>
        <charset val="128"/>
      </rPr>
      <t>産
住</t>
    </r>
    <r>
      <rPr>
        <sz val="11"/>
        <color theme="0"/>
        <rFont val="Arial Narrow"/>
        <family val="2"/>
      </rPr>
      <t xml:space="preserve">       </t>
    </r>
    <r>
      <rPr>
        <sz val="11"/>
        <color theme="0"/>
        <rFont val="ＭＳ Ｐ明朝"/>
        <family val="1"/>
        <charset val="128"/>
      </rPr>
      <t>宅</t>
    </r>
  </si>
  <si>
    <r>
      <rPr>
        <sz val="11"/>
        <color theme="0"/>
        <rFont val="ＭＳ Ｐ明朝"/>
        <family val="1"/>
        <charset val="128"/>
      </rPr>
      <t>Ｓ在来住宅</t>
    </r>
  </si>
  <si>
    <r>
      <rPr>
        <sz val="11"/>
        <color theme="0"/>
        <rFont val="ＭＳ Ｐ明朝"/>
        <family val="1"/>
        <charset val="128"/>
      </rPr>
      <t>Ｓ量産住宅</t>
    </r>
  </si>
  <si>
    <r>
      <rPr>
        <sz val="11"/>
        <color theme="0"/>
        <rFont val="ＭＳ Ｐ明朝"/>
        <family val="1"/>
        <charset val="128"/>
      </rPr>
      <t>道</t>
    </r>
    <r>
      <rPr>
        <sz val="11"/>
        <color theme="0"/>
        <rFont val="Arial Narrow"/>
        <family val="2"/>
      </rPr>
      <t xml:space="preserve"> </t>
    </r>
    <r>
      <rPr>
        <sz val="11"/>
        <color theme="0"/>
        <rFont val="ＭＳ Ｐ明朝"/>
        <family val="1"/>
        <charset val="128"/>
      </rPr>
      <t>路</t>
    </r>
    <r>
      <rPr>
        <sz val="11"/>
        <color theme="0"/>
        <rFont val="Arial Narrow"/>
        <family val="2"/>
      </rPr>
      <t xml:space="preserve"> </t>
    </r>
    <r>
      <rPr>
        <sz val="11"/>
        <color theme="0"/>
        <rFont val="ＭＳ Ｐ明朝"/>
        <family val="1"/>
        <charset val="128"/>
      </rPr>
      <t>改</t>
    </r>
    <r>
      <rPr>
        <sz val="11"/>
        <color theme="0"/>
        <rFont val="Arial Narrow"/>
        <family val="2"/>
      </rPr>
      <t xml:space="preserve"> </t>
    </r>
    <r>
      <rPr>
        <sz val="11"/>
        <color theme="0"/>
        <rFont val="ＭＳ Ｐ明朝"/>
        <family val="1"/>
        <charset val="128"/>
      </rPr>
      <t>良</t>
    </r>
  </si>
  <si>
    <r>
      <rPr>
        <sz val="11"/>
        <color theme="0"/>
        <rFont val="ＭＳ Ｐ明朝"/>
        <family val="1"/>
        <charset val="128"/>
      </rPr>
      <t>道</t>
    </r>
    <r>
      <rPr>
        <sz val="11"/>
        <color theme="0"/>
        <rFont val="Arial Narrow"/>
        <family val="2"/>
      </rPr>
      <t xml:space="preserve"> </t>
    </r>
    <r>
      <rPr>
        <sz val="11"/>
        <color theme="0"/>
        <rFont val="ＭＳ Ｐ明朝"/>
        <family val="1"/>
        <charset val="128"/>
      </rPr>
      <t>路</t>
    </r>
    <r>
      <rPr>
        <sz val="11"/>
        <color theme="0"/>
        <rFont val="Arial Narrow"/>
        <family val="2"/>
      </rPr>
      <t xml:space="preserve"> </t>
    </r>
    <r>
      <rPr>
        <sz val="11"/>
        <color theme="0"/>
        <rFont val="ＭＳ Ｐ明朝"/>
        <family val="1"/>
        <charset val="128"/>
      </rPr>
      <t>舗</t>
    </r>
    <r>
      <rPr>
        <sz val="11"/>
        <color theme="0"/>
        <rFont val="Arial Narrow"/>
        <family val="2"/>
      </rPr>
      <t xml:space="preserve"> </t>
    </r>
    <r>
      <rPr>
        <sz val="11"/>
        <color theme="0"/>
        <rFont val="ＭＳ Ｐ明朝"/>
        <family val="1"/>
        <charset val="128"/>
      </rPr>
      <t>装</t>
    </r>
  </si>
  <si>
    <r>
      <rPr>
        <sz val="11"/>
        <color theme="0"/>
        <rFont val="ＭＳ Ｐ明朝"/>
        <family val="1"/>
        <charset val="128"/>
      </rPr>
      <t>道</t>
    </r>
    <r>
      <rPr>
        <sz val="11"/>
        <color theme="0"/>
        <rFont val="Arial Narrow"/>
        <family val="2"/>
      </rPr>
      <t xml:space="preserve"> </t>
    </r>
    <r>
      <rPr>
        <sz val="11"/>
        <color theme="0"/>
        <rFont val="ＭＳ Ｐ明朝"/>
        <family val="1"/>
        <charset val="128"/>
      </rPr>
      <t>路</t>
    </r>
    <r>
      <rPr>
        <sz val="11"/>
        <color theme="0"/>
        <rFont val="Arial Narrow"/>
        <family val="2"/>
      </rPr>
      <t xml:space="preserve"> </t>
    </r>
    <r>
      <rPr>
        <sz val="11"/>
        <color theme="0"/>
        <rFont val="ＭＳ Ｐ明朝"/>
        <family val="1"/>
        <charset val="128"/>
      </rPr>
      <t>橋</t>
    </r>
    <r>
      <rPr>
        <sz val="11"/>
        <color theme="0"/>
        <rFont val="Arial Narrow"/>
        <family val="2"/>
      </rPr>
      <t xml:space="preserve"> </t>
    </r>
    <r>
      <rPr>
        <sz val="11"/>
        <color theme="0"/>
        <rFont val="ＭＳ Ｐ明朝"/>
        <family val="1"/>
        <charset val="128"/>
      </rPr>
      <t>梁</t>
    </r>
  </si>
  <si>
    <r>
      <rPr>
        <sz val="11"/>
        <color theme="0"/>
        <rFont val="ＭＳ Ｐ明朝"/>
        <family val="1"/>
        <charset val="128"/>
      </rPr>
      <t>道</t>
    </r>
    <r>
      <rPr>
        <sz val="11"/>
        <color theme="0"/>
        <rFont val="Arial Narrow"/>
        <family val="2"/>
      </rPr>
      <t xml:space="preserve"> </t>
    </r>
    <r>
      <rPr>
        <sz val="11"/>
        <color theme="0"/>
        <rFont val="ＭＳ Ｐ明朝"/>
        <family val="1"/>
        <charset val="128"/>
      </rPr>
      <t>路</t>
    </r>
    <r>
      <rPr>
        <sz val="11"/>
        <color theme="0"/>
        <rFont val="Arial Narrow"/>
        <family val="2"/>
      </rPr>
      <t xml:space="preserve"> </t>
    </r>
    <r>
      <rPr>
        <sz val="11"/>
        <color theme="0"/>
        <rFont val="ＭＳ Ｐ明朝"/>
        <family val="1"/>
        <charset val="128"/>
      </rPr>
      <t>補</t>
    </r>
    <r>
      <rPr>
        <sz val="11"/>
        <color theme="0"/>
        <rFont val="Arial Narrow"/>
        <family val="2"/>
      </rPr>
      <t xml:space="preserve"> </t>
    </r>
    <r>
      <rPr>
        <sz val="11"/>
        <color theme="0"/>
        <rFont val="ＭＳ Ｐ明朝"/>
        <family val="1"/>
        <charset val="128"/>
      </rPr>
      <t>修</t>
    </r>
  </si>
  <si>
    <r>
      <rPr>
        <sz val="11"/>
        <color theme="0"/>
        <rFont val="ＭＳ Ｐ明朝"/>
        <family val="1"/>
        <charset val="128"/>
      </rPr>
      <t>街</t>
    </r>
    <r>
      <rPr>
        <sz val="11"/>
        <color theme="0"/>
        <rFont val="Arial Narrow"/>
        <family val="2"/>
      </rPr>
      <t xml:space="preserve"> </t>
    </r>
    <r>
      <rPr>
        <sz val="11"/>
        <color theme="0"/>
        <rFont val="ＭＳ Ｐ明朝"/>
        <family val="1"/>
        <charset val="128"/>
      </rPr>
      <t>路</t>
    </r>
    <r>
      <rPr>
        <sz val="11"/>
        <color theme="0"/>
        <rFont val="Arial Narrow"/>
        <family val="2"/>
      </rPr>
      <t xml:space="preserve"> </t>
    </r>
    <r>
      <rPr>
        <sz val="11"/>
        <color theme="0"/>
        <rFont val="ＭＳ Ｐ明朝"/>
        <family val="1"/>
        <charset val="128"/>
      </rPr>
      <t>改</t>
    </r>
    <r>
      <rPr>
        <sz val="11"/>
        <color theme="0"/>
        <rFont val="Arial Narrow"/>
        <family val="2"/>
      </rPr>
      <t xml:space="preserve"> </t>
    </r>
    <r>
      <rPr>
        <sz val="11"/>
        <color theme="0"/>
        <rFont val="ＭＳ Ｐ明朝"/>
        <family val="1"/>
        <charset val="128"/>
      </rPr>
      <t>良</t>
    </r>
  </si>
  <si>
    <r>
      <rPr>
        <sz val="11"/>
        <color theme="0"/>
        <rFont val="ＭＳ Ｐ明朝"/>
        <family val="1"/>
        <charset val="128"/>
      </rPr>
      <t>街</t>
    </r>
    <r>
      <rPr>
        <sz val="11"/>
        <color theme="0"/>
        <rFont val="Arial Narrow"/>
        <family val="2"/>
      </rPr>
      <t xml:space="preserve"> </t>
    </r>
    <r>
      <rPr>
        <sz val="11"/>
        <color theme="0"/>
        <rFont val="ＭＳ Ｐ明朝"/>
        <family val="1"/>
        <charset val="128"/>
      </rPr>
      <t>路</t>
    </r>
    <r>
      <rPr>
        <sz val="11"/>
        <color theme="0"/>
        <rFont val="Arial Narrow"/>
        <family val="2"/>
      </rPr>
      <t xml:space="preserve"> </t>
    </r>
    <r>
      <rPr>
        <sz val="11"/>
        <color theme="0"/>
        <rFont val="ＭＳ Ｐ明朝"/>
        <family val="1"/>
        <charset val="128"/>
      </rPr>
      <t>舗</t>
    </r>
    <r>
      <rPr>
        <sz val="11"/>
        <color theme="0"/>
        <rFont val="Arial Narrow"/>
        <family val="2"/>
      </rPr>
      <t xml:space="preserve"> </t>
    </r>
    <r>
      <rPr>
        <sz val="11"/>
        <color theme="0"/>
        <rFont val="ＭＳ Ｐ明朝"/>
        <family val="1"/>
        <charset val="128"/>
      </rPr>
      <t>装</t>
    </r>
  </si>
  <si>
    <r>
      <rPr>
        <sz val="11"/>
        <color theme="0"/>
        <rFont val="ＭＳ Ｐ明朝"/>
        <family val="1"/>
        <charset val="128"/>
      </rPr>
      <t>街</t>
    </r>
    <r>
      <rPr>
        <sz val="11"/>
        <color theme="0"/>
        <rFont val="Arial Narrow"/>
        <family val="2"/>
      </rPr>
      <t xml:space="preserve"> </t>
    </r>
    <r>
      <rPr>
        <sz val="11"/>
        <color theme="0"/>
        <rFont val="ＭＳ Ｐ明朝"/>
        <family val="1"/>
        <charset val="128"/>
      </rPr>
      <t>路</t>
    </r>
    <r>
      <rPr>
        <sz val="11"/>
        <color theme="0"/>
        <rFont val="Arial Narrow"/>
        <family val="2"/>
      </rPr>
      <t xml:space="preserve"> </t>
    </r>
    <r>
      <rPr>
        <sz val="11"/>
        <color theme="0"/>
        <rFont val="ＭＳ Ｐ明朝"/>
        <family val="1"/>
        <charset val="128"/>
      </rPr>
      <t>橋</t>
    </r>
    <r>
      <rPr>
        <sz val="11"/>
        <color theme="0"/>
        <rFont val="Arial Narrow"/>
        <family val="2"/>
      </rPr>
      <t xml:space="preserve"> </t>
    </r>
    <r>
      <rPr>
        <sz val="11"/>
        <color theme="0"/>
        <rFont val="ＭＳ Ｐ明朝"/>
        <family val="1"/>
        <charset val="128"/>
      </rPr>
      <t>梁</t>
    </r>
  </si>
  <si>
    <r>
      <rPr>
        <sz val="11"/>
        <color theme="0"/>
        <rFont val="ＭＳ Ｐ明朝"/>
        <family val="1"/>
        <charset val="128"/>
      </rPr>
      <t>高</t>
    </r>
    <r>
      <rPr>
        <sz val="11"/>
        <color theme="0"/>
        <rFont val="Arial Narrow"/>
        <family val="2"/>
      </rPr>
      <t xml:space="preserve"> </t>
    </r>
    <r>
      <rPr>
        <sz val="11"/>
        <color theme="0"/>
        <rFont val="ＭＳ Ｐ明朝"/>
        <family val="1"/>
        <charset val="128"/>
      </rPr>
      <t>速</t>
    </r>
    <r>
      <rPr>
        <sz val="11"/>
        <color theme="0"/>
        <rFont val="Arial Narrow"/>
        <family val="2"/>
      </rPr>
      <t xml:space="preserve"> </t>
    </r>
    <r>
      <rPr>
        <sz val="11"/>
        <color theme="0"/>
        <rFont val="ＭＳ Ｐ明朝"/>
        <family val="1"/>
        <charset val="128"/>
      </rPr>
      <t>有</t>
    </r>
    <r>
      <rPr>
        <sz val="11"/>
        <color theme="0"/>
        <rFont val="Arial Narrow"/>
        <family val="2"/>
      </rPr>
      <t xml:space="preserve"> </t>
    </r>
    <r>
      <rPr>
        <sz val="11"/>
        <color theme="0"/>
        <rFont val="ＭＳ Ｐ明朝"/>
        <family val="1"/>
        <charset val="128"/>
      </rPr>
      <t>料
道</t>
    </r>
    <r>
      <rPr>
        <sz val="11"/>
        <color theme="0"/>
        <rFont val="Arial Narrow"/>
        <family val="2"/>
      </rPr>
      <t xml:space="preserve">         </t>
    </r>
    <r>
      <rPr>
        <sz val="11"/>
        <color theme="0"/>
        <rFont val="ＭＳ Ｐ明朝"/>
        <family val="1"/>
        <charset val="128"/>
      </rPr>
      <t>路</t>
    </r>
  </si>
  <si>
    <r>
      <rPr>
        <sz val="11"/>
        <color theme="0"/>
        <rFont val="ＭＳ Ｐ明朝"/>
        <family val="1"/>
        <charset val="128"/>
      </rPr>
      <t>一</t>
    </r>
    <r>
      <rPr>
        <sz val="11"/>
        <color theme="0"/>
        <rFont val="Arial Narrow"/>
        <family val="2"/>
      </rPr>
      <t xml:space="preserve"> </t>
    </r>
    <r>
      <rPr>
        <sz val="11"/>
        <color theme="0"/>
        <rFont val="ＭＳ Ｐ明朝"/>
        <family val="1"/>
        <charset val="128"/>
      </rPr>
      <t>般</t>
    </r>
    <r>
      <rPr>
        <sz val="11"/>
        <color theme="0"/>
        <rFont val="Arial Narrow"/>
        <family val="2"/>
      </rPr>
      <t xml:space="preserve"> </t>
    </r>
    <r>
      <rPr>
        <sz val="11"/>
        <color theme="0"/>
        <rFont val="ＭＳ Ｐ明朝"/>
        <family val="1"/>
        <charset val="128"/>
      </rPr>
      <t>有</t>
    </r>
    <r>
      <rPr>
        <sz val="11"/>
        <color theme="0"/>
        <rFont val="Arial Narrow"/>
        <family val="2"/>
      </rPr>
      <t xml:space="preserve"> </t>
    </r>
    <r>
      <rPr>
        <sz val="11"/>
        <color theme="0"/>
        <rFont val="ＭＳ Ｐ明朝"/>
        <family val="1"/>
        <charset val="128"/>
      </rPr>
      <t>料
道</t>
    </r>
    <r>
      <rPr>
        <sz val="11"/>
        <color theme="0"/>
        <rFont val="Arial Narrow"/>
        <family val="2"/>
      </rPr>
      <t xml:space="preserve">         </t>
    </r>
    <r>
      <rPr>
        <sz val="11"/>
        <color theme="0"/>
        <rFont val="ＭＳ Ｐ明朝"/>
        <family val="1"/>
        <charset val="128"/>
      </rPr>
      <t>路</t>
    </r>
  </si>
  <si>
    <r>
      <rPr>
        <sz val="11"/>
        <color theme="0"/>
        <rFont val="ＭＳ Ｐゴシック"/>
        <family val="2"/>
        <charset val="128"/>
      </rPr>
      <t>細分類１</t>
    </r>
    <rPh sb="0" eb="3">
      <t>サイブンルイ</t>
    </rPh>
    <phoneticPr fontId="4"/>
  </si>
  <si>
    <r>
      <rPr>
        <sz val="11"/>
        <color theme="0"/>
        <rFont val="ＭＳ Ｐ明朝"/>
        <family val="1"/>
        <charset val="128"/>
      </rPr>
      <t>木</t>
    </r>
    <r>
      <rPr>
        <sz val="11"/>
        <color theme="0"/>
        <rFont val="Arial Narrow"/>
        <family val="2"/>
      </rPr>
      <t xml:space="preserve"> </t>
    </r>
    <r>
      <rPr>
        <sz val="11"/>
        <color theme="0"/>
        <rFont val="ＭＳ Ｐ明朝"/>
        <family val="1"/>
        <charset val="128"/>
      </rPr>
      <t>造</t>
    </r>
    <r>
      <rPr>
        <sz val="11"/>
        <color theme="0"/>
        <rFont val="Arial Narrow"/>
        <family val="2"/>
      </rPr>
      <t xml:space="preserve"> </t>
    </r>
    <r>
      <rPr>
        <sz val="11"/>
        <color theme="0"/>
        <rFont val="ＭＳ Ｐ明朝"/>
        <family val="1"/>
        <charset val="128"/>
      </rPr>
      <t>在</t>
    </r>
    <r>
      <rPr>
        <sz val="11"/>
        <color theme="0"/>
        <rFont val="Arial Narrow"/>
        <family val="2"/>
      </rPr>
      <t xml:space="preserve"> </t>
    </r>
    <r>
      <rPr>
        <sz val="11"/>
        <color theme="0"/>
        <rFont val="ＭＳ Ｐ明朝"/>
        <family val="1"/>
        <charset val="128"/>
      </rPr>
      <t>来
住　　　</t>
    </r>
    <r>
      <rPr>
        <sz val="11"/>
        <color theme="0"/>
        <rFont val="Arial Narrow"/>
        <family val="2"/>
      </rPr>
      <t xml:space="preserve">   </t>
    </r>
    <r>
      <rPr>
        <sz val="11"/>
        <color theme="0"/>
        <rFont val="ＭＳ Ｐ明朝"/>
        <family val="1"/>
        <charset val="128"/>
      </rPr>
      <t>宅</t>
    </r>
  </si>
  <si>
    <r>
      <rPr>
        <sz val="11"/>
        <color theme="0"/>
        <rFont val="ＭＳ Ｐ明朝"/>
        <family val="1"/>
        <charset val="128"/>
      </rPr>
      <t>木</t>
    </r>
    <r>
      <rPr>
        <sz val="11"/>
        <color theme="0"/>
        <rFont val="Arial Narrow"/>
        <family val="2"/>
      </rPr>
      <t xml:space="preserve"> </t>
    </r>
    <r>
      <rPr>
        <sz val="11"/>
        <color theme="0"/>
        <rFont val="ＭＳ Ｐ明朝"/>
        <family val="1"/>
        <charset val="128"/>
      </rPr>
      <t>造</t>
    </r>
    <r>
      <rPr>
        <sz val="11"/>
        <color theme="0"/>
        <rFont val="Arial Narrow"/>
        <family val="2"/>
      </rPr>
      <t xml:space="preserve"> </t>
    </r>
    <r>
      <rPr>
        <sz val="11"/>
        <color theme="0"/>
        <rFont val="ＭＳ Ｐ明朝"/>
        <family val="1"/>
        <charset val="128"/>
      </rPr>
      <t>量</t>
    </r>
    <r>
      <rPr>
        <sz val="11"/>
        <color theme="0"/>
        <rFont val="Arial Narrow"/>
        <family val="2"/>
      </rPr>
      <t xml:space="preserve"> </t>
    </r>
    <r>
      <rPr>
        <sz val="11"/>
        <color theme="0"/>
        <rFont val="ＭＳ Ｐ明朝"/>
        <family val="1"/>
        <charset val="128"/>
      </rPr>
      <t>産
住　　　</t>
    </r>
    <r>
      <rPr>
        <sz val="11"/>
        <color theme="0"/>
        <rFont val="Arial Narrow"/>
        <family val="2"/>
      </rPr>
      <t xml:space="preserve">   </t>
    </r>
    <r>
      <rPr>
        <sz val="11"/>
        <color theme="0"/>
        <rFont val="ＭＳ Ｐ明朝"/>
        <family val="1"/>
        <charset val="128"/>
      </rPr>
      <t>宅</t>
    </r>
  </si>
  <si>
    <r>
      <rPr>
        <sz val="11"/>
        <color theme="0"/>
        <rFont val="ＭＳ Ｐ明朝"/>
        <family val="1"/>
        <charset val="128"/>
      </rPr>
      <t>ＳＲＣ住宅</t>
    </r>
  </si>
  <si>
    <r>
      <rPr>
        <sz val="11"/>
        <color theme="0"/>
        <rFont val="ＭＳ Ｐ明朝"/>
        <family val="1"/>
        <charset val="128"/>
      </rPr>
      <t>Ｒ</t>
    </r>
    <r>
      <rPr>
        <sz val="11"/>
        <color theme="0"/>
        <rFont val="Arial Narrow"/>
        <family val="2"/>
      </rPr>
      <t xml:space="preserve"> </t>
    </r>
    <r>
      <rPr>
        <sz val="11"/>
        <color theme="0"/>
        <rFont val="ＭＳ Ｐ明朝"/>
        <family val="1"/>
        <charset val="128"/>
      </rPr>
      <t>Ｃ</t>
    </r>
    <r>
      <rPr>
        <sz val="11"/>
        <color theme="0"/>
        <rFont val="Arial Narrow"/>
        <family val="2"/>
      </rPr>
      <t xml:space="preserve"> </t>
    </r>
    <r>
      <rPr>
        <sz val="11"/>
        <color theme="0"/>
        <rFont val="ＭＳ Ｐ明朝"/>
        <family val="1"/>
        <charset val="128"/>
      </rPr>
      <t>住</t>
    </r>
    <r>
      <rPr>
        <sz val="11"/>
        <color theme="0"/>
        <rFont val="Arial Narrow"/>
        <family val="2"/>
      </rPr>
      <t xml:space="preserve"> </t>
    </r>
    <r>
      <rPr>
        <sz val="11"/>
        <color theme="0"/>
        <rFont val="ＭＳ Ｐ明朝"/>
        <family val="1"/>
        <charset val="128"/>
      </rPr>
      <t>宅</t>
    </r>
  </si>
  <si>
    <r>
      <rPr>
        <sz val="11"/>
        <color theme="0"/>
        <rFont val="ＭＳ Ｐ明朝"/>
        <family val="1"/>
        <charset val="128"/>
      </rPr>
      <t>Ｓ</t>
    </r>
    <r>
      <rPr>
        <sz val="11"/>
        <color theme="0"/>
        <rFont val="Arial Narrow"/>
        <family val="2"/>
      </rPr>
      <t xml:space="preserve">  </t>
    </r>
    <r>
      <rPr>
        <sz val="11"/>
        <color theme="0"/>
        <rFont val="ＭＳ Ｐ明朝"/>
        <family val="1"/>
        <charset val="128"/>
      </rPr>
      <t>住</t>
    </r>
    <r>
      <rPr>
        <sz val="11"/>
        <color theme="0"/>
        <rFont val="Arial Narrow"/>
        <family val="2"/>
      </rPr>
      <t xml:space="preserve">  </t>
    </r>
    <r>
      <rPr>
        <sz val="11"/>
        <color theme="0"/>
        <rFont val="ＭＳ Ｐ明朝"/>
        <family val="1"/>
        <charset val="128"/>
      </rPr>
      <t>宅</t>
    </r>
  </si>
  <si>
    <r>
      <rPr>
        <sz val="11"/>
        <color theme="0"/>
        <rFont val="ＭＳ Ｐ明朝"/>
        <family val="1"/>
        <charset val="128"/>
      </rPr>
      <t>Ｃ</t>
    </r>
    <r>
      <rPr>
        <sz val="11"/>
        <color theme="0"/>
        <rFont val="Arial Narrow"/>
        <family val="2"/>
      </rPr>
      <t xml:space="preserve"> </t>
    </r>
    <r>
      <rPr>
        <sz val="11"/>
        <color theme="0"/>
        <rFont val="ＭＳ Ｐ明朝"/>
        <family val="1"/>
        <charset val="128"/>
      </rPr>
      <t>Ｂ</t>
    </r>
    <r>
      <rPr>
        <sz val="11"/>
        <color theme="0"/>
        <rFont val="Arial Narrow"/>
        <family val="2"/>
      </rPr>
      <t xml:space="preserve"> </t>
    </r>
    <r>
      <rPr>
        <sz val="11"/>
        <color theme="0"/>
        <rFont val="ＭＳ Ｐ明朝"/>
        <family val="1"/>
        <charset val="128"/>
      </rPr>
      <t>住</t>
    </r>
    <r>
      <rPr>
        <sz val="11"/>
        <color theme="0"/>
        <rFont val="Arial Narrow"/>
        <family val="2"/>
      </rPr>
      <t xml:space="preserve"> </t>
    </r>
    <r>
      <rPr>
        <sz val="11"/>
        <color theme="0"/>
        <rFont val="ＭＳ Ｐ明朝"/>
        <family val="1"/>
        <charset val="128"/>
      </rPr>
      <t>宅</t>
    </r>
  </si>
  <si>
    <r>
      <rPr>
        <sz val="11"/>
        <color theme="0"/>
        <rFont val="ＭＳ Ｐ明朝"/>
        <family val="1"/>
        <charset val="128"/>
      </rPr>
      <t>木</t>
    </r>
    <r>
      <rPr>
        <sz val="11"/>
        <color theme="0"/>
        <rFont val="Arial Narrow"/>
        <family val="2"/>
      </rPr>
      <t xml:space="preserve"> </t>
    </r>
    <r>
      <rPr>
        <sz val="11"/>
        <color theme="0"/>
        <rFont val="ＭＳ Ｐ明朝"/>
        <family val="1"/>
        <charset val="128"/>
      </rPr>
      <t>造</t>
    </r>
    <r>
      <rPr>
        <sz val="11"/>
        <color theme="0"/>
        <rFont val="Arial Narrow"/>
        <family val="2"/>
      </rPr>
      <t xml:space="preserve"> </t>
    </r>
    <r>
      <rPr>
        <sz val="11"/>
        <color theme="0"/>
        <rFont val="ＭＳ Ｐ明朝"/>
        <family val="1"/>
        <charset val="128"/>
      </rPr>
      <t>工</t>
    </r>
    <r>
      <rPr>
        <sz val="11"/>
        <color theme="0"/>
        <rFont val="Arial Narrow"/>
        <family val="2"/>
      </rPr>
      <t xml:space="preserve"> </t>
    </r>
    <r>
      <rPr>
        <sz val="11"/>
        <color theme="0"/>
        <rFont val="ＭＳ Ｐ明朝"/>
        <family val="1"/>
        <charset val="128"/>
      </rPr>
      <t>場</t>
    </r>
  </si>
  <si>
    <r>
      <rPr>
        <sz val="11"/>
        <color theme="0"/>
        <rFont val="ＭＳ Ｐ明朝"/>
        <family val="1"/>
        <charset val="128"/>
      </rPr>
      <t>木造事務所</t>
    </r>
  </si>
  <si>
    <r>
      <rPr>
        <sz val="11"/>
        <color theme="0"/>
        <rFont val="ＭＳ Ｐ明朝"/>
        <family val="1"/>
        <charset val="128"/>
      </rPr>
      <t>ＳＲＣ工場</t>
    </r>
  </si>
  <si>
    <r>
      <rPr>
        <sz val="11"/>
        <color theme="0"/>
        <rFont val="ＭＳ Ｐ明朝"/>
        <family val="1"/>
        <charset val="128"/>
      </rPr>
      <t>Ｓ</t>
    </r>
    <r>
      <rPr>
        <sz val="11"/>
        <color theme="0"/>
        <rFont val="Arial Narrow"/>
        <family val="2"/>
      </rPr>
      <t xml:space="preserve">  </t>
    </r>
    <r>
      <rPr>
        <sz val="11"/>
        <color theme="0"/>
        <rFont val="ＭＳ Ｐ明朝"/>
        <family val="1"/>
        <charset val="128"/>
      </rPr>
      <t>Ｒ</t>
    </r>
    <r>
      <rPr>
        <sz val="11"/>
        <color theme="0"/>
        <rFont val="Arial Narrow"/>
        <family val="2"/>
      </rPr>
      <t xml:space="preserve">  </t>
    </r>
    <r>
      <rPr>
        <sz val="11"/>
        <color theme="0"/>
        <rFont val="ＭＳ Ｐ明朝"/>
        <family val="1"/>
        <charset val="128"/>
      </rPr>
      <t>Ｃ
事</t>
    </r>
    <r>
      <rPr>
        <sz val="11"/>
        <color theme="0"/>
        <rFont val="Arial Narrow"/>
        <family val="2"/>
      </rPr>
      <t xml:space="preserve">  </t>
    </r>
    <r>
      <rPr>
        <sz val="11"/>
        <color theme="0"/>
        <rFont val="ＭＳ Ｐ明朝"/>
        <family val="1"/>
        <charset val="128"/>
      </rPr>
      <t>務</t>
    </r>
    <r>
      <rPr>
        <sz val="11"/>
        <color theme="0"/>
        <rFont val="Arial Narrow"/>
        <family val="2"/>
      </rPr>
      <t xml:space="preserve">  </t>
    </r>
    <r>
      <rPr>
        <sz val="11"/>
        <color theme="0"/>
        <rFont val="ＭＳ Ｐ明朝"/>
        <family val="1"/>
        <charset val="128"/>
      </rPr>
      <t>所</t>
    </r>
  </si>
  <si>
    <r>
      <rPr>
        <sz val="11"/>
        <color theme="0"/>
        <rFont val="ＭＳ Ｐ明朝"/>
        <family val="1"/>
        <charset val="128"/>
      </rPr>
      <t>Ｒ</t>
    </r>
    <r>
      <rPr>
        <sz val="11"/>
        <color theme="0"/>
        <rFont val="Arial Narrow"/>
        <family val="2"/>
      </rPr>
      <t xml:space="preserve"> </t>
    </r>
    <r>
      <rPr>
        <sz val="11"/>
        <color theme="0"/>
        <rFont val="ＭＳ Ｐ明朝"/>
        <family val="1"/>
        <charset val="128"/>
      </rPr>
      <t>Ｃ</t>
    </r>
    <r>
      <rPr>
        <sz val="11"/>
        <color theme="0"/>
        <rFont val="Arial Narrow"/>
        <family val="2"/>
      </rPr>
      <t xml:space="preserve"> </t>
    </r>
    <r>
      <rPr>
        <sz val="11"/>
        <color theme="0"/>
        <rFont val="ＭＳ Ｐ明朝"/>
        <family val="1"/>
        <charset val="128"/>
      </rPr>
      <t>工</t>
    </r>
    <r>
      <rPr>
        <sz val="11"/>
        <color theme="0"/>
        <rFont val="Arial Narrow"/>
        <family val="2"/>
      </rPr>
      <t xml:space="preserve"> </t>
    </r>
    <r>
      <rPr>
        <sz val="11"/>
        <color theme="0"/>
        <rFont val="ＭＳ Ｐ明朝"/>
        <family val="1"/>
        <charset val="128"/>
      </rPr>
      <t>場</t>
    </r>
  </si>
  <si>
    <r>
      <rPr>
        <sz val="11"/>
        <color theme="0"/>
        <rFont val="ＭＳ Ｐ明朝"/>
        <family val="1"/>
        <charset val="128"/>
      </rPr>
      <t>Ｒ</t>
    </r>
    <r>
      <rPr>
        <sz val="11"/>
        <color theme="0"/>
        <rFont val="Arial Narrow"/>
        <family val="2"/>
      </rPr>
      <t xml:space="preserve"> </t>
    </r>
    <r>
      <rPr>
        <sz val="11"/>
        <color theme="0"/>
        <rFont val="ＭＳ Ｐ明朝"/>
        <family val="1"/>
        <charset val="128"/>
      </rPr>
      <t>Ｃ</t>
    </r>
    <r>
      <rPr>
        <sz val="11"/>
        <color theme="0"/>
        <rFont val="Arial Narrow"/>
        <family val="2"/>
      </rPr>
      <t xml:space="preserve"> </t>
    </r>
    <r>
      <rPr>
        <sz val="11"/>
        <color theme="0"/>
        <rFont val="ＭＳ Ｐ明朝"/>
        <family val="1"/>
        <charset val="128"/>
      </rPr>
      <t>学</t>
    </r>
    <r>
      <rPr>
        <sz val="11"/>
        <color theme="0"/>
        <rFont val="Arial Narrow"/>
        <family val="2"/>
      </rPr>
      <t xml:space="preserve"> </t>
    </r>
    <r>
      <rPr>
        <sz val="11"/>
        <color theme="0"/>
        <rFont val="ＭＳ Ｐ明朝"/>
        <family val="1"/>
        <charset val="128"/>
      </rPr>
      <t>校</t>
    </r>
  </si>
  <si>
    <r>
      <rPr>
        <sz val="11"/>
        <color theme="0"/>
        <rFont val="ＭＳ Ｐ明朝"/>
        <family val="1"/>
        <charset val="128"/>
      </rPr>
      <t>ＲＣ事務所</t>
    </r>
  </si>
  <si>
    <r>
      <rPr>
        <sz val="11"/>
        <color theme="0"/>
        <rFont val="ＭＳ Ｐ明朝"/>
        <family val="1"/>
        <charset val="128"/>
      </rPr>
      <t>Ｓ</t>
    </r>
    <r>
      <rPr>
        <sz val="11"/>
        <color theme="0"/>
        <rFont val="Arial Narrow"/>
        <family val="2"/>
      </rPr>
      <t xml:space="preserve">  </t>
    </r>
    <r>
      <rPr>
        <sz val="11"/>
        <color theme="0"/>
        <rFont val="ＭＳ Ｐ明朝"/>
        <family val="1"/>
        <charset val="128"/>
      </rPr>
      <t>工</t>
    </r>
    <r>
      <rPr>
        <sz val="11"/>
        <color theme="0"/>
        <rFont val="Arial Narrow"/>
        <family val="2"/>
      </rPr>
      <t xml:space="preserve">  </t>
    </r>
    <r>
      <rPr>
        <sz val="11"/>
        <color theme="0"/>
        <rFont val="ＭＳ Ｐ明朝"/>
        <family val="1"/>
        <charset val="128"/>
      </rPr>
      <t>場</t>
    </r>
  </si>
  <si>
    <r>
      <rPr>
        <sz val="11"/>
        <color theme="0"/>
        <rFont val="ＭＳ Ｐ明朝"/>
        <family val="1"/>
        <charset val="128"/>
      </rPr>
      <t>Ｓ</t>
    </r>
    <r>
      <rPr>
        <sz val="11"/>
        <color theme="0"/>
        <rFont val="Arial Narrow"/>
        <family val="2"/>
      </rPr>
      <t xml:space="preserve"> </t>
    </r>
    <r>
      <rPr>
        <sz val="11"/>
        <color theme="0"/>
        <rFont val="ＭＳ Ｐ明朝"/>
        <family val="1"/>
        <charset val="128"/>
      </rPr>
      <t>事</t>
    </r>
    <r>
      <rPr>
        <sz val="11"/>
        <color theme="0"/>
        <rFont val="Arial Narrow"/>
        <family val="2"/>
      </rPr>
      <t xml:space="preserve"> </t>
    </r>
    <r>
      <rPr>
        <sz val="11"/>
        <color theme="0"/>
        <rFont val="ＭＳ Ｐ明朝"/>
        <family val="1"/>
        <charset val="128"/>
      </rPr>
      <t>務</t>
    </r>
    <r>
      <rPr>
        <sz val="11"/>
        <color theme="0"/>
        <rFont val="Arial Narrow"/>
        <family val="2"/>
      </rPr>
      <t xml:space="preserve"> </t>
    </r>
    <r>
      <rPr>
        <sz val="11"/>
        <color theme="0"/>
        <rFont val="ＭＳ Ｐ明朝"/>
        <family val="1"/>
        <charset val="128"/>
      </rPr>
      <t>所</t>
    </r>
  </si>
  <si>
    <r>
      <rPr>
        <sz val="11"/>
        <color theme="0"/>
        <rFont val="ＭＳ Ｐ明朝"/>
        <family val="1"/>
        <charset val="128"/>
      </rPr>
      <t>ＣＢ非住宅</t>
    </r>
  </si>
  <si>
    <r>
      <rPr>
        <sz val="11"/>
        <color theme="0"/>
        <rFont val="ＭＳ Ｐ明朝"/>
        <family val="1"/>
        <charset val="128"/>
      </rPr>
      <t>一</t>
    </r>
    <r>
      <rPr>
        <sz val="11"/>
        <color theme="0"/>
        <rFont val="Arial Narrow"/>
        <family val="2"/>
      </rPr>
      <t xml:space="preserve"> </t>
    </r>
    <r>
      <rPr>
        <sz val="11"/>
        <color theme="0"/>
        <rFont val="ＭＳ Ｐ明朝"/>
        <family val="1"/>
        <charset val="128"/>
      </rPr>
      <t>般</t>
    </r>
    <r>
      <rPr>
        <sz val="11"/>
        <color theme="0"/>
        <rFont val="Arial Narrow"/>
        <family val="2"/>
      </rPr>
      <t xml:space="preserve"> </t>
    </r>
    <r>
      <rPr>
        <sz val="11"/>
        <color theme="0"/>
        <rFont val="ＭＳ Ｐ明朝"/>
        <family val="1"/>
        <charset val="128"/>
      </rPr>
      <t>道</t>
    </r>
    <r>
      <rPr>
        <sz val="11"/>
        <color theme="0"/>
        <rFont val="Arial Narrow"/>
        <family val="2"/>
      </rPr>
      <t xml:space="preserve"> </t>
    </r>
    <r>
      <rPr>
        <sz val="11"/>
        <color theme="0"/>
        <rFont val="ＭＳ Ｐ明朝"/>
        <family val="1"/>
        <charset val="128"/>
      </rPr>
      <t>路</t>
    </r>
  </si>
  <si>
    <r>
      <rPr>
        <sz val="11"/>
        <color theme="0"/>
        <rFont val="ＭＳ Ｐ明朝"/>
        <family val="1"/>
        <charset val="128"/>
      </rPr>
      <t>有</t>
    </r>
    <r>
      <rPr>
        <sz val="11"/>
        <color theme="0"/>
        <rFont val="Arial Narrow"/>
        <family val="2"/>
      </rPr>
      <t xml:space="preserve"> </t>
    </r>
    <r>
      <rPr>
        <sz val="11"/>
        <color theme="0"/>
        <rFont val="ＭＳ Ｐ明朝"/>
        <family val="1"/>
        <charset val="128"/>
      </rPr>
      <t>料</t>
    </r>
    <r>
      <rPr>
        <sz val="11"/>
        <color theme="0"/>
        <rFont val="Arial Narrow"/>
        <family val="2"/>
      </rPr>
      <t xml:space="preserve"> </t>
    </r>
    <r>
      <rPr>
        <sz val="11"/>
        <color theme="0"/>
        <rFont val="ＭＳ Ｐ明朝"/>
        <family val="1"/>
        <charset val="128"/>
      </rPr>
      <t>道</t>
    </r>
    <r>
      <rPr>
        <sz val="11"/>
        <color theme="0"/>
        <rFont val="Arial Narrow"/>
        <family val="2"/>
      </rPr>
      <t xml:space="preserve"> </t>
    </r>
    <r>
      <rPr>
        <sz val="11"/>
        <color theme="0"/>
        <rFont val="ＭＳ Ｐ明朝"/>
        <family val="1"/>
        <charset val="128"/>
      </rPr>
      <t>路</t>
    </r>
  </si>
  <si>
    <r>
      <rPr>
        <sz val="11"/>
        <color theme="0"/>
        <rFont val="ＭＳ Ｐ明朝"/>
        <family val="1"/>
        <charset val="128"/>
      </rPr>
      <t>河</t>
    </r>
    <r>
      <rPr>
        <sz val="11"/>
        <color theme="0"/>
        <rFont val="Arial Narrow"/>
        <family val="2"/>
      </rPr>
      <t xml:space="preserve"> </t>
    </r>
    <r>
      <rPr>
        <sz val="11"/>
        <color theme="0"/>
        <rFont val="ＭＳ Ｐ明朝"/>
        <family val="1"/>
        <charset val="128"/>
      </rPr>
      <t>川</t>
    </r>
    <r>
      <rPr>
        <sz val="11"/>
        <color theme="0"/>
        <rFont val="Arial Narrow"/>
        <family val="2"/>
      </rPr>
      <t xml:space="preserve"> </t>
    </r>
    <r>
      <rPr>
        <sz val="11"/>
        <color theme="0"/>
        <rFont val="ＭＳ Ｐ明朝"/>
        <family val="1"/>
        <charset val="128"/>
      </rPr>
      <t>改</t>
    </r>
    <r>
      <rPr>
        <sz val="11"/>
        <color theme="0"/>
        <rFont val="Arial Narrow"/>
        <family val="2"/>
      </rPr>
      <t xml:space="preserve"> </t>
    </r>
    <r>
      <rPr>
        <sz val="11"/>
        <color theme="0"/>
        <rFont val="ＭＳ Ｐ明朝"/>
        <family val="1"/>
        <charset val="128"/>
      </rPr>
      <t>修</t>
    </r>
  </si>
  <si>
    <r>
      <rPr>
        <sz val="11"/>
        <color theme="0"/>
        <rFont val="ＭＳ Ｐ明朝"/>
        <family val="1"/>
        <charset val="128"/>
      </rPr>
      <t>河</t>
    </r>
    <r>
      <rPr>
        <sz val="11"/>
        <color theme="0"/>
        <rFont val="Arial Narrow"/>
        <family val="2"/>
      </rPr>
      <t xml:space="preserve"> </t>
    </r>
    <r>
      <rPr>
        <sz val="11"/>
        <color theme="0"/>
        <rFont val="ＭＳ Ｐ明朝"/>
        <family val="1"/>
        <charset val="128"/>
      </rPr>
      <t>川</t>
    </r>
    <r>
      <rPr>
        <sz val="11"/>
        <color theme="0"/>
        <rFont val="Arial Narrow"/>
        <family val="2"/>
      </rPr>
      <t xml:space="preserve"> </t>
    </r>
    <r>
      <rPr>
        <sz val="11"/>
        <color theme="0"/>
        <rFont val="ＭＳ Ｐ明朝"/>
        <family val="1"/>
        <charset val="128"/>
      </rPr>
      <t>総</t>
    </r>
    <r>
      <rPr>
        <sz val="11"/>
        <color theme="0"/>
        <rFont val="Arial Narrow"/>
        <family val="2"/>
      </rPr>
      <t xml:space="preserve"> </t>
    </r>
    <r>
      <rPr>
        <sz val="11"/>
        <color theme="0"/>
        <rFont val="ＭＳ Ｐ明朝"/>
        <family val="1"/>
        <charset val="128"/>
      </rPr>
      <t>合開発</t>
    </r>
    <rPh sb="7" eb="9">
      <t>カイハツ</t>
    </rPh>
    <phoneticPr fontId="4"/>
  </si>
  <si>
    <r>
      <rPr>
        <sz val="11"/>
        <color theme="0"/>
        <rFont val="ＭＳ Ｐ明朝"/>
        <family val="1"/>
        <charset val="128"/>
      </rPr>
      <t>砂</t>
    </r>
    <r>
      <rPr>
        <sz val="11"/>
        <color theme="0"/>
        <rFont val="Arial Narrow"/>
        <family val="2"/>
      </rPr>
      <t xml:space="preserve">     </t>
    </r>
    <r>
      <rPr>
        <sz val="11"/>
        <color theme="0"/>
        <rFont val="ＭＳ Ｐ明朝"/>
        <family val="1"/>
        <charset val="128"/>
      </rPr>
      <t>防</t>
    </r>
  </si>
  <si>
    <r>
      <rPr>
        <sz val="11"/>
        <color theme="0"/>
        <rFont val="ＭＳ Ｐゴシック"/>
        <family val="2"/>
        <charset val="128"/>
      </rPr>
      <t>基本分類</t>
    </r>
    <rPh sb="0" eb="2">
      <t>キホン</t>
    </rPh>
    <rPh sb="2" eb="4">
      <t>ブンルイ</t>
    </rPh>
    <phoneticPr fontId="4"/>
  </si>
  <si>
    <r>
      <rPr>
        <sz val="11"/>
        <color theme="0"/>
        <rFont val="ＭＳ Ｐ明朝"/>
        <family val="1"/>
        <charset val="128"/>
      </rPr>
      <t>住</t>
    </r>
    <r>
      <rPr>
        <sz val="11"/>
        <color theme="0"/>
        <rFont val="Arial Narrow"/>
        <family val="2"/>
      </rPr>
      <t xml:space="preserve"> </t>
    </r>
    <r>
      <rPr>
        <sz val="11"/>
        <color theme="0"/>
        <rFont val="ＭＳ Ｐ明朝"/>
        <family val="1"/>
        <charset val="128"/>
      </rPr>
      <t>宅</t>
    </r>
    <r>
      <rPr>
        <sz val="11"/>
        <color theme="0"/>
        <rFont val="Arial Narrow"/>
        <family val="2"/>
      </rPr>
      <t xml:space="preserve"> </t>
    </r>
    <r>
      <rPr>
        <sz val="11"/>
        <color theme="0"/>
        <rFont val="ＭＳ Ｐ明朝"/>
        <family val="1"/>
        <charset val="128"/>
      </rPr>
      <t>建</t>
    </r>
    <r>
      <rPr>
        <sz val="11"/>
        <color theme="0"/>
        <rFont val="Arial Narrow"/>
        <family val="2"/>
      </rPr>
      <t xml:space="preserve"> </t>
    </r>
    <r>
      <rPr>
        <sz val="11"/>
        <color theme="0"/>
        <rFont val="ＭＳ Ｐ明朝"/>
        <family val="1"/>
        <charset val="128"/>
      </rPr>
      <t>築
（</t>
    </r>
    <r>
      <rPr>
        <sz val="11"/>
        <color theme="0"/>
        <rFont val="Arial Narrow"/>
        <family val="2"/>
      </rPr>
      <t xml:space="preserve"> </t>
    </r>
    <r>
      <rPr>
        <sz val="11"/>
        <color theme="0"/>
        <rFont val="ＭＳ Ｐ明朝"/>
        <family val="1"/>
        <charset val="128"/>
      </rPr>
      <t>木</t>
    </r>
    <r>
      <rPr>
        <sz val="11"/>
        <color theme="0"/>
        <rFont val="Arial Narrow"/>
        <family val="2"/>
      </rPr>
      <t xml:space="preserve"> </t>
    </r>
    <r>
      <rPr>
        <sz val="11"/>
        <color theme="0"/>
        <rFont val="ＭＳ Ｐ明朝"/>
        <family val="1"/>
        <charset val="128"/>
      </rPr>
      <t>造</t>
    </r>
    <r>
      <rPr>
        <sz val="11"/>
        <color theme="0"/>
        <rFont val="Arial Narrow"/>
        <family val="2"/>
      </rPr>
      <t xml:space="preserve"> </t>
    </r>
    <r>
      <rPr>
        <sz val="11"/>
        <color theme="0"/>
        <rFont val="ＭＳ Ｐ明朝"/>
        <family val="1"/>
        <charset val="128"/>
      </rPr>
      <t>）　　　　　　　　</t>
    </r>
  </si>
  <si>
    <r>
      <rPr>
        <sz val="11"/>
        <color theme="0"/>
        <rFont val="ＭＳ Ｐ明朝"/>
        <family val="1"/>
        <charset val="128"/>
      </rPr>
      <t>住</t>
    </r>
    <r>
      <rPr>
        <sz val="11"/>
        <color theme="0"/>
        <rFont val="Arial Narrow"/>
        <family val="2"/>
      </rPr>
      <t xml:space="preserve"> </t>
    </r>
    <r>
      <rPr>
        <sz val="11"/>
        <color theme="0"/>
        <rFont val="ＭＳ Ｐ明朝"/>
        <family val="1"/>
        <charset val="128"/>
      </rPr>
      <t>宅</t>
    </r>
    <r>
      <rPr>
        <sz val="11"/>
        <color theme="0"/>
        <rFont val="Arial Narrow"/>
        <family val="2"/>
      </rPr>
      <t xml:space="preserve"> </t>
    </r>
    <r>
      <rPr>
        <sz val="11"/>
        <color theme="0"/>
        <rFont val="ＭＳ Ｐ明朝"/>
        <family val="1"/>
        <charset val="128"/>
      </rPr>
      <t>建</t>
    </r>
    <r>
      <rPr>
        <sz val="11"/>
        <color theme="0"/>
        <rFont val="Arial Narrow"/>
        <family val="2"/>
      </rPr>
      <t xml:space="preserve"> </t>
    </r>
    <r>
      <rPr>
        <sz val="11"/>
        <color theme="0"/>
        <rFont val="ＭＳ Ｐ明朝"/>
        <family val="1"/>
        <charset val="128"/>
      </rPr>
      <t>築
（非</t>
    </r>
    <r>
      <rPr>
        <sz val="11"/>
        <color theme="0"/>
        <rFont val="Arial Narrow"/>
        <family val="2"/>
      </rPr>
      <t xml:space="preserve"> </t>
    </r>
    <r>
      <rPr>
        <sz val="11"/>
        <color theme="0"/>
        <rFont val="ＭＳ Ｐ明朝"/>
        <family val="1"/>
        <charset val="128"/>
      </rPr>
      <t>木</t>
    </r>
    <r>
      <rPr>
        <sz val="11"/>
        <color theme="0"/>
        <rFont val="Arial Narrow"/>
        <family val="2"/>
      </rPr>
      <t xml:space="preserve"> </t>
    </r>
    <r>
      <rPr>
        <sz val="11"/>
        <color theme="0"/>
        <rFont val="ＭＳ Ｐ明朝"/>
        <family val="1"/>
        <charset val="128"/>
      </rPr>
      <t>造）</t>
    </r>
  </si>
  <si>
    <r>
      <rPr>
        <sz val="11"/>
        <color theme="0"/>
        <rFont val="ＭＳ Ｐ明朝"/>
        <family val="1"/>
        <charset val="128"/>
      </rPr>
      <t>非住宅建築
（</t>
    </r>
    <r>
      <rPr>
        <sz val="11"/>
        <color theme="0"/>
        <rFont val="Arial Narrow"/>
        <family val="2"/>
      </rPr>
      <t xml:space="preserve"> </t>
    </r>
    <r>
      <rPr>
        <sz val="11"/>
        <color theme="0"/>
        <rFont val="ＭＳ Ｐ明朝"/>
        <family val="1"/>
        <charset val="128"/>
      </rPr>
      <t>木</t>
    </r>
    <r>
      <rPr>
        <sz val="11"/>
        <color theme="0"/>
        <rFont val="Arial Narrow"/>
        <family val="2"/>
      </rPr>
      <t xml:space="preserve"> </t>
    </r>
    <r>
      <rPr>
        <sz val="11"/>
        <color theme="0"/>
        <rFont val="ＭＳ Ｐ明朝"/>
        <family val="1"/>
        <charset val="128"/>
      </rPr>
      <t>造</t>
    </r>
    <r>
      <rPr>
        <sz val="11"/>
        <color theme="0"/>
        <rFont val="Arial Narrow"/>
        <family val="2"/>
      </rPr>
      <t xml:space="preserve"> </t>
    </r>
    <r>
      <rPr>
        <sz val="11"/>
        <color theme="0"/>
        <rFont val="ＭＳ Ｐ明朝"/>
        <family val="1"/>
        <charset val="128"/>
      </rPr>
      <t>）</t>
    </r>
  </si>
  <si>
    <r>
      <rPr>
        <sz val="11"/>
        <color theme="0"/>
        <rFont val="ＭＳ Ｐ明朝"/>
        <family val="1"/>
        <charset val="128"/>
      </rPr>
      <t>非住宅建築
（非木造）</t>
    </r>
  </si>
  <si>
    <r>
      <rPr>
        <sz val="11"/>
        <color theme="0"/>
        <rFont val="ＭＳ Ｐ明朝"/>
        <family val="1"/>
        <charset val="128"/>
      </rPr>
      <t>道</t>
    </r>
    <r>
      <rPr>
        <sz val="11"/>
        <color theme="0"/>
        <rFont val="Arial Narrow"/>
        <family val="2"/>
      </rPr>
      <t xml:space="preserve">    </t>
    </r>
    <r>
      <rPr>
        <sz val="11"/>
        <color theme="0"/>
        <rFont val="ＭＳ Ｐ明朝"/>
        <family val="1"/>
        <charset val="128"/>
      </rPr>
      <t>路</t>
    </r>
  </si>
  <si>
    <r>
      <rPr>
        <sz val="11"/>
        <color theme="0"/>
        <rFont val="ＭＳ Ｐ明朝"/>
        <family val="1"/>
        <charset val="128"/>
      </rPr>
      <t>区</t>
    </r>
    <r>
      <rPr>
        <sz val="11"/>
        <color theme="0"/>
        <rFont val="Arial Narrow"/>
        <family val="2"/>
      </rPr>
      <t xml:space="preserve"> </t>
    </r>
    <r>
      <rPr>
        <sz val="11"/>
        <color theme="0"/>
        <rFont val="ＭＳ Ｐ明朝"/>
        <family val="1"/>
        <charset val="128"/>
      </rPr>
      <t>画</t>
    </r>
    <r>
      <rPr>
        <sz val="11"/>
        <color theme="0"/>
        <rFont val="Arial Narrow"/>
        <family val="2"/>
      </rPr>
      <t xml:space="preserve"> </t>
    </r>
    <r>
      <rPr>
        <sz val="11"/>
        <color theme="0"/>
        <rFont val="ＭＳ Ｐ明朝"/>
        <family val="1"/>
        <charset val="128"/>
      </rPr>
      <t>整</t>
    </r>
    <r>
      <rPr>
        <sz val="11"/>
        <color theme="0"/>
        <rFont val="Arial Narrow"/>
        <family val="2"/>
      </rPr>
      <t xml:space="preserve"> </t>
    </r>
    <r>
      <rPr>
        <sz val="11"/>
        <color theme="0"/>
        <rFont val="ＭＳ Ｐ明朝"/>
        <family val="1"/>
        <charset val="128"/>
      </rPr>
      <t>理</t>
    </r>
  </si>
  <si>
    <r>
      <rPr>
        <sz val="11"/>
        <color theme="0"/>
        <rFont val="ＭＳ Ｐ明朝"/>
        <family val="1"/>
        <charset val="128"/>
      </rPr>
      <t>治</t>
    </r>
    <r>
      <rPr>
        <sz val="11"/>
        <color theme="0"/>
        <rFont val="Arial Narrow"/>
        <family val="2"/>
      </rPr>
      <t xml:space="preserve">     </t>
    </r>
    <r>
      <rPr>
        <sz val="11"/>
        <color theme="0"/>
        <rFont val="ＭＳ Ｐ明朝"/>
        <family val="1"/>
        <charset val="128"/>
      </rPr>
      <t>水</t>
    </r>
  </si>
  <si>
    <r>
      <rPr>
        <sz val="11"/>
        <color theme="0"/>
        <rFont val="ＭＳ Ｐ明朝"/>
        <family val="1"/>
        <charset val="128"/>
      </rPr>
      <t>下</t>
    </r>
    <r>
      <rPr>
        <sz val="11"/>
        <color theme="0"/>
        <rFont val="Arial Narrow"/>
        <family val="2"/>
      </rPr>
      <t xml:space="preserve"> </t>
    </r>
    <r>
      <rPr>
        <sz val="11"/>
        <color theme="0"/>
        <rFont val="ＭＳ Ｐ明朝"/>
        <family val="1"/>
        <charset val="128"/>
      </rPr>
      <t>水</t>
    </r>
    <r>
      <rPr>
        <sz val="11"/>
        <color theme="0"/>
        <rFont val="Arial Narrow"/>
        <family val="2"/>
      </rPr>
      <t xml:space="preserve"> </t>
    </r>
    <r>
      <rPr>
        <sz val="11"/>
        <color theme="0"/>
        <rFont val="ＭＳ Ｐ明朝"/>
        <family val="1"/>
        <charset val="128"/>
      </rPr>
      <t>道</t>
    </r>
  </si>
  <si>
    <r>
      <rPr>
        <sz val="11"/>
        <color theme="0"/>
        <rFont val="ＭＳ Ｐ明朝"/>
        <family val="1"/>
        <charset val="128"/>
      </rPr>
      <t>廃棄物処理施設</t>
    </r>
    <rPh sb="0" eb="3">
      <t>ハイキブツ</t>
    </rPh>
    <rPh sb="3" eb="5">
      <t>ショリ</t>
    </rPh>
    <rPh sb="5" eb="7">
      <t>シセツ</t>
    </rPh>
    <phoneticPr fontId="5"/>
  </si>
  <si>
    <r>
      <rPr>
        <sz val="11"/>
        <color theme="0"/>
        <rFont val="ＭＳ Ｐ明朝"/>
        <family val="1"/>
        <charset val="128"/>
      </rPr>
      <t>公</t>
    </r>
    <r>
      <rPr>
        <sz val="11"/>
        <color theme="0"/>
        <rFont val="Arial Narrow"/>
        <family val="2"/>
      </rPr>
      <t xml:space="preserve">     </t>
    </r>
    <r>
      <rPr>
        <sz val="11"/>
        <color theme="0"/>
        <rFont val="ＭＳ Ｐ明朝"/>
        <family val="1"/>
        <charset val="128"/>
      </rPr>
      <t>園</t>
    </r>
  </si>
  <si>
    <r>
      <rPr>
        <sz val="11"/>
        <color theme="0"/>
        <rFont val="ＭＳ Ｐ明朝"/>
        <family val="1"/>
        <charset val="128"/>
      </rPr>
      <t>災</t>
    </r>
    <r>
      <rPr>
        <sz val="11"/>
        <color theme="0"/>
        <rFont val="Arial Narrow"/>
        <family val="2"/>
      </rPr>
      <t xml:space="preserve"> </t>
    </r>
    <r>
      <rPr>
        <sz val="11"/>
        <color theme="0"/>
        <rFont val="ＭＳ Ｐ明朝"/>
        <family val="1"/>
        <charset val="128"/>
      </rPr>
      <t>害</t>
    </r>
    <r>
      <rPr>
        <sz val="11"/>
        <color theme="0"/>
        <rFont val="Arial Narrow"/>
        <family val="2"/>
      </rPr>
      <t xml:space="preserve"> </t>
    </r>
    <r>
      <rPr>
        <sz val="11"/>
        <color theme="0"/>
        <rFont val="ＭＳ Ｐ明朝"/>
        <family val="1"/>
        <charset val="128"/>
      </rPr>
      <t>復</t>
    </r>
    <r>
      <rPr>
        <sz val="11"/>
        <color theme="0"/>
        <rFont val="Arial Narrow"/>
        <family val="2"/>
      </rPr>
      <t xml:space="preserve"> </t>
    </r>
    <r>
      <rPr>
        <sz val="11"/>
        <color theme="0"/>
        <rFont val="ＭＳ Ｐ明朝"/>
        <family val="1"/>
        <charset val="128"/>
      </rPr>
      <t>旧</t>
    </r>
  </si>
  <si>
    <r>
      <rPr>
        <sz val="11"/>
        <color theme="0"/>
        <rFont val="ＭＳ Ｐゴシック"/>
        <family val="2"/>
        <charset val="128"/>
      </rPr>
      <t>小分類</t>
    </r>
    <rPh sb="0" eb="3">
      <t>ショウブンルイ</t>
    </rPh>
    <phoneticPr fontId="4"/>
  </si>
  <si>
    <r>
      <rPr>
        <sz val="11"/>
        <color theme="0"/>
        <rFont val="ＭＳ Ｐ明朝"/>
        <family val="1"/>
        <charset val="128"/>
      </rPr>
      <t>道</t>
    </r>
    <r>
      <rPr>
        <sz val="11"/>
        <color theme="0"/>
        <rFont val="Arial Narrow"/>
        <family val="2"/>
      </rPr>
      <t xml:space="preserve"> </t>
    </r>
    <r>
      <rPr>
        <sz val="11"/>
        <color theme="0"/>
        <rFont val="ＭＳ Ｐ明朝"/>
        <family val="1"/>
        <charset val="128"/>
      </rPr>
      <t>路</t>
    </r>
    <r>
      <rPr>
        <sz val="11"/>
        <color theme="0"/>
        <rFont val="Arial Narrow"/>
        <family val="2"/>
      </rPr>
      <t xml:space="preserve"> </t>
    </r>
    <r>
      <rPr>
        <sz val="11"/>
        <color theme="0"/>
        <rFont val="ＭＳ Ｐ明朝"/>
        <family val="1"/>
        <charset val="128"/>
      </rPr>
      <t>関</t>
    </r>
    <r>
      <rPr>
        <sz val="11"/>
        <color theme="0"/>
        <rFont val="Arial Narrow"/>
        <family val="2"/>
      </rPr>
      <t xml:space="preserve"> </t>
    </r>
    <r>
      <rPr>
        <sz val="11"/>
        <color theme="0"/>
        <rFont val="ＭＳ Ｐ明朝"/>
        <family val="1"/>
        <charset val="128"/>
      </rPr>
      <t>係
公</t>
    </r>
    <r>
      <rPr>
        <sz val="11"/>
        <color theme="0"/>
        <rFont val="Arial Narrow"/>
        <family val="2"/>
      </rPr>
      <t xml:space="preserve"> </t>
    </r>
    <r>
      <rPr>
        <sz val="11"/>
        <color theme="0"/>
        <rFont val="ＭＳ Ｐ明朝"/>
        <family val="1"/>
        <charset val="128"/>
      </rPr>
      <t>共</t>
    </r>
    <r>
      <rPr>
        <sz val="11"/>
        <color theme="0"/>
        <rFont val="Arial Narrow"/>
        <family val="2"/>
      </rPr>
      <t xml:space="preserve"> </t>
    </r>
    <r>
      <rPr>
        <sz val="11"/>
        <color theme="0"/>
        <rFont val="ＭＳ Ｐ明朝"/>
        <family val="1"/>
        <charset val="128"/>
      </rPr>
      <t>事</t>
    </r>
    <r>
      <rPr>
        <sz val="11"/>
        <color theme="0"/>
        <rFont val="Arial Narrow"/>
        <family val="2"/>
      </rPr>
      <t xml:space="preserve"> </t>
    </r>
    <r>
      <rPr>
        <sz val="11"/>
        <color theme="0"/>
        <rFont val="ＭＳ Ｐ明朝"/>
        <family val="1"/>
        <charset val="128"/>
      </rPr>
      <t>業</t>
    </r>
  </si>
  <si>
    <r>
      <rPr>
        <sz val="11"/>
        <color theme="0"/>
        <rFont val="ＭＳ Ｐ明朝"/>
        <family val="1"/>
        <charset val="128"/>
      </rPr>
      <t>河川・下水
道・その他
の公共事業</t>
    </r>
  </si>
  <si>
    <r>
      <rPr>
        <sz val="11"/>
        <color theme="0"/>
        <rFont val="ＭＳ Ｐ明朝"/>
        <family val="1"/>
        <charset val="128"/>
      </rPr>
      <t>農</t>
    </r>
    <r>
      <rPr>
        <sz val="11"/>
        <color theme="0"/>
        <rFont val="Arial Narrow"/>
        <family val="2"/>
      </rPr>
      <t xml:space="preserve"> </t>
    </r>
    <r>
      <rPr>
        <sz val="11"/>
        <color theme="0"/>
        <rFont val="ＭＳ Ｐ明朝"/>
        <family val="1"/>
        <charset val="128"/>
      </rPr>
      <t>林</t>
    </r>
    <r>
      <rPr>
        <sz val="11"/>
        <color theme="0"/>
        <rFont val="Arial Narrow"/>
        <family val="2"/>
      </rPr>
      <t xml:space="preserve"> </t>
    </r>
    <r>
      <rPr>
        <sz val="11"/>
        <color theme="0"/>
        <rFont val="ＭＳ Ｐ明朝"/>
        <family val="1"/>
        <charset val="128"/>
      </rPr>
      <t>関</t>
    </r>
    <r>
      <rPr>
        <sz val="11"/>
        <color theme="0"/>
        <rFont val="Arial Narrow"/>
        <family val="2"/>
      </rPr>
      <t xml:space="preserve"> </t>
    </r>
    <r>
      <rPr>
        <sz val="11"/>
        <color theme="0"/>
        <rFont val="ＭＳ Ｐ明朝"/>
        <family val="1"/>
        <charset val="128"/>
      </rPr>
      <t>係
公</t>
    </r>
    <r>
      <rPr>
        <sz val="11"/>
        <color theme="0"/>
        <rFont val="Arial Narrow"/>
        <family val="2"/>
      </rPr>
      <t xml:space="preserve"> </t>
    </r>
    <r>
      <rPr>
        <sz val="11"/>
        <color theme="0"/>
        <rFont val="ＭＳ Ｐ明朝"/>
        <family val="1"/>
        <charset val="128"/>
      </rPr>
      <t>共</t>
    </r>
    <r>
      <rPr>
        <sz val="11"/>
        <color theme="0"/>
        <rFont val="Arial Narrow"/>
        <family val="2"/>
      </rPr>
      <t xml:space="preserve"> </t>
    </r>
    <r>
      <rPr>
        <sz val="11"/>
        <color theme="0"/>
        <rFont val="ＭＳ Ｐ明朝"/>
        <family val="1"/>
        <charset val="128"/>
      </rPr>
      <t>事</t>
    </r>
    <r>
      <rPr>
        <sz val="11"/>
        <color theme="0"/>
        <rFont val="Arial Narrow"/>
        <family val="2"/>
      </rPr>
      <t xml:space="preserve"> </t>
    </r>
    <r>
      <rPr>
        <sz val="11"/>
        <color theme="0"/>
        <rFont val="ＭＳ Ｐ明朝"/>
        <family val="1"/>
        <charset val="128"/>
      </rPr>
      <t>業</t>
    </r>
  </si>
  <si>
    <r>
      <rPr>
        <sz val="11"/>
        <color theme="0"/>
        <rFont val="ＭＳ Ｐ明朝"/>
        <family val="1"/>
        <charset val="128"/>
      </rPr>
      <t>鉄</t>
    </r>
    <r>
      <rPr>
        <sz val="11"/>
        <color theme="0"/>
        <rFont val="Arial Narrow"/>
        <family val="2"/>
      </rPr>
      <t xml:space="preserve"> </t>
    </r>
    <r>
      <rPr>
        <sz val="11"/>
        <color theme="0"/>
        <rFont val="ＭＳ Ｐ明朝"/>
        <family val="1"/>
        <charset val="128"/>
      </rPr>
      <t>道</t>
    </r>
    <r>
      <rPr>
        <sz val="11"/>
        <color theme="0"/>
        <rFont val="Arial Narrow"/>
        <family val="2"/>
      </rPr>
      <t xml:space="preserve"> </t>
    </r>
    <r>
      <rPr>
        <sz val="11"/>
        <color theme="0"/>
        <rFont val="ＭＳ Ｐ明朝"/>
        <family val="1"/>
        <charset val="128"/>
      </rPr>
      <t>軌</t>
    </r>
    <r>
      <rPr>
        <sz val="11"/>
        <color theme="0"/>
        <rFont val="Arial Narrow"/>
        <family val="2"/>
      </rPr>
      <t xml:space="preserve"> </t>
    </r>
    <r>
      <rPr>
        <sz val="11"/>
        <color theme="0"/>
        <rFont val="ＭＳ Ｐ明朝"/>
        <family val="1"/>
        <charset val="128"/>
      </rPr>
      <t>道
建</t>
    </r>
    <r>
      <rPr>
        <sz val="11"/>
        <color theme="0"/>
        <rFont val="Arial Narrow"/>
        <family val="2"/>
      </rPr>
      <t xml:space="preserve">         </t>
    </r>
    <r>
      <rPr>
        <sz val="11"/>
        <color theme="0"/>
        <rFont val="ＭＳ Ｐ明朝"/>
        <family val="1"/>
        <charset val="128"/>
      </rPr>
      <t>設</t>
    </r>
  </si>
  <si>
    <r>
      <rPr>
        <sz val="11"/>
        <color theme="0"/>
        <rFont val="ＭＳ Ｐ明朝"/>
        <family val="1"/>
        <charset val="128"/>
      </rPr>
      <t>電</t>
    </r>
    <r>
      <rPr>
        <sz val="11"/>
        <color theme="0"/>
        <rFont val="Arial Narrow"/>
        <family val="2"/>
      </rPr>
      <t xml:space="preserve"> </t>
    </r>
    <r>
      <rPr>
        <sz val="11"/>
        <color theme="0"/>
        <rFont val="ＭＳ Ｐ明朝"/>
        <family val="1"/>
        <charset val="128"/>
      </rPr>
      <t>力</t>
    </r>
    <r>
      <rPr>
        <sz val="11"/>
        <color theme="0"/>
        <rFont val="Arial Narrow"/>
        <family val="2"/>
      </rPr>
      <t xml:space="preserve"> </t>
    </r>
    <r>
      <rPr>
        <sz val="11"/>
        <color theme="0"/>
        <rFont val="ＭＳ Ｐ明朝"/>
        <family val="1"/>
        <charset val="128"/>
      </rPr>
      <t>施</t>
    </r>
    <r>
      <rPr>
        <sz val="11"/>
        <color theme="0"/>
        <rFont val="Arial Narrow"/>
        <family val="2"/>
      </rPr>
      <t xml:space="preserve"> </t>
    </r>
    <r>
      <rPr>
        <sz val="11"/>
        <color theme="0"/>
        <rFont val="ＭＳ Ｐ明朝"/>
        <family val="1"/>
        <charset val="128"/>
      </rPr>
      <t>設
建</t>
    </r>
    <r>
      <rPr>
        <sz val="11"/>
        <color theme="0"/>
        <rFont val="Arial Narrow"/>
        <family val="2"/>
      </rPr>
      <t xml:space="preserve">         </t>
    </r>
    <r>
      <rPr>
        <sz val="11"/>
        <color theme="0"/>
        <rFont val="ＭＳ Ｐ明朝"/>
        <family val="1"/>
        <charset val="128"/>
      </rPr>
      <t>設</t>
    </r>
  </si>
  <si>
    <r>
      <rPr>
        <sz val="11"/>
        <color theme="0"/>
        <rFont val="ＭＳ Ｐ明朝"/>
        <family val="1"/>
        <charset val="128"/>
      </rPr>
      <t>電</t>
    </r>
    <r>
      <rPr>
        <sz val="11"/>
        <color theme="0"/>
        <rFont val="Arial Narrow"/>
        <family val="2"/>
      </rPr>
      <t xml:space="preserve"> </t>
    </r>
    <r>
      <rPr>
        <sz val="11"/>
        <color theme="0"/>
        <rFont val="ＭＳ Ｐ明朝"/>
        <family val="1"/>
        <charset val="128"/>
      </rPr>
      <t>気</t>
    </r>
    <r>
      <rPr>
        <sz val="11"/>
        <color theme="0"/>
        <rFont val="Arial Narrow"/>
        <family val="2"/>
      </rPr>
      <t xml:space="preserve"> </t>
    </r>
    <r>
      <rPr>
        <sz val="11"/>
        <color theme="0"/>
        <rFont val="ＭＳ Ｐ明朝"/>
        <family val="1"/>
        <charset val="128"/>
      </rPr>
      <t>通</t>
    </r>
    <r>
      <rPr>
        <sz val="11"/>
        <color theme="0"/>
        <rFont val="Arial Narrow"/>
        <family val="2"/>
      </rPr>
      <t xml:space="preserve"> </t>
    </r>
    <r>
      <rPr>
        <sz val="11"/>
        <color theme="0"/>
        <rFont val="ＭＳ Ｐ明朝"/>
        <family val="1"/>
        <charset val="128"/>
      </rPr>
      <t>信
施</t>
    </r>
    <r>
      <rPr>
        <sz val="11"/>
        <color theme="0"/>
        <rFont val="Arial Narrow"/>
        <family val="2"/>
      </rPr>
      <t xml:space="preserve"> </t>
    </r>
    <r>
      <rPr>
        <sz val="11"/>
        <color theme="0"/>
        <rFont val="ＭＳ Ｐ明朝"/>
        <family val="1"/>
        <charset val="128"/>
      </rPr>
      <t>設</t>
    </r>
    <r>
      <rPr>
        <sz val="11"/>
        <color theme="0"/>
        <rFont val="Arial Narrow"/>
        <family val="2"/>
      </rPr>
      <t xml:space="preserve"> </t>
    </r>
    <r>
      <rPr>
        <sz val="11"/>
        <color theme="0"/>
        <rFont val="ＭＳ Ｐ明朝"/>
        <family val="1"/>
        <charset val="128"/>
      </rPr>
      <t>建</t>
    </r>
    <r>
      <rPr>
        <sz val="11"/>
        <color theme="0"/>
        <rFont val="Arial Narrow"/>
        <family val="2"/>
      </rPr>
      <t xml:space="preserve"> </t>
    </r>
    <r>
      <rPr>
        <sz val="11"/>
        <color theme="0"/>
        <rFont val="ＭＳ Ｐ明朝"/>
        <family val="1"/>
        <charset val="128"/>
      </rPr>
      <t>設</t>
    </r>
  </si>
  <si>
    <r>
      <rPr>
        <sz val="11"/>
        <color theme="0"/>
        <rFont val="ＭＳ Ｐ明朝"/>
        <family val="1"/>
        <charset val="128"/>
      </rPr>
      <t>上・工業用
水</t>
    </r>
    <r>
      <rPr>
        <sz val="11"/>
        <color theme="0"/>
        <rFont val="Arial Narrow"/>
        <family val="2"/>
      </rPr>
      <t xml:space="preserve">       </t>
    </r>
    <r>
      <rPr>
        <sz val="11"/>
        <color theme="0"/>
        <rFont val="ＭＳ Ｐ明朝"/>
        <family val="1"/>
        <charset val="128"/>
      </rPr>
      <t>道</t>
    </r>
  </si>
  <si>
    <r>
      <rPr>
        <sz val="11"/>
        <color theme="0"/>
        <rFont val="ＭＳ Ｐ明朝"/>
        <family val="1"/>
        <charset val="128"/>
      </rPr>
      <t>土</t>
    </r>
    <r>
      <rPr>
        <sz val="11"/>
        <color theme="0"/>
        <rFont val="Arial Narrow"/>
        <family val="2"/>
      </rPr>
      <t xml:space="preserve"> </t>
    </r>
    <r>
      <rPr>
        <sz val="11"/>
        <color theme="0"/>
        <rFont val="ＭＳ Ｐ明朝"/>
        <family val="1"/>
        <charset val="128"/>
      </rPr>
      <t>地</t>
    </r>
    <r>
      <rPr>
        <sz val="11"/>
        <color theme="0"/>
        <rFont val="Arial Narrow"/>
        <family val="2"/>
      </rPr>
      <t xml:space="preserve"> </t>
    </r>
    <r>
      <rPr>
        <sz val="11"/>
        <color theme="0"/>
        <rFont val="ＭＳ Ｐ明朝"/>
        <family val="1"/>
        <charset val="128"/>
      </rPr>
      <t>造</t>
    </r>
    <r>
      <rPr>
        <sz val="11"/>
        <color theme="0"/>
        <rFont val="Arial Narrow"/>
        <family val="2"/>
      </rPr>
      <t xml:space="preserve"> </t>
    </r>
    <r>
      <rPr>
        <sz val="11"/>
        <color theme="0"/>
        <rFont val="ＭＳ Ｐ明朝"/>
        <family val="1"/>
        <charset val="128"/>
      </rPr>
      <t>成</t>
    </r>
  </si>
  <si>
    <r>
      <rPr>
        <sz val="11"/>
        <color theme="0"/>
        <rFont val="ＭＳ Ｐ明朝"/>
        <family val="1"/>
        <charset val="128"/>
      </rPr>
      <t>そ</t>
    </r>
    <r>
      <rPr>
        <sz val="11"/>
        <color theme="0"/>
        <rFont val="Arial Narrow"/>
        <family val="2"/>
      </rPr>
      <t xml:space="preserve"> </t>
    </r>
    <r>
      <rPr>
        <sz val="11"/>
        <color theme="0"/>
        <rFont val="ＭＳ Ｐ明朝"/>
        <family val="1"/>
        <charset val="128"/>
      </rPr>
      <t>の</t>
    </r>
    <r>
      <rPr>
        <sz val="11"/>
        <color theme="0"/>
        <rFont val="Arial Narrow"/>
        <family val="2"/>
      </rPr>
      <t xml:space="preserve"> </t>
    </r>
    <r>
      <rPr>
        <sz val="11"/>
        <color theme="0"/>
        <rFont val="ＭＳ Ｐ明朝"/>
        <family val="1"/>
        <charset val="128"/>
      </rPr>
      <t>他</t>
    </r>
    <r>
      <rPr>
        <sz val="11"/>
        <color theme="0"/>
        <rFont val="Arial Narrow"/>
        <family val="2"/>
      </rPr>
      <t xml:space="preserve"> </t>
    </r>
    <r>
      <rPr>
        <sz val="11"/>
        <color theme="0"/>
        <rFont val="ＭＳ Ｐ明朝"/>
        <family val="1"/>
        <charset val="128"/>
      </rPr>
      <t>の
土</t>
    </r>
    <r>
      <rPr>
        <sz val="11"/>
        <color theme="0"/>
        <rFont val="Arial Narrow"/>
        <family val="2"/>
      </rPr>
      <t xml:space="preserve">        </t>
    </r>
    <r>
      <rPr>
        <sz val="11"/>
        <color theme="0"/>
        <rFont val="ＭＳ Ｐ明朝"/>
        <family val="1"/>
        <charset val="128"/>
      </rPr>
      <t>木</t>
    </r>
  </si>
  <si>
    <r>
      <rPr>
        <sz val="11"/>
        <color theme="0"/>
        <rFont val="ＭＳ Ｐゴシック"/>
        <family val="2"/>
        <charset val="128"/>
      </rPr>
      <t>中分類</t>
    </r>
    <rPh sb="0" eb="3">
      <t>チュウブンルイ</t>
    </rPh>
    <phoneticPr fontId="4"/>
  </si>
  <si>
    <t>タイトルは、あらかじめ「建設投資の波及効果分析」と入力してありますので、消去し、分析目的に合ったタイトルを入力してください。</t>
    <rPh sb="12" eb="14">
      <t>ケンセツ</t>
    </rPh>
    <rPh sb="14" eb="16">
      <t>トウシ</t>
    </rPh>
    <rPh sb="17" eb="19">
      <t>ハキュウ</t>
    </rPh>
    <rPh sb="19" eb="21">
      <t>コウカ</t>
    </rPh>
    <rPh sb="21" eb="23">
      <t>ブンセキ</t>
    </rPh>
    <rPh sb="25" eb="27">
      <t>ニュウリョク</t>
    </rPh>
    <rPh sb="36" eb="38">
      <t>ショウキョ</t>
    </rPh>
    <rPh sb="40" eb="42">
      <t>ブンセキ</t>
    </rPh>
    <rPh sb="42" eb="44">
      <t>モクテキ</t>
    </rPh>
    <rPh sb="45" eb="46">
      <t>ア</t>
    </rPh>
    <rPh sb="53" eb="55">
      <t>ニュウリョク</t>
    </rPh>
    <phoneticPr fontId="11"/>
  </si>
  <si>
    <t>入力したタイトルは、報告書及びフローチャートに表示されます。</t>
    <rPh sb="0" eb="2">
      <t>ニュウリョク</t>
    </rPh>
    <rPh sb="10" eb="13">
      <t>ホウコクショ</t>
    </rPh>
    <rPh sb="13" eb="14">
      <t>オヨ</t>
    </rPh>
    <rPh sb="23" eb="25">
      <t>ヒョウジ</t>
    </rPh>
    <phoneticPr fontId="11"/>
  </si>
  <si>
    <t>全国
部門分類（107部門）</t>
    <rPh sb="0" eb="2">
      <t>ゼンコク</t>
    </rPh>
    <rPh sb="3" eb="5">
      <t>ブモン</t>
    </rPh>
    <rPh sb="5" eb="7">
      <t>ブンルイ</t>
    </rPh>
    <rPh sb="11" eb="13">
      <t>ブモン</t>
    </rPh>
    <phoneticPr fontId="5"/>
  </si>
  <si>
    <t>埼玉県
部門分類（107部門）</t>
    <rPh sb="0" eb="3">
      <t>サイタマケン</t>
    </rPh>
    <rPh sb="4" eb="6">
      <t>ブモン</t>
    </rPh>
    <rPh sb="6" eb="8">
      <t>ブンルイ</t>
    </rPh>
    <rPh sb="12" eb="14">
      <t>ブモン</t>
    </rPh>
    <phoneticPr fontId="5"/>
  </si>
  <si>
    <t>国内
自給率</t>
    <rPh sb="0" eb="2">
      <t>コクナイ</t>
    </rPh>
    <rPh sb="3" eb="6">
      <t>ジキュウリツ</t>
    </rPh>
    <phoneticPr fontId="11"/>
  </si>
  <si>
    <t>従業者のうち国内在住者の所得</t>
    <rPh sb="0" eb="3">
      <t>ジュウギョウシャ</t>
    </rPh>
    <rPh sb="6" eb="8">
      <t>コクナイ</t>
    </rPh>
    <rPh sb="8" eb="11">
      <t>ザイジュウシャ</t>
    </rPh>
    <rPh sb="12" eb="14">
      <t>ショトク</t>
    </rPh>
    <phoneticPr fontId="11"/>
  </si>
  <si>
    <t>×国民所得係数</t>
    <rPh sb="1" eb="3">
      <t>コクミン</t>
    </rPh>
    <rPh sb="3" eb="5">
      <t>ショトク</t>
    </rPh>
    <rPh sb="5" eb="7">
      <t>ケイスウ</t>
    </rPh>
    <phoneticPr fontId="11"/>
  </si>
  <si>
    <t>消費増加額
のうち
国内自給分</t>
    <rPh sb="0" eb="2">
      <t>ショウヒ</t>
    </rPh>
    <rPh sb="2" eb="4">
      <t>ゾウカ</t>
    </rPh>
    <rPh sb="4" eb="5">
      <t>ガク</t>
    </rPh>
    <rPh sb="10" eb="12">
      <t>コクナイ</t>
    </rPh>
    <rPh sb="12" eb="14">
      <t>ジキュウ</t>
    </rPh>
    <rPh sb="14" eb="15">
      <t>ブン</t>
    </rPh>
    <phoneticPr fontId="11"/>
  </si>
  <si>
    <t>労働誘発
人数</t>
    <rPh sb="0" eb="2">
      <t>ロウドウ</t>
    </rPh>
    <rPh sb="2" eb="4">
      <t>ユウハツ</t>
    </rPh>
    <rPh sb="5" eb="7">
      <t>ニンズウ</t>
    </rPh>
    <phoneticPr fontId="11"/>
  </si>
  <si>
    <t>1000円</t>
    <rPh sb="4" eb="5">
      <t>エン</t>
    </rPh>
    <phoneticPr fontId="4"/>
  </si>
  <si>
    <t>人</t>
    <rPh sb="0" eb="1">
      <t>ニン</t>
    </rPh>
    <phoneticPr fontId="4"/>
  </si>
  <si>
    <t>自家輸送</t>
    <rPh sb="0" eb="2">
      <t>ジカ</t>
    </rPh>
    <rPh sb="2" eb="4">
      <t>ユソウ</t>
    </rPh>
    <phoneticPr fontId="4"/>
  </si>
  <si>
    <t>住宅賃貸料（帰属家賃）</t>
    <rPh sb="0" eb="2">
      <t>ジュウタク</t>
    </rPh>
    <rPh sb="2" eb="5">
      <t>チンタイリョウ</t>
    </rPh>
    <rPh sb="6" eb="8">
      <t>キゾク</t>
    </rPh>
    <rPh sb="8" eb="10">
      <t>ヤチン</t>
    </rPh>
    <phoneticPr fontId="4"/>
  </si>
  <si>
    <t>農林漁業</t>
    <rPh sb="0" eb="2">
      <t>ノウリン</t>
    </rPh>
    <rPh sb="2" eb="4">
      <t>ギョギョウ</t>
    </rPh>
    <phoneticPr fontId="4"/>
  </si>
  <si>
    <t>プラスチック・ゴム製品</t>
    <rPh sb="9" eb="11">
      <t>セイヒン</t>
    </rPh>
    <phoneticPr fontId="4"/>
  </si>
  <si>
    <t>情報通信機器</t>
    <rPh sb="0" eb="2">
      <t>ジョウホウ</t>
    </rPh>
    <rPh sb="2" eb="4">
      <t>ツウシン</t>
    </rPh>
    <rPh sb="4" eb="6">
      <t>キキ</t>
    </rPh>
    <phoneticPr fontId="16"/>
  </si>
  <si>
    <t>他に分類されない会員制団体</t>
    <rPh sb="0" eb="1">
      <t>ホカ</t>
    </rPh>
    <rPh sb="2" eb="4">
      <t>ブンルイ</t>
    </rPh>
    <rPh sb="8" eb="11">
      <t>カイインセイ</t>
    </rPh>
    <rPh sb="11" eb="13">
      <t>ダンタイ</t>
    </rPh>
    <phoneticPr fontId="16"/>
  </si>
  <si>
    <t>計　　</t>
    <phoneticPr fontId="4"/>
  </si>
  <si>
    <t>計　　</t>
    <phoneticPr fontId="4"/>
  </si>
  <si>
    <t>計</t>
    <rPh sb="0" eb="1">
      <t>ケイ</t>
    </rPh>
    <phoneticPr fontId="4"/>
  </si>
  <si>
    <t>その他</t>
    <rPh sb="2" eb="3">
      <t>ホカ</t>
    </rPh>
    <phoneticPr fontId="4"/>
  </si>
  <si>
    <t>はい</t>
  </si>
  <si>
    <t>留意事項をお読みください。</t>
    <rPh sb="0" eb="2">
      <t>リュウイ</t>
    </rPh>
    <rPh sb="2" eb="4">
      <t>ジコウ</t>
    </rPh>
    <rPh sb="6" eb="7">
      <t>ヨ</t>
    </rPh>
    <phoneticPr fontId="11"/>
  </si>
  <si>
    <t>試算結果</t>
    <rPh sb="0" eb="2">
      <t>シサン</t>
    </rPh>
    <rPh sb="2" eb="4">
      <t>ケッカ</t>
    </rPh>
    <phoneticPr fontId="11"/>
  </si>
  <si>
    <t>項　目</t>
    <rPh sb="0" eb="1">
      <t>コウ</t>
    </rPh>
    <rPh sb="2" eb="3">
      <t>メ</t>
    </rPh>
    <phoneticPr fontId="11"/>
  </si>
  <si>
    <t>生産誘発倍率</t>
    <rPh sb="0" eb="2">
      <t>セイサン</t>
    </rPh>
    <rPh sb="2" eb="4">
      <t>ユウハツ</t>
    </rPh>
    <rPh sb="4" eb="6">
      <t>バイリツ</t>
    </rPh>
    <phoneticPr fontId="11"/>
  </si>
  <si>
    <t>粗付加価値
誘発額</t>
    <rPh sb="0" eb="1">
      <t>ソ</t>
    </rPh>
    <rPh sb="1" eb="3">
      <t>フカ</t>
    </rPh>
    <rPh sb="3" eb="5">
      <t>カチ</t>
    </rPh>
    <rPh sb="6" eb="8">
      <t>ユウハツ</t>
    </rPh>
    <rPh sb="8" eb="9">
      <t>ガク</t>
    </rPh>
    <phoneticPr fontId="11"/>
  </si>
  <si>
    <t>雇用誘発人数</t>
    <rPh sb="0" eb="2">
      <t>コヨウ</t>
    </rPh>
    <rPh sb="2" eb="4">
      <t>ユウハツ</t>
    </rPh>
    <rPh sb="4" eb="6">
      <t>ニンズウ</t>
    </rPh>
    <phoneticPr fontId="11"/>
  </si>
  <si>
    <t>①</t>
    <phoneticPr fontId="11"/>
  </si>
  <si>
    <t>②</t>
    <phoneticPr fontId="11"/>
  </si>
  <si>
    <t>③</t>
    <phoneticPr fontId="11"/>
  </si>
  <si>
    <t>④=①+②+③</t>
    <phoneticPr fontId="11"/>
  </si>
  <si>
    <t>⑤=④÷①</t>
    <phoneticPr fontId="11"/>
  </si>
  <si>
    <t>⑥</t>
    <phoneticPr fontId="11"/>
  </si>
  <si>
    <t>⑦</t>
    <phoneticPr fontId="11"/>
  </si>
  <si>
    <t>埼玉県</t>
    <rPh sb="0" eb="3">
      <t>サイタマケン</t>
    </rPh>
    <phoneticPr fontId="11"/>
  </si>
  <si>
    <t>全　国</t>
    <rPh sb="0" eb="1">
      <t>ゼン</t>
    </rPh>
    <rPh sb="2" eb="3">
      <t>クニ</t>
    </rPh>
    <phoneticPr fontId="11"/>
  </si>
  <si>
    <t>投資額内訳</t>
    <rPh sb="0" eb="2">
      <t>トウシ</t>
    </rPh>
    <rPh sb="2" eb="3">
      <t>ガク</t>
    </rPh>
    <rPh sb="3" eb="5">
      <t>ウチワケ</t>
    </rPh>
    <phoneticPr fontId="11"/>
  </si>
  <si>
    <t>建設部門名</t>
    <rPh sb="0" eb="2">
      <t>ケンセツ</t>
    </rPh>
    <rPh sb="2" eb="4">
      <t>ブモン</t>
    </rPh>
    <rPh sb="4" eb="5">
      <t>メイ</t>
    </rPh>
    <phoneticPr fontId="11"/>
  </si>
  <si>
    <t>第１次間接効果</t>
    <rPh sb="0" eb="1">
      <t>ダイ</t>
    </rPh>
    <rPh sb="2" eb="3">
      <t>ジ</t>
    </rPh>
    <rPh sb="3" eb="5">
      <t>カンセツ</t>
    </rPh>
    <rPh sb="5" eb="7">
      <t>コウカ</t>
    </rPh>
    <phoneticPr fontId="11"/>
  </si>
  <si>
    <t>第２次間接効果</t>
    <rPh sb="0" eb="1">
      <t>ダイ</t>
    </rPh>
    <rPh sb="2" eb="3">
      <t>ジ</t>
    </rPh>
    <rPh sb="3" eb="5">
      <t>カンセツ</t>
    </rPh>
    <rPh sb="5" eb="7">
      <t>コウカ</t>
    </rPh>
    <phoneticPr fontId="11"/>
  </si>
  <si>
    <t>合　　計</t>
    <rPh sb="0" eb="1">
      <t>ゴウ</t>
    </rPh>
    <rPh sb="3" eb="4">
      <t>ケイ</t>
    </rPh>
    <phoneticPr fontId="11"/>
  </si>
  <si>
    <t>分析に利用した産業連関表と各種係数</t>
    <rPh sb="0" eb="2">
      <t>ブンセキ</t>
    </rPh>
    <rPh sb="3" eb="5">
      <t>リヨウ</t>
    </rPh>
    <rPh sb="7" eb="9">
      <t>サンギョウ</t>
    </rPh>
    <rPh sb="9" eb="11">
      <t>レンカン</t>
    </rPh>
    <rPh sb="11" eb="12">
      <t>ヒョウ</t>
    </rPh>
    <rPh sb="13" eb="15">
      <t>カクシュ</t>
    </rPh>
    <rPh sb="15" eb="17">
      <t>ケイスウ</t>
    </rPh>
    <phoneticPr fontId="11"/>
  </si>
  <si>
    <t>・県民所得係数　</t>
    <rPh sb="1" eb="3">
      <t>ケンミン</t>
    </rPh>
    <rPh sb="3" eb="5">
      <t>ショトク</t>
    </rPh>
    <rPh sb="5" eb="7">
      <t>ケイスウ</t>
    </rPh>
    <phoneticPr fontId="11"/>
  </si>
  <si>
    <t>・消費転換係数</t>
    <rPh sb="1" eb="3">
      <t>ショウヒ</t>
    </rPh>
    <rPh sb="3" eb="5">
      <t>テンカン</t>
    </rPh>
    <rPh sb="5" eb="7">
      <t>ケイスウ</t>
    </rPh>
    <phoneticPr fontId="11"/>
  </si>
  <si>
    <t>・国民所得係数　</t>
    <rPh sb="1" eb="3">
      <t>コクミン</t>
    </rPh>
    <rPh sb="3" eb="5">
      <t>ショトク</t>
    </rPh>
    <rPh sb="5" eb="7">
      <t>ケイスウ</t>
    </rPh>
    <phoneticPr fontId="11"/>
  </si>
  <si>
    <t>●埼玉県産業連関表（2015年表）　107部門</t>
    <rPh sb="1" eb="4">
      <t>サイタマケン</t>
    </rPh>
    <rPh sb="4" eb="6">
      <t>サンギョウ</t>
    </rPh>
    <rPh sb="6" eb="8">
      <t>レンカン</t>
    </rPh>
    <rPh sb="8" eb="9">
      <t>ヒョウ</t>
    </rPh>
    <rPh sb="14" eb="15">
      <t>ネン</t>
    </rPh>
    <rPh sb="15" eb="16">
      <t>ヒョウ</t>
    </rPh>
    <rPh sb="21" eb="23">
      <t>ブモン</t>
    </rPh>
    <phoneticPr fontId="11"/>
  </si>
  <si>
    <t>●全国産業連関表（2015年表）　107部門</t>
    <rPh sb="1" eb="3">
      <t>ゼンコク</t>
    </rPh>
    <rPh sb="3" eb="5">
      <t>サンギョウ</t>
    </rPh>
    <rPh sb="5" eb="7">
      <t>レンカン</t>
    </rPh>
    <rPh sb="7" eb="8">
      <t>ヒョウ</t>
    </rPh>
    <rPh sb="13" eb="14">
      <t>ネン</t>
    </rPh>
    <rPh sb="14" eb="15">
      <t>ヒョウ</t>
    </rPh>
    <rPh sb="20" eb="22">
      <t>ブモン</t>
    </rPh>
    <phoneticPr fontId="11"/>
  </si>
  <si>
    <t>1000円</t>
    <rPh sb="4" eb="5">
      <t>エン</t>
    </rPh>
    <phoneticPr fontId="4"/>
  </si>
  <si>
    <t>住宅建築（木造）</t>
    <phoneticPr fontId="4"/>
  </si>
  <si>
    <t>非住宅建築（非木造）</t>
    <phoneticPr fontId="4"/>
  </si>
  <si>
    <t>区画整理</t>
    <phoneticPr fontId="4"/>
  </si>
  <si>
    <t>治水</t>
    <phoneticPr fontId="4"/>
  </si>
  <si>
    <t>公園</t>
    <phoneticPr fontId="4"/>
  </si>
  <si>
    <t>災害復旧</t>
    <phoneticPr fontId="4"/>
  </si>
  <si>
    <t>ＳＲＣ住宅</t>
    <phoneticPr fontId="4"/>
  </si>
  <si>
    <t>ＲＣ住宅</t>
    <phoneticPr fontId="4"/>
  </si>
  <si>
    <t>Ｓ住宅</t>
    <phoneticPr fontId="4"/>
  </si>
  <si>
    <t>木造事務所</t>
    <phoneticPr fontId="4"/>
  </si>
  <si>
    <t>ＳＲＣ工場</t>
    <phoneticPr fontId="4"/>
  </si>
  <si>
    <t>ＲＣ工場</t>
    <phoneticPr fontId="4"/>
  </si>
  <si>
    <t>ＲＣ学校</t>
    <phoneticPr fontId="4"/>
  </si>
  <si>
    <t>ＲＣ事務所</t>
    <phoneticPr fontId="4"/>
  </si>
  <si>
    <t>Ｓ工場</t>
    <phoneticPr fontId="4"/>
  </si>
  <si>
    <t>ＣＢ非住宅</t>
    <phoneticPr fontId="4"/>
  </si>
  <si>
    <t>一般道路</t>
    <phoneticPr fontId="4"/>
  </si>
  <si>
    <t>有料道路</t>
    <phoneticPr fontId="4"/>
  </si>
  <si>
    <t>河川改修</t>
    <phoneticPr fontId="4"/>
  </si>
  <si>
    <t>砂防</t>
    <phoneticPr fontId="4"/>
  </si>
  <si>
    <t>ＲＣ在来住宅</t>
    <phoneticPr fontId="4"/>
  </si>
  <si>
    <t>Ｓ在来住宅</t>
    <phoneticPr fontId="4"/>
  </si>
  <si>
    <t>Ｓ量産住宅</t>
    <phoneticPr fontId="4"/>
  </si>
  <si>
    <t>道路舗装</t>
    <phoneticPr fontId="4"/>
  </si>
  <si>
    <t>道路橋梁</t>
    <phoneticPr fontId="4"/>
  </si>
  <si>
    <t>道路補修</t>
    <phoneticPr fontId="4"/>
  </si>
  <si>
    <t>街路舗装</t>
    <phoneticPr fontId="4"/>
  </si>
  <si>
    <t>高速有料道路</t>
    <phoneticPr fontId="4"/>
  </si>
  <si>
    <t>一般有料道路</t>
    <phoneticPr fontId="4"/>
  </si>
  <si>
    <r>
      <rPr>
        <sz val="9"/>
        <color theme="1"/>
        <rFont val="ＭＳ Ｐゴシック"/>
        <family val="3"/>
        <charset val="128"/>
      </rPr>
      <t>■　</t>
    </r>
    <r>
      <rPr>
        <sz val="11"/>
        <color theme="1"/>
        <rFont val="ＭＳ Ｐゴシック"/>
        <family val="2"/>
        <charset val="128"/>
      </rPr>
      <t>報告書の表示単位を選択してください</t>
    </r>
    <rPh sb="2" eb="5">
      <t>ホウコクショ</t>
    </rPh>
    <rPh sb="6" eb="8">
      <t>ヒョウジ</t>
    </rPh>
    <rPh sb="8" eb="10">
      <t>タンイ</t>
    </rPh>
    <rPh sb="11" eb="13">
      <t>センタク</t>
    </rPh>
    <phoneticPr fontId="11"/>
  </si>
  <si>
    <r>
      <rPr>
        <sz val="9"/>
        <color theme="1"/>
        <rFont val="ＭＳ Ｐゴシック"/>
        <family val="3"/>
        <charset val="128"/>
      </rPr>
      <t>■　</t>
    </r>
    <r>
      <rPr>
        <sz val="11"/>
        <color theme="1"/>
        <rFont val="ＭＳ Ｐゴシック"/>
        <family val="2"/>
        <charset val="128"/>
      </rPr>
      <t>報告書に日付を表示しますか。</t>
    </r>
    <rPh sb="2" eb="5">
      <t>ホウコクショ</t>
    </rPh>
    <rPh sb="6" eb="8">
      <t>ヒヅケ</t>
    </rPh>
    <rPh sb="9" eb="11">
      <t>ヒョウジ</t>
    </rPh>
    <phoneticPr fontId="11"/>
  </si>
  <si>
    <t>107部門</t>
    <rPh sb="3" eb="5">
      <t>ブモン</t>
    </rPh>
    <phoneticPr fontId="4"/>
  </si>
  <si>
    <t>飲食料品</t>
    <rPh sb="0" eb="2">
      <t>インショク</t>
    </rPh>
    <phoneticPr fontId="16"/>
  </si>
  <si>
    <t>繊維製品</t>
    <phoneticPr fontId="4"/>
  </si>
  <si>
    <t>パルプ・紙・木製品</t>
    <phoneticPr fontId="4"/>
  </si>
  <si>
    <t>化学製品</t>
    <phoneticPr fontId="4"/>
  </si>
  <si>
    <t>石油・石炭製品</t>
    <phoneticPr fontId="4"/>
  </si>
  <si>
    <t>窯業・土石製品</t>
    <phoneticPr fontId="4"/>
  </si>
  <si>
    <t>鉄鋼</t>
    <phoneticPr fontId="4"/>
  </si>
  <si>
    <t>非鉄金属</t>
    <phoneticPr fontId="4"/>
  </si>
  <si>
    <t>金属製品</t>
    <phoneticPr fontId="4"/>
  </si>
  <si>
    <t>電気機械</t>
    <phoneticPr fontId="4"/>
  </si>
  <si>
    <t>輸送機械</t>
    <phoneticPr fontId="4"/>
  </si>
  <si>
    <t>その他の製造工業製品</t>
    <phoneticPr fontId="4"/>
  </si>
  <si>
    <t>建設</t>
    <phoneticPr fontId="4"/>
  </si>
  <si>
    <t>電力・ガス・熱供給</t>
    <phoneticPr fontId="4"/>
  </si>
  <si>
    <t>水道</t>
    <phoneticPr fontId="4"/>
  </si>
  <si>
    <t>廃棄物処理</t>
    <phoneticPr fontId="4"/>
  </si>
  <si>
    <t>商業</t>
    <phoneticPr fontId="4"/>
  </si>
  <si>
    <t>金融・保険</t>
    <phoneticPr fontId="4"/>
  </si>
  <si>
    <t>不動産</t>
    <phoneticPr fontId="4"/>
  </si>
  <si>
    <t>運輸・郵便</t>
    <rPh sb="3" eb="5">
      <t>ユウビン</t>
    </rPh>
    <phoneticPr fontId="28"/>
  </si>
  <si>
    <t>公務</t>
    <phoneticPr fontId="4"/>
  </si>
  <si>
    <t>教育・研究</t>
    <phoneticPr fontId="4"/>
  </si>
  <si>
    <t>対事業所サービス</t>
    <phoneticPr fontId="4"/>
  </si>
  <si>
    <t>国内産
原材料費</t>
    <rPh sb="0" eb="1">
      <t>クニ</t>
    </rPh>
    <rPh sb="1" eb="2">
      <t>ナイ</t>
    </rPh>
    <rPh sb="2" eb="3">
      <t>サン</t>
    </rPh>
    <rPh sb="4" eb="7">
      <t>ゲンザイリョウ</t>
    </rPh>
    <rPh sb="7" eb="8">
      <t>ヒ</t>
    </rPh>
    <phoneticPr fontId="11"/>
  </si>
  <si>
    <r>
      <rPr>
        <sz val="11"/>
        <color theme="1"/>
        <rFont val="ＭＳ Ｐゴシック"/>
        <family val="2"/>
        <charset val="128"/>
      </rPr>
      <t>建築</t>
    </r>
    <rPh sb="0" eb="2">
      <t>ケンチク</t>
    </rPh>
    <phoneticPr fontId="4"/>
  </si>
  <si>
    <r>
      <rPr>
        <sz val="11"/>
        <color theme="1"/>
        <rFont val="ＭＳ Ｐゴシック"/>
        <family val="2"/>
        <charset val="128"/>
      </rPr>
      <t>建設補修</t>
    </r>
    <rPh sb="0" eb="2">
      <t>ケンセツ</t>
    </rPh>
    <rPh sb="2" eb="4">
      <t>ホシュウ</t>
    </rPh>
    <phoneticPr fontId="11"/>
  </si>
  <si>
    <r>
      <rPr>
        <sz val="11"/>
        <color theme="1"/>
        <rFont val="ＭＳ Ｐゴシック"/>
        <family val="2"/>
        <charset val="128"/>
      </rPr>
      <t>建設投資額（直接効果）</t>
    </r>
    <rPh sb="0" eb="2">
      <t>ケンセツ</t>
    </rPh>
    <rPh sb="2" eb="4">
      <t>トウシ</t>
    </rPh>
    <rPh sb="4" eb="5">
      <t>ガク</t>
    </rPh>
    <rPh sb="6" eb="8">
      <t>チョクセツ</t>
    </rPh>
    <rPh sb="8" eb="10">
      <t>コウカ</t>
    </rPh>
    <phoneticPr fontId="5"/>
  </si>
  <si>
    <r>
      <rPr>
        <sz val="11"/>
        <color theme="1"/>
        <rFont val="ＭＳ Ｐゴシック"/>
        <family val="2"/>
        <charset val="128"/>
      </rPr>
      <t>公共事業</t>
    </r>
    <rPh sb="0" eb="2">
      <t>コウキョウ</t>
    </rPh>
    <rPh sb="2" eb="4">
      <t>ジギョウ</t>
    </rPh>
    <phoneticPr fontId="11"/>
  </si>
  <si>
    <r>
      <rPr>
        <sz val="11"/>
        <color theme="1"/>
        <rFont val="ＭＳ Ｐゴシック"/>
        <family val="2"/>
        <charset val="128"/>
      </rPr>
      <t>その他の土木建設</t>
    </r>
    <rPh sb="2" eb="3">
      <t>ホカ</t>
    </rPh>
    <rPh sb="4" eb="6">
      <t>ドボク</t>
    </rPh>
    <rPh sb="6" eb="8">
      <t>ケンセツ</t>
    </rPh>
    <phoneticPr fontId="11"/>
  </si>
  <si>
    <r>
      <rPr>
        <sz val="11"/>
        <color theme="1"/>
        <rFont val="ＭＳ Ｐゴシック"/>
        <family val="2"/>
        <charset val="128"/>
      </rPr>
      <t>中間投入額（原材料）</t>
    </r>
    <rPh sb="0" eb="2">
      <t>チュウカン</t>
    </rPh>
    <rPh sb="2" eb="4">
      <t>トウニュウ</t>
    </rPh>
    <rPh sb="4" eb="5">
      <t>ガク</t>
    </rPh>
    <rPh sb="6" eb="9">
      <t>ゲンザイリョウ</t>
    </rPh>
    <phoneticPr fontId="11"/>
  </si>
  <si>
    <r>
      <rPr>
        <sz val="11"/>
        <color theme="1"/>
        <rFont val="ＭＳ Ｐゴシック"/>
        <family val="2"/>
        <charset val="128"/>
      </rPr>
      <t>　粗付加価値額</t>
    </r>
    <rPh sb="1" eb="2">
      <t>ソ</t>
    </rPh>
    <rPh sb="2" eb="4">
      <t>フカ</t>
    </rPh>
    <rPh sb="4" eb="6">
      <t>カチ</t>
    </rPh>
    <rPh sb="6" eb="7">
      <t>ガク</t>
    </rPh>
    <phoneticPr fontId="11"/>
  </si>
  <si>
    <r>
      <rPr>
        <sz val="11"/>
        <color theme="1"/>
        <rFont val="ＭＳ Ｐゴシック"/>
        <family val="2"/>
        <charset val="128"/>
      </rPr>
      <t>雇用者所得</t>
    </r>
    <rPh sb="0" eb="3">
      <t>コヨウシャ</t>
    </rPh>
    <rPh sb="3" eb="5">
      <t>ショトク</t>
    </rPh>
    <phoneticPr fontId="11"/>
  </si>
  <si>
    <r>
      <rPr>
        <sz val="11"/>
        <color theme="1"/>
        <rFont val="ＭＳ Ｐゴシック"/>
        <family val="2"/>
        <charset val="128"/>
      </rPr>
      <t>営業余剰</t>
    </r>
    <rPh sb="0" eb="2">
      <t>エイギョウ</t>
    </rPh>
    <rPh sb="2" eb="4">
      <t>ヨジョウ</t>
    </rPh>
    <phoneticPr fontId="11"/>
  </si>
  <si>
    <r>
      <rPr>
        <sz val="11"/>
        <color theme="1"/>
        <rFont val="ＭＳ Ｐゴシック"/>
        <family val="2"/>
        <charset val="128"/>
      </rPr>
      <t>県内産</t>
    </r>
    <rPh sb="0" eb="2">
      <t>ケンナイ</t>
    </rPh>
    <rPh sb="2" eb="3">
      <t>サン</t>
    </rPh>
    <phoneticPr fontId="11"/>
  </si>
  <si>
    <r>
      <rPr>
        <sz val="11"/>
        <color theme="1"/>
        <rFont val="ＭＳ Ｐゴシック"/>
        <family val="2"/>
        <charset val="128"/>
      </rPr>
      <t>県外産</t>
    </r>
    <rPh sb="2" eb="3">
      <t>サン</t>
    </rPh>
    <phoneticPr fontId="11"/>
  </si>
  <si>
    <r>
      <rPr>
        <sz val="11"/>
        <color theme="1"/>
        <rFont val="ＭＳ Ｐゴシック"/>
        <family val="2"/>
        <charset val="128"/>
      </rPr>
      <t>物価調整</t>
    </r>
    <rPh sb="0" eb="2">
      <t>ブッカ</t>
    </rPh>
    <rPh sb="2" eb="4">
      <t>チョウセイ</t>
    </rPh>
    <phoneticPr fontId="11"/>
  </si>
  <si>
    <r>
      <t>2015</t>
    </r>
    <r>
      <rPr>
        <sz val="11"/>
        <color theme="1"/>
        <rFont val="ＭＳ Ｐゴシック"/>
        <family val="2"/>
        <charset val="128"/>
      </rPr>
      <t>年</t>
    </r>
    <r>
      <rPr>
        <sz val="11"/>
        <color theme="1"/>
        <rFont val="Arial Narrow"/>
        <family val="2"/>
      </rPr>
      <t xml:space="preserve"> </t>
    </r>
    <r>
      <rPr>
        <sz val="11"/>
        <color theme="1"/>
        <rFont val="ＭＳ Ｐゴシック"/>
        <family val="2"/>
        <charset val="128"/>
      </rPr>
      <t>価格に変換</t>
    </r>
    <rPh sb="4" eb="5">
      <t>ネン</t>
    </rPh>
    <rPh sb="6" eb="8">
      <t>カカク</t>
    </rPh>
    <rPh sb="9" eb="11">
      <t>ヘンカン</t>
    </rPh>
    <phoneticPr fontId="11"/>
  </si>
  <si>
    <r>
      <t>2015</t>
    </r>
    <r>
      <rPr>
        <sz val="11"/>
        <color theme="1"/>
        <rFont val="ＭＳ Ｐゴシック"/>
        <family val="2"/>
        <charset val="128"/>
      </rPr>
      <t>年</t>
    </r>
    <rPh sb="4" eb="5">
      <t>ネン</t>
    </rPh>
    <phoneticPr fontId="11"/>
  </si>
  <si>
    <r>
      <rPr>
        <sz val="11"/>
        <color theme="1"/>
        <rFont val="ＭＳ Ｐゴシック"/>
        <family val="2"/>
        <charset val="128"/>
      </rPr>
      <t>第１次間接効果</t>
    </r>
    <rPh sb="0" eb="1">
      <t>ダイ</t>
    </rPh>
    <rPh sb="2" eb="3">
      <t>ジ</t>
    </rPh>
    <rPh sb="3" eb="5">
      <t>カンセツ</t>
    </rPh>
    <rPh sb="5" eb="7">
      <t>コウカ</t>
    </rPh>
    <phoneticPr fontId="11"/>
  </si>
  <si>
    <r>
      <rPr>
        <sz val="11"/>
        <color theme="1"/>
        <rFont val="ＭＳ Ｐゴシック"/>
        <family val="2"/>
        <charset val="128"/>
      </rPr>
      <t>所得増加額</t>
    </r>
    <rPh sb="0" eb="2">
      <t>ショトク</t>
    </rPh>
    <rPh sb="2" eb="4">
      <t>ゾウカ</t>
    </rPh>
    <rPh sb="4" eb="5">
      <t>ガク</t>
    </rPh>
    <phoneticPr fontId="11"/>
  </si>
  <si>
    <r>
      <rPr>
        <sz val="16"/>
        <color theme="1"/>
        <rFont val="ＭＳ Ｐゴシック"/>
        <family val="3"/>
        <charset val="128"/>
      </rPr>
      <t>∩</t>
    </r>
    <phoneticPr fontId="11"/>
  </si>
  <si>
    <r>
      <rPr>
        <sz val="11"/>
        <color theme="1"/>
        <rFont val="ＭＳ Ｐゴシック"/>
        <family val="2"/>
        <charset val="128"/>
      </rPr>
      <t>所得増加額（県内在住者）</t>
    </r>
    <rPh sb="0" eb="2">
      <t>ショトク</t>
    </rPh>
    <rPh sb="2" eb="4">
      <t>ゾウカ</t>
    </rPh>
    <rPh sb="4" eb="5">
      <t>ガク</t>
    </rPh>
    <rPh sb="8" eb="11">
      <t>ザイジュウシャ</t>
    </rPh>
    <phoneticPr fontId="11"/>
  </si>
  <si>
    <r>
      <rPr>
        <sz val="11"/>
        <color theme="1"/>
        <rFont val="ＭＳ Ｐゴシック"/>
        <family val="2"/>
        <charset val="128"/>
      </rPr>
      <t>消費増加額</t>
    </r>
    <rPh sb="0" eb="2">
      <t>ショウヒ</t>
    </rPh>
    <rPh sb="2" eb="4">
      <t>ゾウカ</t>
    </rPh>
    <rPh sb="4" eb="5">
      <t>ガク</t>
    </rPh>
    <phoneticPr fontId="11"/>
  </si>
  <si>
    <r>
      <rPr>
        <sz val="11"/>
        <color theme="1"/>
        <rFont val="ＭＳ Ｐゴシック"/>
        <family val="2"/>
        <charset val="128"/>
      </rPr>
      <t>消費増加額（県内産）</t>
    </r>
    <rPh sb="0" eb="2">
      <t>ショウヒ</t>
    </rPh>
    <rPh sb="2" eb="4">
      <t>ゾウカ</t>
    </rPh>
    <rPh sb="4" eb="5">
      <t>ガク</t>
    </rPh>
    <rPh sb="8" eb="9">
      <t>サン</t>
    </rPh>
    <phoneticPr fontId="11"/>
  </si>
  <si>
    <r>
      <rPr>
        <sz val="11"/>
        <color theme="1"/>
        <rFont val="ＭＳ Ｐゴシック"/>
        <family val="2"/>
        <charset val="128"/>
      </rPr>
      <t>第２次間接効果</t>
    </r>
    <rPh sb="0" eb="1">
      <t>ダイ</t>
    </rPh>
    <rPh sb="2" eb="3">
      <t>ジ</t>
    </rPh>
    <rPh sb="3" eb="5">
      <t>カンセツ</t>
    </rPh>
    <rPh sb="5" eb="7">
      <t>コウカ</t>
    </rPh>
    <phoneticPr fontId="11"/>
  </si>
  <si>
    <r>
      <rPr>
        <sz val="11"/>
        <color theme="1"/>
        <rFont val="ＭＳ Ｐゴシック"/>
        <family val="2"/>
        <charset val="128"/>
      </rPr>
      <t>　　　　　建設投資額</t>
    </r>
    <rPh sb="5" eb="7">
      <t>ケンセツ</t>
    </rPh>
    <rPh sb="7" eb="9">
      <t>トウシ</t>
    </rPh>
    <rPh sb="9" eb="10">
      <t>ガク</t>
    </rPh>
    <phoneticPr fontId="11"/>
  </si>
  <si>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＋第２次間接効果</t>
    </r>
    <rPh sb="8" eb="9">
      <t>ダイ</t>
    </rPh>
    <rPh sb="10" eb="11">
      <t>ジ</t>
    </rPh>
    <rPh sb="11" eb="13">
      <t>カンセツ</t>
    </rPh>
    <rPh sb="13" eb="15">
      <t>コウカ</t>
    </rPh>
    <phoneticPr fontId="11"/>
  </si>
  <si>
    <r>
      <rPr>
        <sz val="11"/>
        <color theme="1"/>
        <rFont val="ＭＳ Ｐゴシック"/>
        <family val="2"/>
        <charset val="128"/>
      </rPr>
      <t>総合効果</t>
    </r>
    <rPh sb="0" eb="2">
      <t>ソウゴウ</t>
    </rPh>
    <rPh sb="2" eb="4">
      <t>コウカ</t>
    </rPh>
    <phoneticPr fontId="11"/>
  </si>
  <si>
    <r>
      <rPr>
        <sz val="11"/>
        <color theme="1"/>
        <rFont val="ＭＳ Ｐゴシック"/>
        <family val="2"/>
        <charset val="128"/>
      </rPr>
      <t>　雇用誘発人数</t>
    </r>
    <rPh sb="1" eb="3">
      <t>コヨウ</t>
    </rPh>
    <rPh sb="3" eb="5">
      <t>ユウハツ</t>
    </rPh>
    <rPh sb="5" eb="7">
      <t>ニンズウ</t>
    </rPh>
    <phoneticPr fontId="11"/>
  </si>
  <si>
    <r>
      <rPr>
        <sz val="11"/>
        <color theme="1"/>
        <rFont val="ＭＳ Ｐゴシック"/>
        <family val="2"/>
        <charset val="128"/>
      </rPr>
      <t>　労働誘発人数</t>
    </r>
    <rPh sb="1" eb="3">
      <t>ロウドウ</t>
    </rPh>
    <rPh sb="3" eb="5">
      <t>ユウハツ</t>
    </rPh>
    <rPh sb="5" eb="7">
      <t>ニンズウ</t>
    </rPh>
    <phoneticPr fontId="11"/>
  </si>
  <si>
    <r>
      <rPr>
        <sz val="11"/>
        <color theme="1"/>
        <rFont val="ＭＳ Ｐゴシック"/>
        <family val="2"/>
        <charset val="128"/>
      </rPr>
      <t>誘発倍率</t>
    </r>
    <rPh sb="0" eb="2">
      <t>ユウハツ</t>
    </rPh>
    <rPh sb="2" eb="4">
      <t>バイリツ</t>
    </rPh>
    <phoneticPr fontId="11"/>
  </si>
  <si>
    <r>
      <rPr>
        <sz val="11"/>
        <color theme="1"/>
        <rFont val="ＭＳ Ｐゴシック"/>
        <family val="2"/>
        <charset val="128"/>
      </rPr>
      <t>粗付加価値誘発額</t>
    </r>
    <rPh sb="0" eb="1">
      <t>ソ</t>
    </rPh>
    <rPh sb="1" eb="3">
      <t>フカ</t>
    </rPh>
    <rPh sb="3" eb="5">
      <t>カチ</t>
    </rPh>
    <rPh sb="5" eb="7">
      <t>ユウハツ</t>
    </rPh>
    <rPh sb="7" eb="8">
      <t>ガク</t>
    </rPh>
    <phoneticPr fontId="11"/>
  </si>
  <si>
    <r>
      <rPr>
        <sz val="11"/>
        <color theme="1"/>
        <rFont val="ＭＳ Ｐゴシック"/>
        <family val="2"/>
        <charset val="128"/>
      </rPr>
      <t>　対直接効果</t>
    </r>
    <rPh sb="1" eb="2">
      <t>タイ</t>
    </rPh>
    <rPh sb="2" eb="4">
      <t>チョクセツ</t>
    </rPh>
    <rPh sb="4" eb="6">
      <t>コウカ</t>
    </rPh>
    <phoneticPr fontId="11"/>
  </si>
  <si>
    <t>デフレータと中間投入率（ダブルデフレーション法）</t>
    <rPh sb="6" eb="8">
      <t>チュウカン</t>
    </rPh>
    <rPh sb="8" eb="10">
      <t>トウニュウ</t>
    </rPh>
    <rPh sb="10" eb="11">
      <t>リツ</t>
    </rPh>
    <rPh sb="22" eb="23">
      <t>ホウ</t>
    </rPh>
    <phoneticPr fontId="4"/>
  </si>
  <si>
    <t>埼玉波及</t>
    <rPh sb="0" eb="2">
      <t>サイタマ</t>
    </rPh>
    <rPh sb="2" eb="4">
      <t>ハキュウ</t>
    </rPh>
    <phoneticPr fontId="4"/>
  </si>
  <si>
    <t>全国波及</t>
    <rPh sb="0" eb="2">
      <t>ゼンコク</t>
    </rPh>
    <rPh sb="2" eb="4">
      <t>ハキュウ</t>
    </rPh>
    <phoneticPr fontId="4"/>
  </si>
  <si>
    <t>埼玉係数</t>
    <rPh sb="0" eb="2">
      <t>サイタマ</t>
    </rPh>
    <rPh sb="2" eb="4">
      <t>ケイスウ</t>
    </rPh>
    <phoneticPr fontId="4"/>
  </si>
  <si>
    <t>全国係数</t>
    <rPh sb="0" eb="2">
      <t>ゼンコク</t>
    </rPh>
    <rPh sb="2" eb="4">
      <t>ケイスウ</t>
    </rPh>
    <phoneticPr fontId="4"/>
  </si>
  <si>
    <t>報告書</t>
    <rPh sb="0" eb="3">
      <t>ホウコクショ</t>
    </rPh>
    <phoneticPr fontId="4"/>
  </si>
  <si>
    <t>定義</t>
    <rPh sb="0" eb="2">
      <t>テイギ</t>
    </rPh>
    <phoneticPr fontId="4"/>
  </si>
  <si>
    <t>入力</t>
    <rPh sb="0" eb="2">
      <t>ニュウリョク</t>
    </rPh>
    <phoneticPr fontId="4"/>
  </si>
  <si>
    <t>flow</t>
    <phoneticPr fontId="4"/>
  </si>
  <si>
    <t>DATA</t>
    <phoneticPr fontId="4"/>
  </si>
  <si>
    <t>建設係数</t>
    <rPh sb="0" eb="2">
      <t>ケンセツ</t>
    </rPh>
    <rPh sb="2" eb="4">
      <t>ケイスウ</t>
    </rPh>
    <phoneticPr fontId="4"/>
  </si>
  <si>
    <t>毎年変更する係数が保存されています。</t>
    <rPh sb="0" eb="2">
      <t>マイトシ</t>
    </rPh>
    <rPh sb="2" eb="4">
      <t>ヘンコウ</t>
    </rPh>
    <rPh sb="6" eb="8">
      <t>ケイスウ</t>
    </rPh>
    <rPh sb="9" eb="11">
      <t>ホゾン</t>
    </rPh>
    <phoneticPr fontId="4"/>
  </si>
  <si>
    <t>建設部門分析用のデータが保存されています。</t>
    <rPh sb="0" eb="2">
      <t>ケンセツ</t>
    </rPh>
    <rPh sb="2" eb="4">
      <t>ブモン</t>
    </rPh>
    <rPh sb="4" eb="7">
      <t>ブンセキヨウ</t>
    </rPh>
    <rPh sb="12" eb="14">
      <t>ホゾン</t>
    </rPh>
    <phoneticPr fontId="4"/>
  </si>
  <si>
    <t>波及効果の大きい順に、上位２０部門を表示し、グラフ化しています。</t>
    <rPh sb="0" eb="2">
      <t>ハキュウ</t>
    </rPh>
    <rPh sb="2" eb="4">
      <t>コウカ</t>
    </rPh>
    <rPh sb="5" eb="6">
      <t>オオ</t>
    </rPh>
    <rPh sb="8" eb="9">
      <t>ジュン</t>
    </rPh>
    <rPh sb="11" eb="13">
      <t>ジョウイ</t>
    </rPh>
    <rPh sb="15" eb="17">
      <t>ブモン</t>
    </rPh>
    <rPh sb="18" eb="20">
      <t>ヒョウジ</t>
    </rPh>
    <rPh sb="25" eb="26">
      <t>カ</t>
    </rPh>
    <phoneticPr fontId="11"/>
  </si>
  <si>
    <r>
      <rPr>
        <sz val="9"/>
        <color theme="1"/>
        <rFont val="ＭＳ Ｐゴシック"/>
        <family val="3"/>
        <charset val="128"/>
      </rPr>
      <t>■　</t>
    </r>
    <r>
      <rPr>
        <sz val="11"/>
        <color theme="1"/>
        <rFont val="ＭＳ Ｐゴシック"/>
        <family val="2"/>
        <charset val="128"/>
      </rPr>
      <t>波及効果上位20部門の部門分類を選択してください。</t>
    </r>
    <rPh sb="2" eb="4">
      <t>ハキュウ</t>
    </rPh>
    <rPh sb="4" eb="6">
      <t>コウカ</t>
    </rPh>
    <rPh sb="6" eb="8">
      <t>ジョウイ</t>
    </rPh>
    <rPh sb="10" eb="12">
      <t>ブモン</t>
    </rPh>
    <rPh sb="13" eb="15">
      <t>ブモン</t>
    </rPh>
    <rPh sb="15" eb="17">
      <t>ブンルイ</t>
    </rPh>
    <rPh sb="18" eb="20">
      <t>センタク</t>
    </rPh>
    <phoneticPr fontId="4"/>
  </si>
  <si>
    <t>・雇用者誘発人数、労働誘発人数は、計算上導き出された人数で、実際は残業や生産設備の増強等で調整されることがあるため、雇用増に繋がらないこともあります。</t>
    <rPh sb="1" eb="4">
      <t>コヨウシャ</t>
    </rPh>
    <rPh sb="4" eb="6">
      <t>ユウハツ</t>
    </rPh>
    <rPh sb="6" eb="8">
      <t>ニンズウ</t>
    </rPh>
    <rPh sb="9" eb="11">
      <t>ロウドウ</t>
    </rPh>
    <rPh sb="11" eb="13">
      <t>ユウハツ</t>
    </rPh>
    <rPh sb="13" eb="15">
      <t>ニンズ</t>
    </rPh>
    <rPh sb="17" eb="20">
      <t>ケイサンジョウ</t>
    </rPh>
    <rPh sb="20" eb="21">
      <t>ミチビ</t>
    </rPh>
    <rPh sb="22" eb="23">
      <t>ダ</t>
    </rPh>
    <rPh sb="26" eb="28">
      <t>ニンズウ</t>
    </rPh>
    <rPh sb="30" eb="32">
      <t>ジッサイ</t>
    </rPh>
    <rPh sb="33" eb="35">
      <t>ザンギョウ</t>
    </rPh>
    <rPh sb="36" eb="38">
      <t>セイサン</t>
    </rPh>
    <rPh sb="38" eb="40">
      <t>セツビ</t>
    </rPh>
    <rPh sb="41" eb="43">
      <t>ゾウキョウ</t>
    </rPh>
    <rPh sb="43" eb="44">
      <t>トウ</t>
    </rPh>
    <rPh sb="45" eb="47">
      <t>チョウセイ</t>
    </rPh>
    <rPh sb="58" eb="60">
      <t>コヨウ</t>
    </rPh>
    <rPh sb="60" eb="61">
      <t>ゾウ</t>
    </rPh>
    <rPh sb="62" eb="63">
      <t>ツナ</t>
    </rPh>
    <phoneticPr fontId="11"/>
  </si>
  <si>
    <t>・第１次間接効果は、投資額のうち資材等を購入したことによる波及効果です。</t>
    <rPh sb="1" eb="2">
      <t>ダイ</t>
    </rPh>
    <rPh sb="3" eb="4">
      <t>ジ</t>
    </rPh>
    <rPh sb="4" eb="6">
      <t>カンセツ</t>
    </rPh>
    <rPh sb="6" eb="8">
      <t>コウカ</t>
    </rPh>
    <rPh sb="10" eb="12">
      <t>トウシ</t>
    </rPh>
    <rPh sb="12" eb="13">
      <t>ガク</t>
    </rPh>
    <rPh sb="16" eb="18">
      <t>シザイ</t>
    </rPh>
    <rPh sb="18" eb="19">
      <t>トウ</t>
    </rPh>
    <rPh sb="20" eb="22">
      <t>コウニュウ</t>
    </rPh>
    <rPh sb="29" eb="31">
      <t>ハキュウ</t>
    </rPh>
    <rPh sb="31" eb="33">
      <t>コウカ</t>
    </rPh>
    <phoneticPr fontId="4"/>
  </si>
  <si>
    <t>・報告書では、住宅賃貸料（帰属家賃）、自家輸送、事務用品、分類不明は、波及効果の大きい順に並び替える対象から外し、その他に含めています。</t>
    <rPh sb="1" eb="4">
      <t>ホウコクショ</t>
    </rPh>
    <rPh sb="7" eb="9">
      <t>ジュウタク</t>
    </rPh>
    <rPh sb="9" eb="12">
      <t>チンタイリョウ</t>
    </rPh>
    <rPh sb="13" eb="15">
      <t>キゾク</t>
    </rPh>
    <rPh sb="15" eb="17">
      <t>ヤチン</t>
    </rPh>
    <rPh sb="19" eb="21">
      <t>ジカ</t>
    </rPh>
    <rPh sb="21" eb="23">
      <t>ユソウ</t>
    </rPh>
    <rPh sb="24" eb="26">
      <t>ジム</t>
    </rPh>
    <rPh sb="26" eb="28">
      <t>ヨウヒン</t>
    </rPh>
    <rPh sb="29" eb="31">
      <t>ブンルイ</t>
    </rPh>
    <rPh sb="31" eb="33">
      <t>フメイ</t>
    </rPh>
    <rPh sb="35" eb="37">
      <t>ハキュウ</t>
    </rPh>
    <rPh sb="37" eb="39">
      <t>コウカ</t>
    </rPh>
    <rPh sb="40" eb="41">
      <t>オオ</t>
    </rPh>
    <rPh sb="43" eb="44">
      <t>ジュン</t>
    </rPh>
    <rPh sb="45" eb="46">
      <t>ナラ</t>
    </rPh>
    <rPh sb="47" eb="48">
      <t>カ</t>
    </rPh>
    <rPh sb="50" eb="52">
      <t>タイショウ</t>
    </rPh>
    <rPh sb="54" eb="55">
      <t>ハズ</t>
    </rPh>
    <rPh sb="59" eb="60">
      <t>ホカ</t>
    </rPh>
    <rPh sb="61" eb="62">
      <t>フク</t>
    </rPh>
    <phoneticPr fontId="4"/>
  </si>
  <si>
    <r>
      <t xml:space="preserve"> </t>
    </r>
    <r>
      <rPr>
        <sz val="11"/>
        <color theme="1"/>
        <rFont val="ＭＳ Ｐゴシック"/>
        <family val="3"/>
        <charset val="128"/>
      </rPr>
      <t>×</t>
    </r>
    <r>
      <rPr>
        <sz val="11"/>
        <color theme="1"/>
        <rFont val="Arial Narrow"/>
        <family val="2"/>
      </rPr>
      <t xml:space="preserve"> </t>
    </r>
    <r>
      <rPr>
        <sz val="11"/>
        <color theme="1"/>
        <rFont val="ＭＳ Ｐゴシック"/>
        <family val="2"/>
        <charset val="128"/>
      </rPr>
      <t>中間投入率</t>
    </r>
    <r>
      <rPr>
        <sz val="11"/>
        <color theme="1"/>
        <rFont val="Arial Narrow"/>
        <family val="2"/>
      </rPr>
      <t xml:space="preserve">  </t>
    </r>
    <r>
      <rPr>
        <sz val="11"/>
        <color theme="1"/>
        <rFont val="ＭＳ Ｐゴシック"/>
        <family val="2"/>
        <charset val="128"/>
      </rPr>
      <t>　</t>
    </r>
    <r>
      <rPr>
        <sz val="11"/>
        <color theme="1"/>
        <rFont val="ＭＳ Ｐゴシック"/>
        <family val="3"/>
        <charset val="128"/>
      </rPr>
      <t>×</t>
    </r>
    <r>
      <rPr>
        <sz val="11"/>
        <color theme="1"/>
        <rFont val="Arial Narrow"/>
        <family val="2"/>
      </rPr>
      <t xml:space="preserve"> </t>
    </r>
    <r>
      <rPr>
        <sz val="11"/>
        <color theme="1"/>
        <rFont val="ＭＳ Ｐゴシック"/>
        <family val="2"/>
        <charset val="128"/>
      </rPr>
      <t>粗付加価値率</t>
    </r>
    <rPh sb="3" eb="5">
      <t>チュウカン</t>
    </rPh>
    <rPh sb="5" eb="7">
      <t>トウニュウ</t>
    </rPh>
    <rPh sb="7" eb="8">
      <t>リツ</t>
    </rPh>
    <rPh sb="13" eb="14">
      <t>ソ</t>
    </rPh>
    <rPh sb="14" eb="16">
      <t>フカ</t>
    </rPh>
    <rPh sb="16" eb="18">
      <t>カチ</t>
    </rPh>
    <rPh sb="18" eb="19">
      <t>リツ</t>
    </rPh>
    <phoneticPr fontId="5"/>
  </si>
  <si>
    <r>
      <t xml:space="preserve"> </t>
    </r>
    <r>
      <rPr>
        <sz val="11"/>
        <color theme="1"/>
        <rFont val="ＭＳ Ｐゴシック"/>
        <family val="3"/>
        <charset val="128"/>
      </rPr>
      <t>×</t>
    </r>
    <r>
      <rPr>
        <sz val="11"/>
        <color theme="1"/>
        <rFont val="Arial Narrow"/>
        <family val="2"/>
      </rPr>
      <t xml:space="preserve"> </t>
    </r>
    <r>
      <rPr>
        <sz val="11"/>
        <color theme="1"/>
        <rFont val="ＭＳ Ｐゴシック"/>
        <family val="2"/>
        <charset val="128"/>
      </rPr>
      <t>県内自給率</t>
    </r>
    <rPh sb="5" eb="8">
      <t>ジキュウリツ</t>
    </rPh>
    <phoneticPr fontId="5"/>
  </si>
  <si>
    <r>
      <rPr>
        <sz val="11"/>
        <color theme="1"/>
        <rFont val="ＭＳ Ｐゴシック"/>
        <family val="3"/>
        <charset val="128"/>
      </rPr>
      <t xml:space="preserve"> ÷</t>
    </r>
    <r>
      <rPr>
        <sz val="11"/>
        <color theme="1"/>
        <rFont val="Arial Narrow"/>
        <family val="2"/>
      </rPr>
      <t xml:space="preserve"> </t>
    </r>
    <r>
      <rPr>
        <sz val="11"/>
        <color theme="1"/>
        <rFont val="ＭＳ Ｐゴシック"/>
        <family val="2"/>
        <charset val="128"/>
      </rPr>
      <t>ﾃﾞﾌﾚｰﾀ</t>
    </r>
    <phoneticPr fontId="11"/>
  </si>
  <si>
    <r>
      <rPr>
        <sz val="11"/>
        <color theme="1"/>
        <rFont val="ＭＳ Ｐゴシック"/>
        <family val="2"/>
        <charset val="128"/>
      </rPr>
      <t>　　　　</t>
    </r>
    <r>
      <rPr>
        <sz val="11"/>
        <color theme="1"/>
        <rFont val="Arial Narrow"/>
        <family val="2"/>
      </rPr>
      <t xml:space="preserve">  </t>
    </r>
    <r>
      <rPr>
        <sz val="11"/>
        <color theme="1"/>
        <rFont val="ＭＳ Ｐゴシック"/>
        <family val="3"/>
        <charset val="128"/>
      </rPr>
      <t xml:space="preserve"> ÷</t>
    </r>
    <r>
      <rPr>
        <sz val="11"/>
        <color theme="1"/>
        <rFont val="Arial Narrow"/>
        <family val="2"/>
      </rPr>
      <t xml:space="preserve"> </t>
    </r>
    <r>
      <rPr>
        <sz val="11"/>
        <color theme="1"/>
        <rFont val="ＭＳ Ｐゴシック"/>
        <family val="2"/>
        <charset val="128"/>
      </rPr>
      <t>ﾃﾞﾌﾚｰﾀ</t>
    </r>
    <phoneticPr fontId="11"/>
  </si>
  <si>
    <r>
      <t xml:space="preserve"> </t>
    </r>
    <r>
      <rPr>
        <sz val="11"/>
        <color theme="1"/>
        <rFont val="ＭＳ Ｐゴシック"/>
        <family val="3"/>
        <charset val="128"/>
      </rPr>
      <t>×</t>
    </r>
    <r>
      <rPr>
        <sz val="11"/>
        <color theme="1"/>
        <rFont val="Arial Narrow"/>
        <family val="2"/>
      </rPr>
      <t xml:space="preserve"> </t>
    </r>
    <r>
      <rPr>
        <sz val="11"/>
        <color theme="1"/>
        <rFont val="ＭＳ Ｐゴシック"/>
        <family val="2"/>
        <charset val="128"/>
      </rPr>
      <t>逆行列係数</t>
    </r>
    <rPh sb="3" eb="6">
      <t>ギャクギョウレツ</t>
    </rPh>
    <rPh sb="6" eb="8">
      <t>ケイスウ</t>
    </rPh>
    <phoneticPr fontId="5"/>
  </si>
  <si>
    <r>
      <t xml:space="preserve"> </t>
    </r>
    <r>
      <rPr>
        <sz val="11"/>
        <color theme="1"/>
        <rFont val="ＭＳ Ｐゴシック"/>
        <family val="3"/>
        <charset val="128"/>
      </rPr>
      <t>×</t>
    </r>
    <r>
      <rPr>
        <sz val="11"/>
        <color theme="1"/>
        <rFont val="Arial Narrow"/>
        <family val="2"/>
      </rPr>
      <t xml:space="preserve"> </t>
    </r>
    <r>
      <rPr>
        <sz val="11"/>
        <color theme="1"/>
        <rFont val="ＭＳ Ｐゴシック"/>
        <family val="2"/>
        <charset val="128"/>
      </rPr>
      <t>所得率</t>
    </r>
    <rPh sb="3" eb="5">
      <t>ショトク</t>
    </rPh>
    <rPh sb="5" eb="6">
      <t>リツ</t>
    </rPh>
    <phoneticPr fontId="5"/>
  </si>
  <si>
    <r>
      <rPr>
        <sz val="11"/>
        <color theme="1"/>
        <rFont val="ＭＳ Ｐゴシック"/>
        <family val="2"/>
        <charset val="128"/>
      </rPr>
      <t>　　　</t>
    </r>
    <r>
      <rPr>
        <sz val="11"/>
        <color theme="1"/>
        <rFont val="Arial Narrow"/>
        <family val="2"/>
      </rPr>
      <t xml:space="preserve">      </t>
    </r>
    <r>
      <rPr>
        <sz val="11"/>
        <color theme="1"/>
        <rFont val="ＭＳ Ｐゴシック"/>
        <family val="3"/>
        <charset val="128"/>
      </rPr>
      <t>×</t>
    </r>
    <r>
      <rPr>
        <sz val="11"/>
        <color theme="1"/>
        <rFont val="Arial Narrow"/>
        <family val="2"/>
      </rPr>
      <t xml:space="preserve"> </t>
    </r>
    <r>
      <rPr>
        <sz val="11"/>
        <color theme="1"/>
        <rFont val="ＭＳ Ｐゴシック"/>
        <family val="2"/>
        <charset val="128"/>
      </rPr>
      <t>ﾃﾞﾌﾚｰﾀ</t>
    </r>
    <phoneticPr fontId="11"/>
  </si>
  <si>
    <r>
      <t xml:space="preserve"> </t>
    </r>
    <r>
      <rPr>
        <sz val="11"/>
        <color theme="1"/>
        <rFont val="ＭＳ Ｐゴシック"/>
        <family val="3"/>
        <charset val="128"/>
      </rPr>
      <t>×</t>
    </r>
    <r>
      <rPr>
        <sz val="11"/>
        <color theme="1"/>
        <rFont val="Arial Narrow"/>
        <family val="2"/>
      </rPr>
      <t xml:space="preserve"> </t>
    </r>
    <r>
      <rPr>
        <sz val="11"/>
        <color theme="1"/>
        <rFont val="ＭＳ Ｐゴシック"/>
        <family val="2"/>
        <charset val="128"/>
      </rPr>
      <t>県民所得係数</t>
    </r>
    <rPh sb="5" eb="7">
      <t>ショトク</t>
    </rPh>
    <rPh sb="7" eb="9">
      <t>ケイスウ</t>
    </rPh>
    <phoneticPr fontId="11"/>
  </si>
  <si>
    <r>
      <t xml:space="preserve"> </t>
    </r>
    <r>
      <rPr>
        <sz val="11"/>
        <color theme="1"/>
        <rFont val="ＭＳ Ｐゴシック"/>
        <family val="3"/>
        <charset val="128"/>
      </rPr>
      <t>×</t>
    </r>
    <r>
      <rPr>
        <sz val="11"/>
        <color theme="1"/>
        <rFont val="Arial Narrow"/>
        <family val="2"/>
      </rPr>
      <t xml:space="preserve"> </t>
    </r>
    <r>
      <rPr>
        <sz val="11"/>
        <color theme="1"/>
        <rFont val="ＭＳ Ｐゴシック"/>
        <family val="2"/>
        <charset val="128"/>
      </rPr>
      <t>消費転換係数</t>
    </r>
    <rPh sb="3" eb="5">
      <t>ショウヒ</t>
    </rPh>
    <rPh sb="5" eb="7">
      <t>テンカン</t>
    </rPh>
    <rPh sb="7" eb="9">
      <t>ケイスウ</t>
    </rPh>
    <phoneticPr fontId="5"/>
  </si>
  <si>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　　</t>
    </r>
    <r>
      <rPr>
        <sz val="11"/>
        <color theme="1"/>
        <rFont val="ＭＳ Ｐゴシック"/>
        <family val="3"/>
        <charset val="128"/>
      </rPr>
      <t>＋</t>
    </r>
    <r>
      <rPr>
        <sz val="11"/>
        <color theme="1"/>
        <rFont val="ＭＳ Ｐゴシック"/>
        <family val="2"/>
        <charset val="128"/>
      </rPr>
      <t>第１次間接効果</t>
    </r>
    <rPh sb="8" eb="9">
      <t>ダイ</t>
    </rPh>
    <rPh sb="10" eb="11">
      <t>ジ</t>
    </rPh>
    <rPh sb="11" eb="13">
      <t>カンセツ</t>
    </rPh>
    <rPh sb="13" eb="15">
      <t>コウカ</t>
    </rPh>
    <phoneticPr fontId="11"/>
  </si>
  <si>
    <r>
      <rPr>
        <sz val="11"/>
        <color theme="1"/>
        <rFont val="ＭＳ Ｐゴシック"/>
        <family val="2"/>
        <charset val="128"/>
      </rPr>
      <t>　　　　</t>
    </r>
    <r>
      <rPr>
        <sz val="11"/>
        <color theme="1"/>
        <rFont val="Arial Narrow"/>
        <family val="2"/>
      </rPr>
      <t xml:space="preserve">    </t>
    </r>
    <r>
      <rPr>
        <sz val="11"/>
        <color theme="1"/>
        <rFont val="ＭＳ Ｐゴシック"/>
        <family val="2"/>
        <charset val="128"/>
      </rPr>
      <t>総合効果</t>
    </r>
    <r>
      <rPr>
        <sz val="11"/>
        <color theme="1"/>
        <rFont val="ＭＳ Ｐゴシック"/>
        <family val="3"/>
        <charset val="128"/>
      </rPr>
      <t>÷</t>
    </r>
    <r>
      <rPr>
        <sz val="11"/>
        <color theme="1"/>
        <rFont val="ＭＳ Ｐゴシック"/>
        <family val="2"/>
        <charset val="128"/>
      </rPr>
      <t>建設投資額</t>
    </r>
    <rPh sb="8" eb="10">
      <t>ソウゴウ</t>
    </rPh>
    <rPh sb="10" eb="12">
      <t>コウカ</t>
    </rPh>
    <rPh sb="13" eb="15">
      <t>ケンセツ</t>
    </rPh>
    <rPh sb="15" eb="17">
      <t>トウシ</t>
    </rPh>
    <rPh sb="17" eb="18">
      <t>ガク</t>
    </rPh>
    <phoneticPr fontId="11"/>
  </si>
  <si>
    <t>より細かい部門分類で投資額が分かるようでしたら、小分類から細分類の範囲で入力してください。</t>
    <rPh sb="2" eb="3">
      <t>コマ</t>
    </rPh>
    <rPh sb="5" eb="7">
      <t>ブモン</t>
    </rPh>
    <rPh sb="7" eb="9">
      <t>ブンルイ</t>
    </rPh>
    <rPh sb="10" eb="12">
      <t>トウシ</t>
    </rPh>
    <rPh sb="12" eb="13">
      <t>ガク</t>
    </rPh>
    <rPh sb="14" eb="15">
      <t>ワ</t>
    </rPh>
    <rPh sb="24" eb="27">
      <t>ショウブンルイ</t>
    </rPh>
    <rPh sb="29" eb="32">
      <t>サイブンルイ</t>
    </rPh>
    <rPh sb="33" eb="35">
      <t>ハンイ</t>
    </rPh>
    <rPh sb="36" eb="38">
      <t>ニュウリョク</t>
    </rPh>
    <phoneticPr fontId="11"/>
  </si>
  <si>
    <r>
      <rPr>
        <sz val="11"/>
        <rFont val="ＭＳ Ｐ明朝"/>
        <family val="1"/>
        <charset val="128"/>
      </rPr>
      <t>埼玉県</t>
    </r>
    <rPh sb="0" eb="3">
      <t>サイタマケン</t>
    </rPh>
    <phoneticPr fontId="4"/>
  </si>
  <si>
    <r>
      <rPr>
        <sz val="11"/>
        <rFont val="ＭＳ Ｐ明朝"/>
        <family val="1"/>
        <charset val="128"/>
      </rPr>
      <t>全国</t>
    </r>
    <rPh sb="0" eb="2">
      <t>ゼンコク</t>
    </rPh>
    <phoneticPr fontId="4"/>
  </si>
  <si>
    <t>部　門</t>
    <rPh sb="0" eb="1">
      <t>ブ</t>
    </rPh>
    <rPh sb="2" eb="3">
      <t>モン</t>
    </rPh>
    <phoneticPr fontId="4"/>
  </si>
  <si>
    <t>表２のセルに投資額を入力すると、対応する表１のセルが着色されます。</t>
    <rPh sb="0" eb="1">
      <t>ヒョウ</t>
    </rPh>
    <rPh sb="6" eb="8">
      <t>トウシ</t>
    </rPh>
    <rPh sb="8" eb="9">
      <t>ガク</t>
    </rPh>
    <rPh sb="10" eb="12">
      <t>ニュウリョク</t>
    </rPh>
    <rPh sb="16" eb="18">
      <t>タイオウ</t>
    </rPh>
    <rPh sb="20" eb="21">
      <t>ヒョウ</t>
    </rPh>
    <rPh sb="26" eb="28">
      <t>チャクショク</t>
    </rPh>
    <phoneticPr fontId="11"/>
  </si>
  <si>
    <t>すべてのセルに投資額を入力することができますが、報告書には合算した分析結果が表示されます。</t>
    <rPh sb="7" eb="9">
      <t>トウシ</t>
    </rPh>
    <rPh sb="9" eb="10">
      <t>ガク</t>
    </rPh>
    <rPh sb="11" eb="13">
      <t>ニュウリョク</t>
    </rPh>
    <rPh sb="24" eb="27">
      <t>ホウコクショ</t>
    </rPh>
    <rPh sb="29" eb="31">
      <t>ガッサン</t>
    </rPh>
    <rPh sb="33" eb="35">
      <t>ブンセキ</t>
    </rPh>
    <rPh sb="35" eb="37">
      <t>ケッカ</t>
    </rPh>
    <rPh sb="38" eb="40">
      <t>ヒョウジ</t>
    </rPh>
    <phoneticPr fontId="11"/>
  </si>
  <si>
    <t>・第２次間接効果は、投資額及び第１次間接効果によってもたらされた営業余剰、雇用者所得から県外在住者の所得を除き、貯蓄分を除いた消費増加額による波及効果です。</t>
    <rPh sb="1" eb="2">
      <t>ダイ</t>
    </rPh>
    <rPh sb="3" eb="4">
      <t>ジ</t>
    </rPh>
    <rPh sb="4" eb="6">
      <t>カンセツ</t>
    </rPh>
    <rPh sb="6" eb="8">
      <t>コウカ</t>
    </rPh>
    <rPh sb="10" eb="12">
      <t>トウシ</t>
    </rPh>
    <rPh sb="12" eb="13">
      <t>ガク</t>
    </rPh>
    <rPh sb="13" eb="14">
      <t>オヨ</t>
    </rPh>
    <rPh sb="15" eb="16">
      <t>ダイ</t>
    </rPh>
    <rPh sb="17" eb="18">
      <t>ジ</t>
    </rPh>
    <rPh sb="18" eb="20">
      <t>カンセツ</t>
    </rPh>
    <rPh sb="20" eb="22">
      <t>コウカ</t>
    </rPh>
    <rPh sb="32" eb="34">
      <t>エイギョウ</t>
    </rPh>
    <rPh sb="34" eb="36">
      <t>ヨジョウ</t>
    </rPh>
    <rPh sb="37" eb="40">
      <t>コヨウシャ</t>
    </rPh>
    <rPh sb="40" eb="42">
      <t>ショトク</t>
    </rPh>
    <rPh sb="44" eb="46">
      <t>ケンガイ</t>
    </rPh>
    <rPh sb="46" eb="49">
      <t>ザイジュウシャ</t>
    </rPh>
    <rPh sb="50" eb="52">
      <t>ショトク</t>
    </rPh>
    <rPh sb="53" eb="54">
      <t>ノゾ</t>
    </rPh>
    <rPh sb="56" eb="58">
      <t>チョチク</t>
    </rPh>
    <rPh sb="58" eb="59">
      <t>ブン</t>
    </rPh>
    <rPh sb="60" eb="61">
      <t>ノゾ</t>
    </rPh>
    <rPh sb="63" eb="65">
      <t>ショウヒ</t>
    </rPh>
    <rPh sb="65" eb="67">
      <t>ゾウカ</t>
    </rPh>
    <rPh sb="67" eb="68">
      <t>ガク</t>
    </rPh>
    <rPh sb="71" eb="73">
      <t>ハキュウ</t>
    </rPh>
    <rPh sb="73" eb="75">
      <t>コウカ</t>
    </rPh>
    <phoneticPr fontId="11"/>
  </si>
  <si>
    <t>順位</t>
    <rPh sb="0" eb="2">
      <t>ジュンイ</t>
    </rPh>
    <phoneticPr fontId="11"/>
  </si>
  <si>
    <t>物価調整は、毎年行っており、６月末頃に更新する予定です。</t>
    <rPh sb="0" eb="2">
      <t>ブッカ</t>
    </rPh>
    <rPh sb="2" eb="4">
      <t>チョウセイ</t>
    </rPh>
    <rPh sb="6" eb="8">
      <t>マイトシ</t>
    </rPh>
    <rPh sb="8" eb="9">
      <t>オコナ</t>
    </rPh>
    <rPh sb="15" eb="16">
      <t>ガツ</t>
    </rPh>
    <rPh sb="16" eb="17">
      <t>マツ</t>
    </rPh>
    <rPh sb="17" eb="18">
      <t>ゴロ</t>
    </rPh>
    <rPh sb="19" eb="21">
      <t>コウシン</t>
    </rPh>
    <rPh sb="23" eb="25">
      <t>ヨテイ</t>
    </rPh>
    <phoneticPr fontId="11"/>
  </si>
  <si>
    <t>「報告書」では、参考値として全国への波及効果も表示しています。</t>
    <rPh sb="1" eb="4">
      <t>ホウコクショ</t>
    </rPh>
    <rPh sb="8" eb="10">
      <t>サンコウ</t>
    </rPh>
    <rPh sb="10" eb="11">
      <t>チ</t>
    </rPh>
    <rPh sb="14" eb="16">
      <t>ゼンコク</t>
    </rPh>
    <rPh sb="18" eb="20">
      <t>ハキュウ</t>
    </rPh>
    <rPh sb="20" eb="22">
      <t>コウカ</t>
    </rPh>
    <rPh sb="23" eb="25">
      <t>ヒョウジ</t>
    </rPh>
    <phoneticPr fontId="11"/>
  </si>
  <si>
    <t>・分析部門分類は、１０７部門分類で行っています。</t>
    <rPh sb="1" eb="3">
      <t>ブンセキ</t>
    </rPh>
    <rPh sb="3" eb="5">
      <t>ブモン</t>
    </rPh>
    <rPh sb="5" eb="7">
      <t>ブンルイ</t>
    </rPh>
    <rPh sb="12" eb="14">
      <t>ブモン</t>
    </rPh>
    <rPh sb="14" eb="16">
      <t>ブンルイ</t>
    </rPh>
    <rPh sb="17" eb="18">
      <t>オコナ</t>
    </rPh>
    <phoneticPr fontId="4"/>
  </si>
  <si>
    <t>39部門</t>
    <rPh sb="2" eb="4">
      <t>ブモン</t>
    </rPh>
    <phoneticPr fontId="4"/>
  </si>
  <si>
    <r>
      <t>10</t>
    </r>
    <r>
      <rPr>
        <sz val="11"/>
        <color theme="0"/>
        <rFont val="ＭＳ Ｐゴシック"/>
        <family val="3"/>
        <charset val="128"/>
      </rPr>
      <t>7部門分類</t>
    </r>
    <rPh sb="3" eb="5">
      <t>ブモン</t>
    </rPh>
    <rPh sb="5" eb="7">
      <t>ブンルイ</t>
    </rPh>
    <phoneticPr fontId="5"/>
  </si>
  <si>
    <t>39部門分類</t>
    <rPh sb="2" eb="4">
      <t>ブモン</t>
    </rPh>
    <rPh sb="4" eb="6">
      <t>ブンルイ</t>
    </rPh>
    <phoneticPr fontId="5"/>
  </si>
  <si>
    <t>39部門
分類対応</t>
    <rPh sb="2" eb="4">
      <t>ブモン</t>
    </rPh>
    <rPh sb="5" eb="7">
      <t>ブンルイ</t>
    </rPh>
    <rPh sb="7" eb="9">
      <t>タイオウ</t>
    </rPh>
    <phoneticPr fontId="11"/>
  </si>
  <si>
    <t>107部門分類</t>
    <rPh sb="3" eb="5">
      <t>ブモン</t>
    </rPh>
    <rPh sb="5" eb="7">
      <t>ブンルイ</t>
    </rPh>
    <phoneticPr fontId="5"/>
  </si>
  <si>
    <t>上位２０部門については、１０７部門分類、３９部門分類のどちらかが選べます。</t>
    <rPh sb="0" eb="2">
      <t>ジョウイ</t>
    </rPh>
    <rPh sb="4" eb="6">
      <t>ブモン</t>
    </rPh>
    <rPh sb="15" eb="17">
      <t>ブモン</t>
    </rPh>
    <rPh sb="17" eb="19">
      <t>ブンルイ</t>
    </rPh>
    <rPh sb="22" eb="24">
      <t>ブモン</t>
    </rPh>
    <rPh sb="24" eb="26">
      <t>ブンルイ</t>
    </rPh>
    <rPh sb="32" eb="33">
      <t>エラ</t>
    </rPh>
    <phoneticPr fontId="4"/>
  </si>
  <si>
    <t>※</t>
    <phoneticPr fontId="4"/>
  </si>
  <si>
    <t>当分析ツールの作成に当たっては、埼玉大学経済学部 李潔教授から有益な助言をいただきました。</t>
    <rPh sb="0" eb="1">
      <t>トウ</t>
    </rPh>
    <rPh sb="1" eb="3">
      <t>ブンセキ</t>
    </rPh>
    <rPh sb="7" eb="9">
      <t>サクセイ</t>
    </rPh>
    <rPh sb="10" eb="11">
      <t>ア</t>
    </rPh>
    <rPh sb="16" eb="18">
      <t>サイタマ</t>
    </rPh>
    <rPh sb="18" eb="20">
      <t>ダイガク</t>
    </rPh>
    <rPh sb="20" eb="22">
      <t>ケイザイ</t>
    </rPh>
    <rPh sb="22" eb="24">
      <t>ガクブ</t>
    </rPh>
    <rPh sb="25" eb="26">
      <t>リ</t>
    </rPh>
    <rPh sb="26" eb="27">
      <t>キヨシ</t>
    </rPh>
    <rPh sb="27" eb="29">
      <t>キョウジュ</t>
    </rPh>
    <rPh sb="31" eb="33">
      <t>ユウエキ</t>
    </rPh>
    <rPh sb="34" eb="36">
      <t>ジョゲン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</si>
</sst>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
    <numFmt numFmtId="177" formatCode="#,##0.000000;[Red]\-#,##0.000000"/>
    <numFmt numFmtId="178" formatCode="0000&quot;年&quot;"/>
    <numFmt numFmtId="179" formatCode="#,##0.0000;[Red]\-#,##0.0000"/>
    <numFmt numFmtId="180" formatCode="&quot;【H&quot;00&quot;】&quot;"/>
    <numFmt numFmtId="181" formatCode="0.000000_ "/>
    <numFmt numFmtId="182" formatCode="00"/>
    <numFmt numFmtId="183" formatCode="#,##0.0;[Red]\-#,##0.0"/>
    <numFmt numFmtId="184" formatCode="[$-411]ggge&quot;年&quot;m&quot;月&quot;d&quot;日&quot;;@"/>
    <numFmt numFmtId="185" formatCode="0.00_ "/>
    <numFmt numFmtId="186" formatCode="#,##0_ "/>
    <numFmt numFmtId="187" formatCode="#,##0.000_ "/>
    <numFmt numFmtId="188" formatCode="0.0&quot;人&quot;"/>
  </numFmts>
  <fonts count="48">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color indexed="8"/>
      <name val="ＭＳ Ｐゴシック"/>
      <family val="3"/>
      <charset val="128"/>
    </font>
    <font>
      <b/>
      <i/>
      <sz val="12"/>
      <color theme="1"/>
      <name val="Arial Unicode MS"/>
      <family val="3"/>
      <charset val="128"/>
    </font>
    <font>
      <sz val="11"/>
      <color theme="1"/>
      <name val="Arial Unicode MS"/>
      <family val="3"/>
      <charset val="128"/>
    </font>
    <font>
      <sz val="11"/>
      <color theme="1"/>
      <name val="游ゴシック"/>
      <family val="3"/>
      <charset val="128"/>
      <scheme val="minor"/>
    </font>
    <font>
      <sz val="6"/>
      <name val="Arial Unicode MS"/>
      <family val="2"/>
      <charset val="128"/>
    </font>
    <font>
      <sz val="10"/>
      <color rgb="FFFF0000"/>
      <name val="Arial Unicode MS"/>
      <family val="3"/>
      <charset val="128"/>
    </font>
    <font>
      <sz val="11"/>
      <name val="ＭＳ Ｐゴシック"/>
      <family val="3"/>
      <charset val="128"/>
    </font>
    <font>
      <sz val="11"/>
      <name val="Arial Unicode MS"/>
      <family val="3"/>
      <charset val="128"/>
    </font>
    <font>
      <sz val="11"/>
      <name val="ＭＳ Ｐ明朝"/>
      <family val="1"/>
      <charset val="128"/>
    </font>
    <font>
      <u/>
      <sz val="9.9"/>
      <color theme="10"/>
      <name val="Arial Unicode MS"/>
      <family val="3"/>
      <charset val="128"/>
    </font>
    <font>
      <sz val="10"/>
      <name val="ＭＳ Ｐ明朝"/>
      <family val="1"/>
      <charset val="128"/>
    </font>
    <font>
      <sz val="11"/>
      <name val="ＭＳ Ｐゴシック"/>
      <family val="2"/>
      <charset val="128"/>
    </font>
    <font>
      <sz val="11"/>
      <color theme="1"/>
      <name val="Arial Narrow"/>
      <family val="2"/>
    </font>
    <font>
      <b/>
      <i/>
      <sz val="12"/>
      <color theme="1"/>
      <name val="Arial Narrow"/>
      <family val="2"/>
    </font>
    <font>
      <sz val="10"/>
      <name val="Arial Narrow"/>
      <family val="2"/>
    </font>
    <font>
      <sz val="11"/>
      <color theme="0"/>
      <name val="Arial Narrow"/>
      <family val="2"/>
    </font>
    <font>
      <sz val="11"/>
      <name val="Arial Narrow"/>
      <family val="2"/>
    </font>
    <font>
      <sz val="11"/>
      <color indexed="8"/>
      <name val="Arial Narrow"/>
      <family val="2"/>
    </font>
    <font>
      <b/>
      <sz val="14"/>
      <color theme="1"/>
      <name val="HG丸ｺﾞｼｯｸM-PRO"/>
      <family val="3"/>
      <charset val="128"/>
    </font>
    <font>
      <sz val="9"/>
      <color theme="1"/>
      <name val="游ゴシック"/>
      <family val="3"/>
      <charset val="128"/>
      <scheme val="minor"/>
    </font>
    <font>
      <sz val="9"/>
      <color theme="1"/>
      <name val="Arial Unicode MS"/>
      <family val="2"/>
      <charset val="128"/>
    </font>
    <font>
      <sz val="9"/>
      <color theme="1"/>
      <name val="Arial Unicode MS"/>
      <family val="3"/>
      <charset val="128"/>
    </font>
    <font>
      <sz val="12"/>
      <color theme="1"/>
      <name val="Arial Unicode MS"/>
      <family val="3"/>
      <charset val="128"/>
    </font>
    <font>
      <sz val="6"/>
      <name val="ＭＳ Ｐ明朝"/>
      <family val="1"/>
      <charset val="128"/>
    </font>
    <font>
      <sz val="6"/>
      <name val="ＭＳ ゴシック"/>
      <family val="3"/>
      <charset val="128"/>
    </font>
    <font>
      <sz val="10"/>
      <color theme="1"/>
      <name val="Arial Unicode MS"/>
      <family val="2"/>
      <charset val="128"/>
    </font>
    <font>
      <sz val="11"/>
      <color indexed="8"/>
      <name val="Arial Unicode MS"/>
      <family val="3"/>
      <charset val="128"/>
    </font>
    <font>
      <sz val="11"/>
      <color theme="1"/>
      <name val="ＭＳ Ｐ明朝"/>
      <family val="1"/>
      <charset val="128"/>
    </font>
    <font>
      <sz val="11"/>
      <color theme="0"/>
      <name val="ＭＳ Ｐ明朝"/>
      <family val="1"/>
      <charset val="128"/>
    </font>
    <font>
      <sz val="10"/>
      <color theme="0"/>
      <name val="Arial Narrow"/>
      <family val="2"/>
    </font>
    <font>
      <sz val="9"/>
      <color theme="1"/>
      <name val="ＭＳ Ｐゴシック"/>
      <family val="3"/>
      <charset val="128"/>
    </font>
    <font>
      <sz val="11"/>
      <color theme="1"/>
      <name val="ＭＳ Ｐゴシック"/>
      <family val="3"/>
      <charset val="128"/>
    </font>
    <font>
      <sz val="12"/>
      <color theme="1"/>
      <name val="HG丸ｺﾞｼｯｸM-PRO"/>
      <family val="3"/>
      <charset val="128"/>
    </font>
    <font>
      <sz val="10"/>
      <color theme="1"/>
      <name val="ＭＳ Ｐゴシック"/>
      <family val="2"/>
      <charset val="128"/>
    </font>
    <font>
      <sz val="16"/>
      <color theme="1"/>
      <name val="ＭＳ Ｐゴシック"/>
      <family val="3"/>
      <charset val="128"/>
    </font>
    <font>
      <sz val="12"/>
      <color theme="1"/>
      <name val="Arial Narrow"/>
      <family val="2"/>
    </font>
    <font>
      <b/>
      <sz val="12"/>
      <color theme="1"/>
      <name val="Arial Narrow"/>
      <family val="2"/>
    </font>
    <font>
      <sz val="16"/>
      <color theme="1"/>
      <name val="Arial Narrow"/>
      <family val="2"/>
    </font>
    <font>
      <sz val="11"/>
      <color rgb="FFFF0000"/>
      <name val="ＭＳ Ｐゴシック"/>
      <family val="2"/>
      <charset val="128"/>
    </font>
    <font>
      <b/>
      <sz val="11"/>
      <color theme="7" tint="-0.499984740745262"/>
      <name val="ＭＳ Ｐゴシック"/>
      <family val="3"/>
      <charset val="128"/>
    </font>
    <font>
      <sz val="11"/>
      <color rgb="FFFF0000"/>
      <name val="ＭＳ Ｐゴシック"/>
      <family val="3"/>
      <charset val="128"/>
    </font>
  </fonts>
  <fills count="31">
    <fill>
      <patternFill patternType="none"/>
    </fill>
    <fill>
      <patternFill patternType="gray125"/>
    </fill>
    <fill>
      <patternFill patternType="solid">
        <fgColor rgb="FFFF99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66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C66"/>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5" tint="0.39997558519241921"/>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749992370372631"/>
        <bgColor indexed="64"/>
      </patternFill>
    </fill>
    <fill>
      <patternFill patternType="solid">
        <fgColor rgb="FF002060"/>
        <bgColor indexed="64"/>
      </patternFill>
    </fill>
    <fill>
      <patternFill patternType="solid">
        <fgColor rgb="FF7030A0"/>
        <bgColor indexed="64"/>
      </patternFill>
    </fill>
    <fill>
      <patternFill patternType="solid">
        <fgColor theme="9" tint="-0.499984740745262"/>
        <bgColor indexed="64"/>
      </patternFill>
    </fill>
    <fill>
      <patternFill patternType="solid">
        <fgColor rgb="FFC00000"/>
        <bgColor indexed="64"/>
      </patternFill>
    </fill>
    <fill>
      <patternFill patternType="solid">
        <fgColor theme="2" tint="-0.74996185186315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5" tint="-0.249977111117893"/>
        <bgColor indexed="64"/>
      </patternFill>
    </fill>
    <fill>
      <patternFill patternType="solid">
        <fgColor theme="8" tint="-0.249977111117893"/>
        <bgColor indexed="64"/>
      </patternFill>
    </fill>
  </fills>
  <borders count="199">
    <border>
      <left/>
      <right/>
      <top/>
      <bottom/>
      <diagonal/>
    </border>
    <border>
      <left style="thin">
        <color rgb="FFFF9900"/>
      </left>
      <right style="thin">
        <color rgb="FFFF9900"/>
      </right>
      <top style="thin">
        <color rgb="FFFF9900"/>
      </top>
      <bottom style="hair">
        <color rgb="FFFF9900"/>
      </bottom>
      <diagonal/>
    </border>
    <border>
      <left style="thin">
        <color rgb="FFFF9900"/>
      </left>
      <right style="thin">
        <color rgb="FFFF9900"/>
      </right>
      <top style="hair">
        <color rgb="FFFF9900"/>
      </top>
      <bottom style="hair">
        <color rgb="FFFF9900"/>
      </bottom>
      <diagonal/>
    </border>
    <border>
      <left style="thin">
        <color rgb="FFFF9900"/>
      </left>
      <right style="thin">
        <color rgb="FFFF9900"/>
      </right>
      <top style="hair">
        <color rgb="FFFF9900"/>
      </top>
      <bottom style="thin">
        <color rgb="FFFF9900"/>
      </bottom>
      <diagonal/>
    </border>
    <border>
      <left style="thin">
        <color rgb="FFFF9900"/>
      </left>
      <right/>
      <top style="thin">
        <color rgb="FFFF9900"/>
      </top>
      <bottom style="thin">
        <color rgb="FFFF9900"/>
      </bottom>
      <diagonal/>
    </border>
    <border>
      <left/>
      <right/>
      <top style="thin">
        <color rgb="FFFF9900"/>
      </top>
      <bottom style="thin">
        <color rgb="FFFF9900"/>
      </bottom>
      <diagonal/>
    </border>
    <border>
      <left/>
      <right style="thin">
        <color rgb="FFFF9900"/>
      </right>
      <top style="thin">
        <color rgb="FFFF9900"/>
      </top>
      <bottom style="thin">
        <color rgb="FFFF9900"/>
      </bottom>
      <diagonal/>
    </border>
    <border>
      <left style="thin">
        <color rgb="FFFF9900"/>
      </left>
      <right style="thin">
        <color rgb="FFFF9900"/>
      </right>
      <top style="thin">
        <color rgb="FFFF9900"/>
      </top>
      <bottom style="thin">
        <color rgb="FFFF9900"/>
      </bottom>
      <diagonal/>
    </border>
    <border>
      <left style="thin">
        <color rgb="FFFF9900"/>
      </left>
      <right style="thin">
        <color rgb="FFFF9900"/>
      </right>
      <top style="thin">
        <color rgb="FFFF9900"/>
      </top>
      <bottom/>
      <diagonal/>
    </border>
    <border>
      <left style="thin">
        <color rgb="FFFF9900"/>
      </left>
      <right style="thin">
        <color rgb="FFFF9900"/>
      </right>
      <top/>
      <bottom style="hair">
        <color rgb="FFFF9900"/>
      </bottom>
      <diagonal/>
    </border>
    <border>
      <left style="thin">
        <color rgb="FFFF6600"/>
      </left>
      <right style="thin">
        <color rgb="FFFF6600"/>
      </right>
      <top style="thin">
        <color rgb="FFFF6600"/>
      </top>
      <bottom style="hair">
        <color rgb="FFFF6600"/>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style="hair">
        <color rgb="FFFF6600"/>
      </top>
      <bottom style="hair">
        <color rgb="FFFF6600"/>
      </bottom>
      <diagonal/>
    </border>
    <border>
      <left style="thin">
        <color rgb="FFFF6600"/>
      </left>
      <right style="thin">
        <color rgb="FFFF6600"/>
      </right>
      <top style="hair">
        <color rgb="FFFF6600"/>
      </top>
      <bottom style="thin">
        <color rgb="FFFF6600"/>
      </bottom>
      <diagonal/>
    </border>
    <border>
      <left style="thin">
        <color rgb="FFFF6600"/>
      </left>
      <right style="thin">
        <color rgb="FFFF6600"/>
      </right>
      <top/>
      <bottom style="thin">
        <color rgb="FFFF6600"/>
      </bottom>
      <diagonal/>
    </border>
    <border>
      <left style="thin">
        <color rgb="FFFF0000"/>
      </left>
      <right style="thin">
        <color rgb="FFFF0000"/>
      </right>
      <top/>
      <bottom style="thin">
        <color rgb="FFFF000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double">
        <color theme="1"/>
      </left>
      <right/>
      <top style="double">
        <color theme="1"/>
      </top>
      <bottom/>
      <diagonal/>
    </border>
    <border>
      <left/>
      <right/>
      <top style="double">
        <color theme="1"/>
      </top>
      <bottom/>
      <diagonal/>
    </border>
    <border>
      <left/>
      <right/>
      <top style="double">
        <color theme="1"/>
      </top>
      <bottom style="thin">
        <color theme="0"/>
      </bottom>
      <diagonal/>
    </border>
    <border>
      <left/>
      <right style="double">
        <color theme="1"/>
      </right>
      <top style="double">
        <color theme="1"/>
      </top>
      <bottom/>
      <diagonal/>
    </border>
    <border>
      <left style="double">
        <color theme="1"/>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left>
      <right style="double">
        <color theme="1"/>
      </right>
      <top/>
      <bottom/>
      <diagonal/>
    </border>
    <border>
      <left/>
      <right style="thin">
        <color theme="0"/>
      </right>
      <top/>
      <bottom/>
      <diagonal/>
    </border>
    <border>
      <left/>
      <right/>
      <top style="thin">
        <color theme="0"/>
      </top>
      <bottom style="thin">
        <color theme="0"/>
      </bottom>
      <diagonal/>
    </border>
    <border>
      <left style="thin">
        <color indexed="64"/>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theme="1"/>
      </left>
      <right/>
      <top/>
      <bottom style="double">
        <color theme="1"/>
      </bottom>
      <diagonal/>
    </border>
    <border>
      <left/>
      <right/>
      <top/>
      <bottom style="double">
        <color theme="1"/>
      </bottom>
      <diagonal/>
    </border>
    <border>
      <left/>
      <right style="double">
        <color theme="1"/>
      </right>
      <top/>
      <bottom style="double">
        <color theme="1"/>
      </bottom>
      <diagonal/>
    </border>
    <border>
      <left style="thin">
        <color rgb="FFFF0000"/>
      </left>
      <right style="thin">
        <color rgb="FFFF0000"/>
      </right>
      <top style="thin">
        <color rgb="FFFF0000"/>
      </top>
      <bottom style="thin">
        <color rgb="FFFF0000"/>
      </bottom>
      <diagonal/>
    </border>
    <border>
      <left/>
      <right style="thin">
        <color rgb="FFFF6600"/>
      </right>
      <top style="thin">
        <color rgb="FFFF6600"/>
      </top>
      <bottom style="thin">
        <color rgb="FFFF66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hair">
        <color rgb="FFFF0000"/>
      </bottom>
      <diagonal/>
    </border>
    <border>
      <left style="thin">
        <color rgb="FFFF0000"/>
      </left>
      <right/>
      <top/>
      <bottom style="hair">
        <color rgb="FFFF0000"/>
      </bottom>
      <diagonal/>
    </border>
    <border>
      <left/>
      <right style="thin">
        <color rgb="FFFF0000"/>
      </right>
      <top/>
      <bottom style="hair">
        <color rgb="FFFF0000"/>
      </bottom>
      <diagonal/>
    </border>
    <border>
      <left style="thin">
        <color rgb="FFFF0000"/>
      </left>
      <right style="thin">
        <color rgb="FFFF0000"/>
      </right>
      <top/>
      <bottom style="hair">
        <color rgb="FFFF0000"/>
      </bottom>
      <diagonal/>
    </border>
    <border>
      <left style="thin">
        <color rgb="FFFF0000"/>
      </left>
      <right style="thin">
        <color rgb="FFFF0000"/>
      </right>
      <top style="hair">
        <color rgb="FFFF0000"/>
      </top>
      <bottom style="hair">
        <color rgb="FFFF0000"/>
      </bottom>
      <diagonal/>
    </border>
    <border>
      <left style="thin">
        <color rgb="FFFF0000"/>
      </left>
      <right/>
      <top style="hair">
        <color rgb="FFFF0000"/>
      </top>
      <bottom style="hair">
        <color rgb="FFFF0000"/>
      </bottom>
      <diagonal/>
    </border>
    <border>
      <left/>
      <right/>
      <top/>
      <bottom style="hair">
        <color rgb="FFFF0000"/>
      </bottom>
      <diagonal/>
    </border>
    <border>
      <left/>
      <right style="thin">
        <color rgb="FFFF0000"/>
      </right>
      <top style="hair">
        <color rgb="FFFF0000"/>
      </top>
      <bottom style="hair">
        <color rgb="FFFF0000"/>
      </bottom>
      <diagonal/>
    </border>
    <border>
      <left style="thin">
        <color rgb="FFFF0000"/>
      </left>
      <right style="thin">
        <color rgb="FFFF0000"/>
      </right>
      <top style="hair">
        <color rgb="FFFF0000"/>
      </top>
      <bottom/>
      <diagonal/>
    </border>
    <border>
      <left style="thin">
        <color rgb="FFFF0000"/>
      </left>
      <right/>
      <top style="hair">
        <color rgb="FFFF0000"/>
      </top>
      <bottom/>
      <diagonal/>
    </border>
    <border>
      <left style="thin">
        <color rgb="FFFF0000"/>
      </left>
      <right style="thin">
        <color rgb="FFFF0000"/>
      </right>
      <top style="hair">
        <color rgb="FFFF0000"/>
      </top>
      <bottom style="thin">
        <color rgb="FFFF0000"/>
      </bottom>
      <diagonal/>
    </border>
    <border>
      <left style="thin">
        <color indexed="64"/>
      </left>
      <right style="thin">
        <color indexed="64"/>
      </right>
      <top/>
      <bottom/>
      <diagonal/>
    </border>
    <border>
      <left/>
      <right style="double">
        <color theme="1"/>
      </right>
      <top/>
      <bottom/>
      <diagonal/>
    </border>
    <border>
      <left style="thin">
        <color rgb="FFFF6600"/>
      </left>
      <right/>
      <top style="thin">
        <color rgb="FFFF6600"/>
      </top>
      <bottom style="thin">
        <color rgb="FFFF6600"/>
      </bottom>
      <diagonal/>
    </border>
    <border>
      <left/>
      <right/>
      <top style="thin">
        <color rgb="FFFF6600"/>
      </top>
      <bottom style="thin">
        <color rgb="FFFF6600"/>
      </bottom>
      <diagonal/>
    </border>
    <border>
      <left style="thin">
        <color theme="0"/>
      </left>
      <right/>
      <top style="thin">
        <color theme="0"/>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style="thin">
        <color auto="1"/>
      </left>
      <right style="thin">
        <color auto="1"/>
      </right>
      <top style="hair">
        <color auto="1"/>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auto="1"/>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indexed="64"/>
      </top>
      <bottom style="thin">
        <color theme="0"/>
      </bottom>
      <diagonal/>
    </border>
    <border>
      <left style="double">
        <color rgb="FFC00000"/>
      </left>
      <right style="double">
        <color rgb="FFC00000"/>
      </right>
      <top style="double">
        <color rgb="FFC00000"/>
      </top>
      <bottom style="double">
        <color rgb="FFC00000"/>
      </bottom>
      <diagonal/>
    </border>
    <border>
      <left style="thin">
        <color indexed="64"/>
      </left>
      <right style="thin">
        <color indexed="64"/>
      </right>
      <top style="thin">
        <color indexed="64"/>
      </top>
      <bottom style="thin">
        <color theme="2" tint="-0.749961851863155"/>
      </bottom>
      <diagonal/>
    </border>
    <border>
      <left style="thin">
        <color indexed="64"/>
      </left>
      <right style="thin">
        <color indexed="64"/>
      </right>
      <top style="thin">
        <color theme="2" tint="-0.749961851863155"/>
      </top>
      <bottom style="thin">
        <color theme="2" tint="-0.749961851863155"/>
      </bottom>
      <diagonal/>
    </border>
    <border>
      <left style="thin">
        <color indexed="64"/>
      </left>
      <right style="thin">
        <color indexed="64"/>
      </right>
      <top style="thin">
        <color theme="2" tint="-0.749961851863155"/>
      </top>
      <bottom style="thin">
        <color indexed="64"/>
      </bottom>
      <diagonal/>
    </border>
    <border>
      <left style="thin">
        <color indexed="64"/>
      </left>
      <right style="thin">
        <color theme="2" tint="-0.749961851863155"/>
      </right>
      <top style="thin">
        <color indexed="64"/>
      </top>
      <bottom style="thin">
        <color theme="2" tint="-0.749961851863155"/>
      </bottom>
      <diagonal/>
    </border>
    <border>
      <left style="thin">
        <color theme="2" tint="-0.749961851863155"/>
      </left>
      <right style="thin">
        <color theme="2" tint="-0.749961851863155"/>
      </right>
      <top style="thin">
        <color indexed="64"/>
      </top>
      <bottom style="thin">
        <color theme="2" tint="-0.749961851863155"/>
      </bottom>
      <diagonal/>
    </border>
    <border>
      <left style="thin">
        <color theme="2" tint="-0.749961851863155"/>
      </left>
      <right style="thin">
        <color indexed="64"/>
      </right>
      <top style="thin">
        <color indexed="64"/>
      </top>
      <bottom style="thin">
        <color theme="2" tint="-0.749961851863155"/>
      </bottom>
      <diagonal/>
    </border>
    <border>
      <left style="thin">
        <color indexed="64"/>
      </left>
      <right style="thin">
        <color theme="2" tint="-0.749961851863155"/>
      </right>
      <top style="thin">
        <color theme="2" tint="-0.749961851863155"/>
      </top>
      <bottom style="thin">
        <color theme="2" tint="-0.749961851863155"/>
      </bottom>
      <diagonal/>
    </border>
    <border>
      <left style="thin">
        <color theme="2" tint="-0.749961851863155"/>
      </left>
      <right style="thin">
        <color theme="2" tint="-0.749961851863155"/>
      </right>
      <top style="thin">
        <color theme="2" tint="-0.749961851863155"/>
      </top>
      <bottom style="thin">
        <color theme="2" tint="-0.749961851863155"/>
      </bottom>
      <diagonal/>
    </border>
    <border>
      <left style="thin">
        <color theme="2" tint="-0.749961851863155"/>
      </left>
      <right style="thin">
        <color indexed="64"/>
      </right>
      <top style="thin">
        <color theme="2" tint="-0.749961851863155"/>
      </top>
      <bottom style="thin">
        <color theme="2" tint="-0.749961851863155"/>
      </bottom>
      <diagonal/>
    </border>
    <border>
      <left style="thin">
        <color indexed="64"/>
      </left>
      <right style="thin">
        <color theme="2" tint="-0.749961851863155"/>
      </right>
      <top style="thin">
        <color theme="2" tint="-0.749961851863155"/>
      </top>
      <bottom style="thin">
        <color indexed="64"/>
      </bottom>
      <diagonal/>
    </border>
    <border>
      <left style="thin">
        <color theme="2" tint="-0.749961851863155"/>
      </left>
      <right style="thin">
        <color theme="2" tint="-0.749961851863155"/>
      </right>
      <top style="thin">
        <color theme="2" tint="-0.749961851863155"/>
      </top>
      <bottom style="thin">
        <color indexed="64"/>
      </bottom>
      <diagonal/>
    </border>
    <border>
      <left style="thin">
        <color theme="2" tint="-0.749961851863155"/>
      </left>
      <right style="thin">
        <color indexed="64"/>
      </right>
      <top style="thin">
        <color theme="2" tint="-0.749961851863155"/>
      </top>
      <bottom style="thin">
        <color indexed="64"/>
      </bottom>
      <diagonal/>
    </border>
    <border>
      <left style="thin">
        <color indexed="64"/>
      </left>
      <right style="thin">
        <color theme="2" tint="-0.749961851863155"/>
      </right>
      <top style="thin">
        <color indexed="64"/>
      </top>
      <bottom style="thin">
        <color indexed="64"/>
      </bottom>
      <diagonal/>
    </border>
    <border>
      <left style="thin">
        <color indexed="64"/>
      </left>
      <right style="thin">
        <color indexed="64"/>
      </right>
      <top style="thin">
        <color theme="2" tint="-0.749961851863155"/>
      </top>
      <bottom/>
      <diagonal/>
    </border>
    <border>
      <left style="thin">
        <color theme="2" tint="-0.749961851863155"/>
      </left>
      <right style="thin">
        <color indexed="64"/>
      </right>
      <top style="thin">
        <color indexed="64"/>
      </top>
      <bottom/>
      <diagonal/>
    </border>
    <border>
      <left style="thin">
        <color theme="2" tint="-0.749961851863155"/>
      </left>
      <right style="thin">
        <color indexed="64"/>
      </right>
      <top/>
      <bottom style="thin">
        <color theme="2" tint="-0.749961851863155"/>
      </bottom>
      <diagonal/>
    </border>
    <border>
      <left/>
      <right style="thin">
        <color indexed="64"/>
      </right>
      <top style="thin">
        <color theme="2" tint="-0.749961851863155"/>
      </top>
      <bottom style="thin">
        <color theme="2" tint="-0.749961851863155"/>
      </bottom>
      <diagonal/>
    </border>
    <border>
      <left/>
      <right style="thin">
        <color indexed="64"/>
      </right>
      <top style="thin">
        <color theme="2" tint="-0.749961851863155"/>
      </top>
      <bottom style="thin">
        <color indexed="64"/>
      </bottom>
      <diagonal/>
    </border>
    <border>
      <left/>
      <right style="thin">
        <color indexed="64"/>
      </right>
      <top style="thin">
        <color indexed="64"/>
      </top>
      <bottom style="thin">
        <color theme="2" tint="-0.749961851863155"/>
      </bottom>
      <diagonal/>
    </border>
    <border>
      <left/>
      <right/>
      <top/>
      <bottom style="medium">
        <color theme="1"/>
      </bottom>
      <diagonal/>
    </border>
    <border>
      <left/>
      <right style="medium">
        <color theme="1"/>
      </right>
      <top/>
      <bottom style="medium">
        <color theme="1"/>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auto="1"/>
      </right>
      <top style="hair">
        <color auto="1"/>
      </top>
      <bottom/>
      <diagonal/>
    </border>
    <border>
      <left/>
      <right style="thin">
        <color theme="1"/>
      </right>
      <top/>
      <bottom style="medium">
        <color indexed="64"/>
      </bottom>
      <diagonal/>
    </border>
    <border>
      <left/>
      <right/>
      <top style="thin">
        <color theme="0"/>
      </top>
      <bottom style="medium">
        <color theme="6" tint="-0.499984740745262"/>
      </bottom>
      <diagonal/>
    </border>
    <border>
      <left/>
      <right style="thin">
        <color theme="0"/>
      </right>
      <top style="thin">
        <color theme="0"/>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medium">
        <color theme="5" tint="-0.499984740745262"/>
      </left>
      <right/>
      <top/>
      <bottom/>
      <diagonal/>
    </border>
    <border>
      <left/>
      <right style="medium">
        <color theme="5" tint="-0.499984740745262"/>
      </right>
      <top/>
      <bottom/>
      <diagonal/>
    </border>
    <border>
      <left style="medium">
        <color theme="5" tint="-0.499984740745262"/>
      </left>
      <right/>
      <top/>
      <bottom style="medium">
        <color theme="5" tint="-0.499984740745262"/>
      </bottom>
      <diagonal/>
    </border>
    <border>
      <left/>
      <right/>
      <top/>
      <bottom style="medium">
        <color theme="5" tint="-0.499984740745262"/>
      </bottom>
      <diagonal/>
    </border>
    <border>
      <left/>
      <right style="medium">
        <color theme="5" tint="-0.499984740745262"/>
      </right>
      <top/>
      <bottom style="medium">
        <color theme="5" tint="-0.499984740745262"/>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theme="9" tint="-0.499984740745262"/>
      </left>
      <right/>
      <top/>
      <bottom/>
      <diagonal/>
    </border>
    <border>
      <left/>
      <right style="medium">
        <color theme="9" tint="-0.499984740745262"/>
      </right>
      <top/>
      <bottom/>
      <diagonal/>
    </border>
    <border>
      <left style="medium">
        <color theme="1"/>
      </left>
      <right/>
      <top/>
      <bottom/>
      <diagonal/>
    </border>
    <border>
      <left/>
      <right style="medium">
        <color theme="1"/>
      </right>
      <top/>
      <bottom/>
      <diagonal/>
    </border>
    <border>
      <left style="medium">
        <color rgb="FFFFC000"/>
      </left>
      <right/>
      <top/>
      <bottom/>
      <diagonal/>
    </border>
    <border>
      <left/>
      <right style="medium">
        <color rgb="FFFFC000"/>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1"/>
      </left>
      <right/>
      <top/>
      <bottom style="medium">
        <color theme="1"/>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right style="thin">
        <color theme="6" tint="-0.499984740745262"/>
      </right>
      <top style="medium">
        <color theme="6" tint="-0.499984740745262"/>
      </top>
      <bottom/>
      <diagonal/>
    </border>
    <border>
      <left/>
      <right style="thin">
        <color theme="6" tint="-0.499984740745262"/>
      </right>
      <top/>
      <bottom/>
      <diagonal/>
    </border>
    <border>
      <left/>
      <right style="thin">
        <color theme="6" tint="-0.499984740745262"/>
      </right>
      <top/>
      <bottom style="medium">
        <color theme="6" tint="-0.499984740745262"/>
      </bottom>
      <diagonal/>
    </border>
    <border>
      <left style="thin">
        <color theme="6" tint="-0.499984740745262"/>
      </left>
      <right/>
      <top style="thin">
        <color theme="6" tint="-0.499984740745262"/>
      </top>
      <bottom/>
      <diagonal/>
    </border>
    <border>
      <left/>
      <right/>
      <top style="thin">
        <color theme="6" tint="-0.499984740745262"/>
      </top>
      <bottom/>
      <diagonal/>
    </border>
    <border>
      <left/>
      <right style="medium">
        <color theme="6" tint="-0.499984740745262"/>
      </right>
      <top style="thin">
        <color theme="6" tint="-0.499984740745262"/>
      </top>
      <bottom/>
      <diagonal/>
    </border>
    <border>
      <left style="thin">
        <color theme="6" tint="-0.499984740745262"/>
      </left>
      <right/>
      <top/>
      <bottom style="medium">
        <color theme="6" tint="-0.499984740745262"/>
      </bottom>
      <diagonal/>
    </border>
    <border>
      <left/>
      <right/>
      <top style="double">
        <color theme="1"/>
      </top>
      <bottom style="thin">
        <color rgb="FFFF0000"/>
      </bottom>
      <diagonal/>
    </border>
    <border>
      <left style="medium">
        <color theme="7" tint="-0.24994659260841701"/>
      </left>
      <right style="medium">
        <color theme="7" tint="-0.24994659260841701"/>
      </right>
      <top style="medium">
        <color theme="7" tint="-0.24994659260841701"/>
      </top>
      <bottom/>
      <diagonal/>
    </border>
    <border>
      <left style="medium">
        <color theme="7" tint="-0.24994659260841701"/>
      </left>
      <right style="medium">
        <color theme="7" tint="-0.24994659260841701"/>
      </right>
      <top/>
      <bottom style="medium">
        <color theme="7" tint="-0.24994659260841701"/>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medium">
        <color theme="1"/>
      </right>
      <top style="thin">
        <color theme="2" tint="-0.499984740745262"/>
      </top>
      <bottom/>
      <diagonal/>
    </border>
    <border>
      <left style="thin">
        <color theme="2" tint="-0.499984740745262"/>
      </left>
      <right/>
      <top/>
      <bottom style="medium">
        <color theme="1"/>
      </bottom>
      <diagonal/>
    </border>
    <border>
      <left/>
      <right style="thin">
        <color theme="1"/>
      </right>
      <top style="thin">
        <color theme="2" tint="-0.499984740745262"/>
      </top>
      <bottom/>
      <diagonal/>
    </border>
    <border>
      <left style="thin">
        <color theme="2" tint="-0.499984740745262"/>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3" fillId="0" borderId="0"/>
    <xf numFmtId="0" fontId="13" fillId="0" borderId="0"/>
    <xf numFmtId="0" fontId="16" fillId="0" borderId="0" applyNumberFormat="0" applyFill="0" applyBorder="0" applyAlignment="0" applyProtection="0">
      <alignment vertical="top"/>
      <protection locked="0"/>
    </xf>
    <xf numFmtId="0" fontId="10" fillId="0" borderId="0">
      <alignment vertical="center"/>
    </xf>
  </cellStyleXfs>
  <cellXfs count="845">
    <xf numFmtId="0" fontId="0" fillId="0" borderId="0" xfId="0">
      <alignment vertical="center"/>
    </xf>
    <xf numFmtId="0" fontId="0" fillId="0" borderId="0" xfId="0" applyAlignment="1">
      <alignment horizontal="right" vertical="center"/>
    </xf>
    <xf numFmtId="177" fontId="0" fillId="0" borderId="2" xfId="1" applyNumberFormat="1" applyFont="1" applyBorder="1">
      <alignment vertical="center"/>
    </xf>
    <xf numFmtId="177" fontId="0" fillId="0" borderId="3" xfId="1" applyNumberFormat="1" applyFont="1" applyBorder="1">
      <alignment vertical="center"/>
    </xf>
    <xf numFmtId="177" fontId="0" fillId="0" borderId="7" xfId="1" applyNumberFormat="1" applyFont="1" applyBorder="1">
      <alignment vertical="center"/>
    </xf>
    <xf numFmtId="177" fontId="0" fillId="0" borderId="12" xfId="1" applyNumberFormat="1" applyFont="1" applyBorder="1">
      <alignment vertical="center"/>
    </xf>
    <xf numFmtId="177" fontId="0" fillId="0" borderId="13" xfId="1" applyNumberFormat="1" applyFont="1" applyBorder="1">
      <alignment vertical="center"/>
    </xf>
    <xf numFmtId="177" fontId="0" fillId="0" borderId="15" xfId="1" applyNumberFormat="1" applyFont="1" applyBorder="1">
      <alignment vertical="center"/>
    </xf>
    <xf numFmtId="0" fontId="0" fillId="0" borderId="16" xfId="0" applyBorder="1">
      <alignment vertical="center"/>
    </xf>
    <xf numFmtId="0" fontId="0" fillId="0" borderId="16" xfId="0" applyBorder="1" applyAlignment="1">
      <alignment vertical="center"/>
    </xf>
    <xf numFmtId="0" fontId="0" fillId="0" borderId="17" xfId="0" applyBorder="1">
      <alignment vertical="center"/>
    </xf>
    <xf numFmtId="0" fontId="0" fillId="0" borderId="18" xfId="0" applyBorder="1">
      <alignment vertical="center"/>
    </xf>
    <xf numFmtId="0" fontId="8" fillId="0" borderId="18" xfId="0" applyFont="1" applyBorder="1">
      <alignment vertical="center"/>
    </xf>
    <xf numFmtId="0" fontId="9" fillId="0" borderId="18" xfId="0" applyFont="1" applyBorder="1">
      <alignment vertical="center"/>
    </xf>
    <xf numFmtId="177" fontId="0" fillId="0" borderId="18" xfId="2" applyNumberFormat="1" applyFont="1" applyBorder="1" applyAlignment="1">
      <alignment vertical="center"/>
    </xf>
    <xf numFmtId="177" fontId="0" fillId="0" borderId="18" xfId="2" applyNumberFormat="1" applyFont="1" applyBorder="1" applyAlignment="1">
      <alignment horizontal="left" vertical="center" shrinkToFit="1"/>
    </xf>
    <xf numFmtId="0" fontId="0" fillId="0" borderId="18" xfId="0" applyBorder="1" applyAlignment="1">
      <alignment vertical="center"/>
    </xf>
    <xf numFmtId="0" fontId="0" fillId="0" borderId="19" xfId="0" applyBorder="1">
      <alignment vertical="center"/>
    </xf>
    <xf numFmtId="0" fontId="0" fillId="8" borderId="20" xfId="0" applyFill="1" applyBorder="1">
      <alignment vertical="center"/>
    </xf>
    <xf numFmtId="0" fontId="0" fillId="8" borderId="21" xfId="0" applyFill="1" applyBorder="1">
      <alignment vertical="center"/>
    </xf>
    <xf numFmtId="0" fontId="9" fillId="8" borderId="21" xfId="0" applyFont="1" applyFill="1" applyBorder="1">
      <alignment vertical="center"/>
    </xf>
    <xf numFmtId="177" fontId="8" fillId="8" borderId="22" xfId="2" applyNumberFormat="1" applyFont="1" applyFill="1" applyBorder="1" applyAlignment="1">
      <alignment vertical="center"/>
    </xf>
    <xf numFmtId="177" fontId="12" fillId="8" borderId="21" xfId="2" applyNumberFormat="1" applyFont="1" applyFill="1" applyBorder="1" applyAlignment="1">
      <alignment horizontal="left" vertical="center"/>
    </xf>
    <xf numFmtId="0" fontId="0" fillId="8" borderId="21" xfId="0" applyFill="1" applyBorder="1" applyAlignment="1">
      <alignment vertical="center"/>
    </xf>
    <xf numFmtId="0" fontId="0" fillId="8" borderId="23" xfId="0" applyFill="1" applyBorder="1">
      <alignment vertical="center"/>
    </xf>
    <xf numFmtId="0" fontId="0" fillId="8" borderId="24" xfId="0" applyFill="1" applyBorder="1">
      <alignment vertical="center"/>
    </xf>
    <xf numFmtId="0" fontId="0" fillId="8" borderId="0" xfId="0" applyFill="1" applyBorder="1">
      <alignment vertical="center"/>
    </xf>
    <xf numFmtId="0" fontId="0" fillId="8" borderId="27" xfId="0" applyFill="1" applyBorder="1">
      <alignment vertical="center"/>
    </xf>
    <xf numFmtId="0" fontId="0" fillId="8" borderId="28" xfId="0" applyFill="1" applyBorder="1">
      <alignment vertical="center"/>
    </xf>
    <xf numFmtId="0" fontId="0" fillId="0" borderId="29" xfId="0" applyBorder="1">
      <alignment vertical="center"/>
    </xf>
    <xf numFmtId="0" fontId="0" fillId="0" borderId="31" xfId="0" applyBorder="1" applyAlignment="1">
      <alignment horizontal="center" vertical="center"/>
    </xf>
    <xf numFmtId="38" fontId="0" fillId="0" borderId="31" xfId="1" applyFont="1" applyFill="1" applyBorder="1">
      <alignment vertical="center"/>
    </xf>
    <xf numFmtId="38" fontId="0" fillId="0" borderId="31" xfId="1" applyFont="1" applyBorder="1">
      <alignment vertical="center"/>
    </xf>
    <xf numFmtId="0" fontId="0" fillId="0" borderId="34" xfId="0" applyBorder="1" applyAlignment="1">
      <alignment horizontal="center" vertical="center"/>
    </xf>
    <xf numFmtId="38" fontId="0" fillId="0" borderId="34" xfId="1" applyFont="1" applyBorder="1">
      <alignment vertical="center"/>
    </xf>
    <xf numFmtId="0" fontId="0" fillId="0" borderId="35" xfId="0" applyBorder="1">
      <alignment vertical="center"/>
    </xf>
    <xf numFmtId="0" fontId="0" fillId="0" borderId="36" xfId="0" applyBorder="1">
      <alignment vertical="center"/>
    </xf>
    <xf numFmtId="38" fontId="0" fillId="0" borderId="36" xfId="1" applyFont="1" applyBorder="1">
      <alignment vertical="center"/>
    </xf>
    <xf numFmtId="0" fontId="0" fillId="0" borderId="25" xfId="0" applyBorder="1" applyAlignment="1">
      <alignment horizontal="center" vertical="center"/>
    </xf>
    <xf numFmtId="38" fontId="0" fillId="0" borderId="25" xfId="1" applyFont="1" applyBorder="1">
      <alignment vertical="center"/>
    </xf>
    <xf numFmtId="0" fontId="0" fillId="0" borderId="37" xfId="0" applyBorder="1">
      <alignment vertical="center"/>
    </xf>
    <xf numFmtId="0" fontId="9" fillId="0" borderId="0" xfId="0" applyFont="1">
      <alignment vertical="center"/>
    </xf>
    <xf numFmtId="0" fontId="0" fillId="0" borderId="37" xfId="0" applyBorder="1" applyAlignment="1">
      <alignment vertical="center"/>
    </xf>
    <xf numFmtId="177" fontId="0" fillId="8" borderId="0" xfId="2" applyNumberFormat="1" applyFont="1" applyFill="1" applyBorder="1">
      <alignment vertical="center"/>
    </xf>
    <xf numFmtId="0" fontId="0" fillId="8" borderId="41" xfId="0" applyFill="1" applyBorder="1">
      <alignment vertical="center"/>
    </xf>
    <xf numFmtId="0" fontId="0" fillId="8" borderId="42" xfId="0" applyFill="1" applyBorder="1">
      <alignment vertical="center"/>
    </xf>
    <xf numFmtId="0" fontId="9" fillId="8" borderId="42" xfId="0" applyFont="1" applyFill="1" applyBorder="1">
      <alignment vertical="center"/>
    </xf>
    <xf numFmtId="177" fontId="0" fillId="8" borderId="42" xfId="2" applyNumberFormat="1" applyFont="1" applyFill="1" applyBorder="1">
      <alignment vertical="center"/>
    </xf>
    <xf numFmtId="0" fontId="0" fillId="8" borderId="43" xfId="0" applyFill="1" applyBorder="1">
      <alignment vertical="center"/>
    </xf>
    <xf numFmtId="0" fontId="9" fillId="0" borderId="37" xfId="0" applyFont="1" applyBorder="1">
      <alignment vertical="center"/>
    </xf>
    <xf numFmtId="177" fontId="0" fillId="0" borderId="37" xfId="2" applyNumberFormat="1" applyFont="1" applyBorder="1">
      <alignment vertical="center"/>
    </xf>
    <xf numFmtId="0" fontId="9" fillId="0" borderId="16" xfId="0" applyFont="1" applyBorder="1">
      <alignment vertical="center"/>
    </xf>
    <xf numFmtId="177" fontId="0" fillId="0" borderId="16" xfId="2" applyNumberFormat="1" applyFont="1" applyBorder="1">
      <alignment vertical="center"/>
    </xf>
    <xf numFmtId="176" fontId="0" fillId="3" borderId="57" xfId="0" applyNumberFormat="1" applyFont="1" applyFill="1" applyBorder="1" applyAlignment="1">
      <alignment horizontal="center" vertical="top" shrinkToFit="1"/>
    </xf>
    <xf numFmtId="0" fontId="0" fillId="3" borderId="58" xfId="0" applyFont="1" applyFill="1" applyBorder="1" applyAlignment="1">
      <alignment vertical="top" shrinkToFit="1"/>
    </xf>
    <xf numFmtId="177" fontId="0" fillId="0" borderId="57" xfId="1" applyNumberFormat="1" applyFont="1" applyFill="1" applyBorder="1">
      <alignment vertical="center"/>
    </xf>
    <xf numFmtId="177" fontId="0" fillId="0" borderId="59" xfId="1" applyNumberFormat="1" applyFont="1" applyFill="1" applyBorder="1">
      <alignment vertical="center"/>
    </xf>
    <xf numFmtId="177" fontId="0" fillId="0" borderId="57" xfId="1" applyNumberFormat="1" applyFont="1" applyBorder="1">
      <alignment vertical="center"/>
    </xf>
    <xf numFmtId="177" fontId="0" fillId="0" borderId="60" xfId="1" applyNumberFormat="1" applyFont="1" applyFill="1" applyBorder="1">
      <alignment vertical="center"/>
    </xf>
    <xf numFmtId="0" fontId="0" fillId="3" borderId="58" xfId="0" applyFill="1" applyBorder="1" applyAlignment="1">
      <alignment vertical="top" wrapText="1" shrinkToFit="1"/>
    </xf>
    <xf numFmtId="176" fontId="7" fillId="3" borderId="57" xfId="0" applyNumberFormat="1" applyFont="1" applyFill="1" applyBorder="1" applyAlignment="1">
      <alignment horizontal="center" vertical="top" shrinkToFit="1"/>
    </xf>
    <xf numFmtId="0" fontId="7" fillId="3" borderId="58" xfId="0" applyFont="1" applyFill="1" applyBorder="1" applyAlignment="1">
      <alignment vertical="top" shrinkToFit="1"/>
    </xf>
    <xf numFmtId="49" fontId="7" fillId="3" borderId="58" xfId="0" applyNumberFormat="1" applyFont="1" applyFill="1" applyBorder="1" applyAlignment="1">
      <alignment horizontal="left" vertical="top" shrinkToFit="1"/>
    </xf>
    <xf numFmtId="176" fontId="7" fillId="3" borderId="57" xfId="0" quotePrefix="1" applyNumberFormat="1" applyFont="1" applyFill="1" applyBorder="1" applyAlignment="1">
      <alignment horizontal="center" vertical="top" shrinkToFit="1"/>
    </xf>
    <xf numFmtId="0" fontId="7" fillId="3" borderId="58" xfId="0" applyFont="1" applyFill="1" applyBorder="1" applyAlignment="1">
      <alignment vertical="top" wrapText="1" shrinkToFit="1"/>
    </xf>
    <xf numFmtId="0" fontId="0" fillId="3" borderId="58" xfId="0" applyFont="1" applyFill="1" applyBorder="1" applyAlignment="1">
      <alignment vertical="top" wrapText="1" shrinkToFit="1"/>
    </xf>
    <xf numFmtId="176" fontId="7" fillId="3" borderId="61" xfId="0" applyNumberFormat="1" applyFont="1" applyFill="1" applyBorder="1" applyAlignment="1">
      <alignment horizontal="center" vertical="top" shrinkToFit="1"/>
    </xf>
    <xf numFmtId="0" fontId="0" fillId="3" borderId="62" xfId="0" applyFont="1" applyFill="1" applyBorder="1" applyAlignment="1">
      <alignment vertical="top" shrinkToFit="1"/>
    </xf>
    <xf numFmtId="177" fontId="0" fillId="0" borderId="61" xfId="1" applyNumberFormat="1" applyFont="1" applyFill="1" applyBorder="1">
      <alignment vertical="center"/>
    </xf>
    <xf numFmtId="177" fontId="0" fillId="0" borderId="63" xfId="1" applyNumberFormat="1" applyFont="1" applyFill="1" applyBorder="1">
      <alignment vertical="center"/>
    </xf>
    <xf numFmtId="177" fontId="0" fillId="0" borderId="61" xfId="1" applyNumberFormat="1" applyFont="1" applyBorder="1">
      <alignment vertical="center"/>
    </xf>
    <xf numFmtId="176" fontId="0" fillId="4" borderId="44" xfId="0" applyNumberFormat="1" applyFont="1" applyFill="1" applyBorder="1" applyAlignment="1">
      <alignment horizontal="center" vertical="top" shrinkToFit="1"/>
    </xf>
    <xf numFmtId="0" fontId="0" fillId="4" borderId="48" xfId="0" applyFont="1" applyFill="1" applyBorder="1" applyAlignment="1">
      <alignment vertical="top" shrinkToFit="1"/>
    </xf>
    <xf numFmtId="177" fontId="0" fillId="0" borderId="44" xfId="1" applyNumberFormat="1" applyFont="1" applyFill="1" applyBorder="1">
      <alignment vertical="center"/>
    </xf>
    <xf numFmtId="177" fontId="0" fillId="0" borderId="44" xfId="1" applyNumberFormat="1" applyFont="1" applyBorder="1">
      <alignment vertical="center"/>
    </xf>
    <xf numFmtId="176" fontId="0" fillId="3" borderId="32" xfId="0" applyNumberFormat="1" applyFont="1" applyFill="1" applyBorder="1" applyAlignment="1">
      <alignment horizontal="center"/>
    </xf>
    <xf numFmtId="0" fontId="0" fillId="3" borderId="32" xfId="0" applyFont="1" applyFill="1" applyBorder="1" applyAlignment="1">
      <alignment vertical="top" shrinkToFit="1"/>
    </xf>
    <xf numFmtId="177" fontId="0" fillId="0" borderId="56" xfId="1" applyNumberFormat="1" applyFont="1" applyBorder="1">
      <alignment vertical="center"/>
    </xf>
    <xf numFmtId="176" fontId="0" fillId="3" borderId="31" xfId="0" applyNumberFormat="1" applyFont="1" applyFill="1" applyBorder="1" applyAlignment="1">
      <alignment horizontal="center"/>
    </xf>
    <xf numFmtId="0" fontId="0" fillId="3" borderId="31" xfId="0" applyFont="1" applyFill="1" applyBorder="1" applyAlignment="1">
      <alignment vertical="top" shrinkToFit="1"/>
    </xf>
    <xf numFmtId="176" fontId="0" fillId="7" borderId="33" xfId="0" applyNumberFormat="1" applyFont="1" applyFill="1" applyBorder="1" applyAlignment="1">
      <alignment horizontal="center"/>
    </xf>
    <xf numFmtId="0" fontId="0" fillId="7" borderId="33" xfId="0" applyFont="1" applyFill="1" applyBorder="1" applyAlignment="1">
      <alignment vertical="top" shrinkToFit="1"/>
    </xf>
    <xf numFmtId="177" fontId="0" fillId="7" borderId="61" xfId="1" applyNumberFormat="1" applyFont="1" applyFill="1" applyBorder="1">
      <alignment vertical="center"/>
    </xf>
    <xf numFmtId="176" fontId="0" fillId="4" borderId="25" xfId="0" applyNumberFormat="1" applyFont="1" applyFill="1" applyBorder="1" applyAlignment="1">
      <alignment horizontal="center"/>
    </xf>
    <xf numFmtId="0" fontId="0" fillId="4" borderId="25" xfId="0" applyFont="1" applyFill="1" applyBorder="1" applyAlignment="1">
      <alignment vertical="top" shrinkToFit="1"/>
    </xf>
    <xf numFmtId="176" fontId="18" fillId="15" borderId="25" xfId="0" applyNumberFormat="1" applyFont="1" applyFill="1" applyBorder="1" applyAlignment="1">
      <alignment horizontal="center"/>
    </xf>
    <xf numFmtId="0" fontId="18" fillId="15" borderId="25" xfId="0" applyFont="1" applyFill="1" applyBorder="1" applyAlignment="1">
      <alignment vertical="top" shrinkToFit="1"/>
    </xf>
    <xf numFmtId="0" fontId="0" fillId="3" borderId="58" xfId="0" applyFill="1" applyBorder="1" applyAlignment="1">
      <alignment vertical="top" shrinkToFit="1"/>
    </xf>
    <xf numFmtId="0" fontId="14" fillId="0" borderId="31" xfId="3" applyNumberFormat="1" applyFont="1" applyBorder="1" applyAlignment="1">
      <alignment horizontal="center" vertical="center"/>
    </xf>
    <xf numFmtId="176" fontId="0" fillId="0" borderId="31" xfId="0" applyNumberFormat="1" applyBorder="1" applyAlignment="1">
      <alignment horizontal="center" vertical="center"/>
    </xf>
    <xf numFmtId="0" fontId="15" fillId="4" borderId="31" xfId="3" applyFont="1" applyFill="1" applyBorder="1" applyAlignment="1">
      <alignment vertical="center" wrapText="1"/>
    </xf>
    <xf numFmtId="0" fontId="15" fillId="11" borderId="31" xfId="3" applyFont="1" applyFill="1" applyBorder="1" applyAlignment="1">
      <alignment vertical="center" wrapText="1"/>
    </xf>
    <xf numFmtId="0" fontId="15" fillId="12" borderId="31" xfId="3" applyFont="1" applyFill="1" applyBorder="1" applyAlignment="1">
      <alignment vertical="center" wrapText="1"/>
    </xf>
    <xf numFmtId="0" fontId="15" fillId="6" borderId="31" xfId="3" applyFont="1" applyFill="1" applyBorder="1" applyAlignment="1">
      <alignment vertical="center" wrapText="1"/>
    </xf>
    <xf numFmtId="0" fontId="14" fillId="0" borderId="33" xfId="3" applyNumberFormat="1" applyFont="1" applyBorder="1" applyAlignment="1">
      <alignment horizontal="center" vertical="center"/>
    </xf>
    <xf numFmtId="0" fontId="15" fillId="6" borderId="33" xfId="3" applyFont="1" applyFill="1" applyBorder="1" applyAlignment="1">
      <alignment vertical="center" wrapText="1"/>
    </xf>
    <xf numFmtId="176" fontId="0" fillId="0" borderId="33" xfId="0" applyNumberFormat="1" applyBorder="1" applyAlignment="1">
      <alignment horizontal="center" vertical="center"/>
    </xf>
    <xf numFmtId="0" fontId="0" fillId="8" borderId="65" xfId="0" applyFill="1" applyBorder="1">
      <alignment vertical="center"/>
    </xf>
    <xf numFmtId="177" fontId="9" fillId="8" borderId="22" xfId="2" applyNumberFormat="1" applyFont="1" applyFill="1" applyBorder="1" applyAlignment="1">
      <alignment horizontal="center" vertical="center"/>
    </xf>
    <xf numFmtId="0" fontId="19" fillId="0" borderId="16" xfId="0" applyFont="1" applyBorder="1">
      <alignment vertical="center"/>
    </xf>
    <xf numFmtId="0" fontId="20" fillId="0" borderId="18" xfId="0" applyFont="1" applyBorder="1" applyAlignment="1">
      <alignment vertical="center"/>
    </xf>
    <xf numFmtId="0" fontId="19" fillId="0" borderId="18" xfId="0" applyFont="1" applyBorder="1">
      <alignment vertical="center"/>
    </xf>
    <xf numFmtId="0" fontId="19" fillId="0" borderId="19" xfId="0" applyFont="1" applyBorder="1">
      <alignment vertical="center"/>
    </xf>
    <xf numFmtId="0" fontId="19" fillId="8" borderId="24" xfId="0" applyFont="1" applyFill="1" applyBorder="1">
      <alignment vertical="center"/>
    </xf>
    <xf numFmtId="0" fontId="19" fillId="8" borderId="26" xfId="0" applyFont="1" applyFill="1" applyBorder="1">
      <alignment vertical="center"/>
    </xf>
    <xf numFmtId="0" fontId="19" fillId="8" borderId="0" xfId="0" applyFont="1" applyFill="1" applyBorder="1">
      <alignment vertical="center"/>
    </xf>
    <xf numFmtId="0" fontId="19" fillId="8" borderId="27" xfId="0" applyFont="1" applyFill="1" applyBorder="1">
      <alignment vertical="center"/>
    </xf>
    <xf numFmtId="0" fontId="19" fillId="0" borderId="18" xfId="0" applyFont="1" applyBorder="1" applyAlignment="1">
      <alignment vertical="center"/>
    </xf>
    <xf numFmtId="0" fontId="19" fillId="0" borderId="18" xfId="0" applyFont="1" applyBorder="1" applyAlignment="1">
      <alignment horizontal="center" vertical="center"/>
    </xf>
    <xf numFmtId="38" fontId="19" fillId="0" borderId="18" xfId="1" applyFont="1" applyBorder="1" applyAlignment="1">
      <alignment horizontal="center" vertical="center"/>
    </xf>
    <xf numFmtId="0" fontId="19" fillId="8" borderId="28" xfId="0" applyFont="1" applyFill="1" applyBorder="1">
      <alignment vertical="center"/>
    </xf>
    <xf numFmtId="179" fontId="21" fillId="3" borderId="44" xfId="1" applyNumberFormat="1" applyFont="1" applyFill="1" applyBorder="1" applyAlignment="1">
      <alignment horizontal="center" vertical="center" wrapText="1" shrinkToFit="1"/>
    </xf>
    <xf numFmtId="38" fontId="21" fillId="3" borderId="44" xfId="1" applyFont="1" applyFill="1" applyBorder="1" applyAlignment="1">
      <alignment horizontal="center" vertical="center" wrapText="1" shrinkToFit="1"/>
    </xf>
    <xf numFmtId="0" fontId="19" fillId="13" borderId="30" xfId="0" applyFont="1" applyFill="1" applyBorder="1" applyAlignment="1">
      <alignment horizontal="center" vertical="center"/>
    </xf>
    <xf numFmtId="0" fontId="19" fillId="0" borderId="29" xfId="0" applyFont="1" applyBorder="1">
      <alignment vertical="center"/>
    </xf>
    <xf numFmtId="38" fontId="19" fillId="13" borderId="30" xfId="1" applyFont="1" applyFill="1" applyBorder="1" applyAlignment="1">
      <alignment horizontal="center" vertical="center"/>
    </xf>
    <xf numFmtId="0" fontId="21" fillId="3" borderId="53" xfId="0" applyFont="1" applyFill="1" applyBorder="1" applyAlignment="1">
      <alignment horizontal="center" vertical="center"/>
    </xf>
    <xf numFmtId="0" fontId="23" fillId="7" borderId="56" xfId="0" applyFont="1" applyFill="1" applyBorder="1" applyAlignment="1">
      <alignment horizontal="center" vertical="center"/>
    </xf>
    <xf numFmtId="49" fontId="23" fillId="7" borderId="56" xfId="0" applyNumberFormat="1" applyFont="1" applyFill="1" applyBorder="1" applyAlignment="1">
      <alignment horizontal="center" vertical="center"/>
    </xf>
    <xf numFmtId="176" fontId="19" fillId="7" borderId="11" xfId="0" applyNumberFormat="1" applyFont="1" applyFill="1" applyBorder="1" applyAlignment="1">
      <alignment horizontal="center" vertical="top" shrinkToFit="1"/>
    </xf>
    <xf numFmtId="176" fontId="24" fillId="7" borderId="11" xfId="0" applyNumberFormat="1" applyFont="1" applyFill="1" applyBorder="1" applyAlignment="1">
      <alignment horizontal="center" vertical="top" shrinkToFit="1"/>
    </xf>
    <xf numFmtId="176" fontId="24" fillId="7" borderId="11" xfId="0" quotePrefix="1" applyNumberFormat="1" applyFont="1" applyFill="1" applyBorder="1" applyAlignment="1">
      <alignment horizontal="center" vertical="top" shrinkToFit="1"/>
    </xf>
    <xf numFmtId="0" fontId="19" fillId="0" borderId="0" xfId="0" applyFont="1">
      <alignment vertical="center"/>
    </xf>
    <xf numFmtId="0" fontId="19" fillId="6" borderId="10" xfId="0" applyFont="1" applyFill="1" applyBorder="1" applyAlignment="1">
      <alignment horizontal="center" vertical="center"/>
    </xf>
    <xf numFmtId="0" fontId="19" fillId="0" borderId="0" xfId="0" applyFont="1" applyAlignment="1"/>
    <xf numFmtId="176" fontId="19" fillId="7" borderId="12" xfId="0" applyNumberFormat="1" applyFont="1" applyFill="1" applyBorder="1" applyAlignment="1">
      <alignment horizontal="center" vertical="top" shrinkToFit="1"/>
    </xf>
    <xf numFmtId="0" fontId="19" fillId="7" borderId="12" xfId="0" applyFont="1" applyFill="1" applyBorder="1" applyAlignment="1">
      <alignment vertical="top" shrinkToFit="1"/>
    </xf>
    <xf numFmtId="0" fontId="19" fillId="7" borderId="12" xfId="0" applyFont="1" applyFill="1" applyBorder="1" applyAlignment="1">
      <alignment vertical="top" wrapText="1" shrinkToFit="1"/>
    </xf>
    <xf numFmtId="176" fontId="24" fillId="7" borderId="12" xfId="0" applyNumberFormat="1" applyFont="1" applyFill="1" applyBorder="1" applyAlignment="1">
      <alignment horizontal="center" vertical="top" shrinkToFit="1"/>
    </xf>
    <xf numFmtId="0" fontId="24" fillId="7" borderId="12" xfId="0" applyFont="1" applyFill="1" applyBorder="1" applyAlignment="1">
      <alignment vertical="top" shrinkToFit="1"/>
    </xf>
    <xf numFmtId="49" fontId="24" fillId="7" borderId="12" xfId="0" applyNumberFormat="1" applyFont="1" applyFill="1" applyBorder="1" applyAlignment="1">
      <alignment horizontal="left" vertical="top" shrinkToFit="1"/>
    </xf>
    <xf numFmtId="176" fontId="24" fillId="7" borderId="12" xfId="0" quotePrefix="1" applyNumberFormat="1" applyFont="1" applyFill="1" applyBorder="1" applyAlignment="1">
      <alignment horizontal="center" vertical="top" shrinkToFit="1"/>
    </xf>
    <xf numFmtId="0" fontId="24" fillId="7" borderId="12" xfId="0" applyFont="1" applyFill="1" applyBorder="1" applyAlignment="1">
      <alignment vertical="top" wrapText="1" shrinkToFit="1"/>
    </xf>
    <xf numFmtId="176" fontId="24" fillId="7" borderId="13" xfId="0" applyNumberFormat="1" applyFont="1" applyFill="1" applyBorder="1" applyAlignment="1">
      <alignment horizontal="center" vertical="top" shrinkToFit="1"/>
    </xf>
    <xf numFmtId="0" fontId="19" fillId="7" borderId="13" xfId="0" applyFont="1" applyFill="1" applyBorder="1" applyAlignment="1">
      <alignment vertical="top" shrinkToFit="1"/>
    </xf>
    <xf numFmtId="176" fontId="19" fillId="6" borderId="14" xfId="0" applyNumberFormat="1" applyFont="1" applyFill="1" applyBorder="1" applyAlignment="1">
      <alignment horizontal="center" vertical="top" shrinkToFit="1"/>
    </xf>
    <xf numFmtId="0" fontId="19" fillId="6" borderId="14" xfId="0" applyFont="1" applyFill="1" applyBorder="1" applyAlignment="1">
      <alignment vertical="top" shrinkToFit="1"/>
    </xf>
    <xf numFmtId="176" fontId="19" fillId="3" borderId="4" xfId="0" applyNumberFormat="1" applyFont="1" applyFill="1" applyBorder="1" applyAlignment="1">
      <alignment horizontal="center" vertical="top" shrinkToFit="1"/>
    </xf>
    <xf numFmtId="176" fontId="19" fillId="3" borderId="5" xfId="0" applyNumberFormat="1" applyFont="1" applyFill="1" applyBorder="1" applyAlignment="1">
      <alignment horizontal="center" vertical="top" shrinkToFit="1"/>
    </xf>
    <xf numFmtId="176" fontId="24" fillId="3" borderId="5" xfId="0" applyNumberFormat="1" applyFont="1" applyFill="1" applyBorder="1" applyAlignment="1">
      <alignment horizontal="center" vertical="top" shrinkToFit="1"/>
    </xf>
    <xf numFmtId="176" fontId="24" fillId="3" borderId="5" xfId="0" quotePrefix="1" applyNumberFormat="1" applyFont="1" applyFill="1" applyBorder="1" applyAlignment="1">
      <alignment horizontal="center" vertical="top" shrinkToFit="1"/>
    </xf>
    <xf numFmtId="176" fontId="24" fillId="3" borderId="6" xfId="0" applyNumberFormat="1" applyFont="1" applyFill="1" applyBorder="1" applyAlignment="1">
      <alignment horizontal="center" vertical="top" shrinkToFit="1"/>
    </xf>
    <xf numFmtId="176" fontId="19" fillId="3" borderId="7" xfId="0" applyNumberFormat="1" applyFont="1" applyFill="1" applyBorder="1" applyAlignment="1">
      <alignment horizontal="center" vertical="top" shrinkToFit="1"/>
    </xf>
    <xf numFmtId="176" fontId="24" fillId="3" borderId="7" xfId="0" applyNumberFormat="1" applyFont="1" applyFill="1" applyBorder="1" applyAlignment="1">
      <alignment horizontal="center" vertical="top" shrinkToFit="1"/>
    </xf>
    <xf numFmtId="176" fontId="24" fillId="3" borderId="7" xfId="0" quotePrefix="1" applyNumberFormat="1" applyFont="1" applyFill="1" applyBorder="1" applyAlignment="1">
      <alignment horizontal="center" vertical="top" shrinkToFit="1"/>
    </xf>
    <xf numFmtId="0" fontId="19" fillId="4" borderId="9" xfId="0" applyFont="1" applyFill="1" applyBorder="1" applyAlignment="1">
      <alignment horizontal="center" vertical="center"/>
    </xf>
    <xf numFmtId="176" fontId="19" fillId="3" borderId="2" xfId="0" applyNumberFormat="1" applyFont="1" applyFill="1" applyBorder="1" applyAlignment="1">
      <alignment horizontal="center" vertical="top" shrinkToFit="1"/>
    </xf>
    <xf numFmtId="0" fontId="19" fillId="3" borderId="2" xfId="0" applyFont="1" applyFill="1" applyBorder="1" applyAlignment="1">
      <alignment vertical="top" shrinkToFit="1"/>
    </xf>
    <xf numFmtId="0" fontId="19" fillId="3" borderId="2" xfId="0" applyFont="1" applyFill="1" applyBorder="1" applyAlignment="1">
      <alignment vertical="top" wrapText="1" shrinkToFit="1"/>
    </xf>
    <xf numFmtId="176" fontId="24" fillId="3" borderId="2" xfId="0" applyNumberFormat="1" applyFont="1" applyFill="1" applyBorder="1" applyAlignment="1">
      <alignment horizontal="center" vertical="top" shrinkToFit="1"/>
    </xf>
    <xf numFmtId="0" fontId="24" fillId="3" borderId="2" xfId="0" applyFont="1" applyFill="1" applyBorder="1" applyAlignment="1">
      <alignment vertical="top" shrinkToFit="1"/>
    </xf>
    <xf numFmtId="49" fontId="24" fillId="3" borderId="2" xfId="0" applyNumberFormat="1" applyFont="1" applyFill="1" applyBorder="1" applyAlignment="1">
      <alignment horizontal="left" vertical="top" shrinkToFit="1"/>
    </xf>
    <xf numFmtId="176" fontId="24" fillId="3" borderId="2" xfId="0" quotePrefix="1" applyNumberFormat="1" applyFont="1" applyFill="1" applyBorder="1" applyAlignment="1">
      <alignment horizontal="center" vertical="top" shrinkToFit="1"/>
    </xf>
    <xf numFmtId="0" fontId="24" fillId="3" borderId="2" xfId="0" applyFont="1" applyFill="1" applyBorder="1" applyAlignment="1">
      <alignment vertical="top" wrapText="1" shrinkToFit="1"/>
    </xf>
    <xf numFmtId="176" fontId="24" fillId="3" borderId="3" xfId="0" applyNumberFormat="1" applyFont="1" applyFill="1" applyBorder="1" applyAlignment="1">
      <alignment horizontal="center" vertical="top" shrinkToFit="1"/>
    </xf>
    <xf numFmtId="0" fontId="19" fillId="3" borderId="3" xfId="0" applyFont="1" applyFill="1" applyBorder="1" applyAlignment="1">
      <alignment vertical="top" shrinkToFit="1"/>
    </xf>
    <xf numFmtId="176" fontId="19" fillId="7" borderId="66" xfId="0" applyNumberFormat="1" applyFont="1" applyFill="1" applyBorder="1" applyAlignment="1">
      <alignment horizontal="center" vertical="top" shrinkToFit="1"/>
    </xf>
    <xf numFmtId="176" fontId="19" fillId="7" borderId="67" xfId="0" applyNumberFormat="1" applyFont="1" applyFill="1" applyBorder="1" applyAlignment="1">
      <alignment horizontal="center" vertical="top" shrinkToFit="1"/>
    </xf>
    <xf numFmtId="176" fontId="24" fillId="7" borderId="67" xfId="0" applyNumberFormat="1" applyFont="1" applyFill="1" applyBorder="1" applyAlignment="1">
      <alignment horizontal="center" vertical="top" shrinkToFit="1"/>
    </xf>
    <xf numFmtId="176" fontId="24" fillId="7" borderId="67" xfId="0" quotePrefix="1" applyNumberFormat="1" applyFont="1" applyFill="1" applyBorder="1" applyAlignment="1">
      <alignment horizontal="center" vertical="top" shrinkToFit="1"/>
    </xf>
    <xf numFmtId="176" fontId="24" fillId="7" borderId="45" xfId="0" applyNumberFormat="1" applyFont="1" applyFill="1" applyBorder="1" applyAlignment="1">
      <alignment horizontal="center" vertical="top" shrinkToFit="1"/>
    </xf>
    <xf numFmtId="0" fontId="0" fillId="0" borderId="16" xfId="0" applyBorder="1" applyAlignment="1" applyProtection="1">
      <alignment horizontal="center" vertical="center"/>
    </xf>
    <xf numFmtId="0" fontId="0" fillId="0" borderId="16" xfId="0" applyBorder="1" applyAlignment="1">
      <alignment horizontal="center" vertical="center"/>
    </xf>
    <xf numFmtId="0" fontId="0" fillId="0" borderId="16" xfId="0" applyNumberFormat="1" applyBorder="1">
      <alignment vertical="center"/>
    </xf>
    <xf numFmtId="0" fontId="0" fillId="0" borderId="35" xfId="0" applyBorder="1" applyAlignment="1">
      <alignment horizontal="center" vertical="center"/>
    </xf>
    <xf numFmtId="0" fontId="10" fillId="0" borderId="16" xfId="0" applyFont="1" applyBorder="1" applyAlignment="1">
      <alignment horizontal="center" vertical="center"/>
    </xf>
    <xf numFmtId="0" fontId="0" fillId="0" borderId="16" xfId="0" quotePrefix="1" applyBorder="1">
      <alignment vertical="center"/>
    </xf>
    <xf numFmtId="0" fontId="0" fillId="0" borderId="16" xfId="0" applyBorder="1" applyProtection="1">
      <alignment vertical="center"/>
    </xf>
    <xf numFmtId="0" fontId="0" fillId="0" borderId="16" xfId="0" applyBorder="1" applyAlignment="1" applyProtection="1">
      <alignment horizontal="center" vertical="center"/>
      <protection locked="0"/>
    </xf>
    <xf numFmtId="0" fontId="26" fillId="0" borderId="18" xfId="0" applyFont="1" applyBorder="1" applyAlignment="1">
      <alignment horizontal="right" vertical="center"/>
    </xf>
    <xf numFmtId="0" fontId="0" fillId="0" borderId="68" xfId="0" applyBorder="1">
      <alignment vertical="center"/>
    </xf>
    <xf numFmtId="0" fontId="0" fillId="0" borderId="25" xfId="0" applyBorder="1">
      <alignment vertical="center"/>
    </xf>
    <xf numFmtId="38" fontId="0" fillId="0" borderId="25" xfId="1" applyFont="1" applyBorder="1" applyAlignment="1" applyProtection="1">
      <alignment horizontal="right" vertical="center"/>
      <protection locked="0"/>
    </xf>
    <xf numFmtId="0" fontId="0" fillId="0" borderId="25" xfId="0" applyBorder="1" applyAlignment="1">
      <alignment horizontal="left" vertical="center"/>
    </xf>
    <xf numFmtId="38" fontId="0" fillId="0" borderId="30" xfId="1" applyFont="1" applyBorder="1" applyAlignment="1" applyProtection="1">
      <alignment horizontal="right" vertical="center"/>
      <protection locked="0"/>
    </xf>
    <xf numFmtId="0" fontId="0" fillId="0" borderId="19" xfId="0" applyFill="1" applyBorder="1">
      <alignment vertical="center"/>
    </xf>
    <xf numFmtId="0" fontId="0" fillId="0" borderId="35" xfId="0" applyFill="1" applyBorder="1">
      <alignment vertical="center"/>
    </xf>
    <xf numFmtId="38" fontId="0" fillId="0" borderId="25" xfId="1" applyFont="1" applyFill="1" applyBorder="1" applyAlignment="1" applyProtection="1">
      <alignment vertical="center"/>
      <protection locked="0"/>
    </xf>
    <xf numFmtId="0" fontId="0" fillId="0" borderId="16" xfId="0" applyFill="1" applyBorder="1">
      <alignment vertical="center"/>
    </xf>
    <xf numFmtId="0" fontId="0" fillId="17" borderId="25" xfId="0" applyFill="1" applyBorder="1" applyAlignment="1">
      <alignment horizontal="center" vertical="center"/>
    </xf>
    <xf numFmtId="0" fontId="0" fillId="0" borderId="25" xfId="0" applyFill="1" applyBorder="1" applyAlignment="1">
      <alignment horizontal="center" vertical="center" shrinkToFit="1"/>
    </xf>
    <xf numFmtId="0" fontId="29" fillId="0" borderId="18" xfId="0" applyFont="1" applyBorder="1">
      <alignment vertical="center"/>
    </xf>
    <xf numFmtId="0" fontId="0" fillId="0" borderId="25" xfId="0" applyBorder="1" applyAlignment="1" applyProtection="1">
      <alignment vertical="center" wrapText="1"/>
    </xf>
    <xf numFmtId="0" fontId="0" fillId="0" borderId="71" xfId="0" applyBorder="1" applyAlignment="1" applyProtection="1">
      <alignment vertical="center" wrapText="1"/>
    </xf>
    <xf numFmtId="0" fontId="0" fillId="0" borderId="18" xfId="0" applyBorder="1" applyAlignment="1">
      <alignment horizontal="center" vertical="center"/>
    </xf>
    <xf numFmtId="0" fontId="0" fillId="0" borderId="25" xfId="0" applyFill="1" applyBorder="1" applyAlignment="1">
      <alignment horizontal="left" vertical="center"/>
    </xf>
    <xf numFmtId="0" fontId="9" fillId="0" borderId="16" xfId="6" applyFont="1" applyBorder="1">
      <alignment vertical="center"/>
    </xf>
    <xf numFmtId="0" fontId="9" fillId="0" borderId="18" xfId="6" applyFont="1" applyBorder="1">
      <alignment vertical="center"/>
    </xf>
    <xf numFmtId="0" fontId="0" fillId="13" borderId="25" xfId="0" applyFill="1" applyBorder="1" applyAlignment="1">
      <alignment horizontal="center" vertical="center"/>
    </xf>
    <xf numFmtId="0" fontId="0" fillId="18" borderId="30" xfId="0" applyFill="1" applyBorder="1" applyAlignment="1">
      <alignment horizontal="center" vertical="center"/>
    </xf>
    <xf numFmtId="0" fontId="0" fillId="18" borderId="30" xfId="0" applyFill="1" applyBorder="1" applyAlignment="1">
      <alignment horizontal="center" vertical="center" shrinkToFit="1"/>
    </xf>
    <xf numFmtId="180" fontId="0" fillId="13" borderId="30" xfId="0" applyNumberFormat="1" applyFill="1" applyBorder="1" applyAlignment="1">
      <alignment horizontal="center" vertical="center"/>
    </xf>
    <xf numFmtId="0" fontId="0" fillId="13" borderId="77" xfId="0" applyFill="1" applyBorder="1" applyAlignment="1">
      <alignment horizontal="center" vertical="center"/>
    </xf>
    <xf numFmtId="0" fontId="0" fillId="13" borderId="30" xfId="0" applyFill="1" applyBorder="1" applyAlignment="1">
      <alignment horizontal="center" vertical="center"/>
    </xf>
    <xf numFmtId="176" fontId="14" fillId="13" borderId="31" xfId="4" applyNumberFormat="1" applyFont="1" applyFill="1" applyBorder="1" applyAlignment="1">
      <alignment horizontal="center" vertical="center"/>
    </xf>
    <xf numFmtId="0" fontId="14" fillId="13" borderId="31" xfId="4" applyFont="1" applyFill="1" applyBorder="1" applyAlignment="1">
      <alignment vertical="center"/>
    </xf>
    <xf numFmtId="38" fontId="14" fillId="19" borderId="31" xfId="1" applyFont="1" applyFill="1" applyBorder="1" applyAlignment="1">
      <alignment vertical="center"/>
    </xf>
    <xf numFmtId="177" fontId="0" fillId="0" borderId="31" xfId="1" applyNumberFormat="1" applyFont="1" applyFill="1" applyBorder="1">
      <alignment vertical="center"/>
    </xf>
    <xf numFmtId="177" fontId="0" fillId="0" borderId="31" xfId="1" applyNumberFormat="1" applyFont="1" applyBorder="1">
      <alignment vertical="center"/>
    </xf>
    <xf numFmtId="38" fontId="0" fillId="0" borderId="33" xfId="1" applyFont="1" applyBorder="1">
      <alignment vertical="center"/>
    </xf>
    <xf numFmtId="0" fontId="0" fillId="0" borderId="78" xfId="0" applyBorder="1">
      <alignment vertical="center"/>
    </xf>
    <xf numFmtId="0" fontId="0" fillId="0" borderId="79" xfId="0" applyBorder="1">
      <alignment vertical="center"/>
    </xf>
    <xf numFmtId="38" fontId="0" fillId="19" borderId="31" xfId="1" applyFont="1" applyFill="1" applyBorder="1">
      <alignment vertical="center"/>
    </xf>
    <xf numFmtId="0" fontId="14" fillId="13" borderId="31" xfId="4" applyFont="1" applyFill="1" applyBorder="1" applyAlignment="1">
      <alignment vertical="center" shrinkToFit="1"/>
    </xf>
    <xf numFmtId="38" fontId="14" fillId="19" borderId="31" xfId="1" applyFont="1" applyFill="1" applyBorder="1" applyAlignment="1">
      <alignment vertical="center" shrinkToFit="1"/>
    </xf>
    <xf numFmtId="38" fontId="14" fillId="0" borderId="31" xfId="1" applyFont="1" applyFill="1" applyBorder="1" applyAlignment="1">
      <alignment vertical="center" shrinkToFit="1"/>
    </xf>
    <xf numFmtId="176" fontId="14" fillId="13" borderId="25" xfId="4" applyNumberFormat="1" applyFont="1" applyFill="1" applyBorder="1" applyAlignment="1">
      <alignment horizontal="center" vertical="center"/>
    </xf>
    <xf numFmtId="38" fontId="0" fillId="0" borderId="80" xfId="1" applyFont="1" applyFill="1" applyBorder="1">
      <alignment vertical="center"/>
    </xf>
    <xf numFmtId="38" fontId="0" fillId="0" borderId="25" xfId="1" applyFont="1" applyFill="1" applyBorder="1">
      <alignment vertical="center"/>
    </xf>
    <xf numFmtId="177" fontId="0" fillId="0" borderId="78" xfId="1" applyNumberFormat="1" applyFont="1" applyBorder="1">
      <alignment vertical="center"/>
    </xf>
    <xf numFmtId="177" fontId="0" fillId="0" borderId="79" xfId="1" applyNumberFormat="1" applyFont="1" applyBorder="1">
      <alignment vertical="center"/>
    </xf>
    <xf numFmtId="177" fontId="0" fillId="0" borderId="25" xfId="1" applyNumberFormat="1" applyFont="1" applyBorder="1">
      <alignment vertical="center"/>
    </xf>
    <xf numFmtId="0" fontId="9" fillId="0" borderId="29" xfId="6" applyFont="1" applyFill="1" applyBorder="1">
      <alignment vertical="center"/>
    </xf>
    <xf numFmtId="38" fontId="0" fillId="0" borderId="77" xfId="1" applyFont="1" applyBorder="1">
      <alignment vertical="center"/>
    </xf>
    <xf numFmtId="0" fontId="0" fillId="0" borderId="78" xfId="0" applyFill="1" applyBorder="1">
      <alignment vertical="center"/>
    </xf>
    <xf numFmtId="0" fontId="0" fillId="0" borderId="37" xfId="0" applyFill="1" applyBorder="1">
      <alignment vertical="center"/>
    </xf>
    <xf numFmtId="0" fontId="0" fillId="0" borderId="36" xfId="0" applyFill="1" applyBorder="1" applyAlignment="1">
      <alignment horizontal="center" vertical="center"/>
    </xf>
    <xf numFmtId="176" fontId="9" fillId="13" borderId="31" xfId="0" applyNumberFormat="1" applyFont="1" applyFill="1" applyBorder="1" applyAlignment="1">
      <alignment horizontal="center" vertical="top" shrinkToFit="1"/>
    </xf>
    <xf numFmtId="0" fontId="9" fillId="13" borderId="31" xfId="0" applyFont="1" applyFill="1" applyBorder="1" applyAlignment="1">
      <alignment vertical="top" shrinkToFit="1"/>
    </xf>
    <xf numFmtId="0" fontId="9" fillId="0" borderId="29" xfId="6" applyFont="1" applyFill="1" applyBorder="1" applyAlignment="1">
      <alignment vertical="top" wrapText="1" shrinkToFit="1"/>
    </xf>
    <xf numFmtId="0" fontId="0" fillId="0" borderId="19" xfId="0" applyFill="1" applyBorder="1" applyAlignment="1">
      <alignment horizontal="center" vertical="center"/>
    </xf>
    <xf numFmtId="177" fontId="0" fillId="0" borderId="25" xfId="1" applyNumberFormat="1" applyFont="1" applyFill="1" applyBorder="1" applyAlignment="1">
      <alignment vertical="center"/>
    </xf>
    <xf numFmtId="177" fontId="0" fillId="0" borderId="29" xfId="1" applyNumberFormat="1" applyFont="1" applyFill="1" applyBorder="1" applyAlignment="1">
      <alignment vertical="center"/>
    </xf>
    <xf numFmtId="38" fontId="0" fillId="0" borderId="25" xfId="1" applyFont="1" applyBorder="1" applyAlignment="1">
      <alignment vertical="center"/>
    </xf>
    <xf numFmtId="38" fontId="0" fillId="0" borderId="25" xfId="0" applyNumberFormat="1" applyFill="1" applyBorder="1">
      <alignment vertical="center"/>
    </xf>
    <xf numFmtId="181" fontId="0" fillId="0" borderId="25" xfId="0" applyNumberFormat="1" applyFill="1" applyBorder="1" applyAlignment="1">
      <alignment horizontal="right" vertical="center"/>
    </xf>
    <xf numFmtId="0" fontId="9" fillId="0" borderId="29" xfId="6" applyFont="1" applyBorder="1">
      <alignment vertical="center"/>
    </xf>
    <xf numFmtId="177" fontId="0" fillId="0" borderId="37" xfId="1" applyNumberFormat="1" applyFont="1" applyFill="1" applyBorder="1" applyAlignment="1">
      <alignment vertical="center"/>
    </xf>
    <xf numFmtId="177" fontId="0" fillId="0" borderId="16" xfId="1" applyNumberFormat="1" applyFont="1" applyFill="1" applyBorder="1" applyAlignment="1">
      <alignment vertical="center"/>
    </xf>
    <xf numFmtId="38" fontId="0" fillId="0" borderId="37" xfId="1" applyFont="1" applyBorder="1" applyAlignment="1">
      <alignment vertical="center"/>
    </xf>
    <xf numFmtId="0" fontId="0" fillId="0" borderId="36" xfId="0" applyFill="1" applyBorder="1" applyAlignment="1">
      <alignment horizontal="center" vertical="center" textRotation="180"/>
    </xf>
    <xf numFmtId="38" fontId="0" fillId="0" borderId="35" xfId="0" applyNumberFormat="1" applyFill="1" applyBorder="1">
      <alignment vertical="center"/>
    </xf>
    <xf numFmtId="38" fontId="0" fillId="0" borderId="16" xfId="0" applyNumberFormat="1" applyFill="1" applyBorder="1">
      <alignment vertical="center"/>
    </xf>
    <xf numFmtId="176" fontId="9" fillId="13" borderId="33" xfId="0" applyNumberFormat="1" applyFont="1" applyFill="1" applyBorder="1" applyAlignment="1">
      <alignment horizontal="center" vertical="top" shrinkToFit="1"/>
    </xf>
    <xf numFmtId="0" fontId="9" fillId="13" borderId="33" xfId="0" applyFont="1" applyFill="1" applyBorder="1" applyAlignment="1">
      <alignment vertical="top" shrinkToFit="1"/>
    </xf>
    <xf numFmtId="176" fontId="9" fillId="13" borderId="25" xfId="0" applyNumberFormat="1" applyFont="1" applyFill="1" applyBorder="1" applyAlignment="1">
      <alignment horizontal="center" vertical="top" shrinkToFit="1"/>
    </xf>
    <xf numFmtId="0" fontId="9" fillId="13" borderId="25" xfId="0" applyFont="1" applyFill="1" applyBorder="1" applyAlignment="1">
      <alignment vertical="top" shrinkToFit="1"/>
    </xf>
    <xf numFmtId="0" fontId="9" fillId="0" borderId="37" xfId="6" applyFont="1" applyBorder="1">
      <alignment vertical="center"/>
    </xf>
    <xf numFmtId="0" fontId="0" fillId="0" borderId="16" xfId="0" applyFont="1" applyBorder="1" applyAlignment="1"/>
    <xf numFmtId="182" fontId="0" fillId="0" borderId="16" xfId="0" applyNumberFormat="1" applyBorder="1" applyAlignment="1">
      <alignment horizontal="center" vertical="center"/>
    </xf>
    <xf numFmtId="0" fontId="0" fillId="0" borderId="31" xfId="0" applyFont="1" applyFill="1" applyBorder="1" applyAlignment="1">
      <alignment vertical="top" shrinkToFit="1"/>
    </xf>
    <xf numFmtId="182" fontId="0" fillId="0" borderId="31" xfId="0" applyNumberFormat="1" applyBorder="1" applyAlignment="1">
      <alignment horizontal="center" vertical="center"/>
    </xf>
    <xf numFmtId="182" fontId="0" fillId="0" borderId="31" xfId="0" applyNumberFormat="1" applyFont="1" applyFill="1" applyBorder="1" applyAlignment="1">
      <alignment horizontal="center" vertical="top" shrinkToFit="1"/>
    </xf>
    <xf numFmtId="0" fontId="0" fillId="0" borderId="31" xfId="0" applyFont="1" applyFill="1" applyBorder="1" applyAlignment="1">
      <alignment vertical="top"/>
    </xf>
    <xf numFmtId="38" fontId="0" fillId="0" borderId="31" xfId="1" applyFont="1" applyFill="1" applyBorder="1" applyAlignment="1">
      <alignment vertical="top"/>
    </xf>
    <xf numFmtId="0" fontId="0" fillId="0" borderId="31" xfId="0" applyBorder="1">
      <alignment vertical="center"/>
    </xf>
    <xf numFmtId="0" fontId="0" fillId="0" borderId="31" xfId="0" applyFill="1" applyBorder="1" applyAlignment="1">
      <alignment vertical="top" wrapText="1" shrinkToFit="1"/>
    </xf>
    <xf numFmtId="182" fontId="7" fillId="0" borderId="31" xfId="0" applyNumberFormat="1" applyFont="1" applyFill="1" applyBorder="1" applyAlignment="1">
      <alignment horizontal="center" vertical="top" shrinkToFit="1"/>
    </xf>
    <xf numFmtId="0" fontId="7" fillId="0" borderId="31" xfId="0" applyFont="1" applyFill="1" applyBorder="1" applyAlignment="1">
      <alignment vertical="top" shrinkToFit="1"/>
    </xf>
    <xf numFmtId="0" fontId="0" fillId="0" borderId="81" xfId="0" applyBorder="1" applyAlignment="1">
      <alignment horizontal="center" vertical="center"/>
    </xf>
    <xf numFmtId="182" fontId="0" fillId="0" borderId="81" xfId="0" applyNumberFormat="1" applyBorder="1" applyAlignment="1">
      <alignment horizontal="center" vertical="center"/>
    </xf>
    <xf numFmtId="38" fontId="0" fillId="0" borderId="81" xfId="1" applyFont="1" applyFill="1" applyBorder="1" applyAlignment="1">
      <alignment vertical="top"/>
    </xf>
    <xf numFmtId="0" fontId="0" fillId="0" borderId="33" xfId="0" applyBorder="1" applyAlignment="1">
      <alignment horizontal="center" vertical="center"/>
    </xf>
    <xf numFmtId="38" fontId="0" fillId="0" borderId="33" xfId="1" applyFont="1" applyFill="1" applyBorder="1" applyAlignment="1">
      <alignment vertical="top"/>
    </xf>
    <xf numFmtId="182" fontId="7" fillId="0" borderId="25" xfId="0" applyNumberFormat="1" applyFont="1" applyFill="1" applyBorder="1" applyAlignment="1">
      <alignment horizontal="center" vertical="top" shrinkToFit="1"/>
    </xf>
    <xf numFmtId="0" fontId="0" fillId="0" borderId="25" xfId="0" applyFont="1" applyFill="1" applyBorder="1" applyAlignment="1">
      <alignment vertical="top" shrinkToFit="1"/>
    </xf>
    <xf numFmtId="0" fontId="0" fillId="0" borderId="37" xfId="0" applyBorder="1" applyAlignment="1">
      <alignment horizontal="center" vertical="center"/>
    </xf>
    <xf numFmtId="38" fontId="0" fillId="0" borderId="25" xfId="0" applyNumberFormat="1" applyBorder="1">
      <alignment vertical="center"/>
    </xf>
    <xf numFmtId="0" fontId="33" fillId="0" borderId="31" xfId="0" applyFont="1" applyFill="1" applyBorder="1" applyAlignment="1">
      <alignment vertical="top" shrinkToFit="1"/>
    </xf>
    <xf numFmtId="49" fontId="33" fillId="0" borderId="31" xfId="0" applyNumberFormat="1" applyFont="1" applyFill="1" applyBorder="1" applyAlignment="1">
      <alignment horizontal="left" vertical="top" shrinkToFit="1"/>
    </xf>
    <xf numFmtId="0" fontId="9" fillId="0" borderId="31" xfId="0" applyFont="1" applyFill="1" applyBorder="1" applyAlignment="1">
      <alignment vertical="top" shrinkToFit="1"/>
    </xf>
    <xf numFmtId="0" fontId="9" fillId="0" borderId="31" xfId="0" applyFont="1" applyFill="1" applyBorder="1" applyAlignment="1">
      <alignment vertical="top" wrapText="1" shrinkToFit="1"/>
    </xf>
    <xf numFmtId="0" fontId="33" fillId="0" borderId="31" xfId="0" applyFont="1" applyFill="1" applyBorder="1" applyAlignment="1">
      <alignment vertical="top" wrapText="1" shrinkToFit="1"/>
    </xf>
    <xf numFmtId="0" fontId="9" fillId="0" borderId="33" xfId="0" applyFont="1" applyFill="1" applyBorder="1" applyAlignment="1">
      <alignment vertical="top" shrinkToFit="1"/>
    </xf>
    <xf numFmtId="0" fontId="9" fillId="0" borderId="25" xfId="0" applyFont="1" applyFill="1" applyBorder="1" applyAlignment="1">
      <alignment vertical="top" shrinkToFit="1"/>
    </xf>
    <xf numFmtId="182" fontId="0" fillId="0" borderId="37" xfId="0" applyNumberFormat="1" applyBorder="1" applyAlignment="1">
      <alignment horizontal="center" vertical="center"/>
    </xf>
    <xf numFmtId="0" fontId="9" fillId="0" borderId="77" xfId="0" applyFont="1" applyFill="1" applyBorder="1" applyAlignment="1">
      <alignment vertical="top" shrinkToFit="1"/>
    </xf>
    <xf numFmtId="38" fontId="0" fillId="0" borderId="16" xfId="1" applyFont="1" applyBorder="1">
      <alignment vertical="center"/>
    </xf>
    <xf numFmtId="0" fontId="0" fillId="0" borderId="36" xfId="0" applyFont="1" applyBorder="1" applyAlignment="1"/>
    <xf numFmtId="0" fontId="0" fillId="0" borderId="25" xfId="0" applyFill="1" applyBorder="1" applyAlignment="1">
      <alignment horizontal="center" vertical="top" shrinkToFit="1"/>
    </xf>
    <xf numFmtId="0" fontId="0" fillId="0" borderId="16" xfId="0" applyFill="1" applyBorder="1" applyAlignment="1">
      <alignment horizontal="center" vertical="center"/>
    </xf>
    <xf numFmtId="0" fontId="0" fillId="0" borderId="36" xfId="0" applyFont="1" applyFill="1" applyBorder="1" applyAlignment="1">
      <alignment vertical="top" shrinkToFit="1"/>
    </xf>
    <xf numFmtId="182" fontId="0" fillId="0" borderId="16" xfId="0" applyNumberFormat="1" applyBorder="1">
      <alignment vertical="center"/>
    </xf>
    <xf numFmtId="0" fontId="0" fillId="0" borderId="25" xfId="0" applyFont="1" applyBorder="1" applyAlignment="1"/>
    <xf numFmtId="0" fontId="0" fillId="0" borderId="35" xfId="0" applyFont="1" applyFill="1" applyBorder="1" applyAlignment="1">
      <alignment horizontal="center" vertical="top" shrinkToFit="1"/>
    </xf>
    <xf numFmtId="0" fontId="0" fillId="0" borderId="37" xfId="0" applyFont="1" applyFill="1" applyBorder="1" applyAlignment="1">
      <alignment vertical="top" shrinkToFit="1"/>
    </xf>
    <xf numFmtId="0" fontId="0" fillId="0" borderId="16" xfId="0" applyFont="1" applyFill="1" applyBorder="1" applyAlignment="1">
      <alignment vertical="top" shrinkToFit="1"/>
    </xf>
    <xf numFmtId="38" fontId="0" fillId="0" borderId="25" xfId="1" applyFont="1" applyFill="1" applyBorder="1" applyAlignment="1">
      <alignment horizontal="center" vertical="center"/>
    </xf>
    <xf numFmtId="0" fontId="23" fillId="0" borderId="30" xfId="3" applyNumberFormat="1" applyFont="1" applyBorder="1" applyAlignment="1">
      <alignment horizontal="center"/>
    </xf>
    <xf numFmtId="0" fontId="15" fillId="0" borderId="25" xfId="3" applyFont="1" applyFill="1" applyBorder="1" applyAlignment="1">
      <alignment vertical="center" wrapText="1"/>
    </xf>
    <xf numFmtId="0" fontId="15" fillId="0" borderId="30" xfId="3" applyFont="1" applyFill="1" applyBorder="1" applyAlignment="1">
      <alignment vertical="center" wrapText="1"/>
    </xf>
    <xf numFmtId="0" fontId="15" fillId="0" borderId="25" xfId="3" applyFont="1" applyFill="1" applyBorder="1" applyAlignment="1">
      <alignment horizontal="center" vertical="center" wrapText="1"/>
    </xf>
    <xf numFmtId="0" fontId="9" fillId="0" borderId="81" xfId="0" applyFont="1" applyFill="1" applyBorder="1" applyAlignment="1">
      <alignment vertical="top" shrinkToFit="1"/>
    </xf>
    <xf numFmtId="38" fontId="0" fillId="0" borderId="81" xfId="1" applyFont="1" applyBorder="1">
      <alignment vertical="center"/>
    </xf>
    <xf numFmtId="0" fontId="9" fillId="0" borderId="32" xfId="0" applyFont="1" applyFill="1" applyBorder="1" applyAlignment="1">
      <alignment vertical="top" shrinkToFit="1"/>
    </xf>
    <xf numFmtId="38" fontId="0" fillId="0" borderId="32" xfId="1" applyFont="1" applyBorder="1">
      <alignment vertical="center"/>
    </xf>
    <xf numFmtId="0" fontId="23" fillId="7" borderId="25" xfId="0" applyFont="1" applyFill="1" applyBorder="1" applyAlignment="1">
      <alignment horizontal="center" vertical="center"/>
    </xf>
    <xf numFmtId="49" fontId="23" fillId="7" borderId="25" xfId="0" applyNumberFormat="1" applyFont="1" applyFill="1" applyBorder="1" applyAlignment="1">
      <alignment horizontal="center" vertical="center"/>
    </xf>
    <xf numFmtId="0" fontId="0" fillId="0" borderId="72" xfId="0" applyBorder="1" applyAlignment="1">
      <alignment horizontal="center" vertical="center"/>
    </xf>
    <xf numFmtId="182" fontId="0" fillId="0" borderId="84" xfId="0" applyNumberFormat="1" applyBorder="1" applyAlignment="1">
      <alignment horizontal="center" vertical="center"/>
    </xf>
    <xf numFmtId="0" fontId="0" fillId="13" borderId="25" xfId="0" applyFill="1" applyBorder="1" applyAlignment="1">
      <alignment horizontal="center" vertical="center"/>
    </xf>
    <xf numFmtId="0" fontId="0" fillId="13" borderId="30" xfId="0" applyFill="1" applyBorder="1" applyAlignment="1">
      <alignment horizontal="center" vertical="center"/>
    </xf>
    <xf numFmtId="0" fontId="15" fillId="4" borderId="32" xfId="3" applyFont="1" applyFill="1" applyBorder="1" applyAlignment="1">
      <alignment vertical="center" wrapText="1"/>
    </xf>
    <xf numFmtId="0" fontId="34" fillId="10" borderId="31" xfId="0" applyFont="1" applyFill="1" applyBorder="1" applyAlignment="1">
      <alignment horizontal="left" vertical="center"/>
    </xf>
    <xf numFmtId="0" fontId="15" fillId="10" borderId="31" xfId="3" applyFont="1" applyFill="1" applyBorder="1" applyAlignment="1">
      <alignment horizontal="left" vertical="center" wrapText="1"/>
    </xf>
    <xf numFmtId="0" fontId="15" fillId="10" borderId="31" xfId="3" applyFont="1" applyFill="1" applyBorder="1" applyAlignment="1">
      <alignment horizontal="left" vertical="center"/>
    </xf>
    <xf numFmtId="0" fontId="15" fillId="4" borderId="31" xfId="3" applyFont="1" applyFill="1" applyBorder="1" applyAlignment="1">
      <alignment horizontal="left" vertical="center" wrapText="1" shrinkToFit="1"/>
    </xf>
    <xf numFmtId="0" fontId="17" fillId="4" borderId="31" xfId="3" applyFont="1" applyFill="1" applyBorder="1" applyAlignment="1">
      <alignment horizontal="left" vertical="center" wrapText="1" shrinkToFit="1"/>
    </xf>
    <xf numFmtId="0" fontId="15" fillId="4" borderId="31" xfId="3" applyFont="1" applyFill="1" applyBorder="1" applyAlignment="1">
      <alignment horizontal="left" vertical="center"/>
    </xf>
    <xf numFmtId="0" fontId="15" fillId="4" borderId="31" xfId="3" applyFont="1" applyFill="1" applyBorder="1" applyAlignment="1">
      <alignment horizontal="left" vertical="center" wrapText="1"/>
    </xf>
    <xf numFmtId="38" fontId="14" fillId="19" borderId="81" xfId="1" applyFont="1" applyFill="1" applyBorder="1" applyAlignment="1">
      <alignment vertical="center" shrinkToFit="1"/>
    </xf>
    <xf numFmtId="38" fontId="14" fillId="0" borderId="30" xfId="1" applyFont="1" applyFill="1" applyBorder="1" applyAlignment="1">
      <alignment vertical="center" shrinkToFit="1"/>
    </xf>
    <xf numFmtId="176" fontId="14" fillId="13" borderId="81" xfId="4" applyNumberFormat="1" applyFont="1" applyFill="1" applyBorder="1" applyAlignment="1">
      <alignment horizontal="center" vertical="center"/>
    </xf>
    <xf numFmtId="0" fontId="14" fillId="13" borderId="81" xfId="4" applyFont="1" applyFill="1" applyBorder="1" applyAlignment="1">
      <alignment vertical="center" shrinkToFit="1"/>
    </xf>
    <xf numFmtId="0" fontId="14" fillId="13" borderId="25" xfId="4" applyFont="1" applyFill="1" applyBorder="1" applyAlignment="1">
      <alignment vertical="center" shrinkToFit="1"/>
    </xf>
    <xf numFmtId="176" fontId="9" fillId="13" borderId="32" xfId="0" applyNumberFormat="1" applyFont="1" applyFill="1" applyBorder="1" applyAlignment="1">
      <alignment horizontal="center" vertical="top" shrinkToFit="1"/>
    </xf>
    <xf numFmtId="0" fontId="9" fillId="13" borderId="32" xfId="0" applyFont="1" applyFill="1" applyBorder="1" applyAlignment="1">
      <alignment vertical="top" shrinkToFit="1"/>
    </xf>
    <xf numFmtId="176" fontId="14" fillId="13" borderId="77" xfId="4" applyNumberFormat="1" applyFont="1" applyFill="1" applyBorder="1" applyAlignment="1">
      <alignment horizontal="center" vertical="center"/>
    </xf>
    <xf numFmtId="0" fontId="14" fillId="13" borderId="77" xfId="4" applyFont="1" applyFill="1" applyBorder="1" applyAlignment="1">
      <alignment vertical="center"/>
    </xf>
    <xf numFmtId="177" fontId="0" fillId="0" borderId="81" xfId="1" applyNumberFormat="1" applyFont="1" applyFill="1" applyBorder="1">
      <alignment vertical="center"/>
    </xf>
    <xf numFmtId="38" fontId="0" fillId="0" borderId="81" xfId="1" applyFont="1" applyFill="1" applyBorder="1">
      <alignment vertical="center"/>
    </xf>
    <xf numFmtId="177" fontId="0" fillId="0" borderId="81" xfId="1" applyNumberFormat="1" applyFont="1" applyBorder="1">
      <alignment vertical="center"/>
    </xf>
    <xf numFmtId="0" fontId="32" fillId="0" borderId="36" xfId="0" applyFont="1" applyFill="1" applyBorder="1" applyAlignment="1">
      <alignment horizontal="center" vertical="center"/>
    </xf>
    <xf numFmtId="38" fontId="0" fillId="0" borderId="84" xfId="1" applyFont="1" applyFill="1" applyBorder="1">
      <alignment vertical="center"/>
    </xf>
    <xf numFmtId="38" fontId="0" fillId="0" borderId="0" xfId="1" applyFont="1" applyFill="1" applyBorder="1">
      <alignment vertical="center"/>
    </xf>
    <xf numFmtId="177" fontId="0" fillId="0" borderId="84" xfId="1" applyNumberFormat="1" applyFont="1" applyBorder="1">
      <alignment vertical="center"/>
    </xf>
    <xf numFmtId="38" fontId="0" fillId="19" borderId="81" xfId="1" applyFont="1" applyFill="1" applyBorder="1">
      <alignment vertical="center"/>
    </xf>
    <xf numFmtId="177" fontId="0" fillId="0" borderId="30" xfId="1" applyNumberFormat="1" applyFont="1" applyBorder="1">
      <alignment vertical="center"/>
    </xf>
    <xf numFmtId="178" fontId="0" fillId="18" borderId="30" xfId="2" applyNumberFormat="1" applyFont="1" applyFill="1" applyBorder="1" applyAlignment="1">
      <alignment horizontal="center" vertical="center"/>
    </xf>
    <xf numFmtId="177" fontId="0" fillId="0" borderId="73" xfId="1" applyNumberFormat="1" applyFont="1" applyFill="1" applyBorder="1">
      <alignment vertical="center"/>
    </xf>
    <xf numFmtId="177" fontId="0" fillId="0" borderId="30" xfId="1" applyNumberFormat="1" applyFont="1" applyFill="1" applyBorder="1">
      <alignment vertical="center"/>
    </xf>
    <xf numFmtId="177" fontId="0" fillId="0" borderId="72" xfId="1" applyNumberFormat="1" applyFont="1" applyBorder="1">
      <alignment vertical="center"/>
    </xf>
    <xf numFmtId="178" fontId="0" fillId="13" borderId="30" xfId="0" applyNumberFormat="1" applyFill="1" applyBorder="1" applyAlignment="1">
      <alignment horizontal="center" vertical="center" shrinkToFit="1"/>
    </xf>
    <xf numFmtId="0" fontId="0" fillId="0" borderId="19" xfId="0" applyBorder="1" applyAlignment="1">
      <alignment horizontal="center" vertical="center"/>
    </xf>
    <xf numFmtId="0" fontId="0" fillId="0" borderId="35" xfId="0" applyBorder="1" applyAlignment="1">
      <alignment horizontal="center" vertical="center"/>
    </xf>
    <xf numFmtId="0" fontId="22" fillId="21" borderId="48" xfId="0" applyFont="1" applyFill="1" applyBorder="1" applyAlignment="1">
      <alignment horizontal="center" vertical="center"/>
    </xf>
    <xf numFmtId="0" fontId="22" fillId="21" borderId="49" xfId="0" applyFont="1" applyFill="1" applyBorder="1" applyAlignment="1">
      <alignment horizontal="center" vertical="center"/>
    </xf>
    <xf numFmtId="0" fontId="22" fillId="21" borderId="50" xfId="0" applyFont="1" applyFill="1" applyBorder="1" applyAlignment="1">
      <alignment horizontal="center" vertical="center"/>
    </xf>
    <xf numFmtId="0" fontId="22" fillId="21" borderId="44" xfId="3" applyFont="1" applyFill="1" applyBorder="1" applyAlignment="1">
      <alignment horizontal="center" vertical="center" wrapText="1"/>
    </xf>
    <xf numFmtId="0" fontId="22" fillId="16" borderId="48" xfId="0" applyFont="1" applyFill="1" applyBorder="1" applyAlignment="1">
      <alignment horizontal="center" vertical="center"/>
    </xf>
    <xf numFmtId="0" fontId="22" fillId="16" borderId="49" xfId="0" applyFont="1" applyFill="1" applyBorder="1" applyAlignment="1">
      <alignment horizontal="center" vertical="center"/>
    </xf>
    <xf numFmtId="0" fontId="22" fillId="16" borderId="50" xfId="0" applyFont="1" applyFill="1" applyBorder="1" applyAlignment="1">
      <alignment horizontal="center" vertical="center"/>
    </xf>
    <xf numFmtId="0" fontId="22" fillId="16" borderId="44" xfId="3" applyFont="1" applyFill="1" applyBorder="1" applyAlignment="1">
      <alignment horizontal="center" vertical="center" wrapText="1"/>
    </xf>
    <xf numFmtId="0" fontId="22" fillId="22" borderId="48" xfId="0" applyFont="1" applyFill="1" applyBorder="1" applyAlignment="1">
      <alignment horizontal="center" vertical="center"/>
    </xf>
    <xf numFmtId="0" fontId="22" fillId="22" borderId="49" xfId="0" applyFont="1" applyFill="1" applyBorder="1" applyAlignment="1">
      <alignment horizontal="center" vertical="center"/>
    </xf>
    <xf numFmtId="0" fontId="22" fillId="22" borderId="50" xfId="0" applyFont="1" applyFill="1" applyBorder="1" applyAlignment="1">
      <alignment horizontal="center" vertical="center"/>
    </xf>
    <xf numFmtId="0" fontId="22" fillId="22" borderId="44" xfId="3" applyFont="1" applyFill="1" applyBorder="1" applyAlignment="1">
      <alignment horizontal="center" vertical="center" wrapText="1" shrinkToFit="1"/>
    </xf>
    <xf numFmtId="0" fontId="36" fillId="22" borderId="44" xfId="3" applyFont="1" applyFill="1" applyBorder="1" applyAlignment="1">
      <alignment horizontal="center" vertical="center" wrapText="1" shrinkToFit="1"/>
    </xf>
    <xf numFmtId="0" fontId="22" fillId="22" borderId="44" xfId="3" applyFont="1" applyFill="1" applyBorder="1" applyAlignment="1">
      <alignment horizontal="center" vertical="center" wrapText="1"/>
    </xf>
    <xf numFmtId="0" fontId="36" fillId="22" borderId="44" xfId="3" applyFont="1" applyFill="1" applyBorder="1" applyAlignment="1">
      <alignment horizontal="center" vertical="center" wrapText="1"/>
    </xf>
    <xf numFmtId="0" fontId="22" fillId="20" borderId="48" xfId="0" applyFont="1" applyFill="1" applyBorder="1" applyAlignment="1">
      <alignment horizontal="center" vertical="center"/>
    </xf>
    <xf numFmtId="0" fontId="22" fillId="20" borderId="49" xfId="0" applyFont="1" applyFill="1" applyBorder="1" applyAlignment="1">
      <alignment horizontal="center" vertical="center"/>
    </xf>
    <xf numFmtId="0" fontId="22" fillId="20" borderId="50" xfId="0" applyFont="1" applyFill="1" applyBorder="1" applyAlignment="1">
      <alignment horizontal="center" vertical="center"/>
    </xf>
    <xf numFmtId="0" fontId="22" fillId="20" borderId="44" xfId="0" applyFont="1" applyFill="1" applyBorder="1" applyAlignment="1">
      <alignment horizontal="center" vertical="center"/>
    </xf>
    <xf numFmtId="0" fontId="22" fillId="20" borderId="44" xfId="3" applyFont="1" applyFill="1" applyBorder="1" applyAlignment="1">
      <alignment horizontal="center" vertical="center" wrapText="1"/>
    </xf>
    <xf numFmtId="0" fontId="35" fillId="20" borderId="88" xfId="3" applyFont="1" applyFill="1" applyBorder="1" applyAlignment="1">
      <alignment horizontal="center" vertical="center" wrapText="1"/>
    </xf>
    <xf numFmtId="0" fontId="35" fillId="20" borderId="89" xfId="3" applyFont="1" applyFill="1" applyBorder="1" applyAlignment="1">
      <alignment horizontal="center" vertical="center" wrapText="1"/>
    </xf>
    <xf numFmtId="0" fontId="35" fillId="20" borderId="90" xfId="3" applyFont="1" applyFill="1" applyBorder="1" applyAlignment="1">
      <alignment horizontal="center" vertical="center" wrapText="1"/>
    </xf>
    <xf numFmtId="0" fontId="22" fillId="20" borderId="72" xfId="0" applyFont="1" applyFill="1" applyBorder="1" applyAlignment="1">
      <alignment horizontal="center" vertical="center"/>
    </xf>
    <xf numFmtId="0" fontId="22" fillId="20" borderId="84" xfId="0" applyFont="1" applyFill="1" applyBorder="1" applyAlignment="1">
      <alignment horizontal="center" vertical="center"/>
    </xf>
    <xf numFmtId="0" fontId="22" fillId="22" borderId="84" xfId="0" applyFont="1" applyFill="1" applyBorder="1" applyAlignment="1">
      <alignment horizontal="center" vertical="center"/>
    </xf>
    <xf numFmtId="0" fontId="22" fillId="16" borderId="84" xfId="0" applyFont="1" applyFill="1" applyBorder="1" applyAlignment="1">
      <alignment horizontal="center" vertical="center"/>
    </xf>
    <xf numFmtId="0" fontId="22" fillId="21" borderId="84" xfId="0" applyFont="1" applyFill="1" applyBorder="1" applyAlignment="1">
      <alignment horizontal="center" vertical="center"/>
    </xf>
    <xf numFmtId="0" fontId="22" fillId="23" borderId="84" xfId="0" applyFont="1" applyFill="1" applyBorder="1" applyAlignment="1">
      <alignment horizontal="center" vertical="center"/>
    </xf>
    <xf numFmtId="0" fontId="22" fillId="23" borderId="82" xfId="0" applyFont="1" applyFill="1" applyBorder="1" applyAlignment="1">
      <alignment horizontal="center" vertical="center"/>
    </xf>
    <xf numFmtId="0" fontId="22" fillId="20" borderId="88" xfId="0" applyFont="1" applyFill="1" applyBorder="1" applyAlignment="1">
      <alignment horizontal="center" vertical="center"/>
    </xf>
    <xf numFmtId="0" fontId="22" fillId="20" borderId="89" xfId="3" applyFont="1" applyFill="1" applyBorder="1" applyAlignment="1">
      <alignment horizontal="center" vertical="center" wrapText="1"/>
    </xf>
    <xf numFmtId="0" fontId="22" fillId="22" borderId="89" xfId="3" applyFont="1" applyFill="1" applyBorder="1" applyAlignment="1">
      <alignment horizontal="center" vertical="center" wrapText="1" shrinkToFit="1"/>
    </xf>
    <xf numFmtId="0" fontId="36" fillId="22" borderId="89" xfId="3" applyFont="1" applyFill="1" applyBorder="1" applyAlignment="1">
      <alignment horizontal="center" vertical="center" wrapText="1" shrinkToFit="1"/>
    </xf>
    <xf numFmtId="0" fontId="22" fillId="22" borderId="89" xfId="3" applyFont="1" applyFill="1" applyBorder="1" applyAlignment="1">
      <alignment horizontal="center" vertical="center" wrapText="1"/>
    </xf>
    <xf numFmtId="0" fontId="36" fillId="22" borderId="89" xfId="3" applyFont="1" applyFill="1" applyBorder="1" applyAlignment="1">
      <alignment horizontal="center" vertical="center" wrapText="1"/>
    </xf>
    <xf numFmtId="0" fontId="22" fillId="16" borderId="89" xfId="3" applyFont="1" applyFill="1" applyBorder="1" applyAlignment="1">
      <alignment horizontal="center" vertical="center" wrapText="1"/>
    </xf>
    <xf numFmtId="0" fontId="22" fillId="21" borderId="89" xfId="3" applyFont="1" applyFill="1" applyBorder="1" applyAlignment="1">
      <alignment horizontal="center" vertical="center" wrapText="1"/>
    </xf>
    <xf numFmtId="0" fontId="22" fillId="23" borderId="89" xfId="3" applyFont="1" applyFill="1" applyBorder="1" applyAlignment="1">
      <alignment horizontal="center" vertical="center" wrapText="1"/>
    </xf>
    <xf numFmtId="0" fontId="22" fillId="23" borderId="90" xfId="3" applyFont="1" applyFill="1" applyBorder="1" applyAlignment="1">
      <alignment horizontal="center" vertical="center" wrapText="1"/>
    </xf>
    <xf numFmtId="0" fontId="22" fillId="23" borderId="91" xfId="0" applyFont="1" applyFill="1" applyBorder="1" applyAlignment="1">
      <alignment horizontal="center" vertical="center"/>
    </xf>
    <xf numFmtId="0" fontId="22" fillId="21" borderId="91" xfId="0" applyFont="1" applyFill="1" applyBorder="1" applyAlignment="1">
      <alignment horizontal="center" vertical="center"/>
    </xf>
    <xf numFmtId="0" fontId="22" fillId="16" borderId="91" xfId="0" applyFont="1" applyFill="1" applyBorder="1" applyAlignment="1">
      <alignment horizontal="center" vertical="center"/>
    </xf>
    <xf numFmtId="0" fontId="22" fillId="22" borderId="91" xfId="0" applyFont="1" applyFill="1" applyBorder="1" applyAlignment="1">
      <alignment horizontal="center" vertical="center"/>
    </xf>
    <xf numFmtId="0" fontId="22" fillId="23" borderId="48" xfId="0" applyFont="1" applyFill="1" applyBorder="1" applyAlignment="1">
      <alignment horizontal="center" vertical="center"/>
    </xf>
    <xf numFmtId="0" fontId="22" fillId="23" borderId="49" xfId="0" applyFont="1" applyFill="1" applyBorder="1" applyAlignment="1">
      <alignment horizontal="center" vertical="center"/>
    </xf>
    <xf numFmtId="0" fontId="22" fillId="23" borderId="50" xfId="0" applyFont="1" applyFill="1" applyBorder="1" applyAlignment="1">
      <alignment horizontal="center" vertical="center"/>
    </xf>
    <xf numFmtId="0" fontId="22" fillId="23" borderId="44" xfId="3" applyFont="1" applyFill="1" applyBorder="1" applyAlignment="1">
      <alignment horizontal="center" vertical="center" wrapText="1"/>
    </xf>
    <xf numFmtId="0" fontId="2" fillId="20" borderId="25" xfId="0" applyFont="1" applyFill="1" applyBorder="1" applyAlignment="1">
      <alignment horizontal="center" vertical="center" shrinkToFit="1"/>
    </xf>
    <xf numFmtId="0" fontId="3" fillId="22" borderId="25" xfId="0" applyFont="1" applyFill="1" applyBorder="1" applyAlignment="1">
      <alignment horizontal="center" vertical="center" shrinkToFit="1"/>
    </xf>
    <xf numFmtId="0" fontId="3" fillId="16" borderId="25" xfId="0" applyFont="1" applyFill="1" applyBorder="1" applyAlignment="1">
      <alignment horizontal="center" vertical="center"/>
    </xf>
    <xf numFmtId="0" fontId="3" fillId="21" borderId="25" xfId="0" applyFont="1" applyFill="1" applyBorder="1" applyAlignment="1">
      <alignment horizontal="center" vertical="center"/>
    </xf>
    <xf numFmtId="0" fontId="3" fillId="23" borderId="71" xfId="0" applyFont="1" applyFill="1" applyBorder="1" applyAlignment="1">
      <alignment horizontal="center" vertical="center"/>
    </xf>
    <xf numFmtId="38" fontId="0" fillId="0" borderId="92" xfId="0" applyNumberFormat="1" applyBorder="1" applyAlignment="1">
      <alignment horizontal="right" vertical="center"/>
    </xf>
    <xf numFmtId="0" fontId="0" fillId="15" borderId="92" xfId="0" applyFill="1" applyBorder="1" applyAlignment="1">
      <alignment horizontal="center" vertical="center"/>
    </xf>
    <xf numFmtId="38" fontId="0" fillId="19" borderId="93" xfId="1" applyFont="1" applyFill="1" applyBorder="1" applyAlignment="1" applyProtection="1">
      <alignment horizontal="right" vertical="center"/>
    </xf>
    <xf numFmtId="38" fontId="0" fillId="19" borderId="94" xfId="1" applyFont="1" applyFill="1" applyBorder="1" applyAlignment="1" applyProtection="1">
      <alignment horizontal="right" vertical="center"/>
    </xf>
    <xf numFmtId="38" fontId="0" fillId="19" borderId="95" xfId="1" applyFont="1" applyFill="1" applyBorder="1" applyAlignment="1" applyProtection="1">
      <alignment horizontal="right" vertical="center"/>
    </xf>
    <xf numFmtId="38" fontId="0" fillId="19" borderId="30" xfId="1" applyFont="1" applyFill="1" applyBorder="1" applyAlignment="1" applyProtection="1">
      <alignment horizontal="right" vertical="center"/>
    </xf>
    <xf numFmtId="38" fontId="0" fillId="19" borderId="64" xfId="1" applyFont="1" applyFill="1" applyBorder="1" applyAlignment="1" applyProtection="1">
      <alignment horizontal="right" vertical="center"/>
    </xf>
    <xf numFmtId="38" fontId="0" fillId="19" borderId="34" xfId="1" applyFont="1" applyFill="1" applyBorder="1" applyAlignment="1" applyProtection="1">
      <alignment horizontal="right" vertical="center"/>
    </xf>
    <xf numFmtId="0" fontId="0" fillId="19" borderId="96" xfId="0" applyFill="1" applyBorder="1" applyAlignment="1">
      <alignment horizontal="center" vertical="center"/>
    </xf>
    <xf numFmtId="0" fontId="0" fillId="19" borderId="97" xfId="0" applyFill="1" applyBorder="1" applyAlignment="1">
      <alignment horizontal="center" vertical="center"/>
    </xf>
    <xf numFmtId="0" fontId="0" fillId="19" borderId="98" xfId="0" applyFill="1" applyBorder="1" applyAlignment="1">
      <alignment horizontal="center" vertical="center"/>
    </xf>
    <xf numFmtId="0" fontId="0" fillId="19" borderId="99" xfId="0" applyFill="1" applyBorder="1" applyAlignment="1">
      <alignment horizontal="center" vertical="center"/>
    </xf>
    <xf numFmtId="0" fontId="0" fillId="19" borderId="100" xfId="0" applyFill="1" applyBorder="1" applyAlignment="1">
      <alignment horizontal="center" vertical="center"/>
    </xf>
    <xf numFmtId="0" fontId="0" fillId="19" borderId="101" xfId="0" applyFill="1" applyBorder="1" applyAlignment="1">
      <alignment horizontal="center" vertical="center"/>
    </xf>
    <xf numFmtId="0" fontId="0" fillId="19" borderId="102" xfId="0" applyFill="1" applyBorder="1" applyAlignment="1">
      <alignment horizontal="center" vertical="center"/>
    </xf>
    <xf numFmtId="0" fontId="0" fillId="19" borderId="103" xfId="0" applyFill="1" applyBorder="1" applyAlignment="1">
      <alignment horizontal="center" vertical="center"/>
    </xf>
    <xf numFmtId="0" fontId="0" fillId="19" borderId="104" xfId="0" applyFill="1" applyBorder="1" applyAlignment="1">
      <alignment horizontal="center" vertical="center"/>
    </xf>
    <xf numFmtId="38" fontId="0" fillId="19" borderId="105" xfId="1" applyFont="1" applyFill="1" applyBorder="1" applyAlignment="1" applyProtection="1">
      <alignment horizontal="right" vertical="center"/>
    </xf>
    <xf numFmtId="38" fontId="0" fillId="19" borderId="107" xfId="1" applyFont="1" applyFill="1" applyBorder="1" applyAlignment="1" applyProtection="1">
      <alignment horizontal="right" vertical="center"/>
    </xf>
    <xf numFmtId="38" fontId="0" fillId="19" borderId="106" xfId="1" applyFont="1" applyFill="1" applyBorder="1" applyAlignment="1" applyProtection="1">
      <alignment horizontal="right" vertical="center"/>
    </xf>
    <xf numFmtId="38" fontId="0" fillId="19" borderId="96" xfId="1" applyFont="1" applyFill="1" applyBorder="1" applyAlignment="1" applyProtection="1">
      <alignment horizontal="right" vertical="center"/>
    </xf>
    <xf numFmtId="38" fontId="0" fillId="19" borderId="108" xfId="1" applyFont="1" applyFill="1" applyBorder="1" applyAlignment="1" applyProtection="1">
      <alignment horizontal="right" vertical="center"/>
    </xf>
    <xf numFmtId="38" fontId="0" fillId="19" borderId="99" xfId="1" applyFont="1" applyFill="1" applyBorder="1" applyAlignment="1" applyProtection="1">
      <alignment horizontal="right" vertical="center"/>
    </xf>
    <xf numFmtId="38" fontId="0" fillId="19" borderId="101" xfId="1" applyFont="1" applyFill="1" applyBorder="1" applyAlignment="1" applyProtection="1">
      <alignment horizontal="right" vertical="center"/>
    </xf>
    <xf numFmtId="38" fontId="0" fillId="19" borderId="102" xfId="1" applyFont="1" applyFill="1" applyBorder="1" applyAlignment="1" applyProtection="1">
      <alignment horizontal="right" vertical="center"/>
    </xf>
    <xf numFmtId="38" fontId="0" fillId="19" borderId="104" xfId="1" applyFont="1" applyFill="1" applyBorder="1" applyAlignment="1" applyProtection="1">
      <alignment horizontal="right" vertical="center"/>
    </xf>
    <xf numFmtId="0" fontId="0" fillId="19" borderId="105" xfId="0" applyFill="1" applyBorder="1" applyAlignment="1" applyProtection="1">
      <alignment vertical="center"/>
      <protection locked="0"/>
    </xf>
    <xf numFmtId="38" fontId="0" fillId="19" borderId="103" xfId="1" applyFont="1" applyFill="1" applyBorder="1" applyAlignment="1" applyProtection="1">
      <alignment horizontal="right" vertical="center"/>
    </xf>
    <xf numFmtId="38" fontId="0" fillId="19" borderId="97" xfId="1" applyFont="1" applyFill="1" applyBorder="1" applyAlignment="1" applyProtection="1">
      <alignment horizontal="right" vertical="center"/>
    </xf>
    <xf numFmtId="38" fontId="0" fillId="19" borderId="98" xfId="1" applyFont="1" applyFill="1" applyBorder="1" applyAlignment="1" applyProtection="1">
      <alignment horizontal="right" vertical="center"/>
    </xf>
    <xf numFmtId="38" fontId="0" fillId="19" borderId="100" xfId="1" applyFont="1" applyFill="1" applyBorder="1" applyAlignment="1" applyProtection="1">
      <alignment horizontal="right" vertical="center"/>
    </xf>
    <xf numFmtId="0" fontId="0" fillId="19" borderId="93" xfId="0" applyFill="1" applyBorder="1">
      <alignment vertical="center"/>
    </xf>
    <xf numFmtId="0" fontId="0" fillId="19" borderId="94" xfId="0" applyFill="1" applyBorder="1">
      <alignment vertical="center"/>
    </xf>
    <xf numFmtId="0" fontId="0" fillId="19" borderId="95" xfId="0" applyFill="1" applyBorder="1">
      <alignment vertical="center"/>
    </xf>
    <xf numFmtId="0" fontId="0" fillId="19" borderId="93" xfId="0" applyFill="1" applyBorder="1" applyAlignment="1">
      <alignment horizontal="center" vertical="center"/>
    </xf>
    <xf numFmtId="0" fontId="0" fillId="19" borderId="94" xfId="0" applyFill="1" applyBorder="1" applyAlignment="1">
      <alignment horizontal="center" vertical="center"/>
    </xf>
    <xf numFmtId="0" fontId="0" fillId="19" borderId="95" xfId="0" applyFill="1" applyBorder="1" applyAlignment="1">
      <alignment horizontal="center" vertical="center"/>
    </xf>
    <xf numFmtId="0" fontId="0" fillId="19" borderId="105" xfId="0" applyFill="1" applyBorder="1">
      <alignment vertical="center"/>
    </xf>
    <xf numFmtId="0" fontId="0" fillId="19" borderId="98" xfId="0" applyFill="1" applyBorder="1">
      <alignment vertical="center"/>
    </xf>
    <xf numFmtId="0" fontId="0" fillId="19" borderId="96" xfId="0" applyFill="1" applyBorder="1">
      <alignment vertical="center"/>
    </xf>
    <xf numFmtId="0" fontId="0" fillId="19" borderId="101" xfId="0" applyFill="1" applyBorder="1">
      <alignment vertical="center"/>
    </xf>
    <xf numFmtId="0" fontId="0" fillId="19" borderId="99" xfId="0" applyFill="1" applyBorder="1">
      <alignment vertical="center"/>
    </xf>
    <xf numFmtId="0" fontId="0" fillId="19" borderId="102" xfId="0" applyFill="1" applyBorder="1">
      <alignment vertical="center"/>
    </xf>
    <xf numFmtId="0" fontId="0" fillId="19" borderId="104" xfId="0" applyFill="1" applyBorder="1">
      <alignment vertical="center"/>
    </xf>
    <xf numFmtId="0" fontId="0" fillId="24" borderId="94" xfId="0" applyFill="1" applyBorder="1">
      <alignment vertical="center"/>
    </xf>
    <xf numFmtId="0" fontId="0" fillId="24" borderId="109" xfId="0" applyFill="1" applyBorder="1">
      <alignment vertical="center"/>
    </xf>
    <xf numFmtId="0" fontId="0" fillId="24" borderId="110" xfId="0" applyFill="1" applyBorder="1">
      <alignment vertical="center"/>
    </xf>
    <xf numFmtId="0" fontId="0" fillId="24" borderId="96" xfId="0" applyFill="1" applyBorder="1">
      <alignment vertical="center"/>
    </xf>
    <xf numFmtId="0" fontId="0" fillId="24" borderId="99" xfId="0" applyFill="1" applyBorder="1">
      <alignment vertical="center"/>
    </xf>
    <xf numFmtId="0" fontId="0" fillId="24" borderId="102" xfId="0" applyFill="1" applyBorder="1">
      <alignment vertical="center"/>
    </xf>
    <xf numFmtId="0" fontId="0" fillId="24" borderId="111" xfId="0" applyFill="1" applyBorder="1">
      <alignment vertical="center"/>
    </xf>
    <xf numFmtId="0" fontId="0" fillId="24" borderId="75" xfId="0" applyFill="1" applyBorder="1">
      <alignment vertical="center"/>
    </xf>
    <xf numFmtId="0" fontId="0" fillId="0" borderId="16" xfId="0" applyBorder="1" applyAlignment="1"/>
    <xf numFmtId="0" fontId="0" fillId="0" borderId="18" xfId="0" applyBorder="1" applyAlignment="1"/>
    <xf numFmtId="0" fontId="0" fillId="0" borderId="36" xfId="0" applyBorder="1" applyAlignment="1"/>
    <xf numFmtId="183" fontId="0" fillId="0" borderId="31" xfId="1" applyNumberFormat="1" applyFont="1" applyBorder="1">
      <alignment vertical="center"/>
    </xf>
    <xf numFmtId="183" fontId="0" fillId="0" borderId="81" xfId="1" applyNumberFormat="1" applyFont="1" applyBorder="1">
      <alignment vertical="center"/>
    </xf>
    <xf numFmtId="183" fontId="0" fillId="0" borderId="25" xfId="1" applyNumberFormat="1" applyFont="1" applyBorder="1">
      <alignment vertical="center"/>
    </xf>
    <xf numFmtId="0" fontId="0" fillId="0" borderId="18" xfId="0" applyBorder="1" applyAlignment="1">
      <alignment horizontal="center"/>
    </xf>
    <xf numFmtId="182" fontId="7" fillId="0" borderId="34" xfId="0" applyNumberFormat="1" applyFont="1" applyFill="1" applyBorder="1" applyAlignment="1">
      <alignment horizontal="center" vertical="top" shrinkToFit="1"/>
    </xf>
    <xf numFmtId="0" fontId="0" fillId="0" borderId="34" xfId="0" applyFont="1" applyFill="1" applyBorder="1" applyAlignment="1">
      <alignment vertical="top" shrinkToFit="1"/>
    </xf>
    <xf numFmtId="0" fontId="0" fillId="0" borderId="34" xfId="0" applyFont="1" applyFill="1" applyBorder="1" applyAlignment="1">
      <alignment vertical="top"/>
    </xf>
    <xf numFmtId="38" fontId="0" fillId="0" borderId="34" xfId="1" applyFont="1" applyFill="1" applyBorder="1" applyAlignment="1">
      <alignment vertical="top"/>
    </xf>
    <xf numFmtId="0" fontId="0" fillId="0" borderId="0" xfId="0" applyBorder="1" applyAlignment="1">
      <alignment horizontal="center" vertical="center"/>
    </xf>
    <xf numFmtId="0" fontId="0" fillId="0" borderId="0" xfId="0" applyBorder="1">
      <alignment vertical="center"/>
    </xf>
    <xf numFmtId="182" fontId="7" fillId="0" borderId="81" xfId="0" applyNumberFormat="1" applyFont="1" applyFill="1" applyBorder="1" applyAlignment="1">
      <alignment horizontal="center" vertical="top" shrinkToFit="1"/>
    </xf>
    <xf numFmtId="0" fontId="0" fillId="0" borderId="81" xfId="0" applyFont="1" applyFill="1" applyBorder="1" applyAlignment="1">
      <alignment vertical="top" shrinkToFit="1"/>
    </xf>
    <xf numFmtId="0" fontId="0" fillId="0" borderId="81" xfId="0" applyFont="1" applyFill="1" applyBorder="1" applyAlignment="1">
      <alignment vertical="top"/>
    </xf>
    <xf numFmtId="0" fontId="0" fillId="0" borderId="78" xfId="0" applyBorder="1" applyAlignment="1">
      <alignment horizontal="center" vertical="center"/>
    </xf>
    <xf numFmtId="0" fontId="0" fillId="0" borderId="30" xfId="0" applyBorder="1" applyAlignment="1">
      <alignment horizontal="center" vertical="center"/>
    </xf>
    <xf numFmtId="0" fontId="0" fillId="0" borderId="64" xfId="0" applyBorder="1" applyAlignment="1">
      <alignment horizontal="center" vertical="center"/>
    </xf>
    <xf numFmtId="0" fontId="0" fillId="0" borderId="82" xfId="0" applyBorder="1" applyAlignment="1">
      <alignment horizontal="center" vertical="center"/>
    </xf>
    <xf numFmtId="0" fontId="0" fillId="0" borderId="26" xfId="0" applyBorder="1" applyAlignment="1">
      <alignment horizontal="center" vertical="center"/>
    </xf>
    <xf numFmtId="38" fontId="0" fillId="0" borderId="31" xfId="0" applyNumberFormat="1" applyFont="1" applyFill="1" applyBorder="1" applyAlignment="1">
      <alignment vertical="top"/>
    </xf>
    <xf numFmtId="38" fontId="0" fillId="0" borderId="33" xfId="0" applyNumberFormat="1" applyFont="1" applyFill="1" applyBorder="1" applyAlignment="1">
      <alignment vertical="top"/>
    </xf>
    <xf numFmtId="38" fontId="0" fillId="0" borderId="31" xfId="1" applyFont="1" applyBorder="1" applyAlignment="1">
      <alignment horizontal="right" vertical="center"/>
    </xf>
    <xf numFmtId="38" fontId="0" fillId="0" borderId="29" xfId="1" applyFont="1" applyBorder="1">
      <alignment vertical="center"/>
    </xf>
    <xf numFmtId="176" fontId="0" fillId="0" borderId="16" xfId="0" applyNumberFormat="1" applyBorder="1">
      <alignment vertical="center"/>
    </xf>
    <xf numFmtId="176" fontId="0" fillId="0" borderId="31" xfId="0" applyNumberFormat="1" applyFont="1" applyFill="1" applyBorder="1" applyAlignment="1">
      <alignment horizontal="center" vertical="top" shrinkToFit="1"/>
    </xf>
    <xf numFmtId="176" fontId="7" fillId="0" borderId="31" xfId="0" applyNumberFormat="1" applyFont="1" applyFill="1" applyBorder="1" applyAlignment="1">
      <alignment horizontal="center" vertical="top" shrinkToFit="1"/>
    </xf>
    <xf numFmtId="176" fontId="7" fillId="0" borderId="31" xfId="0" quotePrefix="1" applyNumberFormat="1" applyFont="1" applyFill="1" applyBorder="1" applyAlignment="1">
      <alignment horizontal="center" vertical="top" shrinkToFit="1"/>
    </xf>
    <xf numFmtId="176" fontId="7" fillId="0" borderId="81" xfId="0" applyNumberFormat="1" applyFont="1" applyFill="1" applyBorder="1" applyAlignment="1">
      <alignment horizontal="center" vertical="top" shrinkToFit="1"/>
    </xf>
    <xf numFmtId="176" fontId="7" fillId="0" borderId="33" xfId="0" applyNumberFormat="1" applyFont="1" applyFill="1" applyBorder="1" applyAlignment="1">
      <alignment horizontal="center" vertical="top" shrinkToFit="1"/>
    </xf>
    <xf numFmtId="176" fontId="7" fillId="0" borderId="25" xfId="0" applyNumberFormat="1" applyFont="1" applyFill="1" applyBorder="1" applyAlignment="1">
      <alignment horizontal="center" vertical="top" shrinkToFit="1"/>
    </xf>
    <xf numFmtId="176" fontId="0" fillId="0" borderId="16" xfId="0" applyNumberFormat="1" applyBorder="1" applyAlignment="1">
      <alignment horizontal="center" vertical="center"/>
    </xf>
    <xf numFmtId="176" fontId="7" fillId="0" borderId="77" xfId="0" applyNumberFormat="1" applyFont="1" applyFill="1" applyBorder="1" applyAlignment="1">
      <alignment horizontal="center" vertical="top" shrinkToFit="1"/>
    </xf>
    <xf numFmtId="176" fontId="0" fillId="0" borderId="32" xfId="0" applyNumberFormat="1" applyFont="1" applyFill="1" applyBorder="1" applyAlignment="1">
      <alignment horizontal="center" vertical="top" shrinkToFit="1"/>
    </xf>
    <xf numFmtId="176" fontId="0" fillId="0" borderId="33" xfId="0" applyNumberFormat="1" applyFont="1" applyFill="1" applyBorder="1" applyAlignment="1">
      <alignment horizontal="center" vertical="top" shrinkToFit="1"/>
    </xf>
    <xf numFmtId="176" fontId="0" fillId="0" borderId="25" xfId="0" applyNumberFormat="1" applyFont="1" applyFill="1" applyBorder="1" applyAlignment="1">
      <alignment horizontal="center" vertical="top" shrinkToFit="1"/>
    </xf>
    <xf numFmtId="176" fontId="0" fillId="0" borderId="37" xfId="0" applyNumberFormat="1" applyFont="1" applyBorder="1" applyAlignment="1"/>
    <xf numFmtId="176" fontId="0" fillId="0" borderId="19" xfId="0" applyNumberFormat="1" applyFont="1" applyBorder="1" applyAlignment="1">
      <alignment horizontal="center"/>
    </xf>
    <xf numFmtId="176" fontId="0" fillId="0" borderId="19" xfId="0" applyNumberFormat="1" applyFont="1" applyFill="1" applyBorder="1" applyAlignment="1">
      <alignment horizontal="center" vertical="top" shrinkToFit="1"/>
    </xf>
    <xf numFmtId="176" fontId="0" fillId="0" borderId="18" xfId="0" applyNumberFormat="1" applyFill="1" applyBorder="1" applyAlignment="1">
      <alignment horizontal="center" vertical="top" shrinkToFit="1"/>
    </xf>
    <xf numFmtId="176" fontId="0" fillId="0" borderId="25" xfId="0" applyNumberFormat="1" applyFill="1" applyBorder="1" applyAlignment="1">
      <alignment horizontal="center" vertical="center" shrinkToFit="1"/>
    </xf>
    <xf numFmtId="176" fontId="0" fillId="0" borderId="25" xfId="0" applyNumberFormat="1" applyFill="1" applyBorder="1" applyAlignment="1">
      <alignment horizontal="center" vertical="top" shrinkToFit="1"/>
    </xf>
    <xf numFmtId="176" fontId="0" fillId="0" borderId="37" xfId="0" applyNumberFormat="1" applyFont="1" applyFill="1" applyBorder="1" applyAlignment="1">
      <alignment horizontal="center" vertical="top" shrinkToFit="1"/>
    </xf>
    <xf numFmtId="176" fontId="0" fillId="0" borderId="16" xfId="0" applyNumberFormat="1" applyFont="1" applyFill="1" applyBorder="1" applyAlignment="1">
      <alignment horizontal="center" vertical="top" shrinkToFit="1"/>
    </xf>
    <xf numFmtId="176" fontId="0" fillId="0" borderId="16" xfId="0" applyNumberFormat="1" applyFont="1" applyBorder="1" applyAlignment="1"/>
    <xf numFmtId="182" fontId="0" fillId="0" borderId="31" xfId="0" applyNumberFormat="1" applyBorder="1" applyAlignment="1">
      <alignment horizontal="left" vertical="center" shrinkToFit="1"/>
    </xf>
    <xf numFmtId="0" fontId="0" fillId="0" borderId="19" xfId="0" applyBorder="1" applyAlignment="1">
      <alignment horizontal="center" vertical="center" wrapText="1"/>
    </xf>
    <xf numFmtId="0" fontId="0" fillId="0" borderId="16" xfId="0" applyBorder="1" applyAlignment="1">
      <alignment horizontal="center" vertical="center" wrapText="1"/>
    </xf>
    <xf numFmtId="38" fontId="0" fillId="0" borderId="75" xfId="1" applyFont="1" applyBorder="1" applyAlignment="1">
      <alignment vertical="center"/>
    </xf>
    <xf numFmtId="185" fontId="0" fillId="0" borderId="25" xfId="0" applyNumberFormat="1" applyBorder="1" applyAlignment="1">
      <alignment horizontal="right" vertical="center"/>
    </xf>
    <xf numFmtId="0" fontId="0" fillId="0" borderId="16" xfId="0" applyBorder="1" applyAlignment="1">
      <alignment horizontal="right" vertical="center" shrinkToFit="1"/>
    </xf>
    <xf numFmtId="0" fontId="0" fillId="0" borderId="29" xfId="0" applyBorder="1" applyAlignment="1">
      <alignment horizontal="center" vertical="center"/>
    </xf>
    <xf numFmtId="0" fontId="0" fillId="0" borderId="25" xfId="0" applyBorder="1" applyAlignment="1">
      <alignment horizontal="center" vertical="center"/>
    </xf>
    <xf numFmtId="38" fontId="0" fillId="0" borderId="77" xfId="0" applyNumberFormat="1" applyBorder="1">
      <alignment vertical="center"/>
    </xf>
    <xf numFmtId="38" fontId="0" fillId="0" borderId="31" xfId="0" applyNumberFormat="1" applyBorder="1">
      <alignment vertical="center"/>
    </xf>
    <xf numFmtId="38" fontId="0" fillId="0" borderId="35" xfId="1" applyFont="1" applyBorder="1">
      <alignment vertical="center"/>
    </xf>
    <xf numFmtId="38" fontId="0" fillId="0" borderId="33" xfId="0" applyNumberFormat="1" applyBorder="1">
      <alignment vertical="center"/>
    </xf>
    <xf numFmtId="177" fontId="0" fillId="0" borderId="16" xfId="1" applyNumberFormat="1" applyFont="1" applyBorder="1" applyAlignment="1">
      <alignment horizontal="center" vertical="center"/>
    </xf>
    <xf numFmtId="0" fontId="0" fillId="0" borderId="16" xfId="0" applyBorder="1" applyAlignment="1">
      <alignment vertical="center" shrinkToFit="1"/>
    </xf>
    <xf numFmtId="181" fontId="0" fillId="0" borderId="16" xfId="0" applyNumberFormat="1" applyBorder="1" applyAlignment="1">
      <alignment horizontal="center" vertical="center"/>
    </xf>
    <xf numFmtId="0" fontId="18" fillId="0" borderId="25" xfId="0" applyFont="1" applyBorder="1" applyAlignment="1"/>
    <xf numFmtId="38" fontId="0" fillId="0" borderId="16" xfId="0" applyNumberFormat="1" applyBorder="1">
      <alignment vertical="center"/>
    </xf>
    <xf numFmtId="176" fontId="29" fillId="0" borderId="16" xfId="0" applyNumberFormat="1" applyFont="1" applyBorder="1" applyAlignment="1">
      <alignment horizontal="center" vertical="center"/>
    </xf>
    <xf numFmtId="0" fontId="0" fillId="0" borderId="16" xfId="0" applyBorder="1" applyAlignment="1">
      <alignment horizontal="center"/>
    </xf>
    <xf numFmtId="0" fontId="38" fillId="0" borderId="16" xfId="0" applyFont="1" applyBorder="1">
      <alignment vertical="center"/>
    </xf>
    <xf numFmtId="0" fontId="38" fillId="0" borderId="18" xfId="0" applyFont="1" applyBorder="1">
      <alignment vertical="center"/>
    </xf>
    <xf numFmtId="38" fontId="0" fillId="0" borderId="33" xfId="1" applyFont="1" applyBorder="1" applyAlignment="1">
      <alignment horizontal="right" vertical="center"/>
    </xf>
    <xf numFmtId="176" fontId="0" fillId="0" borderId="33" xfId="0" applyNumberFormat="1" applyBorder="1" applyAlignment="1">
      <alignment horizontal="left" vertical="center"/>
    </xf>
    <xf numFmtId="0" fontId="2" fillId="0" borderId="16" xfId="0" applyFont="1" applyBorder="1" applyAlignment="1">
      <alignment horizontal="center" vertical="center"/>
    </xf>
    <xf numFmtId="0" fontId="0" fillId="10" borderId="25" xfId="0" applyFill="1" applyBorder="1" applyAlignment="1">
      <alignment horizontal="center" vertical="center"/>
    </xf>
    <xf numFmtId="0" fontId="0" fillId="10" borderId="25" xfId="0" applyFill="1" applyBorder="1" applyAlignment="1">
      <alignment horizontal="center" vertical="center" shrinkToFit="1"/>
    </xf>
    <xf numFmtId="176" fontId="40" fillId="10" borderId="33" xfId="1" applyNumberFormat="1" applyFont="1" applyFill="1" applyBorder="1" applyAlignment="1">
      <alignment horizontal="center" vertical="center"/>
    </xf>
    <xf numFmtId="0" fontId="0" fillId="10" borderId="25" xfId="0" applyFill="1" applyBorder="1" applyAlignment="1">
      <alignment horizontal="center" vertical="center" wrapText="1"/>
    </xf>
    <xf numFmtId="0" fontId="0" fillId="10" borderId="75" xfId="0" applyFill="1" applyBorder="1" applyAlignment="1">
      <alignment horizontal="center" vertical="center" wrapText="1"/>
    </xf>
    <xf numFmtId="0" fontId="0" fillId="10" borderId="75" xfId="0" applyFill="1" applyBorder="1" applyAlignment="1">
      <alignment horizontal="center" vertical="center"/>
    </xf>
    <xf numFmtId="0" fontId="0" fillId="0" borderId="29" xfId="0" applyBorder="1" applyAlignment="1">
      <alignment vertical="center"/>
    </xf>
    <xf numFmtId="186" fontId="19" fillId="0" borderId="16" xfId="0" applyNumberFormat="1" applyFont="1" applyFill="1" applyBorder="1">
      <alignment vertical="center"/>
    </xf>
    <xf numFmtId="186" fontId="42" fillId="0" borderId="16" xfId="0" applyNumberFormat="1" applyFont="1" applyFill="1" applyBorder="1">
      <alignment vertical="center"/>
    </xf>
    <xf numFmtId="186" fontId="19" fillId="0" borderId="18" xfId="0" applyNumberFormat="1" applyFont="1" applyFill="1" applyBorder="1">
      <alignment vertical="center"/>
    </xf>
    <xf numFmtId="186" fontId="19" fillId="0" borderId="19" xfId="0" applyNumberFormat="1" applyFont="1" applyFill="1" applyBorder="1">
      <alignment vertical="center"/>
    </xf>
    <xf numFmtId="186" fontId="19" fillId="0" borderId="35" xfId="0" applyNumberFormat="1" applyFont="1" applyFill="1" applyBorder="1">
      <alignment vertical="center"/>
    </xf>
    <xf numFmtId="186" fontId="19" fillId="0" borderId="37" xfId="0" applyNumberFormat="1" applyFont="1" applyFill="1" applyBorder="1">
      <alignment vertical="center"/>
    </xf>
    <xf numFmtId="186" fontId="19" fillId="0" borderId="126" xfId="0" applyNumberFormat="1" applyFont="1" applyFill="1" applyBorder="1" applyAlignment="1">
      <alignment vertical="center"/>
    </xf>
    <xf numFmtId="186" fontId="19" fillId="0" borderId="127" xfId="0" applyNumberFormat="1" applyFont="1" applyFill="1" applyBorder="1" applyAlignment="1">
      <alignment vertical="center"/>
    </xf>
    <xf numFmtId="186" fontId="19" fillId="0" borderId="37" xfId="0" applyNumberFormat="1" applyFont="1" applyFill="1" applyBorder="1" applyAlignment="1">
      <alignment horizontal="right" vertical="center"/>
    </xf>
    <xf numFmtId="186" fontId="19" fillId="13" borderId="128" xfId="0" applyNumberFormat="1" applyFont="1" applyFill="1" applyBorder="1">
      <alignment vertical="center"/>
    </xf>
    <xf numFmtId="186" fontId="19" fillId="13" borderId="129" xfId="0" applyNumberFormat="1" applyFont="1" applyFill="1" applyBorder="1">
      <alignment vertical="center"/>
    </xf>
    <xf numFmtId="186" fontId="19" fillId="13" borderId="130" xfId="0" applyNumberFormat="1" applyFont="1" applyFill="1" applyBorder="1">
      <alignment vertical="center"/>
    </xf>
    <xf numFmtId="186" fontId="19" fillId="13" borderId="131" xfId="0" applyNumberFormat="1" applyFont="1" applyFill="1" applyBorder="1">
      <alignment vertical="center"/>
    </xf>
    <xf numFmtId="186" fontId="19" fillId="13" borderId="0" xfId="0" applyNumberFormat="1" applyFont="1" applyFill="1" applyBorder="1" applyAlignment="1">
      <alignment vertical="center"/>
    </xf>
    <xf numFmtId="186" fontId="19" fillId="13" borderId="0" xfId="0" applyNumberFormat="1" applyFont="1" applyFill="1" applyBorder="1">
      <alignment vertical="center"/>
    </xf>
    <xf numFmtId="186" fontId="19" fillId="13" borderId="132" xfId="0" applyNumberFormat="1" applyFont="1" applyFill="1" applyBorder="1">
      <alignment vertical="center"/>
    </xf>
    <xf numFmtId="186" fontId="19" fillId="13" borderId="133" xfId="0" applyNumberFormat="1" applyFont="1" applyFill="1" applyBorder="1">
      <alignment vertical="center"/>
    </xf>
    <xf numFmtId="186" fontId="19" fillId="13" borderId="134" xfId="0" applyNumberFormat="1" applyFont="1" applyFill="1" applyBorder="1" applyAlignment="1">
      <alignment vertical="center"/>
    </xf>
    <xf numFmtId="186" fontId="19" fillId="13" borderId="135" xfId="0" applyNumberFormat="1" applyFont="1" applyFill="1" applyBorder="1">
      <alignment vertical="center"/>
    </xf>
    <xf numFmtId="186" fontId="19" fillId="0" borderId="37" xfId="0" applyNumberFormat="1" applyFont="1" applyFill="1" applyBorder="1" applyAlignment="1">
      <alignment vertical="center"/>
    </xf>
    <xf numFmtId="186" fontId="19" fillId="0" borderId="36" xfId="0" applyNumberFormat="1" applyFont="1" applyFill="1" applyBorder="1">
      <alignment vertical="center"/>
    </xf>
    <xf numFmtId="186" fontId="19" fillId="0" borderId="36" xfId="0" applyNumberFormat="1" applyFont="1" applyFill="1" applyBorder="1" applyAlignment="1">
      <alignment vertical="center"/>
    </xf>
    <xf numFmtId="186" fontId="19" fillId="0" borderId="18" xfId="0" applyNumberFormat="1" applyFont="1" applyFill="1" applyBorder="1" applyAlignment="1">
      <alignment vertical="center"/>
    </xf>
    <xf numFmtId="186" fontId="19" fillId="13" borderId="128" xfId="0" applyNumberFormat="1" applyFont="1" applyFill="1" applyBorder="1" applyAlignment="1">
      <alignment vertical="center"/>
    </xf>
    <xf numFmtId="186" fontId="19" fillId="13" borderId="129" xfId="0" applyNumberFormat="1" applyFont="1" applyFill="1" applyBorder="1" applyAlignment="1">
      <alignment vertical="center"/>
    </xf>
    <xf numFmtId="186" fontId="19" fillId="13" borderId="179" xfId="0" applyNumberFormat="1" applyFont="1" applyFill="1" applyBorder="1" applyAlignment="1">
      <alignment vertical="center"/>
    </xf>
    <xf numFmtId="186" fontId="19" fillId="13" borderId="130" xfId="0" applyNumberFormat="1" applyFont="1" applyFill="1" applyBorder="1" applyAlignment="1">
      <alignment vertical="center"/>
    </xf>
    <xf numFmtId="186" fontId="19" fillId="13" borderId="131" xfId="0" applyNumberFormat="1" applyFont="1" applyFill="1" applyBorder="1" applyAlignment="1">
      <alignment vertical="center"/>
    </xf>
    <xf numFmtId="186" fontId="19" fillId="13" borderId="180" xfId="0" applyNumberFormat="1" applyFont="1" applyFill="1" applyBorder="1" applyAlignment="1">
      <alignment vertical="center"/>
    </xf>
    <xf numFmtId="186" fontId="19" fillId="13" borderId="132" xfId="0" applyNumberFormat="1" applyFont="1" applyFill="1" applyBorder="1" applyAlignment="1">
      <alignment vertical="center"/>
    </xf>
    <xf numFmtId="186" fontId="19" fillId="13" borderId="182" xfId="0" applyNumberFormat="1" applyFont="1" applyFill="1" applyBorder="1" applyAlignment="1">
      <alignment vertical="center"/>
    </xf>
    <xf numFmtId="186" fontId="19" fillId="13" borderId="184" xfId="0" applyNumberFormat="1" applyFont="1" applyFill="1" applyBorder="1" applyAlignment="1">
      <alignment vertical="center"/>
    </xf>
    <xf numFmtId="186" fontId="19" fillId="13" borderId="133" xfId="0" applyNumberFormat="1" applyFont="1" applyFill="1" applyBorder="1" applyAlignment="1">
      <alignment vertical="center"/>
    </xf>
    <xf numFmtId="186" fontId="19" fillId="13" borderId="181" xfId="0" applyNumberFormat="1" applyFont="1" applyFill="1" applyBorder="1" applyAlignment="1">
      <alignment vertical="center"/>
    </xf>
    <xf numFmtId="186" fontId="19" fillId="13" borderId="185" xfId="0" applyNumberFormat="1" applyFont="1" applyFill="1" applyBorder="1" applyAlignment="1">
      <alignment vertical="center"/>
    </xf>
    <xf numFmtId="186" fontId="19" fillId="13" borderId="135" xfId="0" applyNumberFormat="1" applyFont="1" applyFill="1" applyBorder="1" applyAlignment="1">
      <alignment vertical="center"/>
    </xf>
    <xf numFmtId="186" fontId="19" fillId="3" borderId="136" xfId="0" applyNumberFormat="1" applyFont="1" applyFill="1" applyBorder="1">
      <alignment vertical="center"/>
    </xf>
    <xf numFmtId="186" fontId="19" fillId="3" borderId="0" xfId="0" applyNumberFormat="1" applyFont="1" applyFill="1" applyBorder="1">
      <alignment vertical="center"/>
    </xf>
    <xf numFmtId="186" fontId="19" fillId="3" borderId="137" xfId="0" applyNumberFormat="1" applyFont="1" applyFill="1" applyBorder="1">
      <alignment vertical="center"/>
    </xf>
    <xf numFmtId="186" fontId="19" fillId="3" borderId="138" xfId="0" applyNumberFormat="1" applyFont="1" applyFill="1" applyBorder="1">
      <alignment vertical="center"/>
    </xf>
    <xf numFmtId="186" fontId="19" fillId="3" borderId="140" xfId="0" applyNumberFormat="1" applyFont="1" applyFill="1" applyBorder="1">
      <alignment vertical="center"/>
    </xf>
    <xf numFmtId="186" fontId="19" fillId="0" borderId="0" xfId="0" applyNumberFormat="1" applyFont="1" applyFill="1" applyBorder="1">
      <alignment vertical="center"/>
    </xf>
    <xf numFmtId="186" fontId="19" fillId="0" borderId="0" xfId="0" applyNumberFormat="1" applyFont="1" applyFill="1" applyBorder="1" applyAlignment="1">
      <alignment vertical="center"/>
    </xf>
    <xf numFmtId="186" fontId="19" fillId="0" borderId="16" xfId="0" applyNumberFormat="1" applyFont="1" applyFill="1" applyBorder="1" applyAlignment="1">
      <alignment horizontal="left" vertical="center"/>
    </xf>
    <xf numFmtId="186" fontId="19" fillId="9" borderId="128" xfId="0" applyNumberFormat="1" applyFont="1" applyFill="1" applyBorder="1">
      <alignment vertical="center"/>
    </xf>
    <xf numFmtId="186" fontId="19" fillId="9" borderId="129" xfId="0" applyNumberFormat="1" applyFont="1" applyFill="1" applyBorder="1" applyAlignment="1">
      <alignment vertical="center"/>
    </xf>
    <xf numFmtId="186" fontId="19" fillId="9" borderId="129" xfId="0" applyNumberFormat="1" applyFont="1" applyFill="1" applyBorder="1">
      <alignment vertical="center"/>
    </xf>
    <xf numFmtId="186" fontId="19" fillId="9" borderId="130" xfId="0" applyNumberFormat="1" applyFont="1" applyFill="1" applyBorder="1">
      <alignment vertical="center"/>
    </xf>
    <xf numFmtId="186" fontId="19" fillId="9" borderId="131" xfId="0" applyNumberFormat="1" applyFont="1" applyFill="1" applyBorder="1">
      <alignment vertical="center"/>
    </xf>
    <xf numFmtId="186" fontId="19" fillId="9" borderId="0" xfId="0" applyNumberFormat="1" applyFont="1" applyFill="1" applyBorder="1" applyAlignment="1">
      <alignment vertical="center"/>
    </xf>
    <xf numFmtId="186" fontId="19" fillId="9" borderId="0" xfId="0" applyNumberFormat="1" applyFont="1" applyFill="1" applyBorder="1">
      <alignment vertical="center"/>
    </xf>
    <xf numFmtId="186" fontId="19" fillId="9" borderId="132" xfId="0" applyNumberFormat="1" applyFont="1" applyFill="1" applyBorder="1">
      <alignment vertical="center"/>
    </xf>
    <xf numFmtId="186" fontId="19" fillId="9" borderId="133" xfId="0" applyNumberFormat="1" applyFont="1" applyFill="1" applyBorder="1">
      <alignment vertical="center"/>
    </xf>
    <xf numFmtId="186" fontId="19" fillId="9" borderId="134" xfId="0" applyNumberFormat="1" applyFont="1" applyFill="1" applyBorder="1">
      <alignment vertical="center"/>
    </xf>
    <xf numFmtId="186" fontId="19" fillId="9" borderId="134" xfId="0" applyNumberFormat="1" applyFont="1" applyFill="1" applyBorder="1" applyAlignment="1">
      <alignment vertical="center"/>
    </xf>
    <xf numFmtId="186" fontId="19" fillId="9" borderId="135" xfId="0" applyNumberFormat="1" applyFont="1" applyFill="1" applyBorder="1">
      <alignment vertical="center"/>
    </xf>
    <xf numFmtId="186" fontId="19" fillId="6" borderId="141" xfId="0" applyNumberFormat="1" applyFont="1" applyFill="1" applyBorder="1">
      <alignment vertical="center"/>
    </xf>
    <xf numFmtId="186" fontId="19" fillId="6" borderId="142" xfId="0" applyNumberFormat="1" applyFont="1" applyFill="1" applyBorder="1">
      <alignment vertical="center"/>
    </xf>
    <xf numFmtId="186" fontId="19" fillId="6" borderId="143" xfId="0" applyNumberFormat="1" applyFont="1" applyFill="1" applyBorder="1">
      <alignment vertical="center"/>
    </xf>
    <xf numFmtId="186" fontId="19" fillId="6" borderId="144" xfId="0" applyNumberFormat="1" applyFont="1" applyFill="1" applyBorder="1">
      <alignment vertical="center"/>
    </xf>
    <xf numFmtId="186" fontId="19" fillId="6" borderId="0" xfId="0" applyNumberFormat="1" applyFont="1" applyFill="1" applyBorder="1">
      <alignment vertical="center"/>
    </xf>
    <xf numFmtId="186" fontId="19" fillId="6" borderId="145" xfId="0" applyNumberFormat="1" applyFont="1" applyFill="1" applyBorder="1">
      <alignment vertical="center"/>
    </xf>
    <xf numFmtId="186" fontId="19" fillId="6" borderId="146" xfId="0" applyNumberFormat="1" applyFont="1" applyFill="1" applyBorder="1">
      <alignment vertical="center"/>
    </xf>
    <xf numFmtId="186" fontId="19" fillId="6" borderId="147" xfId="0" applyNumberFormat="1" applyFont="1" applyFill="1" applyBorder="1">
      <alignment vertical="center"/>
    </xf>
    <xf numFmtId="186" fontId="19" fillId="6" borderId="148" xfId="0" applyNumberFormat="1" applyFont="1" applyFill="1" applyBorder="1">
      <alignment vertical="center"/>
    </xf>
    <xf numFmtId="186" fontId="19" fillId="25" borderId="149" xfId="0" applyNumberFormat="1" applyFont="1" applyFill="1" applyBorder="1">
      <alignment vertical="center"/>
    </xf>
    <xf numFmtId="186" fontId="19" fillId="25" borderId="150" xfId="0" applyNumberFormat="1" applyFont="1" applyFill="1" applyBorder="1">
      <alignment vertical="center"/>
    </xf>
    <xf numFmtId="186" fontId="19" fillId="25" borderId="151" xfId="0" applyNumberFormat="1" applyFont="1" applyFill="1" applyBorder="1">
      <alignment vertical="center"/>
    </xf>
    <xf numFmtId="186" fontId="19" fillId="25" borderId="152" xfId="0" applyNumberFormat="1" applyFont="1" applyFill="1" applyBorder="1">
      <alignment vertical="center"/>
    </xf>
    <xf numFmtId="186" fontId="19" fillId="25" borderId="0" xfId="0" applyNumberFormat="1" applyFont="1" applyFill="1" applyBorder="1">
      <alignment vertical="center"/>
    </xf>
    <xf numFmtId="186" fontId="19" fillId="25" borderId="153" xfId="0" applyNumberFormat="1" applyFont="1" applyFill="1" applyBorder="1">
      <alignment vertical="center"/>
    </xf>
    <xf numFmtId="178" fontId="19" fillId="9" borderId="0" xfId="1" applyNumberFormat="1" applyFont="1" applyFill="1" applyBorder="1">
      <alignment vertical="center"/>
    </xf>
    <xf numFmtId="186" fontId="44" fillId="0" borderId="16" xfId="0" applyNumberFormat="1" applyFont="1" applyFill="1" applyBorder="1" applyAlignment="1">
      <alignment horizontal="left"/>
    </xf>
    <xf numFmtId="186" fontId="19" fillId="25" borderId="154" xfId="0" applyNumberFormat="1" applyFont="1" applyFill="1" applyBorder="1">
      <alignment vertical="center"/>
    </xf>
    <xf numFmtId="186" fontId="19" fillId="25" borderId="155" xfId="0" applyNumberFormat="1" applyFont="1" applyFill="1" applyBorder="1">
      <alignment vertical="center"/>
    </xf>
    <xf numFmtId="186" fontId="19" fillId="25" borderId="156" xfId="0" applyNumberFormat="1" applyFont="1" applyFill="1" applyBorder="1">
      <alignment vertical="center"/>
    </xf>
    <xf numFmtId="187" fontId="19" fillId="0" borderId="16" xfId="0" applyNumberFormat="1" applyFont="1" applyFill="1" applyBorder="1">
      <alignment vertical="center"/>
    </xf>
    <xf numFmtId="186" fontId="19" fillId="0" borderId="16" xfId="0" applyNumberFormat="1" applyFont="1" applyFill="1" applyBorder="1" applyAlignment="1">
      <alignment vertical="center"/>
    </xf>
    <xf numFmtId="178" fontId="19" fillId="9" borderId="0" xfId="0" applyNumberFormat="1" applyFont="1" applyFill="1" applyBorder="1">
      <alignment vertical="center"/>
    </xf>
    <xf numFmtId="186" fontId="19" fillId="10" borderId="157" xfId="0" applyNumberFormat="1" applyFont="1" applyFill="1" applyBorder="1">
      <alignment vertical="center"/>
    </xf>
    <xf numFmtId="186" fontId="19" fillId="10" borderId="158" xfId="0" applyNumberFormat="1" applyFont="1" applyFill="1" applyBorder="1">
      <alignment vertical="center"/>
    </xf>
    <xf numFmtId="186" fontId="19" fillId="10" borderId="159" xfId="0" applyNumberFormat="1" applyFont="1" applyFill="1" applyBorder="1">
      <alignment vertical="center"/>
    </xf>
    <xf numFmtId="186" fontId="19" fillId="0" borderId="29" xfId="0" applyNumberFormat="1" applyFont="1" applyFill="1" applyBorder="1">
      <alignment vertical="center"/>
    </xf>
    <xf numFmtId="186" fontId="19" fillId="17" borderId="160" xfId="0" applyNumberFormat="1" applyFont="1" applyFill="1" applyBorder="1">
      <alignment vertical="center"/>
    </xf>
    <xf numFmtId="186" fontId="19" fillId="17" borderId="161" xfId="0" applyNumberFormat="1" applyFont="1" applyFill="1" applyBorder="1">
      <alignment vertical="center"/>
    </xf>
    <xf numFmtId="186" fontId="19" fillId="17" borderId="162" xfId="0" applyNumberFormat="1" applyFont="1" applyFill="1" applyBorder="1">
      <alignment vertical="center"/>
    </xf>
    <xf numFmtId="186" fontId="19" fillId="26" borderId="163" xfId="0" applyNumberFormat="1" applyFont="1" applyFill="1" applyBorder="1">
      <alignment vertical="center"/>
    </xf>
    <xf numFmtId="186" fontId="19" fillId="26" borderId="164" xfId="0" applyNumberFormat="1" applyFont="1" applyFill="1" applyBorder="1">
      <alignment vertical="center"/>
    </xf>
    <xf numFmtId="186" fontId="19" fillId="26" borderId="165" xfId="0" applyNumberFormat="1" applyFont="1" applyFill="1" applyBorder="1">
      <alignment vertical="center"/>
    </xf>
    <xf numFmtId="186" fontId="19" fillId="10" borderId="166" xfId="0" applyNumberFormat="1" applyFont="1" applyFill="1" applyBorder="1">
      <alignment vertical="center"/>
    </xf>
    <xf numFmtId="186" fontId="19" fillId="10" borderId="0" xfId="0" applyNumberFormat="1" applyFont="1" applyFill="1" applyBorder="1">
      <alignment vertical="center"/>
    </xf>
    <xf numFmtId="186" fontId="19" fillId="10" borderId="167" xfId="0" applyNumberFormat="1" applyFont="1" applyFill="1" applyBorder="1">
      <alignment vertical="center"/>
    </xf>
    <xf numFmtId="186" fontId="19" fillId="17" borderId="168" xfId="0" applyNumberFormat="1" applyFont="1" applyFill="1" applyBorder="1">
      <alignment vertical="center"/>
    </xf>
    <xf numFmtId="186" fontId="19" fillId="17" borderId="0" xfId="0" applyNumberFormat="1" applyFont="1" applyFill="1" applyBorder="1">
      <alignment vertical="center"/>
    </xf>
    <xf numFmtId="40" fontId="19" fillId="17" borderId="0" xfId="1" applyNumberFormat="1" applyFont="1" applyFill="1" applyBorder="1">
      <alignment vertical="center"/>
    </xf>
    <xf numFmtId="186" fontId="19" fillId="17" borderId="169" xfId="0" applyNumberFormat="1" applyFont="1" applyFill="1" applyBorder="1">
      <alignment vertical="center"/>
    </xf>
    <xf numFmtId="186" fontId="19" fillId="26" borderId="170" xfId="0" applyNumberFormat="1" applyFont="1" applyFill="1" applyBorder="1">
      <alignment vertical="center"/>
    </xf>
    <xf numFmtId="186" fontId="19" fillId="26" borderId="0" xfId="0" applyNumberFormat="1" applyFont="1" applyFill="1" applyBorder="1">
      <alignment vertical="center"/>
    </xf>
    <xf numFmtId="186" fontId="19" fillId="26" borderId="171" xfId="0" applyNumberFormat="1" applyFont="1" applyFill="1" applyBorder="1">
      <alignment vertical="center"/>
    </xf>
    <xf numFmtId="186" fontId="19" fillId="10" borderId="172" xfId="0" applyNumberFormat="1" applyFont="1" applyFill="1" applyBorder="1">
      <alignment vertical="center"/>
    </xf>
    <xf numFmtId="186" fontId="19" fillId="10" borderId="174" xfId="0" applyNumberFormat="1" applyFont="1" applyFill="1" applyBorder="1">
      <alignment vertical="center"/>
    </xf>
    <xf numFmtId="186" fontId="19" fillId="17" borderId="175" xfId="0" applyNumberFormat="1" applyFont="1" applyFill="1" applyBorder="1">
      <alignment vertical="center"/>
    </xf>
    <xf numFmtId="186" fontId="19" fillId="17" borderId="112" xfId="0" applyNumberFormat="1" applyFont="1" applyFill="1" applyBorder="1">
      <alignment vertical="center"/>
    </xf>
    <xf numFmtId="40" fontId="19" fillId="17" borderId="112" xfId="1" applyNumberFormat="1" applyFont="1" applyFill="1" applyBorder="1">
      <alignment vertical="center"/>
    </xf>
    <xf numFmtId="186" fontId="19" fillId="17" borderId="113" xfId="0" applyNumberFormat="1" applyFont="1" applyFill="1" applyBorder="1">
      <alignment vertical="center"/>
    </xf>
    <xf numFmtId="186" fontId="19" fillId="26" borderId="176" xfId="0" applyNumberFormat="1" applyFont="1" applyFill="1" applyBorder="1">
      <alignment vertical="center"/>
    </xf>
    <xf numFmtId="186" fontId="19" fillId="26" borderId="178" xfId="0" applyNumberFormat="1" applyFont="1" applyFill="1" applyBorder="1">
      <alignment vertical="center"/>
    </xf>
    <xf numFmtId="186" fontId="19" fillId="13" borderId="183" xfId="0" applyNumberFormat="1" applyFont="1" applyFill="1" applyBorder="1" applyAlignment="1">
      <alignment horizontal="right"/>
    </xf>
    <xf numFmtId="186" fontId="19" fillId="13" borderId="134" xfId="0" applyNumberFormat="1" applyFont="1" applyFill="1" applyBorder="1" applyAlignment="1">
      <alignment horizontal="right"/>
    </xf>
    <xf numFmtId="188" fontId="19" fillId="10" borderId="173" xfId="0" applyNumberFormat="1" applyFont="1" applyFill="1" applyBorder="1">
      <alignment vertical="center"/>
    </xf>
    <xf numFmtId="186" fontId="19" fillId="27" borderId="139" xfId="0" applyNumberFormat="1" applyFont="1" applyFill="1" applyBorder="1">
      <alignment vertical="center"/>
    </xf>
    <xf numFmtId="0" fontId="9" fillId="0" borderId="16" xfId="0" applyFont="1" applyBorder="1" applyAlignment="1">
      <alignment vertical="center"/>
    </xf>
    <xf numFmtId="0" fontId="0" fillId="0" borderId="19" xfId="0" applyBorder="1" applyAlignment="1" applyProtection="1">
      <alignment horizontal="left" vertical="center"/>
    </xf>
    <xf numFmtId="0" fontId="29" fillId="0" borderId="16" xfId="0" applyFont="1" applyBorder="1" applyAlignment="1">
      <alignment horizontal="left" vertical="center"/>
    </xf>
    <xf numFmtId="0" fontId="0" fillId="0" borderId="78" xfId="0" applyBorder="1" applyAlignment="1" applyProtection="1">
      <alignment horizontal="left" vertical="center"/>
    </xf>
    <xf numFmtId="0" fontId="0" fillId="0" borderId="16" xfId="0" applyBorder="1" applyAlignment="1">
      <alignment horizontal="left" vertical="center"/>
    </xf>
    <xf numFmtId="178" fontId="23" fillId="3" borderId="44" xfId="3" applyNumberFormat="1" applyFont="1" applyFill="1" applyBorder="1" applyAlignment="1">
      <alignment horizontal="center" vertical="center" wrapText="1" shrinkToFit="1"/>
    </xf>
    <xf numFmtId="178" fontId="23" fillId="3" borderId="44" xfId="0" applyNumberFormat="1" applyFont="1" applyFill="1" applyBorder="1" applyAlignment="1">
      <alignment horizontal="center" vertical="center"/>
    </xf>
    <xf numFmtId="179" fontId="23" fillId="3" borderId="44" xfId="1" applyNumberFormat="1" applyFont="1" applyFill="1" applyBorder="1" applyAlignment="1">
      <alignment horizontal="center" vertical="center" wrapText="1" shrinkToFit="1"/>
    </xf>
    <xf numFmtId="178" fontId="0" fillId="3" borderId="25" xfId="0" applyNumberFormat="1" applyFill="1" applyBorder="1" applyAlignment="1">
      <alignment horizontal="center" vertical="center"/>
    </xf>
    <xf numFmtId="49" fontId="0" fillId="3" borderId="30" xfId="0" applyNumberFormat="1" applyFont="1" applyFill="1" applyBorder="1" applyAlignment="1">
      <alignment horizontal="center" vertical="center" shrinkToFit="1"/>
    </xf>
    <xf numFmtId="0" fontId="0" fillId="3" borderId="30" xfId="0" applyFill="1" applyBorder="1" applyAlignment="1">
      <alignment horizontal="center" vertical="center"/>
    </xf>
    <xf numFmtId="178" fontId="0" fillId="25" borderId="25" xfId="0" applyNumberFormat="1" applyFill="1" applyBorder="1" applyAlignment="1">
      <alignment horizontal="center" vertical="center"/>
    </xf>
    <xf numFmtId="49" fontId="0" fillId="25" borderId="30" xfId="0" applyNumberFormat="1" applyFont="1" applyFill="1" applyBorder="1" applyAlignment="1">
      <alignment horizontal="center" vertical="center" shrinkToFit="1"/>
    </xf>
    <xf numFmtId="0" fontId="0" fillId="25" borderId="30" xfId="0" applyFill="1" applyBorder="1" applyAlignment="1">
      <alignment horizontal="center" vertical="center"/>
    </xf>
    <xf numFmtId="176" fontId="0" fillId="25" borderId="64" xfId="0" applyNumberFormat="1" applyFont="1" applyFill="1" applyBorder="1" applyAlignment="1">
      <alignment vertical="center" shrinkToFit="1"/>
    </xf>
    <xf numFmtId="49" fontId="0" fillId="25" borderId="25" xfId="0" applyNumberFormat="1" applyFont="1" applyFill="1" applyBorder="1" applyAlignment="1">
      <alignment vertical="center" shrinkToFit="1"/>
    </xf>
    <xf numFmtId="49" fontId="0" fillId="25" borderId="30" xfId="0" applyNumberFormat="1" applyFont="1" applyFill="1" applyBorder="1" applyAlignment="1">
      <alignment vertical="center" shrinkToFit="1"/>
    </xf>
    <xf numFmtId="49" fontId="0" fillId="25" borderId="25" xfId="0" applyNumberFormat="1" applyFill="1" applyBorder="1" applyAlignment="1">
      <alignment horizontal="center" vertical="center" shrinkToFit="1"/>
    </xf>
    <xf numFmtId="178" fontId="0" fillId="25" borderId="25" xfId="0" applyNumberFormat="1" applyFill="1" applyBorder="1" applyAlignment="1">
      <alignment horizontal="center" vertical="center" shrinkToFit="1"/>
    </xf>
    <xf numFmtId="0" fontId="40" fillId="10" borderId="32" xfId="1" applyNumberFormat="1" applyFont="1" applyFill="1" applyBorder="1" applyAlignment="1">
      <alignment horizontal="center" vertical="center"/>
    </xf>
    <xf numFmtId="0" fontId="40" fillId="10" borderId="31" xfId="1" applyNumberFormat="1" applyFont="1" applyFill="1" applyBorder="1" applyAlignment="1">
      <alignment horizontal="center" vertical="center"/>
    </xf>
    <xf numFmtId="0" fontId="0" fillId="0" borderId="30" xfId="0" applyFill="1" applyBorder="1" applyAlignment="1" applyProtection="1">
      <alignment horizontal="right" vertical="center" shrinkToFit="1"/>
      <protection locked="0"/>
    </xf>
    <xf numFmtId="0" fontId="0" fillId="0" borderId="35" xfId="0" applyBorder="1" applyAlignment="1" applyProtection="1">
      <alignment horizontal="center" vertical="center"/>
      <protection locked="0"/>
    </xf>
    <xf numFmtId="0" fontId="0" fillId="0" borderId="25" xfId="0" applyFill="1" applyBorder="1" applyAlignment="1" applyProtection="1">
      <alignment horizontal="center" vertical="center"/>
    </xf>
    <xf numFmtId="0" fontId="25" fillId="0" borderId="19"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5"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35" xfId="0" applyBorder="1" applyAlignment="1">
      <alignment horizontal="center" vertical="center"/>
    </xf>
    <xf numFmtId="0" fontId="16" fillId="0" borderId="19" xfId="5" applyBorder="1" applyAlignment="1" applyProtection="1">
      <alignment horizontal="center" vertical="center"/>
      <protection locked="0"/>
    </xf>
    <xf numFmtId="0" fontId="16" fillId="0" borderId="29" xfId="5" applyBorder="1" applyAlignment="1" applyProtection="1">
      <alignment horizontal="center" vertical="center"/>
      <protection locked="0"/>
    </xf>
    <xf numFmtId="0" fontId="16" fillId="0" borderId="35" xfId="5" applyBorder="1" applyAlignment="1" applyProtection="1">
      <alignment horizontal="center" vertical="center"/>
      <protection locked="0"/>
    </xf>
    <xf numFmtId="0" fontId="46" fillId="7" borderId="187" xfId="0" applyFont="1" applyFill="1" applyBorder="1" applyAlignment="1">
      <alignment horizontal="center" vertical="center"/>
    </xf>
    <xf numFmtId="0" fontId="46" fillId="7" borderId="188" xfId="0" applyFont="1" applyFill="1" applyBorder="1" applyAlignment="1">
      <alignment horizontal="center" vertical="center"/>
    </xf>
    <xf numFmtId="0" fontId="45" fillId="6" borderId="189" xfId="0" applyFont="1" applyFill="1" applyBorder="1" applyAlignment="1" applyProtection="1">
      <alignment horizontal="center" vertical="center"/>
    </xf>
    <xf numFmtId="0" fontId="47" fillId="6" borderId="190" xfId="0" applyFont="1" applyFill="1" applyBorder="1" applyAlignment="1" applyProtection="1">
      <alignment horizontal="center" vertical="center"/>
    </xf>
    <xf numFmtId="0" fontId="0" fillId="7" borderId="72" xfId="0" applyFill="1" applyBorder="1" applyAlignment="1" applyProtection="1">
      <alignment horizontal="center" vertical="center" wrapText="1"/>
      <protection locked="0"/>
    </xf>
    <xf numFmtId="0" fontId="0" fillId="7" borderId="84" xfId="0" applyFill="1" applyBorder="1" applyAlignment="1" applyProtection="1">
      <alignment horizontal="center" vertical="center" wrapText="1"/>
      <protection locked="0"/>
    </xf>
    <xf numFmtId="0" fontId="0" fillId="7" borderId="197" xfId="0" applyFill="1" applyBorder="1" applyAlignment="1" applyProtection="1">
      <alignment horizontal="center" vertical="center" wrapText="1"/>
      <protection locked="0"/>
    </xf>
    <xf numFmtId="0" fontId="0" fillId="7" borderId="198" xfId="0" applyFill="1" applyBorder="1" applyAlignment="1" applyProtection="1">
      <alignment horizontal="center" vertical="center" wrapText="1"/>
      <protection locked="0"/>
    </xf>
    <xf numFmtId="0" fontId="0" fillId="7" borderId="69" xfId="0" applyFill="1" applyBorder="1" applyAlignment="1" applyProtection="1">
      <alignment horizontal="center" vertical="center" wrapText="1"/>
      <protection locked="0"/>
    </xf>
    <xf numFmtId="0" fontId="0" fillId="7" borderId="70" xfId="0" applyFill="1" applyBorder="1" applyAlignment="1" applyProtection="1">
      <alignment horizontal="center" vertical="center" wrapText="1"/>
      <protection locked="0"/>
    </xf>
    <xf numFmtId="0" fontId="0" fillId="0" borderId="25" xfId="0" applyBorder="1" applyAlignment="1">
      <alignment horizontal="center" vertical="center" textRotation="255"/>
    </xf>
    <xf numFmtId="0" fontId="0" fillId="0" borderId="25" xfId="0" applyBorder="1" applyAlignment="1">
      <alignment horizontal="center" vertical="center" textRotation="255" shrinkToFit="1"/>
    </xf>
    <xf numFmtId="0" fontId="0" fillId="0" borderId="25" xfId="0" applyBorder="1" applyAlignment="1">
      <alignment horizontal="left" vertical="center" wrapText="1"/>
    </xf>
    <xf numFmtId="38" fontId="0" fillId="0" borderId="30" xfId="1" applyFont="1" applyBorder="1" applyAlignment="1" applyProtection="1">
      <alignment horizontal="right" vertical="center"/>
      <protection locked="0"/>
    </xf>
    <xf numFmtId="38" fontId="0" fillId="0" borderId="64" xfId="1" applyFont="1" applyBorder="1" applyAlignment="1" applyProtection="1">
      <alignment horizontal="right" vertical="center"/>
      <protection locked="0"/>
    </xf>
    <xf numFmtId="38" fontId="0" fillId="0" borderId="34" xfId="1" applyFont="1" applyBorder="1" applyAlignment="1" applyProtection="1">
      <alignment horizontal="right" vertical="center"/>
      <protection locked="0"/>
    </xf>
    <xf numFmtId="38" fontId="0" fillId="0" borderId="30" xfId="1" applyFont="1" applyBorder="1" applyAlignment="1" applyProtection="1">
      <alignment horizontal="right" vertical="center" shrinkToFit="1"/>
      <protection locked="0"/>
    </xf>
    <xf numFmtId="38" fontId="0" fillId="0" borderId="64" xfId="1" applyFont="1" applyBorder="1" applyAlignment="1" applyProtection="1">
      <alignment horizontal="right" vertical="center" shrinkToFit="1"/>
      <protection locked="0"/>
    </xf>
    <xf numFmtId="38" fontId="0" fillId="0" borderId="34" xfId="1" applyFont="1" applyBorder="1" applyAlignment="1" applyProtection="1">
      <alignment horizontal="right" vertical="center" shrinkToFit="1"/>
      <protection locked="0"/>
    </xf>
    <xf numFmtId="38" fontId="0" fillId="0" borderId="25" xfId="1" applyFont="1" applyBorder="1" applyAlignment="1" applyProtection="1">
      <alignment horizontal="right" vertical="center" wrapText="1"/>
      <protection locked="0"/>
    </xf>
    <xf numFmtId="0" fontId="0" fillId="0" borderId="25" xfId="0" applyBorder="1" applyAlignment="1">
      <alignment horizontal="left" vertical="center"/>
    </xf>
    <xf numFmtId="38" fontId="0" fillId="0" borderId="25" xfId="1" applyFont="1" applyBorder="1" applyAlignment="1" applyProtection="1">
      <alignment horizontal="right" vertical="center"/>
      <protection locked="0"/>
    </xf>
    <xf numFmtId="0" fontId="0" fillId="0" borderId="30" xfId="0" applyBorder="1" applyAlignment="1">
      <alignment horizontal="left" vertical="center"/>
    </xf>
    <xf numFmtId="0" fontId="0" fillId="0" borderId="34" xfId="0" applyBorder="1" applyAlignment="1">
      <alignment horizontal="left" vertical="center"/>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74" xfId="0" applyBorder="1" applyAlignment="1">
      <alignment horizontal="center" vertical="center" textRotation="255"/>
    </xf>
    <xf numFmtId="38" fontId="0" fillId="0" borderId="72" xfId="1" applyFont="1" applyBorder="1" applyAlignment="1" applyProtection="1">
      <alignment horizontal="right" vertical="center"/>
      <protection locked="0"/>
    </xf>
    <xf numFmtId="38" fontId="0" fillId="0" borderId="73" xfId="1" applyFont="1" applyBorder="1" applyAlignment="1" applyProtection="1">
      <alignment horizontal="right" vertical="center"/>
      <protection locked="0"/>
    </xf>
    <xf numFmtId="38" fontId="0" fillId="0" borderId="74" xfId="1" applyFont="1" applyBorder="1" applyAlignment="1" applyProtection="1">
      <alignment horizontal="right" vertical="center"/>
      <protection locked="0"/>
    </xf>
    <xf numFmtId="0" fontId="0" fillId="0" borderId="75" xfId="0" applyFill="1" applyBorder="1" applyAlignment="1">
      <alignment horizontal="left" vertical="center"/>
    </xf>
    <xf numFmtId="0" fontId="0" fillId="0" borderId="71" xfId="0" applyFill="1" applyBorder="1" applyAlignment="1">
      <alignment horizontal="left" vertical="center"/>
    </xf>
    <xf numFmtId="0" fontId="0" fillId="0" borderId="30" xfId="0" applyFill="1" applyBorder="1" applyAlignment="1">
      <alignment horizontal="center" vertical="center" textRotation="255" wrapText="1" shrinkToFit="1"/>
    </xf>
    <xf numFmtId="0" fontId="0" fillId="0" borderId="64" xfId="0" applyFill="1" applyBorder="1" applyAlignment="1">
      <alignment horizontal="center" vertical="center" textRotation="255" shrinkToFit="1"/>
    </xf>
    <xf numFmtId="0" fontId="0" fillId="0" borderId="34" xfId="0" applyFill="1" applyBorder="1" applyAlignment="1">
      <alignment horizontal="center" vertical="center" textRotation="255" shrinkToFit="1"/>
    </xf>
    <xf numFmtId="0" fontId="0" fillId="0" borderId="30" xfId="0" applyFill="1" applyBorder="1" applyAlignment="1" applyProtection="1">
      <alignment horizontal="right" vertical="center" shrinkToFit="1"/>
      <protection locked="0"/>
    </xf>
    <xf numFmtId="0" fontId="0" fillId="0" borderId="64" xfId="0" applyFill="1" applyBorder="1" applyAlignment="1" applyProtection="1">
      <alignment horizontal="right" vertical="center" shrinkToFit="1"/>
      <protection locked="0"/>
    </xf>
    <xf numFmtId="0" fontId="0" fillId="0" borderId="34" xfId="0" applyFill="1" applyBorder="1" applyAlignment="1" applyProtection="1">
      <alignment horizontal="right" vertical="center" shrinkToFit="1"/>
      <protection locked="0"/>
    </xf>
    <xf numFmtId="0" fontId="0" fillId="0" borderId="75" xfId="0" applyFill="1" applyBorder="1" applyAlignment="1">
      <alignment horizontal="left" vertical="center" shrinkToFit="1"/>
    </xf>
    <xf numFmtId="0" fontId="0" fillId="0" borderId="76" xfId="0" applyFill="1" applyBorder="1" applyAlignment="1">
      <alignment horizontal="left" vertical="center" shrinkToFit="1"/>
    </xf>
    <xf numFmtId="0" fontId="0" fillId="0" borderId="71" xfId="0" applyFill="1" applyBorder="1" applyAlignment="1">
      <alignment horizontal="left" vertical="center" shrinkToFit="1"/>
    </xf>
    <xf numFmtId="0" fontId="27" fillId="0" borderId="25" xfId="0" applyFont="1" applyBorder="1" applyAlignment="1">
      <alignment horizontal="center" vertical="center" textRotation="255" wrapText="1" shrinkToFit="1"/>
    </xf>
    <xf numFmtId="0" fontId="28" fillId="0" borderId="25" xfId="0" applyFont="1" applyBorder="1" applyAlignment="1">
      <alignment horizontal="center" vertical="center" textRotation="255" wrapText="1" shrinkToFit="1"/>
    </xf>
    <xf numFmtId="38" fontId="0" fillId="0" borderId="30" xfId="1" applyFont="1" applyBorder="1" applyAlignment="1" applyProtection="1">
      <alignment horizontal="right" vertical="center" wrapText="1" shrinkToFit="1"/>
      <protection locked="0"/>
    </xf>
    <xf numFmtId="38" fontId="0" fillId="0" borderId="64" xfId="1" applyFont="1" applyBorder="1" applyAlignment="1" applyProtection="1">
      <alignment horizontal="right" vertical="center" wrapText="1" shrinkToFit="1"/>
      <protection locked="0"/>
    </xf>
    <xf numFmtId="38" fontId="0" fillId="0" borderId="34" xfId="1" applyFont="1" applyBorder="1" applyAlignment="1" applyProtection="1">
      <alignment horizontal="right" vertical="center" wrapText="1" shrinkToFit="1"/>
      <protection locked="0"/>
    </xf>
    <xf numFmtId="0" fontId="0" fillId="0" borderId="30" xfId="0" applyBorder="1" applyAlignment="1">
      <alignment horizontal="center" vertical="center" textRotation="255" shrinkToFit="1"/>
    </xf>
    <xf numFmtId="0" fontId="0" fillId="0" borderId="64"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75" xfId="0" applyBorder="1" applyAlignment="1">
      <alignment horizontal="left" vertical="center"/>
    </xf>
    <xf numFmtId="0" fontId="0" fillId="0" borderId="71" xfId="0" applyBorder="1" applyAlignment="1">
      <alignment horizontal="left" vertical="center"/>
    </xf>
    <xf numFmtId="0" fontId="27" fillId="0" borderId="30" xfId="0" applyFont="1" applyBorder="1" applyAlignment="1">
      <alignment horizontal="center" vertical="center" textRotation="255" wrapText="1" shrinkToFit="1"/>
    </xf>
    <xf numFmtId="0" fontId="28" fillId="0" borderId="64" xfId="0" applyFont="1" applyBorder="1" applyAlignment="1">
      <alignment horizontal="center" vertical="center" textRotation="255" wrapText="1" shrinkToFit="1"/>
    </xf>
    <xf numFmtId="0" fontId="28" fillId="0" borderId="34" xfId="0" applyFont="1" applyBorder="1" applyAlignment="1">
      <alignment horizontal="center" vertical="center" textRotation="255" wrapText="1" shrinkToFit="1"/>
    </xf>
    <xf numFmtId="0" fontId="0" fillId="0" borderId="25" xfId="0" applyBorder="1" applyAlignment="1">
      <alignment horizontal="center" vertical="center" textRotation="255" wrapText="1" shrinkToFit="1"/>
    </xf>
    <xf numFmtId="0" fontId="40" fillId="10" borderId="121" xfId="0" applyFont="1" applyFill="1" applyBorder="1" applyAlignment="1">
      <alignment horizontal="left" vertical="center" shrinkToFit="1"/>
    </xf>
    <xf numFmtId="0" fontId="40" fillId="10" borderId="122" xfId="0" applyFont="1" applyFill="1" applyBorder="1" applyAlignment="1">
      <alignment horizontal="left" vertical="center" shrinkToFit="1"/>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21" xfId="0" applyBorder="1" applyAlignment="1">
      <alignment horizontal="distributed" vertical="center" shrinkToFit="1"/>
    </xf>
    <xf numFmtId="0" fontId="0" fillId="0" borderId="122" xfId="0" applyBorder="1" applyAlignment="1">
      <alignment horizontal="distributed" vertical="center" shrinkToFit="1"/>
    </xf>
    <xf numFmtId="0" fontId="0" fillId="0" borderId="123" xfId="0" applyBorder="1" applyAlignment="1">
      <alignment horizontal="distributed" vertical="center" shrinkToFit="1"/>
    </xf>
    <xf numFmtId="0" fontId="0" fillId="0" borderId="124" xfId="0" applyBorder="1" applyAlignment="1">
      <alignment horizontal="distributed" vertical="center" shrinkToFit="1"/>
    </xf>
    <xf numFmtId="38" fontId="27" fillId="0" borderId="19" xfId="1" applyFont="1" applyBorder="1" applyAlignment="1">
      <alignment horizontal="center"/>
    </xf>
    <xf numFmtId="38" fontId="27" fillId="0" borderId="29" xfId="1" applyFont="1" applyBorder="1" applyAlignment="1">
      <alignment horizontal="center"/>
    </xf>
    <xf numFmtId="38" fontId="0" fillId="10" borderId="75" xfId="1" applyFont="1" applyFill="1" applyBorder="1" applyAlignment="1">
      <alignment horizontal="center" vertical="center"/>
    </xf>
    <xf numFmtId="38" fontId="0" fillId="10" borderId="76" xfId="1" applyFont="1" applyFill="1" applyBorder="1" applyAlignment="1">
      <alignment horizontal="center" vertical="center"/>
    </xf>
    <xf numFmtId="38" fontId="0" fillId="10" borderId="71" xfId="1" applyFont="1" applyFill="1" applyBorder="1" applyAlignment="1">
      <alignment horizontal="center" vertical="center"/>
    </xf>
    <xf numFmtId="0" fontId="39" fillId="0" borderId="191" xfId="0" applyFont="1" applyBorder="1" applyAlignment="1" applyProtection="1">
      <alignment horizontal="center" vertical="center"/>
    </xf>
    <xf numFmtId="0" fontId="39" fillId="0" borderId="192" xfId="0" applyFont="1" applyBorder="1" applyAlignment="1" applyProtection="1">
      <alignment horizontal="center" vertical="center"/>
    </xf>
    <xf numFmtId="0" fontId="39" fillId="0" borderId="193" xfId="0" applyFont="1" applyBorder="1" applyAlignment="1" applyProtection="1">
      <alignment horizontal="center" vertical="center"/>
    </xf>
    <xf numFmtId="0" fontId="39" fillId="0" borderId="194" xfId="0" applyFont="1" applyBorder="1" applyAlignment="1" applyProtection="1">
      <alignment horizontal="center" vertical="center"/>
    </xf>
    <xf numFmtId="0" fontId="39" fillId="0" borderId="112" xfId="0" applyFont="1" applyBorder="1" applyAlignment="1" applyProtection="1">
      <alignment horizontal="center" vertical="center"/>
    </xf>
    <xf numFmtId="0" fontId="39" fillId="0" borderId="113" xfId="0" applyFont="1" applyBorder="1" applyAlignment="1" applyProtection="1">
      <alignment horizontal="center" vertical="center"/>
    </xf>
    <xf numFmtId="0" fontId="0" fillId="0" borderId="68" xfId="0" applyBorder="1" applyAlignment="1">
      <alignment horizontal="right"/>
    </xf>
    <xf numFmtId="0" fontId="0" fillId="0" borderId="17" xfId="0" applyBorder="1" applyAlignment="1">
      <alignment horizontal="right"/>
    </xf>
    <xf numFmtId="0" fontId="0" fillId="0" borderId="114" xfId="0" applyBorder="1" applyAlignment="1">
      <alignment horizontal="right"/>
    </xf>
    <xf numFmtId="0" fontId="0" fillId="0" borderId="115" xfId="0" applyBorder="1" applyAlignment="1">
      <alignment horizontal="right"/>
    </xf>
    <xf numFmtId="0" fontId="29" fillId="0" borderId="19" xfId="0" applyFont="1" applyBorder="1" applyAlignment="1">
      <alignment horizontal="center" vertical="center"/>
    </xf>
    <xf numFmtId="0" fontId="29" fillId="0" borderId="35" xfId="0" applyFont="1" applyBorder="1" applyAlignment="1">
      <alignment horizontal="center" vertical="center"/>
    </xf>
    <xf numFmtId="0" fontId="0" fillId="10" borderId="75" xfId="0" applyFill="1" applyBorder="1" applyAlignment="1">
      <alignment horizontal="center" vertical="center"/>
    </xf>
    <xf numFmtId="0" fontId="0" fillId="10" borderId="71" xfId="0" applyFill="1" applyBorder="1" applyAlignment="1">
      <alignment horizontal="center" vertical="center"/>
    </xf>
    <xf numFmtId="38" fontId="0" fillId="0" borderId="75" xfId="1" applyFont="1" applyBorder="1" applyAlignment="1">
      <alignment horizontal="right" vertical="center"/>
    </xf>
    <xf numFmtId="38" fontId="0" fillId="0" borderId="76" xfId="1" applyFont="1" applyBorder="1" applyAlignment="1">
      <alignment horizontal="right" vertical="center"/>
    </xf>
    <xf numFmtId="38" fontId="0" fillId="0" borderId="71" xfId="1" applyFont="1" applyBorder="1" applyAlignment="1">
      <alignment horizontal="right" vertical="center"/>
    </xf>
    <xf numFmtId="184" fontId="0" fillId="0" borderId="79" xfId="0" applyNumberFormat="1" applyBorder="1" applyAlignment="1">
      <alignment horizontal="right" shrinkToFit="1"/>
    </xf>
    <xf numFmtId="184" fontId="0" fillId="0" borderId="35" xfId="0" applyNumberFormat="1" applyBorder="1" applyAlignment="1">
      <alignment horizontal="right" shrinkToFit="1"/>
    </xf>
    <xf numFmtId="0" fontId="0" fillId="10" borderId="72" xfId="0" applyFill="1" applyBorder="1" applyAlignment="1">
      <alignment horizontal="center" vertical="center" wrapText="1"/>
    </xf>
    <xf numFmtId="0" fontId="0" fillId="10" borderId="82" xfId="0" applyFill="1" applyBorder="1" applyAlignment="1">
      <alignment horizontal="center" vertical="center" wrapText="1"/>
    </xf>
    <xf numFmtId="0" fontId="0" fillId="10" borderId="74" xfId="0" applyFill="1" applyBorder="1" applyAlignment="1">
      <alignment horizontal="center" vertical="center" wrapText="1"/>
    </xf>
    <xf numFmtId="0" fontId="0" fillId="10" borderId="83" xfId="0" applyFill="1" applyBorder="1" applyAlignment="1">
      <alignment horizontal="center" vertical="center" wrapText="1"/>
    </xf>
    <xf numFmtId="0" fontId="0" fillId="10" borderId="75" xfId="0" applyFill="1" applyBorder="1" applyAlignment="1">
      <alignment horizontal="center" vertical="center" wrapText="1"/>
    </xf>
    <xf numFmtId="0" fontId="0" fillId="10" borderId="76" xfId="0" applyFill="1" applyBorder="1" applyAlignment="1">
      <alignment horizontal="center" vertical="center" wrapText="1"/>
    </xf>
    <xf numFmtId="0" fontId="0" fillId="10" borderId="71" xfId="0" applyFill="1" applyBorder="1" applyAlignment="1">
      <alignment horizontal="center" vertical="center" wrapText="1"/>
    </xf>
    <xf numFmtId="0" fontId="0" fillId="10" borderId="76" xfId="0" applyFill="1" applyBorder="1" applyAlignment="1">
      <alignment horizontal="center" vertical="center"/>
    </xf>
    <xf numFmtId="0" fontId="0" fillId="0" borderId="116"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40" fillId="0" borderId="119" xfId="0" applyFont="1" applyBorder="1" applyAlignment="1">
      <alignment horizontal="distributed" vertical="center" shrinkToFit="1"/>
    </xf>
    <xf numFmtId="0" fontId="40" fillId="0" borderId="120" xfId="0" applyFont="1" applyBorder="1" applyAlignment="1">
      <alignment horizontal="distributed" vertical="center" shrinkToFit="1"/>
    </xf>
    <xf numFmtId="0" fontId="40" fillId="10" borderId="119" xfId="0" applyFont="1" applyFill="1" applyBorder="1" applyAlignment="1">
      <alignment horizontal="left" vertical="center" shrinkToFit="1"/>
    </xf>
    <xf numFmtId="0" fontId="40" fillId="10" borderId="120" xfId="0" applyFont="1" applyFill="1" applyBorder="1" applyAlignment="1">
      <alignment horizontal="left" vertical="center" shrinkToFit="1"/>
    </xf>
    <xf numFmtId="186" fontId="19" fillId="6" borderId="147" xfId="0" applyNumberFormat="1" applyFont="1" applyFill="1" applyBorder="1" applyAlignment="1">
      <alignment horizontal="right" vertical="center"/>
    </xf>
    <xf numFmtId="186" fontId="19" fillId="9" borderId="134" xfId="0" applyNumberFormat="1" applyFont="1" applyFill="1" applyBorder="1" applyAlignment="1">
      <alignment horizontal="right" vertical="center"/>
    </xf>
    <xf numFmtId="186" fontId="19" fillId="26" borderId="177" xfId="0" applyNumberFormat="1" applyFont="1" applyFill="1" applyBorder="1" applyAlignment="1">
      <alignment horizontal="right" vertical="center"/>
    </xf>
    <xf numFmtId="38" fontId="19" fillId="0" borderId="19" xfId="1" applyFont="1" applyFill="1" applyBorder="1" applyAlignment="1">
      <alignment horizontal="right" vertical="center"/>
    </xf>
    <xf numFmtId="38" fontId="19" fillId="0" borderId="29" xfId="1" applyFont="1" applyFill="1" applyBorder="1" applyAlignment="1">
      <alignment horizontal="right" vertical="center"/>
    </xf>
    <xf numFmtId="38" fontId="19" fillId="0" borderId="35" xfId="1" applyFont="1" applyFill="1" applyBorder="1" applyAlignment="1">
      <alignment horizontal="right" vertical="center"/>
    </xf>
    <xf numFmtId="186" fontId="19" fillId="25" borderId="155" xfId="0" applyNumberFormat="1" applyFont="1" applyFill="1" applyBorder="1" applyAlignment="1">
      <alignment horizontal="right" vertical="center"/>
    </xf>
    <xf numFmtId="186" fontId="19" fillId="0" borderId="68" xfId="0" applyNumberFormat="1" applyFont="1" applyFill="1" applyBorder="1" applyAlignment="1">
      <alignment horizontal="center" vertical="center"/>
    </xf>
    <xf numFmtId="186" fontId="19" fillId="0" borderId="17" xfId="0" applyNumberFormat="1" applyFont="1" applyFill="1" applyBorder="1" applyAlignment="1">
      <alignment horizontal="center" vertical="center"/>
    </xf>
    <xf numFmtId="186" fontId="19" fillId="13" borderId="0" xfId="0" applyNumberFormat="1" applyFont="1" applyFill="1" applyBorder="1" applyAlignment="1">
      <alignment horizontal="right"/>
    </xf>
    <xf numFmtId="186" fontId="19" fillId="13" borderId="134" xfId="0" applyNumberFormat="1" applyFont="1" applyFill="1" applyBorder="1" applyAlignment="1">
      <alignment horizontal="right" vertical="center"/>
    </xf>
    <xf numFmtId="186" fontId="19" fillId="3" borderId="139" xfId="0" applyNumberFormat="1" applyFont="1" applyFill="1" applyBorder="1" applyAlignment="1">
      <alignment horizontal="right" vertical="center"/>
    </xf>
    <xf numFmtId="186" fontId="19" fillId="3" borderId="138" xfId="0" applyNumberFormat="1" applyFont="1" applyFill="1" applyBorder="1" applyAlignment="1">
      <alignment horizontal="right" vertical="center"/>
    </xf>
    <xf numFmtId="0" fontId="39" fillId="28" borderId="191" xfId="0" applyFont="1" applyFill="1" applyBorder="1" applyAlignment="1">
      <alignment horizontal="center" vertical="center"/>
    </xf>
    <xf numFmtId="0" fontId="39" fillId="28" borderId="192" xfId="0" applyFont="1" applyFill="1" applyBorder="1" applyAlignment="1">
      <alignment horizontal="center" vertical="center"/>
    </xf>
    <xf numFmtId="0" fontId="39" fillId="28" borderId="195" xfId="0" applyFont="1" applyFill="1" applyBorder="1" applyAlignment="1">
      <alignment horizontal="center" vertical="center"/>
    </xf>
    <xf numFmtId="0" fontId="39" fillId="28" borderId="196" xfId="0" applyFont="1" applyFill="1" applyBorder="1" applyAlignment="1">
      <alignment horizontal="center" vertical="center"/>
    </xf>
    <xf numFmtId="0" fontId="39" fillId="28" borderId="69" xfId="0" applyFont="1" applyFill="1" applyBorder="1" applyAlignment="1">
      <alignment horizontal="center" vertical="center"/>
    </xf>
    <xf numFmtId="0" fontId="39" fillId="28" borderId="125" xfId="0" applyFont="1" applyFill="1" applyBorder="1" applyAlignment="1">
      <alignment horizontal="center" vertical="center"/>
    </xf>
    <xf numFmtId="186" fontId="43" fillId="0" borderId="19" xfId="0" applyNumberFormat="1" applyFont="1" applyFill="1" applyBorder="1" applyAlignment="1">
      <alignment horizontal="center" vertical="center"/>
    </xf>
    <xf numFmtId="186" fontId="43" fillId="0" borderId="29" xfId="0" applyNumberFormat="1" applyFont="1" applyFill="1" applyBorder="1" applyAlignment="1">
      <alignment horizontal="center" vertical="center"/>
    </xf>
    <xf numFmtId="186" fontId="43" fillId="0" borderId="78" xfId="0" applyNumberFormat="1" applyFont="1" applyFill="1" applyBorder="1" applyAlignment="1">
      <alignment horizontal="center" vertical="center"/>
    </xf>
    <xf numFmtId="0" fontId="0" fillId="13" borderId="25" xfId="0" applyFill="1" applyBorder="1" applyAlignment="1">
      <alignment horizontal="center" vertical="center" wrapText="1"/>
    </xf>
    <xf numFmtId="0" fontId="0" fillId="13" borderId="25" xfId="0" applyFill="1" applyBorder="1" applyAlignment="1">
      <alignment horizontal="center" vertical="center"/>
    </xf>
    <xf numFmtId="0" fontId="14" fillId="13" borderId="25" xfId="3" applyFont="1" applyFill="1" applyBorder="1" applyAlignment="1">
      <alignment horizontal="center" vertical="center" wrapText="1"/>
    </xf>
    <xf numFmtId="0" fontId="14" fillId="13" borderId="25" xfId="3" applyFont="1" applyFill="1" applyBorder="1" applyAlignment="1">
      <alignment horizontal="center" vertical="center"/>
    </xf>
    <xf numFmtId="0" fontId="14" fillId="13" borderId="30" xfId="3" applyFont="1" applyFill="1" applyBorder="1" applyAlignment="1">
      <alignment horizontal="center" vertical="center"/>
    </xf>
    <xf numFmtId="0" fontId="14" fillId="13" borderId="30" xfId="3" applyFont="1" applyFill="1" applyBorder="1" applyAlignment="1">
      <alignment horizontal="center" vertical="center" wrapText="1"/>
    </xf>
    <xf numFmtId="0" fontId="14" fillId="13" borderId="64" xfId="3" applyFont="1" applyFill="1" applyBorder="1" applyAlignment="1">
      <alignment horizontal="center" vertical="center" wrapText="1"/>
    </xf>
    <xf numFmtId="0" fontId="0" fillId="13" borderId="30" xfId="0" applyFill="1" applyBorder="1" applyAlignment="1">
      <alignment horizontal="center" vertical="center" wrapText="1"/>
    </xf>
    <xf numFmtId="0" fontId="0" fillId="13" borderId="64" xfId="0" applyFill="1" applyBorder="1" applyAlignment="1">
      <alignment horizontal="center" vertical="center" wrapText="1"/>
    </xf>
    <xf numFmtId="0" fontId="0" fillId="13" borderId="25" xfId="0" applyFill="1" applyBorder="1" applyAlignment="1">
      <alignment horizontal="center" vertical="center" shrinkToFit="1"/>
    </xf>
    <xf numFmtId="0" fontId="0" fillId="13" borderId="30" xfId="0" applyFill="1" applyBorder="1" applyAlignment="1">
      <alignment horizontal="center" vertical="center"/>
    </xf>
    <xf numFmtId="0" fontId="0" fillId="13" borderId="25" xfId="0" applyFill="1" applyBorder="1" applyAlignment="1">
      <alignment horizontal="center" vertical="center" wrapText="1" shrinkToFit="1"/>
    </xf>
    <xf numFmtId="0" fontId="2" fillId="20" borderId="85" xfId="0" applyFont="1" applyFill="1" applyBorder="1" applyAlignment="1">
      <alignment horizontal="center" vertical="center"/>
    </xf>
    <xf numFmtId="0" fontId="3" fillId="20" borderId="86" xfId="0" applyFont="1" applyFill="1" applyBorder="1" applyAlignment="1">
      <alignment horizontal="center" vertical="center"/>
    </xf>
    <xf numFmtId="0" fontId="3" fillId="20" borderId="87" xfId="0" applyFont="1" applyFill="1" applyBorder="1" applyAlignment="1">
      <alignment horizontal="center" vertical="center"/>
    </xf>
    <xf numFmtId="182" fontId="2" fillId="29" borderId="25" xfId="0" applyNumberFormat="1" applyFont="1" applyFill="1" applyBorder="1" applyAlignment="1">
      <alignment horizontal="center" vertical="center" wrapText="1"/>
    </xf>
    <xf numFmtId="182" fontId="3" fillId="29" borderId="25" xfId="0" applyNumberFormat="1" applyFont="1" applyFill="1" applyBorder="1" applyAlignment="1">
      <alignment horizontal="center" vertical="center" wrapText="1"/>
    </xf>
    <xf numFmtId="182" fontId="3" fillId="29" borderId="30" xfId="0" applyNumberFormat="1" applyFont="1" applyFill="1" applyBorder="1" applyAlignment="1">
      <alignment horizontal="center" vertical="center" wrapText="1"/>
    </xf>
    <xf numFmtId="0" fontId="0" fillId="3" borderId="25" xfId="0" applyFill="1" applyBorder="1" applyAlignment="1">
      <alignment horizontal="center" vertical="center"/>
    </xf>
    <xf numFmtId="0" fontId="0" fillId="3" borderId="30" xfId="0" applyFill="1" applyBorder="1" applyAlignment="1">
      <alignment horizontal="center" vertical="center"/>
    </xf>
    <xf numFmtId="49" fontId="3" fillId="29" borderId="25" xfId="0" applyNumberFormat="1" applyFont="1" applyFill="1" applyBorder="1" applyAlignment="1">
      <alignment horizontal="center" vertical="center" shrinkToFit="1"/>
    </xf>
    <xf numFmtId="49" fontId="3" fillId="29" borderId="30" xfId="0" applyNumberFormat="1" applyFont="1" applyFill="1" applyBorder="1" applyAlignment="1">
      <alignment horizontal="center" vertical="center" shrinkToFit="1"/>
    </xf>
    <xf numFmtId="49" fontId="7" fillId="25" borderId="72" xfId="0" applyNumberFormat="1" applyFont="1" applyFill="1" applyBorder="1" applyAlignment="1">
      <alignment horizontal="center" vertical="center" shrinkToFit="1"/>
    </xf>
    <xf numFmtId="49" fontId="0" fillId="25" borderId="82" xfId="0" applyNumberFormat="1" applyFont="1" applyFill="1" applyBorder="1" applyAlignment="1">
      <alignment horizontal="center" vertical="center" shrinkToFit="1"/>
    </xf>
    <xf numFmtId="49" fontId="0" fillId="25" borderId="73" xfId="0" applyNumberFormat="1" applyFont="1" applyFill="1" applyBorder="1" applyAlignment="1">
      <alignment horizontal="center" vertical="center" shrinkToFit="1"/>
    </xf>
    <xf numFmtId="49" fontId="0" fillId="25" borderId="83" xfId="0" applyNumberFormat="1" applyFont="1" applyFill="1" applyBorder="1" applyAlignment="1">
      <alignment horizontal="center" vertical="center" shrinkToFit="1"/>
    </xf>
    <xf numFmtId="49" fontId="0" fillId="3" borderId="25" xfId="0" applyNumberFormat="1" applyFill="1" applyBorder="1" applyAlignment="1">
      <alignment horizontal="center" vertical="center" shrinkToFit="1"/>
    </xf>
    <xf numFmtId="49" fontId="0" fillId="25" borderId="25" xfId="0" applyNumberFormat="1" applyFill="1" applyBorder="1" applyAlignment="1">
      <alignment horizontal="center" vertical="center" shrinkToFit="1"/>
    </xf>
    <xf numFmtId="0" fontId="0" fillId="25" borderId="25" xfId="0" applyFill="1" applyBorder="1" applyAlignment="1">
      <alignment horizontal="center" vertical="center"/>
    </xf>
    <xf numFmtId="0" fontId="0" fillId="25" borderId="30" xfId="0" applyFill="1" applyBorder="1" applyAlignment="1">
      <alignment horizontal="center" vertical="center"/>
    </xf>
    <xf numFmtId="49" fontId="2" fillId="30" borderId="25" xfId="0" applyNumberFormat="1" applyFont="1" applyFill="1" applyBorder="1" applyAlignment="1">
      <alignment horizontal="center" vertical="center" shrinkToFit="1"/>
    </xf>
    <xf numFmtId="49" fontId="3" fillId="30" borderId="25" xfId="0" applyNumberFormat="1" applyFont="1" applyFill="1" applyBorder="1" applyAlignment="1">
      <alignment horizontal="center" vertical="center" shrinkToFit="1"/>
    </xf>
    <xf numFmtId="49" fontId="3" fillId="30" borderId="30" xfId="0" applyNumberFormat="1" applyFont="1" applyFill="1" applyBorder="1" applyAlignment="1">
      <alignment horizontal="center" vertical="center" shrinkToFit="1"/>
    </xf>
    <xf numFmtId="0" fontId="3" fillId="30" borderId="25" xfId="0" applyNumberFormat="1" applyFont="1" applyFill="1" applyBorder="1" applyAlignment="1">
      <alignment horizontal="center" vertical="center" shrinkToFit="1"/>
    </xf>
    <xf numFmtId="0" fontId="3" fillId="30" borderId="30" xfId="0" applyNumberFormat="1" applyFont="1" applyFill="1" applyBorder="1" applyAlignment="1">
      <alignment horizontal="center" vertical="center" shrinkToFit="1"/>
    </xf>
    <xf numFmtId="0" fontId="19" fillId="3" borderId="8" xfId="0" applyFont="1" applyFill="1" applyBorder="1" applyAlignment="1">
      <alignment horizontal="center" vertical="center" wrapText="1" shrinkToFit="1"/>
    </xf>
    <xf numFmtId="0" fontId="19" fillId="3" borderId="9" xfId="0" applyFont="1" applyFill="1" applyBorder="1" applyAlignment="1">
      <alignment horizontal="center" vertical="center" wrapText="1" shrinkToFit="1"/>
    </xf>
    <xf numFmtId="0" fontId="19" fillId="4" borderId="1" xfId="0" applyFont="1" applyFill="1" applyBorder="1" applyAlignment="1">
      <alignment horizontal="center" vertical="center" wrapText="1" shrinkToFit="1"/>
    </xf>
    <xf numFmtId="0" fontId="19" fillId="4" borderId="2" xfId="0" applyFont="1" applyFill="1" applyBorder="1" applyAlignment="1">
      <alignment horizontal="center" vertical="center" wrapText="1" shrinkToFit="1"/>
    </xf>
    <xf numFmtId="0" fontId="19" fillId="4" borderId="3" xfId="0" applyFont="1" applyFill="1" applyBorder="1" applyAlignment="1">
      <alignment horizontal="center" vertical="center" wrapText="1" shrinkToFit="1"/>
    </xf>
    <xf numFmtId="49" fontId="22" fillId="2" borderId="1" xfId="0" applyNumberFormat="1" applyFont="1" applyFill="1" applyBorder="1" applyAlignment="1">
      <alignment horizontal="center" vertical="center" wrapText="1" shrinkToFit="1"/>
    </xf>
    <xf numFmtId="49" fontId="22" fillId="2" borderId="1" xfId="0" applyNumberFormat="1" applyFont="1" applyFill="1" applyBorder="1" applyAlignment="1">
      <alignment horizontal="center" vertical="center" shrinkToFit="1"/>
    </xf>
    <xf numFmtId="49" fontId="22" fillId="2" borderId="2" xfId="0" applyNumberFormat="1" applyFont="1" applyFill="1" applyBorder="1" applyAlignment="1">
      <alignment horizontal="center" vertical="center" shrinkToFi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176" fontId="19" fillId="4" borderId="1" xfId="0" applyNumberFormat="1" applyFont="1" applyFill="1" applyBorder="1" applyAlignment="1">
      <alignment horizontal="center" vertical="center" shrinkToFit="1"/>
    </xf>
    <xf numFmtId="176" fontId="19" fillId="4" borderId="2" xfId="0" applyNumberFormat="1" applyFont="1" applyFill="1" applyBorder="1" applyAlignment="1">
      <alignment horizontal="center" vertical="center" shrinkToFit="1"/>
    </xf>
    <xf numFmtId="176" fontId="19" fillId="4" borderId="3" xfId="0" applyNumberFormat="1" applyFont="1" applyFill="1" applyBorder="1" applyAlignment="1">
      <alignment horizontal="center" vertical="center" shrinkToFit="1"/>
    </xf>
    <xf numFmtId="0" fontId="19" fillId="7" borderId="11" xfId="0" applyFont="1" applyFill="1" applyBorder="1" applyAlignment="1">
      <alignment horizontal="center" vertical="center" wrapText="1" shrinkToFit="1"/>
    </xf>
    <xf numFmtId="0" fontId="19" fillId="7" borderId="10" xfId="0" applyFont="1" applyFill="1" applyBorder="1" applyAlignment="1">
      <alignment horizontal="center" vertical="center" wrapText="1" shrinkToFit="1"/>
    </xf>
    <xf numFmtId="0" fontId="19" fillId="6" borderId="11" xfId="0" applyFont="1" applyFill="1" applyBorder="1" applyAlignment="1">
      <alignment horizontal="center" vertical="center" wrapText="1" shrinkToFit="1"/>
    </xf>
    <xf numFmtId="49" fontId="22" fillId="5" borderId="10" xfId="0" applyNumberFormat="1" applyFont="1" applyFill="1" applyBorder="1" applyAlignment="1">
      <alignment horizontal="center" vertical="center" wrapText="1" shrinkToFit="1"/>
    </xf>
    <xf numFmtId="49" fontId="22" fillId="5" borderId="10" xfId="0" applyNumberFormat="1" applyFont="1" applyFill="1" applyBorder="1" applyAlignment="1">
      <alignment horizontal="center" vertical="center" shrinkToFit="1"/>
    </xf>
    <xf numFmtId="49" fontId="22" fillId="5" borderId="12" xfId="0" applyNumberFormat="1" applyFont="1" applyFill="1" applyBorder="1" applyAlignment="1">
      <alignment horizontal="center" vertical="center" shrinkToFit="1"/>
    </xf>
    <xf numFmtId="0" fontId="19" fillId="6" borderId="11" xfId="0" applyFont="1" applyFill="1" applyBorder="1" applyAlignment="1">
      <alignment horizontal="center" vertical="center" wrapText="1"/>
    </xf>
    <xf numFmtId="0" fontId="19" fillId="6" borderId="11" xfId="0" applyFont="1" applyFill="1" applyBorder="1" applyAlignment="1">
      <alignment horizontal="center" vertical="center"/>
    </xf>
    <xf numFmtId="176" fontId="19" fillId="6" borderId="11" xfId="0" applyNumberFormat="1" applyFont="1" applyFill="1" applyBorder="1" applyAlignment="1">
      <alignment horizontal="center" vertical="center" shrinkToFit="1"/>
    </xf>
    <xf numFmtId="0" fontId="0" fillId="0" borderId="38" xfId="0"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40" xfId="0" applyBorder="1" applyAlignment="1">
      <alignment horizontal="center" vertical="center" textRotation="255" wrapText="1"/>
    </xf>
    <xf numFmtId="49" fontId="22" fillId="14" borderId="46" xfId="0" applyNumberFormat="1" applyFont="1" applyFill="1" applyBorder="1" applyAlignment="1">
      <alignment horizontal="center" vertical="center" shrinkToFit="1"/>
    </xf>
    <xf numFmtId="49" fontId="22" fillId="14" borderId="47" xfId="0" applyNumberFormat="1" applyFont="1" applyFill="1" applyBorder="1" applyAlignment="1">
      <alignment horizontal="center" vertical="center" shrinkToFit="1"/>
    </xf>
    <xf numFmtId="49" fontId="22" fillId="14" borderId="51" xfId="0" applyNumberFormat="1" applyFont="1" applyFill="1" applyBorder="1" applyAlignment="1">
      <alignment horizontal="center" vertical="center" shrinkToFit="1"/>
    </xf>
    <xf numFmtId="49" fontId="22" fillId="14" borderId="52" xfId="0" applyNumberFormat="1" applyFont="1" applyFill="1" applyBorder="1" applyAlignment="1">
      <alignment horizontal="center" vertical="center" shrinkToFit="1"/>
    </xf>
    <xf numFmtId="49" fontId="22" fillId="14" borderId="54" xfId="0" applyNumberFormat="1" applyFont="1" applyFill="1" applyBorder="1" applyAlignment="1">
      <alignment horizontal="center" vertical="center" shrinkToFit="1"/>
    </xf>
    <xf numFmtId="49" fontId="22" fillId="14" borderId="55" xfId="0" applyNumberFormat="1" applyFont="1" applyFill="1" applyBorder="1" applyAlignment="1">
      <alignment horizontal="center" vertical="center" shrinkToFit="1"/>
    </xf>
    <xf numFmtId="0" fontId="19" fillId="7" borderId="30" xfId="0" applyFont="1" applyFill="1" applyBorder="1" applyAlignment="1">
      <alignment horizontal="center" vertical="center"/>
    </xf>
    <xf numFmtId="0" fontId="19" fillId="7" borderId="64" xfId="0" applyFont="1" applyFill="1" applyBorder="1" applyAlignment="1">
      <alignment horizontal="center" vertical="center"/>
    </xf>
    <xf numFmtId="0" fontId="19" fillId="7" borderId="34" xfId="0" applyFont="1" applyFill="1" applyBorder="1" applyAlignment="1">
      <alignment horizontal="center" vertical="center"/>
    </xf>
    <xf numFmtId="177" fontId="9" fillId="8" borderId="186" xfId="2" applyNumberFormat="1" applyFont="1" applyFill="1" applyBorder="1" applyAlignment="1">
      <alignment horizontal="center" vertical="center"/>
    </xf>
  </cellXfs>
  <cellStyles count="7">
    <cellStyle name="ハイパーリンク" xfId="5" builtinId="8"/>
    <cellStyle name="桁区切り" xfId="1" builtinId="6"/>
    <cellStyle name="桁区切り 3" xfId="2" xr:uid="{00000000-0005-0000-0000-000002000000}"/>
    <cellStyle name="標準" xfId="0" builtinId="0"/>
    <cellStyle name="標準 2 2" xfId="3" xr:uid="{00000000-0005-0000-0000-000004000000}"/>
    <cellStyle name="標準 3" xfId="4" xr:uid="{00000000-0005-0000-0000-000005000000}"/>
    <cellStyle name="標準 4" xfId="6" xr:uid="{00000000-0005-0000-0000-000006000000}"/>
  </cellStyles>
  <dxfs count="4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24994659260841701"/>
        </patternFill>
      </fill>
    </dxf>
    <dxf>
      <fill>
        <patternFill>
          <bgColor theme="6" tint="0.59996337778862885"/>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CC"/>
      <color rgb="FF663300"/>
      <color rgb="FFFF9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報告書!$J$18</c:f>
              <c:strCache>
                <c:ptCount val="1"/>
                <c:pt idx="0">
                  <c:v>第１次間接効果</c:v>
                </c:pt>
              </c:strCache>
            </c:strRef>
          </c:tx>
          <c:spPr>
            <a:solidFill>
              <a:schemeClr val="tx1"/>
            </a:solidFill>
            <a:ln>
              <a:solidFill>
                <a:schemeClr val="tx1"/>
              </a:solidFill>
            </a:ln>
            <a:effectLst/>
          </c:spPr>
          <c:invertIfNegative val="0"/>
          <c:cat>
            <c:strRef>
              <c:f>報告書!$G$19:$H$38</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報告書!$J$19:$J$38</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32AB-411F-AB05-3252ADD0FE99}"/>
            </c:ext>
          </c:extLst>
        </c:ser>
        <c:ser>
          <c:idx val="1"/>
          <c:order val="1"/>
          <c:tx>
            <c:strRef>
              <c:f>報告書!$K$18</c:f>
              <c:strCache>
                <c:ptCount val="1"/>
                <c:pt idx="0">
                  <c:v>第２次間接効果</c:v>
                </c:pt>
              </c:strCache>
            </c:strRef>
          </c:tx>
          <c:spPr>
            <a:solidFill>
              <a:schemeClr val="bg2">
                <a:lumMod val="90000"/>
              </a:schemeClr>
            </a:solidFill>
            <a:ln>
              <a:solidFill>
                <a:schemeClr val="tx1"/>
              </a:solidFill>
            </a:ln>
            <a:effectLst/>
          </c:spPr>
          <c:invertIfNegative val="0"/>
          <c:cat>
            <c:strRef>
              <c:f>報告書!$G$19:$H$38</c:f>
              <c:strCache>
                <c:ptCount val="20"/>
                <c:pt idx="0">
                  <c:v>農林漁業</c:v>
                </c:pt>
                <c:pt idx="1">
                  <c:v>鉱業</c:v>
                </c:pt>
                <c:pt idx="2">
                  <c:v>飲食料品</c:v>
                </c:pt>
                <c:pt idx="3">
                  <c:v>繊維製品</c:v>
                </c:pt>
                <c:pt idx="4">
                  <c:v>パルプ・紙・木製品</c:v>
                </c:pt>
                <c:pt idx="5">
                  <c:v>化学製品</c:v>
                </c:pt>
                <c:pt idx="6">
                  <c:v>石油・石炭製品</c:v>
                </c:pt>
                <c:pt idx="7">
                  <c:v>プラスチック・ゴム製品</c:v>
                </c:pt>
                <c:pt idx="8">
                  <c:v>窯業・土石製品</c:v>
                </c:pt>
                <c:pt idx="9">
                  <c:v>鉄鋼</c:v>
                </c:pt>
                <c:pt idx="10">
                  <c:v>非鉄金属</c:v>
                </c:pt>
                <c:pt idx="11">
                  <c:v>金属製品</c:v>
                </c:pt>
                <c:pt idx="12">
                  <c:v>はん用機械</c:v>
                </c:pt>
                <c:pt idx="13">
                  <c:v>生産用機械</c:v>
                </c:pt>
                <c:pt idx="14">
                  <c:v>業務用機械</c:v>
                </c:pt>
                <c:pt idx="15">
                  <c:v>電子部品</c:v>
                </c:pt>
                <c:pt idx="16">
                  <c:v>電気機械</c:v>
                </c:pt>
                <c:pt idx="17">
                  <c:v>情報通信機器</c:v>
                </c:pt>
                <c:pt idx="18">
                  <c:v>輸送機械</c:v>
                </c:pt>
                <c:pt idx="19">
                  <c:v>その他の製造工業製品</c:v>
                </c:pt>
              </c:strCache>
            </c:strRef>
          </c:cat>
          <c:val>
            <c:numRef>
              <c:f>報告書!$K$19:$K$38</c:f>
              <c:numCache>
                <c:formatCode>#,##0_);[Red]\(#,##0\)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32AB-411F-AB05-3252ADD0FE99}"/>
            </c:ext>
          </c:extLst>
        </c:ser>
        <c:dLbls>
          <c:showLegendKey val="0"/>
          <c:showVal val="0"/>
          <c:showCatName val="0"/>
          <c:showSerName val="0"/>
          <c:showPercent val="0"/>
          <c:showBubbleSize val="0"/>
        </c:dLbls>
        <c:gapWidth val="70"/>
        <c:overlap val="100"/>
        <c:axId val="574305232"/>
        <c:axId val="574305648"/>
      </c:barChart>
      <c:catAx>
        <c:axId val="57430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w="6350">
                  <a:noFill/>
                </a:ln>
                <a:solidFill>
                  <a:schemeClr val="tx1"/>
                </a:solidFill>
                <a:latin typeface="+mn-lt"/>
                <a:ea typeface="+mn-ea"/>
                <a:cs typeface="+mn-cs"/>
              </a:defRPr>
            </a:pPr>
            <a:endParaRPr lang="ja-JP"/>
          </a:p>
        </c:txPr>
        <c:crossAx val="574305648"/>
        <c:crosses val="autoZero"/>
        <c:auto val="1"/>
        <c:lblAlgn val="ctr"/>
        <c:lblOffset val="100"/>
        <c:noMultiLvlLbl val="0"/>
      </c:catAx>
      <c:valAx>
        <c:axId val="574305648"/>
        <c:scaling>
          <c:orientation val="minMax"/>
        </c:scaling>
        <c:delete val="0"/>
        <c:axPos val="l"/>
        <c:majorGridlines>
          <c:spPr>
            <a:ln w="9525" cap="flat" cmpd="sng" algn="ctr">
              <a:solidFill>
                <a:schemeClr val="bg2">
                  <a:lumMod val="50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crossAx val="574305232"/>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gap"/>
    <c:showDLblsOverMax val="0"/>
  </c:chart>
  <c:spPr>
    <a:no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22524;&#29577;&#20418;&#25968;!D6"/><Relationship Id="rId3" Type="http://schemas.openxmlformats.org/officeDocument/2006/relationships/hyperlink" Target="#&#22577;&#21578;&#26360;!A2"/><Relationship Id="rId7" Type="http://schemas.openxmlformats.org/officeDocument/2006/relationships/hyperlink" Target="#DATA!D6"/><Relationship Id="rId2" Type="http://schemas.openxmlformats.org/officeDocument/2006/relationships/hyperlink" Target="#&#23450;&#32681;!A5"/><Relationship Id="rId1" Type="http://schemas.openxmlformats.org/officeDocument/2006/relationships/hyperlink" Target="#&#20837;&#21147;!A2"/><Relationship Id="rId6" Type="http://schemas.openxmlformats.org/officeDocument/2006/relationships/hyperlink" Target="#&#20840;&#22269;&#27874;&#21450;!D6"/><Relationship Id="rId5" Type="http://schemas.openxmlformats.org/officeDocument/2006/relationships/hyperlink" Target="#&#22524;&#29577;&#27874;&#21450;!D6"/><Relationship Id="rId10" Type="http://schemas.openxmlformats.org/officeDocument/2006/relationships/hyperlink" Target="#&#24314;&#35373;&#20418;&#25968;!A6"/><Relationship Id="rId4" Type="http://schemas.openxmlformats.org/officeDocument/2006/relationships/hyperlink" Target="#flow!A2"/><Relationship Id="rId9" Type="http://schemas.openxmlformats.org/officeDocument/2006/relationships/hyperlink" Target="#&#20840;&#22269;&#20418;&#25968;!D6"/></Relationships>
</file>

<file path=xl/drawings/_rels/drawing2.xml.rels><?xml version="1.0" encoding="UTF-8" standalone="yes"?>
<Relationships xmlns="http://schemas.openxmlformats.org/package/2006/relationships"><Relationship Id="rId8" Type="http://schemas.openxmlformats.org/officeDocument/2006/relationships/hyperlink" Target="#DATA!D6"/><Relationship Id="rId3" Type="http://schemas.openxmlformats.org/officeDocument/2006/relationships/hyperlink" Target="#&#23450;&#32681;!A5"/><Relationship Id="rId7" Type="http://schemas.openxmlformats.org/officeDocument/2006/relationships/hyperlink" Target="#&#20840;&#22269;&#27874;&#21450;!D6"/><Relationship Id="rId2" Type="http://schemas.openxmlformats.org/officeDocument/2006/relationships/hyperlink" Target="#&#25805;&#20316;&#35500;&#26126;!A2"/><Relationship Id="rId1" Type="http://schemas.openxmlformats.org/officeDocument/2006/relationships/hyperlink" Target="#&#23450;&#32681;!A2"/><Relationship Id="rId6" Type="http://schemas.openxmlformats.org/officeDocument/2006/relationships/hyperlink" Target="#&#22524;&#29577;&#27874;&#21450;!D6"/><Relationship Id="rId11" Type="http://schemas.openxmlformats.org/officeDocument/2006/relationships/hyperlink" Target="#&#24314;&#35373;&#20418;&#25968;!A6"/><Relationship Id="rId5" Type="http://schemas.openxmlformats.org/officeDocument/2006/relationships/hyperlink" Target="#flow!A2"/><Relationship Id="rId10" Type="http://schemas.openxmlformats.org/officeDocument/2006/relationships/hyperlink" Target="#&#20840;&#22269;&#20418;&#25968;!D6"/><Relationship Id="rId4" Type="http://schemas.openxmlformats.org/officeDocument/2006/relationships/hyperlink" Target="#&#22577;&#21578;&#26360;!A2"/><Relationship Id="rId9" Type="http://schemas.openxmlformats.org/officeDocument/2006/relationships/hyperlink" Target="#&#22524;&#29577;&#20418;&#25968;!D6"/></Relationships>
</file>

<file path=xl/drawings/_rels/drawing3.xml.rels><?xml version="1.0" encoding="UTF-8" standalone="yes"?>
<Relationships xmlns="http://schemas.openxmlformats.org/package/2006/relationships"><Relationship Id="rId8" Type="http://schemas.openxmlformats.org/officeDocument/2006/relationships/hyperlink" Target="#&#22524;&#29577;&#20418;&#25968;!D6"/><Relationship Id="rId3" Type="http://schemas.openxmlformats.org/officeDocument/2006/relationships/hyperlink" Target="#&#20837;&#21147;!A2"/><Relationship Id="rId7" Type="http://schemas.openxmlformats.org/officeDocument/2006/relationships/hyperlink" Target="#DATA!D6"/><Relationship Id="rId2" Type="http://schemas.openxmlformats.org/officeDocument/2006/relationships/hyperlink" Target="#&#25805;&#20316;&#35500;&#26126;!A2"/><Relationship Id="rId1" Type="http://schemas.openxmlformats.org/officeDocument/2006/relationships/hyperlink" Target="#&#22577;&#21578;&#26360;!A2"/><Relationship Id="rId6" Type="http://schemas.openxmlformats.org/officeDocument/2006/relationships/hyperlink" Target="#&#20840;&#22269;&#27874;&#21450;!D6"/><Relationship Id="rId5" Type="http://schemas.openxmlformats.org/officeDocument/2006/relationships/hyperlink" Target="#&#22524;&#29577;&#27874;&#21450;!D6"/><Relationship Id="rId10" Type="http://schemas.openxmlformats.org/officeDocument/2006/relationships/hyperlink" Target="#&#24314;&#35373;&#20418;&#25968;!A6"/><Relationship Id="rId4" Type="http://schemas.openxmlformats.org/officeDocument/2006/relationships/hyperlink" Target="#flow!A2"/><Relationship Id="rId9" Type="http://schemas.openxmlformats.org/officeDocument/2006/relationships/hyperlink" Target="#&#20840;&#22269;&#20418;&#25968;!D6"/></Relationships>
</file>

<file path=xl/drawings/_rels/drawing4.xml.rels><?xml version="1.0" encoding="UTF-8" standalone="yes"?>
<Relationships xmlns="http://schemas.openxmlformats.org/package/2006/relationships"><Relationship Id="rId8" Type="http://schemas.openxmlformats.org/officeDocument/2006/relationships/hyperlink" Target="#DATA!D6"/><Relationship Id="rId3" Type="http://schemas.openxmlformats.org/officeDocument/2006/relationships/hyperlink" Target="#&#25805;&#20316;&#35500;&#26126;!A2"/><Relationship Id="rId7" Type="http://schemas.openxmlformats.org/officeDocument/2006/relationships/hyperlink" Target="#&#20840;&#22269;&#27874;&#21450;!D6"/><Relationship Id="rId12" Type="http://schemas.openxmlformats.org/officeDocument/2006/relationships/hyperlink" Target="#&#25805;&#20316;&#35500;&#26126;!D71"/><Relationship Id="rId2" Type="http://schemas.openxmlformats.org/officeDocument/2006/relationships/hyperlink" Target="#flow!A2"/><Relationship Id="rId1" Type="http://schemas.openxmlformats.org/officeDocument/2006/relationships/chart" Target="../charts/chart1.xml"/><Relationship Id="rId6" Type="http://schemas.openxmlformats.org/officeDocument/2006/relationships/hyperlink" Target="#&#22524;&#29577;&#27874;&#21450;!D6"/><Relationship Id="rId11" Type="http://schemas.openxmlformats.org/officeDocument/2006/relationships/hyperlink" Target="#&#24314;&#35373;&#20418;&#25968;!A6"/><Relationship Id="rId5" Type="http://schemas.openxmlformats.org/officeDocument/2006/relationships/hyperlink" Target="#&#23450;&#32681;!A5"/><Relationship Id="rId10" Type="http://schemas.openxmlformats.org/officeDocument/2006/relationships/hyperlink" Target="#&#20840;&#22269;&#20418;&#25968;!D6"/><Relationship Id="rId4" Type="http://schemas.openxmlformats.org/officeDocument/2006/relationships/hyperlink" Target="#&#20837;&#21147;!A2"/><Relationship Id="rId9" Type="http://schemas.openxmlformats.org/officeDocument/2006/relationships/hyperlink" Target="#&#22524;&#29577;&#20418;&#25968;!D6"/></Relationships>
</file>

<file path=xl/drawings/_rels/drawing5.xml.rels><?xml version="1.0" encoding="UTF-8" standalone="yes"?>
<Relationships xmlns="http://schemas.openxmlformats.org/package/2006/relationships"><Relationship Id="rId8" Type="http://schemas.openxmlformats.org/officeDocument/2006/relationships/hyperlink" Target="#&#22524;&#29577;&#20418;&#25968;!D6"/><Relationship Id="rId3" Type="http://schemas.openxmlformats.org/officeDocument/2006/relationships/hyperlink" Target="#&#20837;&#21147;!A2"/><Relationship Id="rId7" Type="http://schemas.openxmlformats.org/officeDocument/2006/relationships/hyperlink" Target="#DATA!D6"/><Relationship Id="rId2" Type="http://schemas.openxmlformats.org/officeDocument/2006/relationships/hyperlink" Target="#&#25805;&#20316;&#35500;&#26126;!A2"/><Relationship Id="rId1" Type="http://schemas.openxmlformats.org/officeDocument/2006/relationships/hyperlink" Target="#&#22524;&#29577;&#27874;&#21450;!D6"/><Relationship Id="rId6" Type="http://schemas.openxmlformats.org/officeDocument/2006/relationships/hyperlink" Target="#&#20840;&#22269;&#27874;&#21450;!D6"/><Relationship Id="rId5" Type="http://schemas.openxmlformats.org/officeDocument/2006/relationships/hyperlink" Target="#&#22577;&#21578;&#26360;!A5"/><Relationship Id="rId10" Type="http://schemas.openxmlformats.org/officeDocument/2006/relationships/hyperlink" Target="#&#24314;&#35373;&#20418;&#25968;!A6"/><Relationship Id="rId4" Type="http://schemas.openxmlformats.org/officeDocument/2006/relationships/hyperlink" Target="#&#23450;&#32681;!A5"/><Relationship Id="rId9" Type="http://schemas.openxmlformats.org/officeDocument/2006/relationships/hyperlink" Target="#&#20840;&#22269;&#20418;&#25968;!D6"/></Relationships>
</file>

<file path=xl/drawings/_rels/drawing6.xml.rels><?xml version="1.0" encoding="UTF-8" standalone="yes"?>
<Relationships xmlns="http://schemas.openxmlformats.org/package/2006/relationships"><Relationship Id="rId8" Type="http://schemas.openxmlformats.org/officeDocument/2006/relationships/hyperlink" Target="#&#22524;&#29577;&#20418;&#25968;!D6"/><Relationship Id="rId3" Type="http://schemas.openxmlformats.org/officeDocument/2006/relationships/hyperlink" Target="#&#20837;&#21147;!A2"/><Relationship Id="rId7" Type="http://schemas.openxmlformats.org/officeDocument/2006/relationships/hyperlink" Target="#DATA!D6"/><Relationship Id="rId2" Type="http://schemas.openxmlformats.org/officeDocument/2006/relationships/hyperlink" Target="#&#25805;&#20316;&#35500;&#26126;!A2"/><Relationship Id="rId1" Type="http://schemas.openxmlformats.org/officeDocument/2006/relationships/hyperlink" Target="#&#20840;&#22269;&#27874;&#21450;!D6"/><Relationship Id="rId6" Type="http://schemas.openxmlformats.org/officeDocument/2006/relationships/hyperlink" Target="#flow!A2"/><Relationship Id="rId5" Type="http://schemas.openxmlformats.org/officeDocument/2006/relationships/hyperlink" Target="#&#22577;&#21578;&#26360;!A2"/><Relationship Id="rId10" Type="http://schemas.openxmlformats.org/officeDocument/2006/relationships/hyperlink" Target="#&#24314;&#35373;&#20418;&#25968;!A6"/><Relationship Id="rId4" Type="http://schemas.openxmlformats.org/officeDocument/2006/relationships/hyperlink" Target="#&#23450;&#32681;!A5"/><Relationship Id="rId9" Type="http://schemas.openxmlformats.org/officeDocument/2006/relationships/hyperlink" Target="#&#20840;&#22269;&#20418;&#25968;!D6"/></Relationships>
</file>

<file path=xl/drawings/_rels/drawing7.xml.rels><?xml version="1.0" encoding="UTF-8" standalone="yes"?>
<Relationships xmlns="http://schemas.openxmlformats.org/package/2006/relationships"><Relationship Id="rId8" Type="http://schemas.openxmlformats.org/officeDocument/2006/relationships/hyperlink" Target="#&#22524;&#29577;&#20418;&#25968;!D6"/><Relationship Id="rId3" Type="http://schemas.openxmlformats.org/officeDocument/2006/relationships/hyperlink" Target="#&#20837;&#21147;!A2"/><Relationship Id="rId7" Type="http://schemas.openxmlformats.org/officeDocument/2006/relationships/hyperlink" Target="#&#22524;&#29577;&#27874;&#21450;!D6"/><Relationship Id="rId2" Type="http://schemas.openxmlformats.org/officeDocument/2006/relationships/hyperlink" Target="#&#25805;&#20316;&#35500;&#26126;!A2"/><Relationship Id="rId1" Type="http://schemas.openxmlformats.org/officeDocument/2006/relationships/hyperlink" Target="#DATA!D6"/><Relationship Id="rId6" Type="http://schemas.openxmlformats.org/officeDocument/2006/relationships/hyperlink" Target="#flow!A2"/><Relationship Id="rId5" Type="http://schemas.openxmlformats.org/officeDocument/2006/relationships/hyperlink" Target="#&#22577;&#21578;&#26360;!A5"/><Relationship Id="rId10" Type="http://schemas.openxmlformats.org/officeDocument/2006/relationships/hyperlink" Target="#&#24314;&#35373;&#20418;&#25968;!A6"/><Relationship Id="rId4" Type="http://schemas.openxmlformats.org/officeDocument/2006/relationships/hyperlink" Target="#&#23450;&#32681;!A5"/><Relationship Id="rId9" Type="http://schemas.openxmlformats.org/officeDocument/2006/relationships/hyperlink" Target="#&#20840;&#22269;&#20418;&#25968;!D6"/></Relationships>
</file>

<file path=xl/drawings/_rels/drawing8.xml.rels><?xml version="1.0" encoding="UTF-8" standalone="yes"?>
<Relationships xmlns="http://schemas.openxmlformats.org/package/2006/relationships"><Relationship Id="rId8" Type="http://schemas.openxmlformats.org/officeDocument/2006/relationships/hyperlink" Target="#&#20840;&#22269;&#27874;&#21450;!D6"/><Relationship Id="rId3" Type="http://schemas.openxmlformats.org/officeDocument/2006/relationships/hyperlink" Target="#&#20837;&#21147;!A2"/><Relationship Id="rId7" Type="http://schemas.openxmlformats.org/officeDocument/2006/relationships/hyperlink" Target="#&#22524;&#29577;&#27874;&#21450;!D6"/><Relationship Id="rId2" Type="http://schemas.openxmlformats.org/officeDocument/2006/relationships/hyperlink" Target="#&#25805;&#20316;&#35500;&#26126;!A2"/><Relationship Id="rId1" Type="http://schemas.openxmlformats.org/officeDocument/2006/relationships/hyperlink" Target="#&#22524;&#29577;&#20418;&#25968;!D6"/><Relationship Id="rId6" Type="http://schemas.openxmlformats.org/officeDocument/2006/relationships/hyperlink" Target="#flow!A2"/><Relationship Id="rId5" Type="http://schemas.openxmlformats.org/officeDocument/2006/relationships/hyperlink" Target="#&#22577;&#21578;&#26360;!A5"/><Relationship Id="rId10" Type="http://schemas.openxmlformats.org/officeDocument/2006/relationships/hyperlink" Target="#&#24314;&#35373;&#20418;&#25968;!A6"/><Relationship Id="rId4" Type="http://schemas.openxmlformats.org/officeDocument/2006/relationships/hyperlink" Target="#&#23450;&#32681;!A5"/><Relationship Id="rId9" Type="http://schemas.openxmlformats.org/officeDocument/2006/relationships/hyperlink" Target="#&#20840;&#22269;&#20418;&#25968;!D6"/></Relationships>
</file>

<file path=xl/drawings/_rels/drawing9.xml.rels><?xml version="1.0" encoding="UTF-8" standalone="yes"?>
<Relationships xmlns="http://schemas.openxmlformats.org/package/2006/relationships"><Relationship Id="rId8" Type="http://schemas.openxmlformats.org/officeDocument/2006/relationships/hyperlink" Target="#&#20840;&#22269;&#27874;&#21450;!D6"/><Relationship Id="rId3" Type="http://schemas.openxmlformats.org/officeDocument/2006/relationships/hyperlink" Target="#&#20837;&#21147;!A2"/><Relationship Id="rId7" Type="http://schemas.openxmlformats.org/officeDocument/2006/relationships/hyperlink" Target="#&#22524;&#29577;&#27874;&#21450;!D6"/><Relationship Id="rId2" Type="http://schemas.openxmlformats.org/officeDocument/2006/relationships/hyperlink" Target="#&#25805;&#20316;&#35500;&#26126;!A2"/><Relationship Id="rId1" Type="http://schemas.openxmlformats.org/officeDocument/2006/relationships/hyperlink" Target="#&#20840;&#22269;&#20418;&#25968;!D6"/><Relationship Id="rId6" Type="http://schemas.openxmlformats.org/officeDocument/2006/relationships/hyperlink" Target="#flow!A2"/><Relationship Id="rId5" Type="http://schemas.openxmlformats.org/officeDocument/2006/relationships/hyperlink" Target="#&#22577;&#21578;&#26360;!A2"/><Relationship Id="rId10" Type="http://schemas.openxmlformats.org/officeDocument/2006/relationships/hyperlink" Target="#&#24314;&#35373;&#20418;&#25968;!A6"/><Relationship Id="rId4" Type="http://schemas.openxmlformats.org/officeDocument/2006/relationships/hyperlink" Target="#&#23450;&#32681;!A5"/><Relationship Id="rId9" Type="http://schemas.openxmlformats.org/officeDocument/2006/relationships/hyperlink" Target="#DATA!D6"/></Relationships>
</file>

<file path=xl/drawings/_rels/drawing10.xml.rels><?xml version="1.0" encoding="UTF-8" standalone="yes"?>
<Relationships xmlns="http://schemas.openxmlformats.org/package/2006/relationships"><Relationship Id="rId8" Type="http://schemas.openxmlformats.org/officeDocument/2006/relationships/hyperlink" Target="#&#20840;&#22269;&#27874;&#21450;!D6"/><Relationship Id="rId3" Type="http://schemas.openxmlformats.org/officeDocument/2006/relationships/hyperlink" Target="#&#20837;&#21147;!A2"/><Relationship Id="rId7" Type="http://schemas.openxmlformats.org/officeDocument/2006/relationships/hyperlink" Target="#&#22524;&#29577;&#27874;&#21450;!D6"/><Relationship Id="rId2" Type="http://schemas.openxmlformats.org/officeDocument/2006/relationships/hyperlink" Target="#&#25805;&#20316;&#35500;&#26126;!A2"/><Relationship Id="rId1" Type="http://schemas.openxmlformats.org/officeDocument/2006/relationships/hyperlink" Target="#&#24314;&#35373;&#20418;&#25968;!A6"/><Relationship Id="rId6" Type="http://schemas.openxmlformats.org/officeDocument/2006/relationships/hyperlink" Target="#flow!A2"/><Relationship Id="rId5" Type="http://schemas.openxmlformats.org/officeDocument/2006/relationships/hyperlink" Target="#&#22577;&#21578;&#26360;!A2"/><Relationship Id="rId10" Type="http://schemas.openxmlformats.org/officeDocument/2006/relationships/hyperlink" Target="#&#22524;&#29577;&#20418;&#25968;!D6"/><Relationship Id="rId4" Type="http://schemas.openxmlformats.org/officeDocument/2006/relationships/hyperlink" Target="#&#23450;&#32681;!A5"/><Relationship Id="rId9" Type="http://schemas.openxmlformats.org/officeDocument/2006/relationships/hyperlink" Target="#DATA!D6"/></Relationships>
</file>

<file path=xl/drawings/_rels/drawing11.xml.rels><?xml version="1.0" encoding="UTF-8" standalone="yes"?>
<Relationships xmlns="http://schemas.openxmlformats.org/package/2006/relationships"><Relationship Id="rId8" Type="http://schemas.openxmlformats.org/officeDocument/2006/relationships/hyperlink" Target="#DATA!D6"/><Relationship Id="rId3" Type="http://schemas.openxmlformats.org/officeDocument/2006/relationships/hyperlink" Target="#&#23450;&#32681;!A5"/><Relationship Id="rId7" Type="http://schemas.openxmlformats.org/officeDocument/2006/relationships/hyperlink" Target="#&#20840;&#22269;&#27874;&#21450;!D6"/><Relationship Id="rId2" Type="http://schemas.openxmlformats.org/officeDocument/2006/relationships/hyperlink" Target="#&#20837;&#21147;!A2"/><Relationship Id="rId1" Type="http://schemas.openxmlformats.org/officeDocument/2006/relationships/hyperlink" Target="#&#25805;&#20316;&#35500;&#26126;!A2"/><Relationship Id="rId6" Type="http://schemas.openxmlformats.org/officeDocument/2006/relationships/hyperlink" Target="#&#22524;&#29577;&#27874;&#21450;!D6"/><Relationship Id="rId5" Type="http://schemas.openxmlformats.org/officeDocument/2006/relationships/hyperlink" Target="#flow!A2"/><Relationship Id="rId10" Type="http://schemas.openxmlformats.org/officeDocument/2006/relationships/hyperlink" Target="#&#20840;&#22269;&#20418;&#25968;!D6"/><Relationship Id="rId4" Type="http://schemas.openxmlformats.org/officeDocument/2006/relationships/hyperlink" Target="#&#22577;&#21578;&#26360;!A2"/><Relationship Id="rId9" Type="http://schemas.openxmlformats.org/officeDocument/2006/relationships/hyperlink" Target="#&#22524;&#29577;&#20418;&#25968;!D6"/></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742950</xdr:colOff>
      <xdr:row>0</xdr:row>
      <xdr:rowOff>361950</xdr:rowOff>
    </xdr:to>
    <xdr:sp macro="" textlink="">
      <xdr:nvSpPr>
        <xdr:cNvPr id="8" name="ホームベース 7">
          <a:hlinkClick xmlns:r="http://schemas.openxmlformats.org/officeDocument/2006/relationships" r:id="rId1"/>
          <a:extLst>
            <a:ext uri="{FF2B5EF4-FFF2-40B4-BE49-F238E27FC236}">
              <a16:creationId xmlns:a16="http://schemas.microsoft.com/office/drawing/2014/main" id="{00000000-0008-0000-0000-000008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142875</xdr:colOff>
      <xdr:row>0</xdr:row>
      <xdr:rowOff>0</xdr:rowOff>
    </xdr:from>
    <xdr:to>
      <xdr:col>6</xdr:col>
      <xdr:colOff>102871</xdr:colOff>
      <xdr:row>0</xdr:row>
      <xdr:rowOff>363810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485900" y="0"/>
          <a:ext cx="807721" cy="363810"/>
        </a:xfrm>
        <a:prstGeom prst="rect">
          <a:avLst/>
        </a:prstGeom>
        <a:solidFill>
          <a:srgbClr val="002060"/>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操作説明</a:t>
          </a:r>
        </a:p>
      </xdr:txBody>
    </xdr:sp>
    <xdr:clientData/>
  </xdr:twoCellAnchor>
  <xdr:twoCellAnchor>
    <xdr:from>
      <xdr:col>6</xdr:col>
      <xdr:colOff>102870</xdr:colOff>
      <xdr:row>0</xdr:row>
      <xdr:rowOff>0</xdr:rowOff>
    </xdr:from>
    <xdr:to>
      <xdr:col>7</xdr:col>
      <xdr:colOff>104775</xdr:colOff>
      <xdr:row>0</xdr:row>
      <xdr:rowOff>360000</xdr:rowOff>
    </xdr:to>
    <xdr:sp macro="" textlink="">
      <xdr:nvSpPr>
        <xdr:cNvPr id="28" name="正方形/長方形 27">
          <a:hlinkClick xmlns:r="http://schemas.openxmlformats.org/officeDocument/2006/relationships" r:id="rId1"/>
          <a:extLst>
            <a:ext uri="{FF2B5EF4-FFF2-40B4-BE49-F238E27FC236}">
              <a16:creationId xmlns:a16="http://schemas.microsoft.com/office/drawing/2014/main" id="{00000000-0008-0000-0000-00001C000000}"/>
            </a:ext>
          </a:extLst>
        </xdr:cNvPr>
        <xdr:cNvSpPr/>
      </xdr:nvSpPr>
      <xdr:spPr>
        <a:xfrm>
          <a:off x="2293620" y="0"/>
          <a:ext cx="62103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7</xdr:col>
      <xdr:colOff>102871</xdr:colOff>
      <xdr:row>0</xdr:row>
      <xdr:rowOff>0</xdr:rowOff>
    </xdr:from>
    <xdr:to>
      <xdr:col>8</xdr:col>
      <xdr:colOff>142875</xdr:colOff>
      <xdr:row>0</xdr:row>
      <xdr:rowOff>360000</xdr:rowOff>
    </xdr:to>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0000-00001E000000}"/>
            </a:ext>
          </a:extLst>
        </xdr:cNvPr>
        <xdr:cNvSpPr/>
      </xdr:nvSpPr>
      <xdr:spPr>
        <a:xfrm>
          <a:off x="2912746" y="0"/>
          <a:ext cx="65912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8</xdr:col>
      <xdr:colOff>137160</xdr:colOff>
      <xdr:row>0</xdr:row>
      <xdr:rowOff>0</xdr:rowOff>
    </xdr:from>
    <xdr:to>
      <xdr:col>9</xdr:col>
      <xdr:colOff>247650</xdr:colOff>
      <xdr:row>0</xdr:row>
      <xdr:rowOff>360000</xdr:rowOff>
    </xdr:to>
    <xdr:sp macro="" textlink="">
      <xdr:nvSpPr>
        <xdr:cNvPr id="31" name="正方形/長方形 30">
          <a:hlinkClick xmlns:r="http://schemas.openxmlformats.org/officeDocument/2006/relationships" r:id="rId3"/>
          <a:extLst>
            <a:ext uri="{FF2B5EF4-FFF2-40B4-BE49-F238E27FC236}">
              <a16:creationId xmlns:a16="http://schemas.microsoft.com/office/drawing/2014/main" id="{00000000-0008-0000-0000-00001F000000}"/>
            </a:ext>
          </a:extLst>
        </xdr:cNvPr>
        <xdr:cNvSpPr/>
      </xdr:nvSpPr>
      <xdr:spPr>
        <a:xfrm>
          <a:off x="3566160" y="0"/>
          <a:ext cx="72771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9</xdr:col>
      <xdr:colOff>236220</xdr:colOff>
      <xdr:row>0</xdr:row>
      <xdr:rowOff>0</xdr:rowOff>
    </xdr:from>
    <xdr:to>
      <xdr:col>10</xdr:col>
      <xdr:colOff>228600</xdr:colOff>
      <xdr:row>0</xdr:row>
      <xdr:rowOff>360000</xdr:rowOff>
    </xdr:to>
    <xdr:sp macro="" textlink="">
      <xdr:nvSpPr>
        <xdr:cNvPr id="32" name="正方形/長方形 31">
          <a:hlinkClick xmlns:r="http://schemas.openxmlformats.org/officeDocument/2006/relationships" r:id="rId4"/>
          <a:extLst>
            <a:ext uri="{FF2B5EF4-FFF2-40B4-BE49-F238E27FC236}">
              <a16:creationId xmlns:a16="http://schemas.microsoft.com/office/drawing/2014/main" id="{00000000-0008-0000-0000-000020000000}"/>
            </a:ext>
          </a:extLst>
        </xdr:cNvPr>
        <xdr:cNvSpPr/>
      </xdr:nvSpPr>
      <xdr:spPr>
        <a:xfrm>
          <a:off x="4282440" y="0"/>
          <a:ext cx="6096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10</xdr:col>
      <xdr:colOff>228601</xdr:colOff>
      <xdr:row>0</xdr:row>
      <xdr:rowOff>0</xdr:rowOff>
    </xdr:from>
    <xdr:to>
      <xdr:col>11</xdr:col>
      <xdr:colOff>447676</xdr:colOff>
      <xdr:row>0</xdr:row>
      <xdr:rowOff>360000</xdr:rowOff>
    </xdr:to>
    <xdr:sp macro="" textlink="">
      <xdr:nvSpPr>
        <xdr:cNvPr id="34" name="正方形/長方形 33">
          <a:hlinkClick xmlns:r="http://schemas.openxmlformats.org/officeDocument/2006/relationships" r:id="rId5"/>
          <a:extLst>
            <a:ext uri="{FF2B5EF4-FFF2-40B4-BE49-F238E27FC236}">
              <a16:creationId xmlns:a16="http://schemas.microsoft.com/office/drawing/2014/main" id="{00000000-0008-0000-0000-000022000000}"/>
            </a:ext>
          </a:extLst>
        </xdr:cNvPr>
        <xdr:cNvSpPr/>
      </xdr:nvSpPr>
      <xdr:spPr>
        <a:xfrm>
          <a:off x="4895851" y="0"/>
          <a:ext cx="8382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11</xdr:col>
      <xdr:colOff>445770</xdr:colOff>
      <xdr:row>0</xdr:row>
      <xdr:rowOff>0</xdr:rowOff>
    </xdr:from>
    <xdr:to>
      <xdr:col>13</xdr:col>
      <xdr:colOff>66675</xdr:colOff>
      <xdr:row>0</xdr:row>
      <xdr:rowOff>360000</xdr:rowOff>
    </xdr:to>
    <xdr:sp macro="" textlink="">
      <xdr:nvSpPr>
        <xdr:cNvPr id="36" name="正方形/長方形 35">
          <a:hlinkClick xmlns:r="http://schemas.openxmlformats.org/officeDocument/2006/relationships" r:id="rId6"/>
          <a:extLst>
            <a:ext uri="{FF2B5EF4-FFF2-40B4-BE49-F238E27FC236}">
              <a16:creationId xmlns:a16="http://schemas.microsoft.com/office/drawing/2014/main" id="{00000000-0008-0000-0000-000024000000}"/>
            </a:ext>
          </a:extLst>
        </xdr:cNvPr>
        <xdr:cNvSpPr/>
      </xdr:nvSpPr>
      <xdr:spPr>
        <a:xfrm>
          <a:off x="5732145" y="0"/>
          <a:ext cx="85915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13</xdr:col>
      <xdr:colOff>53340</xdr:colOff>
      <xdr:row>0</xdr:row>
      <xdr:rowOff>0</xdr:rowOff>
    </xdr:from>
    <xdr:to>
      <xdr:col>14</xdr:col>
      <xdr:colOff>152400</xdr:colOff>
      <xdr:row>0</xdr:row>
      <xdr:rowOff>360000</xdr:rowOff>
    </xdr:to>
    <xdr:sp macro="" textlink="">
      <xdr:nvSpPr>
        <xdr:cNvPr id="37" name="正方形/長方形 36">
          <a:hlinkClick xmlns:r="http://schemas.openxmlformats.org/officeDocument/2006/relationships" r:id="rId7"/>
          <a:extLst>
            <a:ext uri="{FF2B5EF4-FFF2-40B4-BE49-F238E27FC236}">
              <a16:creationId xmlns:a16="http://schemas.microsoft.com/office/drawing/2014/main" id="{00000000-0008-0000-0000-000025000000}"/>
            </a:ext>
          </a:extLst>
        </xdr:cNvPr>
        <xdr:cNvSpPr/>
      </xdr:nvSpPr>
      <xdr:spPr>
        <a:xfrm>
          <a:off x="6577965" y="0"/>
          <a:ext cx="71818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14</xdr:col>
      <xdr:colOff>152400</xdr:colOff>
      <xdr:row>0</xdr:row>
      <xdr:rowOff>0</xdr:rowOff>
    </xdr:from>
    <xdr:to>
      <xdr:col>15</xdr:col>
      <xdr:colOff>320040</xdr:colOff>
      <xdr:row>0</xdr:row>
      <xdr:rowOff>363810</xdr:rowOff>
    </xdr:to>
    <xdr:sp macro="" textlink="">
      <xdr:nvSpPr>
        <xdr:cNvPr id="38" name="正方形/長方形 37">
          <a:hlinkClick xmlns:r="http://schemas.openxmlformats.org/officeDocument/2006/relationships" r:id="rId8"/>
          <a:extLst>
            <a:ext uri="{FF2B5EF4-FFF2-40B4-BE49-F238E27FC236}">
              <a16:creationId xmlns:a16="http://schemas.microsoft.com/office/drawing/2014/main" id="{00000000-0008-0000-0000-000026000000}"/>
            </a:ext>
          </a:extLst>
        </xdr:cNvPr>
        <xdr:cNvSpPr/>
      </xdr:nvSpPr>
      <xdr:spPr>
        <a:xfrm>
          <a:off x="7296150" y="0"/>
          <a:ext cx="786765" cy="36381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15</xdr:col>
      <xdr:colOff>320041</xdr:colOff>
      <xdr:row>0</xdr:row>
      <xdr:rowOff>7620</xdr:rowOff>
    </xdr:from>
    <xdr:to>
      <xdr:col>16</xdr:col>
      <xdr:colOff>504826</xdr:colOff>
      <xdr:row>0</xdr:row>
      <xdr:rowOff>367620</xdr:rowOff>
    </xdr:to>
    <xdr:sp macro="" textlink="">
      <xdr:nvSpPr>
        <xdr:cNvPr id="39" name="正方形/長方形 38">
          <a:hlinkClick xmlns:r="http://schemas.openxmlformats.org/officeDocument/2006/relationships" r:id="rId9"/>
          <a:extLst>
            <a:ext uri="{FF2B5EF4-FFF2-40B4-BE49-F238E27FC236}">
              <a16:creationId xmlns:a16="http://schemas.microsoft.com/office/drawing/2014/main" id="{00000000-0008-0000-0000-000027000000}"/>
            </a:ext>
          </a:extLst>
        </xdr:cNvPr>
        <xdr:cNvSpPr/>
      </xdr:nvSpPr>
      <xdr:spPr>
        <a:xfrm>
          <a:off x="8069581" y="7620"/>
          <a:ext cx="80200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16</xdr:col>
      <xdr:colOff>504825</xdr:colOff>
      <xdr:row>0</xdr:row>
      <xdr:rowOff>0</xdr:rowOff>
    </xdr:from>
    <xdr:to>
      <xdr:col>18</xdr:col>
      <xdr:colOff>115725</xdr:colOff>
      <xdr:row>0</xdr:row>
      <xdr:rowOff>363810</xdr:rowOff>
    </xdr:to>
    <xdr:sp macro="" textlink="">
      <xdr:nvSpPr>
        <xdr:cNvPr id="40" name="正方形/長方形 39">
          <a:hlinkClick xmlns:r="http://schemas.openxmlformats.org/officeDocument/2006/relationships" r:id="rId10"/>
          <a:extLst>
            <a:ext uri="{FF2B5EF4-FFF2-40B4-BE49-F238E27FC236}">
              <a16:creationId xmlns:a16="http://schemas.microsoft.com/office/drawing/2014/main" id="{00000000-0008-0000-0000-000028000000}"/>
            </a:ext>
          </a:extLst>
        </xdr:cNvPr>
        <xdr:cNvSpPr/>
      </xdr:nvSpPr>
      <xdr:spPr>
        <a:xfrm>
          <a:off x="8886825" y="0"/>
          <a:ext cx="849150" cy="36381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438150</xdr:colOff>
      <xdr:row>0</xdr:row>
      <xdr:rowOff>361950</xdr:rowOff>
    </xdr:to>
    <xdr:sp macro="" textlink="">
      <xdr:nvSpPr>
        <xdr:cNvPr id="23" name="ホームベース 22">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投資額の入力</a:t>
          </a:r>
        </a:p>
      </xdr:txBody>
    </xdr:sp>
    <xdr:clientData/>
  </xdr:twoCellAnchor>
  <xdr:twoCellAnchor>
    <xdr:from>
      <xdr:col>3</xdr:col>
      <xdr:colOff>582932</xdr:colOff>
      <xdr:row>0</xdr:row>
      <xdr:rowOff>0</xdr:rowOff>
    </xdr:from>
    <xdr:to>
      <xdr:col>4</xdr:col>
      <xdr:colOff>238126</xdr:colOff>
      <xdr:row>0</xdr:row>
      <xdr:rowOff>360000</xdr:rowOff>
    </xdr:to>
    <xdr:sp macro="" textlink="">
      <xdr:nvSpPr>
        <xdr:cNvPr id="24" name="正方形/長方形 23">
          <a:hlinkClick xmlns:r="http://schemas.openxmlformats.org/officeDocument/2006/relationships" r:id="rId2"/>
          <a:extLst>
            <a:ext uri="{FF2B5EF4-FFF2-40B4-BE49-F238E27FC236}">
              <a16:creationId xmlns:a16="http://schemas.microsoft.com/office/drawing/2014/main" id="{00000000-0008-0000-0100-000018000000}"/>
            </a:ext>
          </a:extLst>
        </xdr:cNvPr>
        <xdr:cNvSpPr/>
      </xdr:nvSpPr>
      <xdr:spPr>
        <a:xfrm>
          <a:off x="1478282" y="0"/>
          <a:ext cx="836294"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240031</xdr:colOff>
      <xdr:row>0</xdr:row>
      <xdr:rowOff>0</xdr:rowOff>
    </xdr:from>
    <xdr:to>
      <xdr:col>5</xdr:col>
      <xdr:colOff>19050</xdr:colOff>
      <xdr:row>0</xdr:row>
      <xdr:rowOff>360000</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2316481" y="0"/>
          <a:ext cx="674369" cy="360000"/>
        </a:xfrm>
        <a:prstGeom prst="rect">
          <a:avLst/>
        </a:prstGeom>
        <a:solidFill>
          <a:schemeClr val="bg1"/>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入　力</a:t>
          </a:r>
        </a:p>
      </xdr:txBody>
    </xdr:sp>
    <xdr:clientData/>
  </xdr:twoCellAnchor>
  <xdr:twoCellAnchor>
    <xdr:from>
      <xdr:col>5</xdr:col>
      <xdr:colOff>15240</xdr:colOff>
      <xdr:row>0</xdr:row>
      <xdr:rowOff>0</xdr:rowOff>
    </xdr:from>
    <xdr:to>
      <xdr:col>5</xdr:col>
      <xdr:colOff>809625</xdr:colOff>
      <xdr:row>0</xdr:row>
      <xdr:rowOff>360000</xdr:rowOff>
    </xdr:to>
    <xdr:sp macro="" textlink="">
      <xdr:nvSpPr>
        <xdr:cNvPr id="26" name="正方形/長方形 25">
          <a:hlinkClick xmlns:r="http://schemas.openxmlformats.org/officeDocument/2006/relationships" r:id="rId3"/>
          <a:extLst>
            <a:ext uri="{FF2B5EF4-FFF2-40B4-BE49-F238E27FC236}">
              <a16:creationId xmlns:a16="http://schemas.microsoft.com/office/drawing/2014/main" id="{00000000-0008-0000-0100-00001A000000}"/>
            </a:ext>
          </a:extLst>
        </xdr:cNvPr>
        <xdr:cNvSpPr/>
      </xdr:nvSpPr>
      <xdr:spPr>
        <a:xfrm>
          <a:off x="2987040" y="0"/>
          <a:ext cx="79438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5</xdr:col>
      <xdr:colOff>815340</xdr:colOff>
      <xdr:row>0</xdr:row>
      <xdr:rowOff>0</xdr:rowOff>
    </xdr:from>
    <xdr:to>
      <xdr:col>7</xdr:col>
      <xdr:colOff>619125</xdr:colOff>
      <xdr:row>0</xdr:row>
      <xdr:rowOff>360000</xdr:rowOff>
    </xdr:to>
    <xdr:sp macro="" textlink="">
      <xdr:nvSpPr>
        <xdr:cNvPr id="27" name="正方形/長方形 26">
          <a:hlinkClick xmlns:r="http://schemas.openxmlformats.org/officeDocument/2006/relationships" r:id="rId4"/>
          <a:extLst>
            <a:ext uri="{FF2B5EF4-FFF2-40B4-BE49-F238E27FC236}">
              <a16:creationId xmlns:a16="http://schemas.microsoft.com/office/drawing/2014/main" id="{00000000-0008-0000-0100-00001B000000}"/>
            </a:ext>
          </a:extLst>
        </xdr:cNvPr>
        <xdr:cNvSpPr/>
      </xdr:nvSpPr>
      <xdr:spPr>
        <a:xfrm>
          <a:off x="3787140" y="0"/>
          <a:ext cx="81343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7</xdr:col>
      <xdr:colOff>621030</xdr:colOff>
      <xdr:row>0</xdr:row>
      <xdr:rowOff>0</xdr:rowOff>
    </xdr:from>
    <xdr:to>
      <xdr:col>8</xdr:col>
      <xdr:colOff>590550</xdr:colOff>
      <xdr:row>0</xdr:row>
      <xdr:rowOff>360000</xdr:rowOff>
    </xdr:to>
    <xdr:sp macro="" textlink="">
      <xdr:nvSpPr>
        <xdr:cNvPr id="28" name="正方形/長方形 27">
          <a:hlinkClick xmlns:r="http://schemas.openxmlformats.org/officeDocument/2006/relationships" r:id="rId5"/>
          <a:extLst>
            <a:ext uri="{FF2B5EF4-FFF2-40B4-BE49-F238E27FC236}">
              <a16:creationId xmlns:a16="http://schemas.microsoft.com/office/drawing/2014/main" id="{00000000-0008-0000-0100-00001C000000}"/>
            </a:ext>
          </a:extLst>
        </xdr:cNvPr>
        <xdr:cNvSpPr/>
      </xdr:nvSpPr>
      <xdr:spPr>
        <a:xfrm>
          <a:off x="4602480" y="0"/>
          <a:ext cx="70294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8</xdr:col>
      <xdr:colOff>588645</xdr:colOff>
      <xdr:row>0</xdr:row>
      <xdr:rowOff>0</xdr:rowOff>
    </xdr:from>
    <xdr:to>
      <xdr:col>10</xdr:col>
      <xdr:colOff>9045</xdr:colOff>
      <xdr:row>0</xdr:row>
      <xdr:rowOff>363810</xdr:rowOff>
    </xdr:to>
    <xdr:sp macro="" textlink="">
      <xdr:nvSpPr>
        <xdr:cNvPr id="29" name="正方形/長方形 28">
          <a:hlinkClick xmlns:r="http://schemas.openxmlformats.org/officeDocument/2006/relationships" r:id="rId6"/>
          <a:extLst>
            <a:ext uri="{FF2B5EF4-FFF2-40B4-BE49-F238E27FC236}">
              <a16:creationId xmlns:a16="http://schemas.microsoft.com/office/drawing/2014/main" id="{00000000-0008-0000-0100-00001D000000}"/>
            </a:ext>
          </a:extLst>
        </xdr:cNvPr>
        <xdr:cNvSpPr/>
      </xdr:nvSpPr>
      <xdr:spPr>
        <a:xfrm>
          <a:off x="5290185" y="0"/>
          <a:ext cx="883440" cy="36381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10</xdr:col>
      <xdr:colOff>1</xdr:colOff>
      <xdr:row>0</xdr:row>
      <xdr:rowOff>0</xdr:rowOff>
    </xdr:from>
    <xdr:to>
      <xdr:col>11</xdr:col>
      <xdr:colOff>142876</xdr:colOff>
      <xdr:row>0</xdr:row>
      <xdr:rowOff>360000</xdr:rowOff>
    </xdr:to>
    <xdr:sp macro="" textlink="">
      <xdr:nvSpPr>
        <xdr:cNvPr id="30" name="正方形/長方形 29">
          <a:hlinkClick xmlns:r="http://schemas.openxmlformats.org/officeDocument/2006/relationships" r:id="rId7"/>
          <a:extLst>
            <a:ext uri="{FF2B5EF4-FFF2-40B4-BE49-F238E27FC236}">
              <a16:creationId xmlns:a16="http://schemas.microsoft.com/office/drawing/2014/main" id="{00000000-0008-0000-0100-00001E000000}"/>
            </a:ext>
          </a:extLst>
        </xdr:cNvPr>
        <xdr:cNvSpPr/>
      </xdr:nvSpPr>
      <xdr:spPr>
        <a:xfrm>
          <a:off x="6181726" y="0"/>
          <a:ext cx="8763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11</xdr:col>
      <xdr:colOff>142875</xdr:colOff>
      <xdr:row>0</xdr:row>
      <xdr:rowOff>0</xdr:rowOff>
    </xdr:from>
    <xdr:to>
      <xdr:col>13</xdr:col>
      <xdr:colOff>26671</xdr:colOff>
      <xdr:row>0</xdr:row>
      <xdr:rowOff>360000</xdr:rowOff>
    </xdr:to>
    <xdr:sp macro="" textlink="">
      <xdr:nvSpPr>
        <xdr:cNvPr id="31" name="正方形/長方形 30">
          <a:hlinkClick xmlns:r="http://schemas.openxmlformats.org/officeDocument/2006/relationships" r:id="rId8"/>
          <a:extLst>
            <a:ext uri="{FF2B5EF4-FFF2-40B4-BE49-F238E27FC236}">
              <a16:creationId xmlns:a16="http://schemas.microsoft.com/office/drawing/2014/main" id="{00000000-0008-0000-0100-00001F000000}"/>
            </a:ext>
          </a:extLst>
        </xdr:cNvPr>
        <xdr:cNvSpPr/>
      </xdr:nvSpPr>
      <xdr:spPr>
        <a:xfrm>
          <a:off x="7058025" y="0"/>
          <a:ext cx="731521"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13</xdr:col>
      <xdr:colOff>28575</xdr:colOff>
      <xdr:row>0</xdr:row>
      <xdr:rowOff>0</xdr:rowOff>
    </xdr:from>
    <xdr:to>
      <xdr:col>14</xdr:col>
      <xdr:colOff>179069</xdr:colOff>
      <xdr:row>0</xdr:row>
      <xdr:rowOff>360000</xdr:rowOff>
    </xdr:to>
    <xdr:sp macro="" textlink="">
      <xdr:nvSpPr>
        <xdr:cNvPr id="32" name="正方形/長方形 31">
          <a:hlinkClick xmlns:r="http://schemas.openxmlformats.org/officeDocument/2006/relationships" r:id="rId9"/>
          <a:extLst>
            <a:ext uri="{FF2B5EF4-FFF2-40B4-BE49-F238E27FC236}">
              <a16:creationId xmlns:a16="http://schemas.microsoft.com/office/drawing/2014/main" id="{00000000-0008-0000-0100-000020000000}"/>
            </a:ext>
          </a:extLst>
        </xdr:cNvPr>
        <xdr:cNvSpPr/>
      </xdr:nvSpPr>
      <xdr:spPr>
        <a:xfrm>
          <a:off x="7791450" y="0"/>
          <a:ext cx="76961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14</xdr:col>
      <xdr:colOff>154306</xdr:colOff>
      <xdr:row>0</xdr:row>
      <xdr:rowOff>0</xdr:rowOff>
    </xdr:from>
    <xdr:to>
      <xdr:col>15</xdr:col>
      <xdr:colOff>354331</xdr:colOff>
      <xdr:row>0</xdr:row>
      <xdr:rowOff>363810</xdr:rowOff>
    </xdr:to>
    <xdr:sp macro="" textlink="">
      <xdr:nvSpPr>
        <xdr:cNvPr id="33" name="正方形/長方形 32">
          <a:hlinkClick xmlns:r="http://schemas.openxmlformats.org/officeDocument/2006/relationships" r:id="rId10"/>
          <a:extLst>
            <a:ext uri="{FF2B5EF4-FFF2-40B4-BE49-F238E27FC236}">
              <a16:creationId xmlns:a16="http://schemas.microsoft.com/office/drawing/2014/main" id="{00000000-0008-0000-0100-000021000000}"/>
            </a:ext>
          </a:extLst>
        </xdr:cNvPr>
        <xdr:cNvSpPr/>
      </xdr:nvSpPr>
      <xdr:spPr>
        <a:xfrm>
          <a:off x="8513446" y="0"/>
          <a:ext cx="817245" cy="36381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15</xdr:col>
      <xdr:colOff>352425</xdr:colOff>
      <xdr:row>0</xdr:row>
      <xdr:rowOff>0</xdr:rowOff>
    </xdr:from>
    <xdr:to>
      <xdr:col>16</xdr:col>
      <xdr:colOff>495299</xdr:colOff>
      <xdr:row>0</xdr:row>
      <xdr:rowOff>363810</xdr:rowOff>
    </xdr:to>
    <xdr:sp macro="" textlink="">
      <xdr:nvSpPr>
        <xdr:cNvPr id="34" name="正方形/長方形 33">
          <a:hlinkClick xmlns:r="http://schemas.openxmlformats.org/officeDocument/2006/relationships" r:id="rId11"/>
          <a:extLst>
            <a:ext uri="{FF2B5EF4-FFF2-40B4-BE49-F238E27FC236}">
              <a16:creationId xmlns:a16="http://schemas.microsoft.com/office/drawing/2014/main" id="{00000000-0008-0000-0100-000022000000}"/>
            </a:ext>
          </a:extLst>
        </xdr:cNvPr>
        <xdr:cNvSpPr/>
      </xdr:nvSpPr>
      <xdr:spPr>
        <a:xfrm>
          <a:off x="9353550" y="0"/>
          <a:ext cx="761999" cy="36381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438150</xdr:colOff>
      <xdr:row>0</xdr:row>
      <xdr:rowOff>361950</xdr:rowOff>
    </xdr:to>
    <xdr:sp macro="" textlink="">
      <xdr:nvSpPr>
        <xdr:cNvPr id="13" name="ホームベース 12">
          <a:hlinkClick xmlns:r="http://schemas.openxmlformats.org/officeDocument/2006/relationships" r:id="rId1"/>
          <a:extLst>
            <a:ext uri="{FF2B5EF4-FFF2-40B4-BE49-F238E27FC236}">
              <a16:creationId xmlns:a16="http://schemas.microsoft.com/office/drawing/2014/main" id="{00000000-0008-0000-0200-00000D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建設工事定義</a:t>
          </a:r>
        </a:p>
      </xdr:txBody>
    </xdr:sp>
    <xdr:clientData/>
  </xdr:twoCellAnchor>
  <xdr:twoCellAnchor>
    <xdr:from>
      <xdr:col>3</xdr:col>
      <xdr:colOff>647701</xdr:colOff>
      <xdr:row>0</xdr:row>
      <xdr:rowOff>0</xdr:rowOff>
    </xdr:from>
    <xdr:to>
      <xdr:col>4</xdr:col>
      <xdr:colOff>304801</xdr:colOff>
      <xdr:row>0</xdr:row>
      <xdr:rowOff>360000</xdr:rowOff>
    </xdr:to>
    <xdr:sp macro="" textlink="">
      <xdr:nvSpPr>
        <xdr:cNvPr id="14" name="正方形/長方形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1543051" y="0"/>
          <a:ext cx="8382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304800</xdr:colOff>
      <xdr:row>0</xdr:row>
      <xdr:rowOff>0</xdr:rowOff>
    </xdr:from>
    <xdr:to>
      <xdr:col>5</xdr:col>
      <xdr:colOff>142875</xdr:colOff>
      <xdr:row>0</xdr:row>
      <xdr:rowOff>360000</xdr:rowOff>
    </xdr:to>
    <xdr:sp macro="" textlink="">
      <xdr:nvSpPr>
        <xdr:cNvPr id="15" name="正方形/長方形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2381250" y="0"/>
          <a:ext cx="73342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5</xdr:col>
      <xdr:colOff>140972</xdr:colOff>
      <xdr:row>0</xdr:row>
      <xdr:rowOff>0</xdr:rowOff>
    </xdr:from>
    <xdr:to>
      <xdr:col>5</xdr:col>
      <xdr:colOff>809626</xdr:colOff>
      <xdr:row>0</xdr:row>
      <xdr:rowOff>360000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3112772" y="0"/>
          <a:ext cx="668654" cy="360000"/>
        </a:xfrm>
        <a:prstGeom prst="rect">
          <a:avLst/>
        </a:prstGeom>
        <a:solidFill>
          <a:schemeClr val="bg1"/>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定　義</a:t>
          </a:r>
        </a:p>
      </xdr:txBody>
    </xdr:sp>
    <xdr:clientData/>
  </xdr:twoCellAnchor>
  <xdr:twoCellAnchor>
    <xdr:from>
      <xdr:col>5</xdr:col>
      <xdr:colOff>811531</xdr:colOff>
      <xdr:row>0</xdr:row>
      <xdr:rowOff>0</xdr:rowOff>
    </xdr:from>
    <xdr:to>
      <xdr:col>6</xdr:col>
      <xdr:colOff>723900</xdr:colOff>
      <xdr:row>0</xdr:row>
      <xdr:rowOff>360000</xdr:rowOff>
    </xdr:to>
    <xdr:sp macro="" textlink="">
      <xdr:nvSpPr>
        <xdr:cNvPr id="17" name="正方形/長方形 16">
          <a:hlinkClick xmlns:r="http://schemas.openxmlformats.org/officeDocument/2006/relationships" r:id="rId1"/>
          <a:extLst>
            <a:ext uri="{FF2B5EF4-FFF2-40B4-BE49-F238E27FC236}">
              <a16:creationId xmlns:a16="http://schemas.microsoft.com/office/drawing/2014/main" id="{00000000-0008-0000-0200-000011000000}"/>
            </a:ext>
          </a:extLst>
        </xdr:cNvPr>
        <xdr:cNvSpPr/>
      </xdr:nvSpPr>
      <xdr:spPr>
        <a:xfrm>
          <a:off x="3783331" y="0"/>
          <a:ext cx="80771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6</xdr:col>
      <xdr:colOff>723900</xdr:colOff>
      <xdr:row>0</xdr:row>
      <xdr:rowOff>0</xdr:rowOff>
    </xdr:from>
    <xdr:to>
      <xdr:col>6</xdr:col>
      <xdr:colOff>1466850</xdr:colOff>
      <xdr:row>0</xdr:row>
      <xdr:rowOff>360000</xdr:rowOff>
    </xdr:to>
    <xdr:sp macro="" textlink="">
      <xdr:nvSpPr>
        <xdr:cNvPr id="18" name="正方形/長方形 17">
          <a:hlinkClick xmlns:r="http://schemas.openxmlformats.org/officeDocument/2006/relationships" r:id="rId4"/>
          <a:extLst>
            <a:ext uri="{FF2B5EF4-FFF2-40B4-BE49-F238E27FC236}">
              <a16:creationId xmlns:a16="http://schemas.microsoft.com/office/drawing/2014/main" id="{00000000-0008-0000-0200-000012000000}"/>
            </a:ext>
          </a:extLst>
        </xdr:cNvPr>
        <xdr:cNvSpPr/>
      </xdr:nvSpPr>
      <xdr:spPr>
        <a:xfrm>
          <a:off x="4591050" y="0"/>
          <a:ext cx="74295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6</xdr:col>
      <xdr:colOff>1459231</xdr:colOff>
      <xdr:row>0</xdr:row>
      <xdr:rowOff>0</xdr:rowOff>
    </xdr:from>
    <xdr:to>
      <xdr:col>6</xdr:col>
      <xdr:colOff>2305050</xdr:colOff>
      <xdr:row>0</xdr:row>
      <xdr:rowOff>360000</xdr:rowOff>
    </xdr:to>
    <xdr:sp macro="" textlink="">
      <xdr:nvSpPr>
        <xdr:cNvPr id="19" name="正方形/長方形 18">
          <a:hlinkClick xmlns:r="http://schemas.openxmlformats.org/officeDocument/2006/relationships" r:id="rId5"/>
          <a:extLst>
            <a:ext uri="{FF2B5EF4-FFF2-40B4-BE49-F238E27FC236}">
              <a16:creationId xmlns:a16="http://schemas.microsoft.com/office/drawing/2014/main" id="{00000000-0008-0000-0200-000013000000}"/>
            </a:ext>
          </a:extLst>
        </xdr:cNvPr>
        <xdr:cNvSpPr/>
      </xdr:nvSpPr>
      <xdr:spPr>
        <a:xfrm>
          <a:off x="5326381" y="0"/>
          <a:ext cx="84581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6</xdr:col>
      <xdr:colOff>2301240</xdr:colOff>
      <xdr:row>0</xdr:row>
      <xdr:rowOff>0</xdr:rowOff>
    </xdr:from>
    <xdr:to>
      <xdr:col>6</xdr:col>
      <xdr:colOff>3152775</xdr:colOff>
      <xdr:row>0</xdr:row>
      <xdr:rowOff>360000</xdr:rowOff>
    </xdr:to>
    <xdr:sp macro="" textlink="">
      <xdr:nvSpPr>
        <xdr:cNvPr id="20" name="正方形/長方形 19">
          <a:hlinkClick xmlns:r="http://schemas.openxmlformats.org/officeDocument/2006/relationships" r:id="rId6"/>
          <a:extLst>
            <a:ext uri="{FF2B5EF4-FFF2-40B4-BE49-F238E27FC236}">
              <a16:creationId xmlns:a16="http://schemas.microsoft.com/office/drawing/2014/main" id="{00000000-0008-0000-0200-000014000000}"/>
            </a:ext>
          </a:extLst>
        </xdr:cNvPr>
        <xdr:cNvSpPr/>
      </xdr:nvSpPr>
      <xdr:spPr>
        <a:xfrm>
          <a:off x="6168390" y="0"/>
          <a:ext cx="85153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6</xdr:col>
      <xdr:colOff>3150871</xdr:colOff>
      <xdr:row>0</xdr:row>
      <xdr:rowOff>0</xdr:rowOff>
    </xdr:from>
    <xdr:to>
      <xdr:col>6</xdr:col>
      <xdr:colOff>3886200</xdr:colOff>
      <xdr:row>0</xdr:row>
      <xdr:rowOff>360000</xdr:rowOff>
    </xdr:to>
    <xdr:sp macro="" textlink="">
      <xdr:nvSpPr>
        <xdr:cNvPr id="21" name="正方形/長方形 20">
          <a:hlinkClick xmlns:r="http://schemas.openxmlformats.org/officeDocument/2006/relationships" r:id="rId7"/>
          <a:extLst>
            <a:ext uri="{FF2B5EF4-FFF2-40B4-BE49-F238E27FC236}">
              <a16:creationId xmlns:a16="http://schemas.microsoft.com/office/drawing/2014/main" id="{00000000-0008-0000-0200-000015000000}"/>
            </a:ext>
          </a:extLst>
        </xdr:cNvPr>
        <xdr:cNvSpPr/>
      </xdr:nvSpPr>
      <xdr:spPr>
        <a:xfrm>
          <a:off x="7018021" y="0"/>
          <a:ext cx="73532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6</xdr:col>
      <xdr:colOff>3874771</xdr:colOff>
      <xdr:row>0</xdr:row>
      <xdr:rowOff>0</xdr:rowOff>
    </xdr:from>
    <xdr:to>
      <xdr:col>6</xdr:col>
      <xdr:colOff>4705350</xdr:colOff>
      <xdr:row>0</xdr:row>
      <xdr:rowOff>360000</xdr:rowOff>
    </xdr:to>
    <xdr:sp macro="" textlink="">
      <xdr:nvSpPr>
        <xdr:cNvPr id="22" name="正方形/長方形 21">
          <a:hlinkClick xmlns:r="http://schemas.openxmlformats.org/officeDocument/2006/relationships" r:id="rId8"/>
          <a:extLst>
            <a:ext uri="{FF2B5EF4-FFF2-40B4-BE49-F238E27FC236}">
              <a16:creationId xmlns:a16="http://schemas.microsoft.com/office/drawing/2014/main" id="{00000000-0008-0000-0200-000016000000}"/>
            </a:ext>
          </a:extLst>
        </xdr:cNvPr>
        <xdr:cNvSpPr/>
      </xdr:nvSpPr>
      <xdr:spPr>
        <a:xfrm>
          <a:off x="7741921" y="0"/>
          <a:ext cx="83057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6</xdr:col>
      <xdr:colOff>4701540</xdr:colOff>
      <xdr:row>0</xdr:row>
      <xdr:rowOff>0</xdr:rowOff>
    </xdr:from>
    <xdr:to>
      <xdr:col>7</xdr:col>
      <xdr:colOff>180975</xdr:colOff>
      <xdr:row>0</xdr:row>
      <xdr:rowOff>360000</xdr:rowOff>
    </xdr:to>
    <xdr:sp macro="" textlink="">
      <xdr:nvSpPr>
        <xdr:cNvPr id="23" name="正方形/長方形 22">
          <a:hlinkClick xmlns:r="http://schemas.openxmlformats.org/officeDocument/2006/relationships" r:id="rId9"/>
          <a:extLst>
            <a:ext uri="{FF2B5EF4-FFF2-40B4-BE49-F238E27FC236}">
              <a16:creationId xmlns:a16="http://schemas.microsoft.com/office/drawing/2014/main" id="{00000000-0008-0000-0200-000017000000}"/>
            </a:ext>
          </a:extLst>
        </xdr:cNvPr>
        <xdr:cNvSpPr/>
      </xdr:nvSpPr>
      <xdr:spPr>
        <a:xfrm>
          <a:off x="8568690" y="0"/>
          <a:ext cx="82296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7</xdr:col>
      <xdr:colOff>171450</xdr:colOff>
      <xdr:row>0</xdr:row>
      <xdr:rowOff>0</xdr:rowOff>
    </xdr:from>
    <xdr:to>
      <xdr:col>8</xdr:col>
      <xdr:colOff>331469</xdr:colOff>
      <xdr:row>0</xdr:row>
      <xdr:rowOff>363810</xdr:rowOff>
    </xdr:to>
    <xdr:sp macro="" textlink="">
      <xdr:nvSpPr>
        <xdr:cNvPr id="24" name="正方形/長方形 23">
          <a:hlinkClick xmlns:r="http://schemas.openxmlformats.org/officeDocument/2006/relationships" r:id="rId10"/>
          <a:extLst>
            <a:ext uri="{FF2B5EF4-FFF2-40B4-BE49-F238E27FC236}">
              <a16:creationId xmlns:a16="http://schemas.microsoft.com/office/drawing/2014/main" id="{00000000-0008-0000-0200-000018000000}"/>
            </a:ext>
          </a:extLst>
        </xdr:cNvPr>
        <xdr:cNvSpPr/>
      </xdr:nvSpPr>
      <xdr:spPr>
        <a:xfrm>
          <a:off x="9382125" y="0"/>
          <a:ext cx="779144" cy="36381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161925</xdr:colOff>
      <xdr:row>42</xdr:row>
      <xdr:rowOff>85725</xdr:rowOff>
    </xdr:from>
    <xdr:to>
      <xdr:col>11</xdr:col>
      <xdr:colOff>962024</xdr:colOff>
      <xdr:row>66</xdr:row>
      <xdr:rowOff>47625</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723900</xdr:colOff>
      <xdr:row>64</xdr:row>
      <xdr:rowOff>76200</xdr:rowOff>
    </xdr:from>
    <xdr:ext cx="1082348" cy="306879"/>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7258050" y="12144375"/>
          <a:ext cx="1082348" cy="30687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t>直接効果は除く</a:t>
          </a:r>
        </a:p>
      </xdr:txBody>
    </xdr:sp>
    <xdr:clientData/>
  </xdr:oneCellAnchor>
  <xdr:twoCellAnchor>
    <xdr:from>
      <xdr:col>1</xdr:col>
      <xdr:colOff>0</xdr:colOff>
      <xdr:row>0</xdr:row>
      <xdr:rowOff>0</xdr:rowOff>
    </xdr:from>
    <xdr:to>
      <xdr:col>3</xdr:col>
      <xdr:colOff>57150</xdr:colOff>
      <xdr:row>0</xdr:row>
      <xdr:rowOff>361950</xdr:rowOff>
    </xdr:to>
    <xdr:sp macro="" textlink="">
      <xdr:nvSpPr>
        <xdr:cNvPr id="19" name="ホームベース 18">
          <a:hlinkClick xmlns:r="http://schemas.openxmlformats.org/officeDocument/2006/relationships" r:id="rId2"/>
          <a:extLst>
            <a:ext uri="{FF2B5EF4-FFF2-40B4-BE49-F238E27FC236}">
              <a16:creationId xmlns:a16="http://schemas.microsoft.com/office/drawing/2014/main" id="{00000000-0008-0000-0300-000013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報告書の作成</a:t>
          </a:r>
        </a:p>
      </xdr:txBody>
    </xdr:sp>
    <xdr:clientData/>
  </xdr:twoCellAnchor>
  <xdr:twoCellAnchor>
    <xdr:from>
      <xdr:col>3</xdr:col>
      <xdr:colOff>243841</xdr:colOff>
      <xdr:row>0</xdr:row>
      <xdr:rowOff>0</xdr:rowOff>
    </xdr:from>
    <xdr:to>
      <xdr:col>4</xdr:col>
      <xdr:colOff>114301</xdr:colOff>
      <xdr:row>0</xdr:row>
      <xdr:rowOff>360000</xdr:rowOff>
    </xdr:to>
    <xdr:sp macro="" textlink="">
      <xdr:nvSpPr>
        <xdr:cNvPr id="31" name="正方形/長方形 30">
          <a:hlinkClick xmlns:r="http://schemas.openxmlformats.org/officeDocument/2006/relationships" r:id="rId3"/>
          <a:extLst>
            <a:ext uri="{FF2B5EF4-FFF2-40B4-BE49-F238E27FC236}">
              <a16:creationId xmlns:a16="http://schemas.microsoft.com/office/drawing/2014/main" id="{00000000-0008-0000-0300-00001F000000}"/>
            </a:ext>
          </a:extLst>
        </xdr:cNvPr>
        <xdr:cNvSpPr/>
      </xdr:nvSpPr>
      <xdr:spPr>
        <a:xfrm>
          <a:off x="1478281" y="0"/>
          <a:ext cx="78486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106680</xdr:colOff>
      <xdr:row>0</xdr:row>
      <xdr:rowOff>0</xdr:rowOff>
    </xdr:from>
    <xdr:to>
      <xdr:col>6</xdr:col>
      <xdr:colOff>266700</xdr:colOff>
      <xdr:row>0</xdr:row>
      <xdr:rowOff>360000</xdr:rowOff>
    </xdr:to>
    <xdr:sp macro="" textlink="">
      <xdr:nvSpPr>
        <xdr:cNvPr id="32" name="正方形/長方形 31">
          <a:hlinkClick xmlns:r="http://schemas.openxmlformats.org/officeDocument/2006/relationships" r:id="rId4"/>
          <a:extLst>
            <a:ext uri="{FF2B5EF4-FFF2-40B4-BE49-F238E27FC236}">
              <a16:creationId xmlns:a16="http://schemas.microsoft.com/office/drawing/2014/main" id="{00000000-0008-0000-0300-000020000000}"/>
            </a:ext>
          </a:extLst>
        </xdr:cNvPr>
        <xdr:cNvSpPr/>
      </xdr:nvSpPr>
      <xdr:spPr>
        <a:xfrm>
          <a:off x="2255520" y="0"/>
          <a:ext cx="6934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6</xdr:col>
      <xdr:colOff>259080</xdr:colOff>
      <xdr:row>0</xdr:row>
      <xdr:rowOff>0</xdr:rowOff>
    </xdr:from>
    <xdr:to>
      <xdr:col>7</xdr:col>
      <xdr:colOff>609600</xdr:colOff>
      <xdr:row>0</xdr:row>
      <xdr:rowOff>360000</xdr:rowOff>
    </xdr:to>
    <xdr:sp macro="" textlink="">
      <xdr:nvSpPr>
        <xdr:cNvPr id="33" name="正方形/長方形 32">
          <a:hlinkClick xmlns:r="http://schemas.openxmlformats.org/officeDocument/2006/relationships" r:id="rId5"/>
          <a:extLst>
            <a:ext uri="{FF2B5EF4-FFF2-40B4-BE49-F238E27FC236}">
              <a16:creationId xmlns:a16="http://schemas.microsoft.com/office/drawing/2014/main" id="{00000000-0008-0000-0300-000021000000}"/>
            </a:ext>
          </a:extLst>
        </xdr:cNvPr>
        <xdr:cNvSpPr/>
      </xdr:nvSpPr>
      <xdr:spPr>
        <a:xfrm>
          <a:off x="2941320" y="0"/>
          <a:ext cx="8077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7</xdr:col>
      <xdr:colOff>601981</xdr:colOff>
      <xdr:row>0</xdr:row>
      <xdr:rowOff>0</xdr:rowOff>
    </xdr:from>
    <xdr:to>
      <xdr:col>8</xdr:col>
      <xdr:colOff>441960</xdr:colOff>
      <xdr:row>0</xdr:row>
      <xdr:rowOff>360000</xdr:rowOff>
    </xdr:to>
    <xdr:sp macro="" textlink="">
      <xdr:nvSpPr>
        <xdr:cNvPr id="34" name="正方形/長方形 33">
          <a:extLst>
            <a:ext uri="{FF2B5EF4-FFF2-40B4-BE49-F238E27FC236}">
              <a16:creationId xmlns:a16="http://schemas.microsoft.com/office/drawing/2014/main" id="{00000000-0008-0000-0300-000022000000}"/>
            </a:ext>
          </a:extLst>
        </xdr:cNvPr>
        <xdr:cNvSpPr/>
      </xdr:nvSpPr>
      <xdr:spPr>
        <a:xfrm>
          <a:off x="3741421" y="0"/>
          <a:ext cx="754379" cy="360000"/>
        </a:xfrm>
        <a:prstGeom prst="rect">
          <a:avLst/>
        </a:prstGeom>
        <a:solidFill>
          <a:schemeClr val="bg1"/>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報 告 書</a:t>
          </a:r>
        </a:p>
      </xdr:txBody>
    </xdr:sp>
    <xdr:clientData/>
  </xdr:twoCellAnchor>
  <xdr:twoCellAnchor>
    <xdr:from>
      <xdr:col>8</xdr:col>
      <xdr:colOff>441961</xdr:colOff>
      <xdr:row>0</xdr:row>
      <xdr:rowOff>0</xdr:rowOff>
    </xdr:from>
    <xdr:to>
      <xdr:col>9</xdr:col>
      <xdr:colOff>251460</xdr:colOff>
      <xdr:row>0</xdr:row>
      <xdr:rowOff>360000</xdr:rowOff>
    </xdr:to>
    <xdr:sp macro="" textlink="">
      <xdr:nvSpPr>
        <xdr:cNvPr id="35" name="正方形/長方形 34">
          <a:hlinkClick xmlns:r="http://schemas.openxmlformats.org/officeDocument/2006/relationships" r:id="rId2"/>
          <a:extLst>
            <a:ext uri="{FF2B5EF4-FFF2-40B4-BE49-F238E27FC236}">
              <a16:creationId xmlns:a16="http://schemas.microsoft.com/office/drawing/2014/main" id="{00000000-0008-0000-0300-000023000000}"/>
            </a:ext>
          </a:extLst>
        </xdr:cNvPr>
        <xdr:cNvSpPr/>
      </xdr:nvSpPr>
      <xdr:spPr>
        <a:xfrm>
          <a:off x="4495801" y="0"/>
          <a:ext cx="72389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9</xdr:col>
      <xdr:colOff>251461</xdr:colOff>
      <xdr:row>0</xdr:row>
      <xdr:rowOff>0</xdr:rowOff>
    </xdr:from>
    <xdr:to>
      <xdr:col>10</xdr:col>
      <xdr:colOff>277651</xdr:colOff>
      <xdr:row>0</xdr:row>
      <xdr:rowOff>360000</xdr:rowOff>
    </xdr:to>
    <xdr:sp macro="" textlink="">
      <xdr:nvSpPr>
        <xdr:cNvPr id="36" name="正方形/長方形 35">
          <a:hlinkClick xmlns:r="http://schemas.openxmlformats.org/officeDocument/2006/relationships" r:id="rId6"/>
          <a:extLst>
            <a:ext uri="{FF2B5EF4-FFF2-40B4-BE49-F238E27FC236}">
              <a16:creationId xmlns:a16="http://schemas.microsoft.com/office/drawing/2014/main" id="{00000000-0008-0000-0300-000024000000}"/>
            </a:ext>
          </a:extLst>
        </xdr:cNvPr>
        <xdr:cNvSpPr/>
      </xdr:nvSpPr>
      <xdr:spPr>
        <a:xfrm>
          <a:off x="5219701" y="0"/>
          <a:ext cx="94059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10</xdr:col>
      <xdr:colOff>276225</xdr:colOff>
      <xdr:row>0</xdr:row>
      <xdr:rowOff>0</xdr:rowOff>
    </xdr:from>
    <xdr:to>
      <xdr:col>11</xdr:col>
      <xdr:colOff>320040</xdr:colOff>
      <xdr:row>0</xdr:row>
      <xdr:rowOff>360000</xdr:rowOff>
    </xdr:to>
    <xdr:sp macro="" textlink="">
      <xdr:nvSpPr>
        <xdr:cNvPr id="37" name="正方形/長方形 36">
          <a:hlinkClick xmlns:r="http://schemas.openxmlformats.org/officeDocument/2006/relationships" r:id="rId7"/>
          <a:extLst>
            <a:ext uri="{FF2B5EF4-FFF2-40B4-BE49-F238E27FC236}">
              <a16:creationId xmlns:a16="http://schemas.microsoft.com/office/drawing/2014/main" id="{00000000-0008-0000-0300-000025000000}"/>
            </a:ext>
          </a:extLst>
        </xdr:cNvPr>
        <xdr:cNvSpPr/>
      </xdr:nvSpPr>
      <xdr:spPr>
        <a:xfrm>
          <a:off x="6158865" y="0"/>
          <a:ext cx="95821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11</xdr:col>
      <xdr:colOff>312420</xdr:colOff>
      <xdr:row>0</xdr:row>
      <xdr:rowOff>0</xdr:rowOff>
    </xdr:from>
    <xdr:to>
      <xdr:col>12</xdr:col>
      <xdr:colOff>99059</xdr:colOff>
      <xdr:row>0</xdr:row>
      <xdr:rowOff>360000</xdr:rowOff>
    </xdr:to>
    <xdr:sp macro="" textlink="">
      <xdr:nvSpPr>
        <xdr:cNvPr id="38" name="正方形/長方形 37">
          <a:hlinkClick xmlns:r="http://schemas.openxmlformats.org/officeDocument/2006/relationships" r:id="rId8"/>
          <a:extLst>
            <a:ext uri="{FF2B5EF4-FFF2-40B4-BE49-F238E27FC236}">
              <a16:creationId xmlns:a16="http://schemas.microsoft.com/office/drawing/2014/main" id="{00000000-0008-0000-0300-000026000000}"/>
            </a:ext>
          </a:extLst>
        </xdr:cNvPr>
        <xdr:cNvSpPr/>
      </xdr:nvSpPr>
      <xdr:spPr>
        <a:xfrm>
          <a:off x="7109460" y="0"/>
          <a:ext cx="70103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12</xdr:col>
      <xdr:colOff>106680</xdr:colOff>
      <xdr:row>0</xdr:row>
      <xdr:rowOff>0</xdr:rowOff>
    </xdr:from>
    <xdr:to>
      <xdr:col>14</xdr:col>
      <xdr:colOff>144780</xdr:colOff>
      <xdr:row>0</xdr:row>
      <xdr:rowOff>360000</xdr:rowOff>
    </xdr:to>
    <xdr:sp macro="" textlink="">
      <xdr:nvSpPr>
        <xdr:cNvPr id="39" name="正方形/長方形 38">
          <a:hlinkClick xmlns:r="http://schemas.openxmlformats.org/officeDocument/2006/relationships" r:id="rId9"/>
          <a:extLst>
            <a:ext uri="{FF2B5EF4-FFF2-40B4-BE49-F238E27FC236}">
              <a16:creationId xmlns:a16="http://schemas.microsoft.com/office/drawing/2014/main" id="{00000000-0008-0000-0300-000027000000}"/>
            </a:ext>
          </a:extLst>
        </xdr:cNvPr>
        <xdr:cNvSpPr/>
      </xdr:nvSpPr>
      <xdr:spPr>
        <a:xfrm>
          <a:off x="7818120" y="0"/>
          <a:ext cx="77724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14</xdr:col>
      <xdr:colOff>137160</xdr:colOff>
      <xdr:row>0</xdr:row>
      <xdr:rowOff>0</xdr:rowOff>
    </xdr:from>
    <xdr:to>
      <xdr:col>15</xdr:col>
      <xdr:colOff>350520</xdr:colOff>
      <xdr:row>0</xdr:row>
      <xdr:rowOff>360000</xdr:rowOff>
    </xdr:to>
    <xdr:sp macro="" textlink="">
      <xdr:nvSpPr>
        <xdr:cNvPr id="40" name="正方形/長方形 39">
          <a:hlinkClick xmlns:r="http://schemas.openxmlformats.org/officeDocument/2006/relationships" r:id="rId10"/>
          <a:extLst>
            <a:ext uri="{FF2B5EF4-FFF2-40B4-BE49-F238E27FC236}">
              <a16:creationId xmlns:a16="http://schemas.microsoft.com/office/drawing/2014/main" id="{00000000-0008-0000-0300-000028000000}"/>
            </a:ext>
          </a:extLst>
        </xdr:cNvPr>
        <xdr:cNvSpPr/>
      </xdr:nvSpPr>
      <xdr:spPr>
        <a:xfrm>
          <a:off x="8587740" y="0"/>
          <a:ext cx="8305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15</xdr:col>
      <xdr:colOff>350520</xdr:colOff>
      <xdr:row>0</xdr:row>
      <xdr:rowOff>0</xdr:rowOff>
    </xdr:from>
    <xdr:to>
      <xdr:col>16</xdr:col>
      <xdr:colOff>571499</xdr:colOff>
      <xdr:row>0</xdr:row>
      <xdr:rowOff>360000</xdr:rowOff>
    </xdr:to>
    <xdr:sp macro="" textlink="">
      <xdr:nvSpPr>
        <xdr:cNvPr id="41" name="正方形/長方形 40">
          <a:hlinkClick xmlns:r="http://schemas.openxmlformats.org/officeDocument/2006/relationships" r:id="rId11"/>
          <a:extLst>
            <a:ext uri="{FF2B5EF4-FFF2-40B4-BE49-F238E27FC236}">
              <a16:creationId xmlns:a16="http://schemas.microsoft.com/office/drawing/2014/main" id="{00000000-0008-0000-0300-000029000000}"/>
            </a:ext>
          </a:extLst>
        </xdr:cNvPr>
        <xdr:cNvSpPr/>
      </xdr:nvSpPr>
      <xdr:spPr>
        <a:xfrm>
          <a:off x="9418320" y="0"/>
          <a:ext cx="83819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twoCellAnchor>
    <xdr:from>
      <xdr:col>14</xdr:col>
      <xdr:colOff>590550</xdr:colOff>
      <xdr:row>6</xdr:row>
      <xdr:rowOff>38100</xdr:rowOff>
    </xdr:from>
    <xdr:to>
      <xdr:col>16</xdr:col>
      <xdr:colOff>197358</xdr:colOff>
      <xdr:row>8</xdr:row>
      <xdr:rowOff>122682</xdr:rowOff>
    </xdr:to>
    <xdr:sp macro="" textlink="">
      <xdr:nvSpPr>
        <xdr:cNvPr id="3" name="ホームベース 2">
          <a:hlinkClick xmlns:r="http://schemas.openxmlformats.org/officeDocument/2006/relationships" r:id="rId12"/>
          <a:extLst>
            <a:ext uri="{FF2B5EF4-FFF2-40B4-BE49-F238E27FC236}">
              <a16:creationId xmlns:a16="http://schemas.microsoft.com/office/drawing/2014/main" id="{00000000-0008-0000-0300-000003000000}"/>
            </a:ext>
          </a:extLst>
        </xdr:cNvPr>
        <xdr:cNvSpPr/>
      </xdr:nvSpPr>
      <xdr:spPr>
        <a:xfrm>
          <a:off x="9982200" y="1485900"/>
          <a:ext cx="978408" cy="484632"/>
        </a:xfrm>
        <a:prstGeom prst="homePlate">
          <a:avLst/>
        </a:prstGeom>
        <a:solidFill>
          <a:schemeClr val="accent4">
            <a:lumMod val="40000"/>
            <a:lumOff val="60000"/>
          </a:schemeClr>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100" b="1">
              <a:solidFill>
                <a:srgbClr val="FF0000"/>
              </a:solidFill>
            </a:rPr>
            <a:t>留意事項</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180975</xdr:colOff>
      <xdr:row>19</xdr:row>
      <xdr:rowOff>9525</xdr:rowOff>
    </xdr:from>
    <xdr:to>
      <xdr:col>9</xdr:col>
      <xdr:colOff>190500</xdr:colOff>
      <xdr:row>19</xdr:row>
      <xdr:rowOff>9525</xdr:rowOff>
    </xdr:to>
    <xdr:cxnSp macro="">
      <xdr:nvCxnSpPr>
        <xdr:cNvPr id="2" name="直線コネクタ 1">
          <a:extLst>
            <a:ext uri="{FF2B5EF4-FFF2-40B4-BE49-F238E27FC236}">
              <a16:creationId xmlns:a16="http://schemas.microsoft.com/office/drawing/2014/main" id="{00000000-0008-0000-0400-000002000000}"/>
            </a:ext>
          </a:extLst>
        </xdr:cNvPr>
        <xdr:cNvCxnSpPr/>
      </xdr:nvCxnSpPr>
      <xdr:spPr>
        <a:xfrm>
          <a:off x="2247900" y="3952875"/>
          <a:ext cx="2743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180975</xdr:colOff>
      <xdr:row>19</xdr:row>
      <xdr:rowOff>793</xdr:rowOff>
    </xdr:from>
    <xdr:to>
      <xdr:col>9</xdr:col>
      <xdr:colOff>181770</xdr:colOff>
      <xdr:row>20</xdr:row>
      <xdr:rowOff>7243</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a:off x="4981575" y="3944143"/>
          <a:ext cx="795" cy="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24</xdr:row>
      <xdr:rowOff>9525</xdr:rowOff>
    </xdr:from>
    <xdr:to>
      <xdr:col>5</xdr:col>
      <xdr:colOff>9526</xdr:colOff>
      <xdr:row>26</xdr:row>
      <xdr:rowOff>12900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H="1">
          <a:off x="2962275" y="5000625"/>
          <a:ext cx="1" cy="43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1587</xdr:colOff>
      <xdr:row>29</xdr:row>
      <xdr:rowOff>1</xdr:rowOff>
    </xdr:from>
    <xdr:to>
      <xdr:col>5</xdr:col>
      <xdr:colOff>1587</xdr:colOff>
      <xdr:row>31</xdr:row>
      <xdr:rowOff>3376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rot="5400000">
          <a:off x="2738337" y="6273901"/>
          <a:ext cx="4320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35</xdr:row>
      <xdr:rowOff>794</xdr:rowOff>
    </xdr:from>
    <xdr:to>
      <xdr:col>13</xdr:col>
      <xdr:colOff>429420</xdr:colOff>
      <xdr:row>36</xdr:row>
      <xdr:rowOff>9525</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6619875" y="6363494"/>
          <a:ext cx="795" cy="189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17</xdr:row>
      <xdr:rowOff>9525</xdr:rowOff>
    </xdr:from>
    <xdr:to>
      <xdr:col>5</xdr:col>
      <xdr:colOff>0</xdr:colOff>
      <xdr:row>18</xdr:row>
      <xdr:rowOff>195975</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a:off x="2952750" y="3524250"/>
          <a:ext cx="0" cy="3960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35</xdr:row>
      <xdr:rowOff>0</xdr:rowOff>
    </xdr:from>
    <xdr:to>
      <xdr:col>13</xdr:col>
      <xdr:colOff>428625</xdr:colOff>
      <xdr:row>35</xdr:row>
      <xdr:rowOff>0</xdr:rowOff>
    </xdr:to>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a:off x="4905375" y="6362700"/>
          <a:ext cx="1714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180975</xdr:colOff>
      <xdr:row>19</xdr:row>
      <xdr:rowOff>793</xdr:rowOff>
    </xdr:from>
    <xdr:to>
      <xdr:col>4</xdr:col>
      <xdr:colOff>181770</xdr:colOff>
      <xdr:row>20</xdr:row>
      <xdr:rowOff>7243</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H="1">
          <a:off x="2247900" y="3944143"/>
          <a:ext cx="795" cy="216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34</xdr:row>
      <xdr:rowOff>0</xdr:rowOff>
    </xdr:from>
    <xdr:to>
      <xdr:col>5</xdr:col>
      <xdr:colOff>1</xdr:colOff>
      <xdr:row>36</xdr:row>
      <xdr:rowOff>3375</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2952750" y="7124700"/>
          <a:ext cx="1" cy="432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39</xdr:row>
      <xdr:rowOff>1</xdr:rowOff>
    </xdr:from>
    <xdr:to>
      <xdr:col>5</xdr:col>
      <xdr:colOff>1587</xdr:colOff>
      <xdr:row>41</xdr:row>
      <xdr:rowOff>3376</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rot="5400000">
          <a:off x="2737543" y="84543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44</xdr:row>
      <xdr:rowOff>1</xdr:rowOff>
    </xdr:from>
    <xdr:to>
      <xdr:col>5</xdr:col>
      <xdr:colOff>1587</xdr:colOff>
      <xdr:row>46</xdr:row>
      <xdr:rowOff>3376</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rot="5400000">
          <a:off x="2737543" y="95211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49</xdr:row>
      <xdr:rowOff>1</xdr:rowOff>
    </xdr:from>
    <xdr:to>
      <xdr:col>5</xdr:col>
      <xdr:colOff>1587</xdr:colOff>
      <xdr:row>51</xdr:row>
      <xdr:rowOff>3376</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rot="5400000">
          <a:off x="2737543" y="105879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34</xdr:row>
      <xdr:rowOff>0</xdr:rowOff>
    </xdr:from>
    <xdr:to>
      <xdr:col>9</xdr:col>
      <xdr:colOff>4</xdr:colOff>
      <xdr:row>35</xdr:row>
      <xdr:rowOff>9525</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flipH="1">
          <a:off x="4895850" y="6191250"/>
          <a:ext cx="4" cy="180975"/>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885824</xdr:colOff>
      <xdr:row>54</xdr:row>
      <xdr:rowOff>1</xdr:rowOff>
    </xdr:from>
    <xdr:to>
      <xdr:col>5</xdr:col>
      <xdr:colOff>1587</xdr:colOff>
      <xdr:row>56</xdr:row>
      <xdr:rowOff>3376</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rot="5400000">
          <a:off x="2737543" y="11654732"/>
          <a:ext cx="43200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60</xdr:row>
      <xdr:rowOff>794</xdr:rowOff>
    </xdr:from>
    <xdr:to>
      <xdr:col>13</xdr:col>
      <xdr:colOff>429420</xdr:colOff>
      <xdr:row>61</xdr:row>
      <xdr:rowOff>9525</xdr:rowOff>
    </xdr:to>
    <xdr:cxnSp macro="">
      <xdr:nvCxnSpPr>
        <xdr:cNvPr id="16" name="直線矢印コネクタ 15">
          <a:extLst>
            <a:ext uri="{FF2B5EF4-FFF2-40B4-BE49-F238E27FC236}">
              <a16:creationId xmlns:a16="http://schemas.microsoft.com/office/drawing/2014/main" id="{00000000-0008-0000-0400-000010000000}"/>
            </a:ext>
          </a:extLst>
        </xdr:cNvPr>
        <xdr:cNvCxnSpPr/>
      </xdr:nvCxnSpPr>
      <xdr:spPr>
        <a:xfrm flipH="1">
          <a:off x="6619875" y="11002169"/>
          <a:ext cx="795" cy="1897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9525</xdr:colOff>
      <xdr:row>60</xdr:row>
      <xdr:rowOff>9525</xdr:rowOff>
    </xdr:from>
    <xdr:to>
      <xdr:col>13</xdr:col>
      <xdr:colOff>428625</xdr:colOff>
      <xdr:row>60</xdr:row>
      <xdr:rowOff>9525</xdr:rowOff>
    </xdr:to>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a:off x="4905375" y="11010900"/>
          <a:ext cx="1714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59</xdr:row>
      <xdr:rowOff>0</xdr:rowOff>
    </xdr:from>
    <xdr:to>
      <xdr:col>9</xdr:col>
      <xdr:colOff>0</xdr:colOff>
      <xdr:row>60</xdr:row>
      <xdr:rowOff>19050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4895850" y="10829925"/>
          <a:ext cx="0" cy="19050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409575</xdr:colOff>
      <xdr:row>10</xdr:row>
      <xdr:rowOff>133350</xdr:rowOff>
    </xdr:from>
    <xdr:to>
      <xdr:col>18</xdr:col>
      <xdr:colOff>428625</xdr:colOff>
      <xdr:row>66</xdr:row>
      <xdr:rowOff>9525</xdr:rowOff>
    </xdr:to>
    <xdr:cxnSp macro="">
      <xdr:nvCxnSpPr>
        <xdr:cNvPr id="19" name="直線矢印コネクタ 18">
          <a:extLst>
            <a:ext uri="{FF2B5EF4-FFF2-40B4-BE49-F238E27FC236}">
              <a16:creationId xmlns:a16="http://schemas.microsoft.com/office/drawing/2014/main" id="{00000000-0008-0000-0400-000013000000}"/>
            </a:ext>
          </a:extLst>
        </xdr:cNvPr>
        <xdr:cNvCxnSpPr/>
      </xdr:nvCxnSpPr>
      <xdr:spPr>
        <a:xfrm>
          <a:off x="8782050" y="2009775"/>
          <a:ext cx="19050" cy="100965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228600</xdr:colOff>
      <xdr:row>16</xdr:row>
      <xdr:rowOff>28575</xdr:rowOff>
    </xdr:from>
    <xdr:to>
      <xdr:col>13</xdr:col>
      <xdr:colOff>438150</xdr:colOff>
      <xdr:row>16</xdr:row>
      <xdr:rowOff>28575</xdr:rowOff>
    </xdr:to>
    <xdr:cxnSp macro="">
      <xdr:nvCxnSpPr>
        <xdr:cNvPr id="20" name="直線コネクタ 19">
          <a:extLst>
            <a:ext uri="{FF2B5EF4-FFF2-40B4-BE49-F238E27FC236}">
              <a16:creationId xmlns:a16="http://schemas.microsoft.com/office/drawing/2014/main" id="{00000000-0008-0000-0400-000014000000}"/>
            </a:ext>
          </a:extLst>
        </xdr:cNvPr>
        <xdr:cNvCxnSpPr/>
      </xdr:nvCxnSpPr>
      <xdr:spPr>
        <a:xfrm>
          <a:off x="5705475" y="2952750"/>
          <a:ext cx="923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37</xdr:row>
      <xdr:rowOff>201083</xdr:rowOff>
    </xdr:from>
    <xdr:to>
      <xdr:col>17</xdr:col>
      <xdr:colOff>84667</xdr:colOff>
      <xdr:row>37</xdr:row>
      <xdr:rowOff>201084</xdr:rowOff>
    </xdr:to>
    <xdr:cxnSp macro="">
      <xdr:nvCxnSpPr>
        <xdr:cNvPr id="21" name="直線コネクタ 20">
          <a:extLst>
            <a:ext uri="{FF2B5EF4-FFF2-40B4-BE49-F238E27FC236}">
              <a16:creationId xmlns:a16="http://schemas.microsoft.com/office/drawing/2014/main" id="{00000000-0008-0000-0400-000015000000}"/>
            </a:ext>
          </a:extLst>
        </xdr:cNvPr>
        <xdr:cNvCxnSpPr/>
      </xdr:nvCxnSpPr>
      <xdr:spPr>
        <a:xfrm>
          <a:off x="7896225" y="6954308"/>
          <a:ext cx="322792"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64</xdr:row>
      <xdr:rowOff>9525</xdr:rowOff>
    </xdr:from>
    <xdr:to>
      <xdr:col>13</xdr:col>
      <xdr:colOff>447679</xdr:colOff>
      <xdr:row>65</xdr:row>
      <xdr:rowOff>9525</xdr:rowOff>
    </xdr:to>
    <xdr:cxnSp macro="">
      <xdr:nvCxnSpPr>
        <xdr:cNvPr id="22" name="直線矢印コネクタ 21">
          <a:extLst>
            <a:ext uri="{FF2B5EF4-FFF2-40B4-BE49-F238E27FC236}">
              <a16:creationId xmlns:a16="http://schemas.microsoft.com/office/drawing/2014/main" id="{00000000-0008-0000-0400-000016000000}"/>
            </a:ext>
          </a:extLst>
        </xdr:cNvPr>
        <xdr:cNvCxnSpPr/>
      </xdr:nvCxnSpPr>
      <xdr:spPr>
        <a:xfrm flipH="1">
          <a:off x="6638925" y="11753850"/>
          <a:ext cx="4" cy="171450"/>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65</xdr:row>
      <xdr:rowOff>9525</xdr:rowOff>
    </xdr:from>
    <xdr:to>
      <xdr:col>18</xdr:col>
      <xdr:colOff>438150</xdr:colOff>
      <xdr:row>65</xdr:row>
      <xdr:rowOff>9525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6638925" y="11925300"/>
          <a:ext cx="2171700"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449263</xdr:colOff>
      <xdr:row>69</xdr:row>
      <xdr:rowOff>0</xdr:rowOff>
    </xdr:from>
    <xdr:to>
      <xdr:col>18</xdr:col>
      <xdr:colOff>457200</xdr:colOff>
      <xdr:row>70</xdr:row>
      <xdr:rowOff>209550</xdr:rowOff>
    </xdr:to>
    <xdr:cxnSp macro="">
      <xdr:nvCxnSpPr>
        <xdr:cNvPr id="24" name="直線矢印コネクタ 23">
          <a:extLst>
            <a:ext uri="{FF2B5EF4-FFF2-40B4-BE49-F238E27FC236}">
              <a16:creationId xmlns:a16="http://schemas.microsoft.com/office/drawing/2014/main" id="{00000000-0008-0000-0400-000018000000}"/>
            </a:ext>
          </a:extLst>
        </xdr:cNvPr>
        <xdr:cNvCxnSpPr/>
      </xdr:nvCxnSpPr>
      <xdr:spPr>
        <a:xfrm>
          <a:off x="8821738" y="12658725"/>
          <a:ext cx="7937" cy="3810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447675</xdr:colOff>
      <xdr:row>67</xdr:row>
      <xdr:rowOff>104775</xdr:rowOff>
    </xdr:from>
    <xdr:to>
      <xdr:col>16</xdr:col>
      <xdr:colOff>228600</xdr:colOff>
      <xdr:row>67</xdr:row>
      <xdr:rowOff>104775</xdr:rowOff>
    </xdr:to>
    <xdr:cxnSp macro="">
      <xdr:nvCxnSpPr>
        <xdr:cNvPr id="25" name="直線コネクタ 24">
          <a:extLst>
            <a:ext uri="{FF2B5EF4-FFF2-40B4-BE49-F238E27FC236}">
              <a16:creationId xmlns:a16="http://schemas.microsoft.com/office/drawing/2014/main" id="{00000000-0008-0000-0400-000019000000}"/>
            </a:ext>
          </a:extLst>
        </xdr:cNvPr>
        <xdr:cNvCxnSpPr/>
      </xdr:nvCxnSpPr>
      <xdr:spPr>
        <a:xfrm>
          <a:off x="6638925" y="12411075"/>
          <a:ext cx="1485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438150</xdr:colOff>
      <xdr:row>67</xdr:row>
      <xdr:rowOff>95250</xdr:rowOff>
    </xdr:from>
    <xdr:to>
      <xdr:col>13</xdr:col>
      <xdr:colOff>447675</xdr:colOff>
      <xdr:row>71</xdr:row>
      <xdr:rowOff>0</xdr:rowOff>
    </xdr:to>
    <xdr:cxnSp macro="">
      <xdr:nvCxnSpPr>
        <xdr:cNvPr id="26" name="直線矢印コネクタ 25">
          <a:extLst>
            <a:ext uri="{FF2B5EF4-FFF2-40B4-BE49-F238E27FC236}">
              <a16:creationId xmlns:a16="http://schemas.microsoft.com/office/drawing/2014/main" id="{00000000-0008-0000-0400-00001A000000}"/>
            </a:ext>
          </a:extLst>
        </xdr:cNvPr>
        <xdr:cNvCxnSpPr/>
      </xdr:nvCxnSpPr>
      <xdr:spPr>
        <a:xfrm>
          <a:off x="6629400" y="12401550"/>
          <a:ext cx="9525" cy="64770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xdr:row>
      <xdr:rowOff>180975</xdr:rowOff>
    </xdr:from>
    <xdr:to>
      <xdr:col>11</xdr:col>
      <xdr:colOff>216000</xdr:colOff>
      <xdr:row>7</xdr:row>
      <xdr:rowOff>180975</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5619750" y="1905000"/>
          <a:ext cx="21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209550</xdr:colOff>
      <xdr:row>7</xdr:row>
      <xdr:rowOff>88900</xdr:rowOff>
    </xdr:from>
    <xdr:to>
      <xdr:col>12</xdr:col>
      <xdr:colOff>171450</xdr:colOff>
      <xdr:row>7</xdr:row>
      <xdr:rowOff>88900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a:off x="5924550" y="14033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215900</xdr:colOff>
      <xdr:row>9</xdr:row>
      <xdr:rowOff>63500</xdr:rowOff>
    </xdr:from>
    <xdr:to>
      <xdr:col>12</xdr:col>
      <xdr:colOff>177800</xdr:colOff>
      <xdr:row>9</xdr:row>
      <xdr:rowOff>63500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5930900" y="175895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222250</xdr:colOff>
      <xdr:row>6</xdr:row>
      <xdr:rowOff>88900</xdr:rowOff>
    </xdr:from>
    <xdr:to>
      <xdr:col>11</xdr:col>
      <xdr:colOff>222250</xdr:colOff>
      <xdr:row>9</xdr:row>
      <xdr:rowOff>57400</xdr:rowOff>
    </xdr:to>
    <xdr:cxnSp macro="">
      <xdr:nvCxnSpPr>
        <xdr:cNvPr id="30" name="直線コネクタ 29">
          <a:extLst>
            <a:ext uri="{FF2B5EF4-FFF2-40B4-BE49-F238E27FC236}">
              <a16:creationId xmlns:a16="http://schemas.microsoft.com/office/drawing/2014/main" id="{00000000-0008-0000-0400-00001E000000}"/>
            </a:ext>
          </a:extLst>
        </xdr:cNvPr>
        <xdr:cNvCxnSpPr/>
      </xdr:nvCxnSpPr>
      <xdr:spPr>
        <a:xfrm>
          <a:off x="5937250" y="1222375"/>
          <a:ext cx="0" cy="54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10</xdr:row>
      <xdr:rowOff>0</xdr:rowOff>
    </xdr:from>
    <xdr:to>
      <xdr:col>5</xdr:col>
      <xdr:colOff>797</xdr:colOff>
      <xdr:row>11</xdr:row>
      <xdr:rowOff>209550</xdr:rowOff>
    </xdr:to>
    <xdr:cxnSp macro="">
      <xdr:nvCxnSpPr>
        <xdr:cNvPr id="31" name="直線矢印コネクタ 30">
          <a:extLst>
            <a:ext uri="{FF2B5EF4-FFF2-40B4-BE49-F238E27FC236}">
              <a16:creationId xmlns:a16="http://schemas.microsoft.com/office/drawing/2014/main" id="{00000000-0008-0000-0400-00001F000000}"/>
            </a:ext>
          </a:extLst>
        </xdr:cNvPr>
        <xdr:cNvCxnSpPr/>
      </xdr:nvCxnSpPr>
      <xdr:spPr>
        <a:xfrm flipH="1">
          <a:off x="2952750" y="1876425"/>
          <a:ext cx="797" cy="352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16</xdr:row>
      <xdr:rowOff>38100</xdr:rowOff>
    </xdr:from>
    <xdr:to>
      <xdr:col>13</xdr:col>
      <xdr:colOff>428626</xdr:colOff>
      <xdr:row>26</xdr:row>
      <xdr:rowOff>9525</xdr:rowOff>
    </xdr:to>
    <xdr:cxnSp macro="">
      <xdr:nvCxnSpPr>
        <xdr:cNvPr id="32" name="直線矢印コネクタ 31">
          <a:extLst>
            <a:ext uri="{FF2B5EF4-FFF2-40B4-BE49-F238E27FC236}">
              <a16:creationId xmlns:a16="http://schemas.microsoft.com/office/drawing/2014/main" id="{00000000-0008-0000-0400-000020000000}"/>
            </a:ext>
          </a:extLst>
        </xdr:cNvPr>
        <xdr:cNvCxnSpPr/>
      </xdr:nvCxnSpPr>
      <xdr:spPr>
        <a:xfrm>
          <a:off x="6619875" y="2962275"/>
          <a:ext cx="1" cy="1762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27</xdr:row>
      <xdr:rowOff>114300</xdr:rowOff>
    </xdr:from>
    <xdr:to>
      <xdr:col>17</xdr:col>
      <xdr:colOff>148167</xdr:colOff>
      <xdr:row>27</xdr:row>
      <xdr:rowOff>116416</xdr:rowOff>
    </xdr:to>
    <xdr:cxnSp macro="">
      <xdr:nvCxnSpPr>
        <xdr:cNvPr id="33" name="直線コネクタ 32">
          <a:extLst>
            <a:ext uri="{FF2B5EF4-FFF2-40B4-BE49-F238E27FC236}">
              <a16:creationId xmlns:a16="http://schemas.microsoft.com/office/drawing/2014/main" id="{00000000-0008-0000-0400-000021000000}"/>
            </a:ext>
          </a:extLst>
        </xdr:cNvPr>
        <xdr:cNvCxnSpPr/>
      </xdr:nvCxnSpPr>
      <xdr:spPr>
        <a:xfrm>
          <a:off x="7896225" y="5038725"/>
          <a:ext cx="386292" cy="21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137583</xdr:colOff>
      <xdr:row>27</xdr:row>
      <xdr:rowOff>127000</xdr:rowOff>
    </xdr:from>
    <xdr:to>
      <xdr:col>17</xdr:col>
      <xdr:colOff>137583</xdr:colOff>
      <xdr:row>39</xdr:row>
      <xdr:rowOff>116417</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a:off x="8271933" y="5051425"/>
          <a:ext cx="0" cy="2237317"/>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39</xdr:row>
      <xdr:rowOff>104775</xdr:rowOff>
    </xdr:from>
    <xdr:to>
      <xdr:col>17</xdr:col>
      <xdr:colOff>137583</xdr:colOff>
      <xdr:row>39</xdr:row>
      <xdr:rowOff>105834</xdr:rowOff>
    </xdr:to>
    <xdr:cxnSp macro="">
      <xdr:nvCxnSpPr>
        <xdr:cNvPr id="35" name="直線コネクタ 34">
          <a:extLst>
            <a:ext uri="{FF2B5EF4-FFF2-40B4-BE49-F238E27FC236}">
              <a16:creationId xmlns:a16="http://schemas.microsoft.com/office/drawing/2014/main" id="{00000000-0008-0000-0400-000023000000}"/>
            </a:ext>
          </a:extLst>
        </xdr:cNvPr>
        <xdr:cNvCxnSpPr/>
      </xdr:nvCxnSpPr>
      <xdr:spPr>
        <a:xfrm>
          <a:off x="2962275" y="7277100"/>
          <a:ext cx="5309658" cy="105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xdr:colOff>
      <xdr:row>10</xdr:row>
      <xdr:rowOff>142875</xdr:rowOff>
    </xdr:from>
    <xdr:to>
      <xdr:col>18</xdr:col>
      <xdr:colOff>409575</xdr:colOff>
      <xdr:row>10</xdr:row>
      <xdr:rowOff>142875</xdr:rowOff>
    </xdr:to>
    <xdr:cxnSp macro="">
      <xdr:nvCxnSpPr>
        <xdr:cNvPr id="36" name="直線コネクタ 35">
          <a:extLst>
            <a:ext uri="{FF2B5EF4-FFF2-40B4-BE49-F238E27FC236}">
              <a16:creationId xmlns:a16="http://schemas.microsoft.com/office/drawing/2014/main" id="{00000000-0008-0000-0400-000024000000}"/>
            </a:ext>
          </a:extLst>
        </xdr:cNvPr>
        <xdr:cNvCxnSpPr/>
      </xdr:nvCxnSpPr>
      <xdr:spPr>
        <a:xfrm>
          <a:off x="2962275" y="2019300"/>
          <a:ext cx="58197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190500</xdr:colOff>
      <xdr:row>37</xdr:row>
      <xdr:rowOff>211666</xdr:rowOff>
    </xdr:from>
    <xdr:to>
      <xdr:col>18</xdr:col>
      <xdr:colOff>423333</xdr:colOff>
      <xdr:row>37</xdr:row>
      <xdr:rowOff>211666</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8324850" y="6964891"/>
          <a:ext cx="470958" cy="0"/>
        </a:xfrm>
        <a:prstGeom prst="line">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219075</xdr:colOff>
      <xdr:row>6</xdr:row>
      <xdr:rowOff>85725</xdr:rowOff>
    </xdr:from>
    <xdr:to>
      <xdr:col>12</xdr:col>
      <xdr:colOff>180975</xdr:colOff>
      <xdr:row>6</xdr:row>
      <xdr:rowOff>85725</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5934075" y="1219200"/>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19050</xdr:colOff>
      <xdr:row>0</xdr:row>
      <xdr:rowOff>361950</xdr:rowOff>
    </xdr:to>
    <xdr:sp macro="" textlink="">
      <xdr:nvSpPr>
        <xdr:cNvPr id="51" name="ホームベース 50">
          <a:hlinkClick xmlns:r="http://schemas.openxmlformats.org/officeDocument/2006/relationships" r:id="rId1"/>
          <a:extLst>
            <a:ext uri="{FF2B5EF4-FFF2-40B4-BE49-F238E27FC236}">
              <a16:creationId xmlns:a16="http://schemas.microsoft.com/office/drawing/2014/main" id="{00000000-0008-0000-0400-000033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フローチャート</a:t>
          </a:r>
        </a:p>
      </xdr:txBody>
    </xdr:sp>
    <xdr:clientData/>
  </xdr:twoCellAnchor>
  <xdr:twoCellAnchor>
    <xdr:from>
      <xdr:col>2</xdr:col>
      <xdr:colOff>266701</xdr:colOff>
      <xdr:row>0</xdr:row>
      <xdr:rowOff>0</xdr:rowOff>
    </xdr:from>
    <xdr:to>
      <xdr:col>4</xdr:col>
      <xdr:colOff>518161</xdr:colOff>
      <xdr:row>0</xdr:row>
      <xdr:rowOff>360000</xdr:rowOff>
    </xdr:to>
    <xdr:sp macro="" textlink="">
      <xdr:nvSpPr>
        <xdr:cNvPr id="52" name="正方形/長方形 51">
          <a:hlinkClick xmlns:r="http://schemas.openxmlformats.org/officeDocument/2006/relationships" r:id="rId2"/>
          <a:extLst>
            <a:ext uri="{FF2B5EF4-FFF2-40B4-BE49-F238E27FC236}">
              <a16:creationId xmlns:a16="http://schemas.microsoft.com/office/drawing/2014/main" id="{00000000-0008-0000-0400-000034000000}"/>
            </a:ext>
          </a:extLst>
        </xdr:cNvPr>
        <xdr:cNvSpPr/>
      </xdr:nvSpPr>
      <xdr:spPr>
        <a:xfrm>
          <a:off x="1531621" y="0"/>
          <a:ext cx="85344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4</xdr:col>
      <xdr:colOff>510540</xdr:colOff>
      <xdr:row>0</xdr:row>
      <xdr:rowOff>0</xdr:rowOff>
    </xdr:from>
    <xdr:to>
      <xdr:col>5</xdr:col>
      <xdr:colOff>419100</xdr:colOff>
      <xdr:row>0</xdr:row>
      <xdr:rowOff>360000</xdr:rowOff>
    </xdr:to>
    <xdr:sp macro="" textlink="">
      <xdr:nvSpPr>
        <xdr:cNvPr id="53" name="正方形/長方形 52">
          <a:hlinkClick xmlns:r="http://schemas.openxmlformats.org/officeDocument/2006/relationships" r:id="rId3"/>
          <a:extLst>
            <a:ext uri="{FF2B5EF4-FFF2-40B4-BE49-F238E27FC236}">
              <a16:creationId xmlns:a16="http://schemas.microsoft.com/office/drawing/2014/main" id="{00000000-0008-0000-0400-000035000000}"/>
            </a:ext>
          </a:extLst>
        </xdr:cNvPr>
        <xdr:cNvSpPr/>
      </xdr:nvSpPr>
      <xdr:spPr>
        <a:xfrm>
          <a:off x="2377440" y="0"/>
          <a:ext cx="70866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5</xdr:col>
      <xdr:colOff>419100</xdr:colOff>
      <xdr:row>0</xdr:row>
      <xdr:rowOff>0</xdr:rowOff>
    </xdr:from>
    <xdr:to>
      <xdr:col>8</xdr:col>
      <xdr:colOff>289560</xdr:colOff>
      <xdr:row>0</xdr:row>
      <xdr:rowOff>360000</xdr:rowOff>
    </xdr:to>
    <xdr:sp macro="" textlink="">
      <xdr:nvSpPr>
        <xdr:cNvPr id="54" name="正方形/長方形 53">
          <a:hlinkClick xmlns:r="http://schemas.openxmlformats.org/officeDocument/2006/relationships" r:id="rId4"/>
          <a:extLst>
            <a:ext uri="{FF2B5EF4-FFF2-40B4-BE49-F238E27FC236}">
              <a16:creationId xmlns:a16="http://schemas.microsoft.com/office/drawing/2014/main" id="{00000000-0008-0000-0400-000036000000}"/>
            </a:ext>
          </a:extLst>
        </xdr:cNvPr>
        <xdr:cNvSpPr/>
      </xdr:nvSpPr>
      <xdr:spPr>
        <a:xfrm>
          <a:off x="3086100" y="0"/>
          <a:ext cx="73914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8</xdr:col>
      <xdr:colOff>281941</xdr:colOff>
      <xdr:row>0</xdr:row>
      <xdr:rowOff>0</xdr:rowOff>
    </xdr:from>
    <xdr:to>
      <xdr:col>9</xdr:col>
      <xdr:colOff>175260</xdr:colOff>
      <xdr:row>0</xdr:row>
      <xdr:rowOff>360000</xdr:rowOff>
    </xdr:to>
    <xdr:sp macro="" textlink="">
      <xdr:nvSpPr>
        <xdr:cNvPr id="55" name="正方形/長方形 54">
          <a:hlinkClick xmlns:r="http://schemas.openxmlformats.org/officeDocument/2006/relationships" r:id="rId5"/>
          <a:extLst>
            <a:ext uri="{FF2B5EF4-FFF2-40B4-BE49-F238E27FC236}">
              <a16:creationId xmlns:a16="http://schemas.microsoft.com/office/drawing/2014/main" id="{00000000-0008-0000-0400-000037000000}"/>
            </a:ext>
          </a:extLst>
        </xdr:cNvPr>
        <xdr:cNvSpPr/>
      </xdr:nvSpPr>
      <xdr:spPr>
        <a:xfrm>
          <a:off x="3817621" y="0"/>
          <a:ext cx="69341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9</xdr:col>
      <xdr:colOff>175261</xdr:colOff>
      <xdr:row>0</xdr:row>
      <xdr:rowOff>0</xdr:rowOff>
    </xdr:from>
    <xdr:to>
      <xdr:col>11</xdr:col>
      <xdr:colOff>114300</xdr:colOff>
      <xdr:row>0</xdr:row>
      <xdr:rowOff>360000</xdr:rowOff>
    </xdr:to>
    <xdr:sp macro="" textlink="">
      <xdr:nvSpPr>
        <xdr:cNvPr id="56" name="正方形/長方形 55">
          <a:extLst>
            <a:ext uri="{FF2B5EF4-FFF2-40B4-BE49-F238E27FC236}">
              <a16:creationId xmlns:a16="http://schemas.microsoft.com/office/drawing/2014/main" id="{00000000-0008-0000-0400-000038000000}"/>
            </a:ext>
          </a:extLst>
        </xdr:cNvPr>
        <xdr:cNvSpPr/>
      </xdr:nvSpPr>
      <xdr:spPr>
        <a:xfrm>
          <a:off x="4511041" y="0"/>
          <a:ext cx="678179" cy="360000"/>
        </a:xfrm>
        <a:prstGeom prst="rect">
          <a:avLst/>
        </a:prstGeom>
        <a:solidFill>
          <a:schemeClr val="bg1"/>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t>flow</a:t>
          </a:r>
          <a:endParaRPr kumimoji="1" lang="ja-JP" altLang="en-US" sz="1100" b="1"/>
        </a:p>
      </xdr:txBody>
    </xdr:sp>
    <xdr:clientData/>
  </xdr:twoCellAnchor>
  <xdr:twoCellAnchor>
    <xdr:from>
      <xdr:col>11</xdr:col>
      <xdr:colOff>106681</xdr:colOff>
      <xdr:row>0</xdr:row>
      <xdr:rowOff>0</xdr:rowOff>
    </xdr:from>
    <xdr:to>
      <xdr:col>13</xdr:col>
      <xdr:colOff>472440</xdr:colOff>
      <xdr:row>0</xdr:row>
      <xdr:rowOff>360000</xdr:rowOff>
    </xdr:to>
    <xdr:sp macro="" textlink="">
      <xdr:nvSpPr>
        <xdr:cNvPr id="57" name="正方形/長方形 56">
          <a:hlinkClick xmlns:r="http://schemas.openxmlformats.org/officeDocument/2006/relationships" r:id="rId1"/>
          <a:extLst>
            <a:ext uri="{FF2B5EF4-FFF2-40B4-BE49-F238E27FC236}">
              <a16:creationId xmlns:a16="http://schemas.microsoft.com/office/drawing/2014/main" id="{00000000-0008-0000-0400-000039000000}"/>
            </a:ext>
          </a:extLst>
        </xdr:cNvPr>
        <xdr:cNvSpPr/>
      </xdr:nvSpPr>
      <xdr:spPr>
        <a:xfrm>
          <a:off x="5181601" y="0"/>
          <a:ext cx="79247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13</xdr:col>
      <xdr:colOff>480060</xdr:colOff>
      <xdr:row>0</xdr:row>
      <xdr:rowOff>0</xdr:rowOff>
    </xdr:from>
    <xdr:to>
      <xdr:col>15</xdr:col>
      <xdr:colOff>39525</xdr:colOff>
      <xdr:row>0</xdr:row>
      <xdr:rowOff>360000</xdr:rowOff>
    </xdr:to>
    <xdr:sp macro="" textlink="">
      <xdr:nvSpPr>
        <xdr:cNvPr id="58" name="正方形/長方形 57">
          <a:hlinkClick xmlns:r="http://schemas.openxmlformats.org/officeDocument/2006/relationships" r:id="rId6"/>
          <a:extLst>
            <a:ext uri="{FF2B5EF4-FFF2-40B4-BE49-F238E27FC236}">
              <a16:creationId xmlns:a16="http://schemas.microsoft.com/office/drawing/2014/main" id="{00000000-0008-0000-0400-00003A000000}"/>
            </a:ext>
          </a:extLst>
        </xdr:cNvPr>
        <xdr:cNvSpPr/>
      </xdr:nvSpPr>
      <xdr:spPr>
        <a:xfrm>
          <a:off x="5981700" y="0"/>
          <a:ext cx="88534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15</xdr:col>
      <xdr:colOff>38100</xdr:colOff>
      <xdr:row>0</xdr:row>
      <xdr:rowOff>0</xdr:rowOff>
    </xdr:from>
    <xdr:to>
      <xdr:col>18</xdr:col>
      <xdr:colOff>210975</xdr:colOff>
      <xdr:row>0</xdr:row>
      <xdr:rowOff>360000</xdr:rowOff>
    </xdr:to>
    <xdr:sp macro="" textlink="">
      <xdr:nvSpPr>
        <xdr:cNvPr id="59" name="正方形/長方形 58">
          <a:hlinkClick xmlns:r="http://schemas.openxmlformats.org/officeDocument/2006/relationships" r:id="rId7"/>
          <a:extLst>
            <a:ext uri="{FF2B5EF4-FFF2-40B4-BE49-F238E27FC236}">
              <a16:creationId xmlns:a16="http://schemas.microsoft.com/office/drawing/2014/main" id="{00000000-0008-0000-0400-00003B000000}"/>
            </a:ext>
          </a:extLst>
        </xdr:cNvPr>
        <xdr:cNvSpPr/>
      </xdr:nvSpPr>
      <xdr:spPr>
        <a:xfrm>
          <a:off x="7600950" y="0"/>
          <a:ext cx="7920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18</xdr:col>
      <xdr:colOff>209550</xdr:colOff>
      <xdr:row>0</xdr:row>
      <xdr:rowOff>0</xdr:rowOff>
    </xdr:from>
    <xdr:to>
      <xdr:col>19</xdr:col>
      <xdr:colOff>281940</xdr:colOff>
      <xdr:row>0</xdr:row>
      <xdr:rowOff>360000</xdr:rowOff>
    </xdr:to>
    <xdr:sp macro="" textlink="">
      <xdr:nvSpPr>
        <xdr:cNvPr id="60" name="正方形/長方形 59">
          <a:hlinkClick xmlns:r="http://schemas.openxmlformats.org/officeDocument/2006/relationships" r:id="rId8"/>
          <a:extLst>
            <a:ext uri="{FF2B5EF4-FFF2-40B4-BE49-F238E27FC236}">
              <a16:creationId xmlns:a16="http://schemas.microsoft.com/office/drawing/2014/main" id="{00000000-0008-0000-0400-00003C000000}"/>
            </a:ext>
          </a:extLst>
        </xdr:cNvPr>
        <xdr:cNvSpPr/>
      </xdr:nvSpPr>
      <xdr:spPr>
        <a:xfrm>
          <a:off x="7593330" y="0"/>
          <a:ext cx="87249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19</xdr:col>
      <xdr:colOff>274320</xdr:colOff>
      <xdr:row>0</xdr:row>
      <xdr:rowOff>0</xdr:rowOff>
    </xdr:from>
    <xdr:to>
      <xdr:col>22</xdr:col>
      <xdr:colOff>365760</xdr:colOff>
      <xdr:row>0</xdr:row>
      <xdr:rowOff>360000</xdr:rowOff>
    </xdr:to>
    <xdr:sp macro="" textlink="">
      <xdr:nvSpPr>
        <xdr:cNvPr id="61" name="正方形/長方形 60">
          <a:hlinkClick xmlns:r="http://schemas.openxmlformats.org/officeDocument/2006/relationships" r:id="rId9"/>
          <a:extLst>
            <a:ext uri="{FF2B5EF4-FFF2-40B4-BE49-F238E27FC236}">
              <a16:creationId xmlns:a16="http://schemas.microsoft.com/office/drawing/2014/main" id="{00000000-0008-0000-0400-00003D000000}"/>
            </a:ext>
          </a:extLst>
        </xdr:cNvPr>
        <xdr:cNvSpPr/>
      </xdr:nvSpPr>
      <xdr:spPr>
        <a:xfrm>
          <a:off x="8458200" y="0"/>
          <a:ext cx="86106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22</xdr:col>
      <xdr:colOff>358140</xdr:colOff>
      <xdr:row>0</xdr:row>
      <xdr:rowOff>0</xdr:rowOff>
    </xdr:from>
    <xdr:to>
      <xdr:col>23</xdr:col>
      <xdr:colOff>563880</xdr:colOff>
      <xdr:row>0</xdr:row>
      <xdr:rowOff>360000</xdr:rowOff>
    </xdr:to>
    <xdr:sp macro="" textlink="">
      <xdr:nvSpPr>
        <xdr:cNvPr id="62" name="正方形/長方形 61">
          <a:hlinkClick xmlns:r="http://schemas.openxmlformats.org/officeDocument/2006/relationships" r:id="rId10"/>
          <a:extLst>
            <a:ext uri="{FF2B5EF4-FFF2-40B4-BE49-F238E27FC236}">
              <a16:creationId xmlns:a16="http://schemas.microsoft.com/office/drawing/2014/main" id="{00000000-0008-0000-0400-00003E000000}"/>
            </a:ext>
          </a:extLst>
        </xdr:cNvPr>
        <xdr:cNvSpPr/>
      </xdr:nvSpPr>
      <xdr:spPr>
        <a:xfrm>
          <a:off x="9311640" y="0"/>
          <a:ext cx="82296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twoCellAnchor>
    <xdr:from>
      <xdr:col>11</xdr:col>
      <xdr:colOff>219075</xdr:colOff>
      <xdr:row>8</xdr:row>
      <xdr:rowOff>95250</xdr:rowOff>
    </xdr:from>
    <xdr:to>
      <xdr:col>12</xdr:col>
      <xdr:colOff>180975</xdr:colOff>
      <xdr:row>8</xdr:row>
      <xdr:rowOff>95250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5838825" y="2009775"/>
          <a:ext cx="2000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953559</xdr:colOff>
      <xdr:row>114</xdr:row>
      <xdr:rowOff>97366</xdr:rowOff>
    </xdr:from>
    <xdr:to>
      <xdr:col>8</xdr:col>
      <xdr:colOff>953558</xdr:colOff>
      <xdr:row>114</xdr:row>
      <xdr:rowOff>97367</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7487709" y="20023666"/>
          <a:ext cx="96202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942975</xdr:colOff>
      <xdr:row>114</xdr:row>
      <xdr:rowOff>85724</xdr:rowOff>
    </xdr:from>
    <xdr:to>
      <xdr:col>5</xdr:col>
      <xdr:colOff>942976</xdr:colOff>
      <xdr:row>114</xdr:row>
      <xdr:rowOff>85724</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4591050" y="20012024"/>
          <a:ext cx="9620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942975</xdr:colOff>
      <xdr:row>114</xdr:row>
      <xdr:rowOff>85725</xdr:rowOff>
    </xdr:from>
    <xdr:to>
      <xdr:col>5</xdr:col>
      <xdr:colOff>942975</xdr:colOff>
      <xdr:row>115</xdr:row>
      <xdr:rowOff>85725</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5553075" y="20012025"/>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114</xdr:row>
      <xdr:rowOff>85725</xdr:rowOff>
    </xdr:from>
    <xdr:to>
      <xdr:col>13</xdr:col>
      <xdr:colOff>9525</xdr:colOff>
      <xdr:row>114</xdr:row>
      <xdr:rowOff>85725</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a:off x="9429750" y="20012025"/>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445558</xdr:colOff>
      <xdr:row>112</xdr:row>
      <xdr:rowOff>1059</xdr:rowOff>
    </xdr:from>
    <xdr:to>
      <xdr:col>3</xdr:col>
      <xdr:colOff>445558</xdr:colOff>
      <xdr:row>124</xdr:row>
      <xdr:rowOff>13659</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a:off x="3131608" y="19584459"/>
          <a:ext cx="0" cy="207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444500</xdr:colOff>
      <xdr:row>124</xdr:row>
      <xdr:rowOff>10583</xdr:rowOff>
    </xdr:from>
    <xdr:to>
      <xdr:col>4</xdr:col>
      <xdr:colOff>497417</xdr:colOff>
      <xdr:row>124</xdr:row>
      <xdr:rowOff>10583</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a:off x="3130550" y="21527558"/>
          <a:ext cx="1014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497417</xdr:colOff>
      <xdr:row>123</xdr:row>
      <xdr:rowOff>10583</xdr:rowOff>
    </xdr:from>
    <xdr:to>
      <xdr:col>4</xdr:col>
      <xdr:colOff>497417</xdr:colOff>
      <xdr:row>124</xdr:row>
      <xdr:rowOff>21166</xdr:rowOff>
    </xdr:to>
    <xdr:cxnSp macro="">
      <xdr:nvCxnSpPr>
        <xdr:cNvPr id="18" name="直線矢印コネクタ 17">
          <a:extLst>
            <a:ext uri="{FF2B5EF4-FFF2-40B4-BE49-F238E27FC236}">
              <a16:creationId xmlns:a16="http://schemas.microsoft.com/office/drawing/2014/main" id="{00000000-0008-0000-0500-000012000000}"/>
            </a:ext>
          </a:extLst>
        </xdr:cNvPr>
        <xdr:cNvCxnSpPr/>
      </xdr:nvCxnSpPr>
      <xdr:spPr>
        <a:xfrm flipV="1">
          <a:off x="4145492" y="21356108"/>
          <a:ext cx="0" cy="18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953559</xdr:colOff>
      <xdr:row>115</xdr:row>
      <xdr:rowOff>97367</xdr:rowOff>
    </xdr:from>
    <xdr:to>
      <xdr:col>8</xdr:col>
      <xdr:colOff>478367</xdr:colOff>
      <xdr:row>115</xdr:row>
      <xdr:rowOff>97368</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4601634" y="20195117"/>
          <a:ext cx="337290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478366</xdr:colOff>
      <xdr:row>114</xdr:row>
      <xdr:rowOff>97366</xdr:rowOff>
    </xdr:from>
    <xdr:to>
      <xdr:col>8</xdr:col>
      <xdr:colOff>478366</xdr:colOff>
      <xdr:row>115</xdr:row>
      <xdr:rowOff>97366</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a:off x="7974541" y="20023666"/>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465666</xdr:colOff>
      <xdr:row>117</xdr:row>
      <xdr:rowOff>0</xdr:rowOff>
    </xdr:from>
    <xdr:to>
      <xdr:col>15</xdr:col>
      <xdr:colOff>465668</xdr:colOff>
      <xdr:row>117</xdr:row>
      <xdr:rowOff>169333</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a:off x="14696016" y="20440650"/>
          <a:ext cx="2" cy="16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465667</xdr:colOff>
      <xdr:row>117</xdr:row>
      <xdr:rowOff>169333</xdr:rowOff>
    </xdr:from>
    <xdr:to>
      <xdr:col>17</xdr:col>
      <xdr:colOff>508001</xdr:colOff>
      <xdr:row>117</xdr:row>
      <xdr:rowOff>169333</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14696017" y="20609983"/>
          <a:ext cx="19663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497417</xdr:colOff>
      <xdr:row>113</xdr:row>
      <xdr:rowOff>0</xdr:rowOff>
    </xdr:from>
    <xdr:to>
      <xdr:col>17</xdr:col>
      <xdr:colOff>508000</xdr:colOff>
      <xdr:row>117</xdr:row>
      <xdr:rowOff>158750</xdr:rowOff>
    </xdr:to>
    <xdr:cxnSp macro="">
      <xdr:nvCxnSpPr>
        <xdr:cNvPr id="23" name="直線矢印コネクタ 22">
          <a:extLst>
            <a:ext uri="{FF2B5EF4-FFF2-40B4-BE49-F238E27FC236}">
              <a16:creationId xmlns:a16="http://schemas.microsoft.com/office/drawing/2014/main" id="{00000000-0008-0000-0500-000017000000}"/>
            </a:ext>
          </a:extLst>
        </xdr:cNvPr>
        <xdr:cNvCxnSpPr/>
      </xdr:nvCxnSpPr>
      <xdr:spPr>
        <a:xfrm flipH="1" flipV="1">
          <a:off x="16651817" y="19754850"/>
          <a:ext cx="10583" cy="844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609600</xdr:colOff>
      <xdr:row>0</xdr:row>
      <xdr:rowOff>361950</xdr:rowOff>
    </xdr:to>
    <xdr:sp macro="" textlink="">
      <xdr:nvSpPr>
        <xdr:cNvPr id="25" name="ホームベース 24">
          <a:hlinkClick xmlns:r="http://schemas.openxmlformats.org/officeDocument/2006/relationships" r:id="rId1"/>
          <a:extLst>
            <a:ext uri="{FF2B5EF4-FFF2-40B4-BE49-F238E27FC236}">
              <a16:creationId xmlns:a16="http://schemas.microsoft.com/office/drawing/2014/main" id="{00000000-0008-0000-0500-000019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埼玉県波及効果</a:t>
          </a:r>
        </a:p>
      </xdr:txBody>
    </xdr:sp>
    <xdr:clientData/>
  </xdr:twoCellAnchor>
  <xdr:twoCellAnchor>
    <xdr:from>
      <xdr:col>2</xdr:col>
      <xdr:colOff>769621</xdr:colOff>
      <xdr:row>0</xdr:row>
      <xdr:rowOff>0</xdr:rowOff>
    </xdr:from>
    <xdr:to>
      <xdr:col>2</xdr:col>
      <xdr:colOff>1577340</xdr:colOff>
      <xdr:row>0</xdr:row>
      <xdr:rowOff>360000</xdr:rowOff>
    </xdr:to>
    <xdr:sp macro="" textlink="">
      <xdr:nvSpPr>
        <xdr:cNvPr id="37" name="正方形/長方形 36">
          <a:hlinkClick xmlns:r="http://schemas.openxmlformats.org/officeDocument/2006/relationships" r:id="rId2"/>
          <a:extLst>
            <a:ext uri="{FF2B5EF4-FFF2-40B4-BE49-F238E27FC236}">
              <a16:creationId xmlns:a16="http://schemas.microsoft.com/office/drawing/2014/main" id="{00000000-0008-0000-0500-000025000000}"/>
            </a:ext>
          </a:extLst>
        </xdr:cNvPr>
        <xdr:cNvSpPr/>
      </xdr:nvSpPr>
      <xdr:spPr>
        <a:xfrm>
          <a:off x="1501141" y="0"/>
          <a:ext cx="80771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1577341</xdr:colOff>
      <xdr:row>0</xdr:row>
      <xdr:rowOff>0</xdr:rowOff>
    </xdr:from>
    <xdr:to>
      <xdr:col>3</xdr:col>
      <xdr:colOff>548641</xdr:colOff>
      <xdr:row>0</xdr:row>
      <xdr:rowOff>360000</xdr:rowOff>
    </xdr:to>
    <xdr:sp macro="" textlink="">
      <xdr:nvSpPr>
        <xdr:cNvPr id="38" name="正方形/長方形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2308861" y="0"/>
          <a:ext cx="66294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3</xdr:col>
      <xdr:colOff>541020</xdr:colOff>
      <xdr:row>0</xdr:row>
      <xdr:rowOff>0</xdr:rowOff>
    </xdr:from>
    <xdr:to>
      <xdr:col>4</xdr:col>
      <xdr:colOff>411480</xdr:colOff>
      <xdr:row>0</xdr:row>
      <xdr:rowOff>360000</xdr:rowOff>
    </xdr:to>
    <xdr:sp macro="" textlink="">
      <xdr:nvSpPr>
        <xdr:cNvPr id="39" name="正方形/長方形 38">
          <a:hlinkClick xmlns:r="http://schemas.openxmlformats.org/officeDocument/2006/relationships" r:id="rId4"/>
          <a:extLst>
            <a:ext uri="{FF2B5EF4-FFF2-40B4-BE49-F238E27FC236}">
              <a16:creationId xmlns:a16="http://schemas.microsoft.com/office/drawing/2014/main" id="{00000000-0008-0000-0500-000027000000}"/>
            </a:ext>
          </a:extLst>
        </xdr:cNvPr>
        <xdr:cNvSpPr/>
      </xdr:nvSpPr>
      <xdr:spPr>
        <a:xfrm>
          <a:off x="2964180" y="0"/>
          <a:ext cx="73914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411481</xdr:colOff>
      <xdr:row>0</xdr:row>
      <xdr:rowOff>0</xdr:rowOff>
    </xdr:from>
    <xdr:to>
      <xdr:col>5</xdr:col>
      <xdr:colOff>304800</xdr:colOff>
      <xdr:row>0</xdr:row>
      <xdr:rowOff>360000</xdr:rowOff>
    </xdr:to>
    <xdr:sp macro="" textlink="">
      <xdr:nvSpPr>
        <xdr:cNvPr id="40" name="正方形/長方形 39">
          <a:hlinkClick xmlns:r="http://schemas.openxmlformats.org/officeDocument/2006/relationships" r:id="rId5"/>
          <a:extLst>
            <a:ext uri="{FF2B5EF4-FFF2-40B4-BE49-F238E27FC236}">
              <a16:creationId xmlns:a16="http://schemas.microsoft.com/office/drawing/2014/main" id="{00000000-0008-0000-0500-000028000000}"/>
            </a:ext>
          </a:extLst>
        </xdr:cNvPr>
        <xdr:cNvSpPr/>
      </xdr:nvSpPr>
      <xdr:spPr>
        <a:xfrm>
          <a:off x="3703321" y="0"/>
          <a:ext cx="76199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297181</xdr:colOff>
      <xdr:row>0</xdr:row>
      <xdr:rowOff>0</xdr:rowOff>
    </xdr:from>
    <xdr:to>
      <xdr:col>6</xdr:col>
      <xdr:colOff>160021</xdr:colOff>
      <xdr:row>0</xdr:row>
      <xdr:rowOff>360000</xdr:rowOff>
    </xdr:to>
    <xdr:sp macro="" textlink="">
      <xdr:nvSpPr>
        <xdr:cNvPr id="41" name="正方形/長方形 40">
          <a:hlinkClick xmlns:r="http://schemas.openxmlformats.org/officeDocument/2006/relationships" r:id="rId6"/>
          <a:extLst>
            <a:ext uri="{FF2B5EF4-FFF2-40B4-BE49-F238E27FC236}">
              <a16:creationId xmlns:a16="http://schemas.microsoft.com/office/drawing/2014/main" id="{00000000-0008-0000-0500-000029000000}"/>
            </a:ext>
          </a:extLst>
        </xdr:cNvPr>
        <xdr:cNvSpPr/>
      </xdr:nvSpPr>
      <xdr:spPr>
        <a:xfrm>
          <a:off x="4457701" y="0"/>
          <a:ext cx="7315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6</xdr:col>
      <xdr:colOff>175261</xdr:colOff>
      <xdr:row>0</xdr:row>
      <xdr:rowOff>0</xdr:rowOff>
    </xdr:from>
    <xdr:to>
      <xdr:col>7</xdr:col>
      <xdr:colOff>114300</xdr:colOff>
      <xdr:row>0</xdr:row>
      <xdr:rowOff>360000</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5204461" y="0"/>
          <a:ext cx="807719" cy="360000"/>
        </a:xfrm>
        <a:prstGeom prst="rect">
          <a:avLst/>
        </a:prstGeom>
        <a:solidFill>
          <a:srgbClr val="663300"/>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埼玉波及</a:t>
          </a:r>
        </a:p>
      </xdr:txBody>
    </xdr:sp>
    <xdr:clientData/>
  </xdr:twoCellAnchor>
  <xdr:twoCellAnchor>
    <xdr:from>
      <xdr:col>7</xdr:col>
      <xdr:colOff>114301</xdr:colOff>
      <xdr:row>0</xdr:row>
      <xdr:rowOff>0</xdr:rowOff>
    </xdr:from>
    <xdr:to>
      <xdr:col>8</xdr:col>
      <xdr:colOff>106201</xdr:colOff>
      <xdr:row>0</xdr:row>
      <xdr:rowOff>360000</xdr:rowOff>
    </xdr:to>
    <xdr:sp macro="" textlink="">
      <xdr:nvSpPr>
        <xdr:cNvPr id="43" name="正方形/長方形 42">
          <a:hlinkClick xmlns:r="http://schemas.openxmlformats.org/officeDocument/2006/relationships" r:id="rId1"/>
          <a:extLst>
            <a:ext uri="{FF2B5EF4-FFF2-40B4-BE49-F238E27FC236}">
              <a16:creationId xmlns:a16="http://schemas.microsoft.com/office/drawing/2014/main" id="{00000000-0008-0000-0500-00002B000000}"/>
            </a:ext>
          </a:extLst>
        </xdr:cNvPr>
        <xdr:cNvSpPr/>
      </xdr:nvSpPr>
      <xdr:spPr>
        <a:xfrm>
          <a:off x="6012181" y="0"/>
          <a:ext cx="8605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8</xdr:col>
      <xdr:colOff>104775</xdr:colOff>
      <xdr:row>0</xdr:row>
      <xdr:rowOff>0</xdr:rowOff>
    </xdr:from>
    <xdr:to>
      <xdr:col>8</xdr:col>
      <xdr:colOff>896775</xdr:colOff>
      <xdr:row>0</xdr:row>
      <xdr:rowOff>360000</xdr:rowOff>
    </xdr:to>
    <xdr:sp macro="" textlink="">
      <xdr:nvSpPr>
        <xdr:cNvPr id="44" name="正方形/長方形 43">
          <a:hlinkClick xmlns:r="http://schemas.openxmlformats.org/officeDocument/2006/relationships" r:id="rId7"/>
          <a:extLst>
            <a:ext uri="{FF2B5EF4-FFF2-40B4-BE49-F238E27FC236}">
              <a16:creationId xmlns:a16="http://schemas.microsoft.com/office/drawing/2014/main" id="{00000000-0008-0000-0500-00002C000000}"/>
            </a:ext>
          </a:extLst>
        </xdr:cNvPr>
        <xdr:cNvSpPr/>
      </xdr:nvSpPr>
      <xdr:spPr>
        <a:xfrm>
          <a:off x="7600950" y="0"/>
          <a:ext cx="7920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8</xdr:col>
      <xdr:colOff>864870</xdr:colOff>
      <xdr:row>0</xdr:row>
      <xdr:rowOff>0</xdr:rowOff>
    </xdr:from>
    <xdr:to>
      <xdr:col>9</xdr:col>
      <xdr:colOff>861060</xdr:colOff>
      <xdr:row>0</xdr:row>
      <xdr:rowOff>360000</xdr:rowOff>
    </xdr:to>
    <xdr:sp macro="" textlink="">
      <xdr:nvSpPr>
        <xdr:cNvPr id="45" name="正方形/長方形 44">
          <a:hlinkClick xmlns:r="http://schemas.openxmlformats.org/officeDocument/2006/relationships" r:id="rId8"/>
          <a:extLst>
            <a:ext uri="{FF2B5EF4-FFF2-40B4-BE49-F238E27FC236}">
              <a16:creationId xmlns:a16="http://schemas.microsoft.com/office/drawing/2014/main" id="{00000000-0008-0000-0500-00002D000000}"/>
            </a:ext>
          </a:extLst>
        </xdr:cNvPr>
        <xdr:cNvSpPr/>
      </xdr:nvSpPr>
      <xdr:spPr>
        <a:xfrm>
          <a:off x="7631430" y="0"/>
          <a:ext cx="86487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9</xdr:col>
      <xdr:colOff>845820</xdr:colOff>
      <xdr:row>0</xdr:row>
      <xdr:rowOff>0</xdr:rowOff>
    </xdr:from>
    <xdr:to>
      <xdr:col>10</xdr:col>
      <xdr:colOff>769620</xdr:colOff>
      <xdr:row>0</xdr:row>
      <xdr:rowOff>360000</xdr:rowOff>
    </xdr:to>
    <xdr:sp macro="" textlink="">
      <xdr:nvSpPr>
        <xdr:cNvPr id="46" name="正方形/長方形 45">
          <a:hlinkClick xmlns:r="http://schemas.openxmlformats.org/officeDocument/2006/relationships" r:id="rId9"/>
          <a:extLst>
            <a:ext uri="{FF2B5EF4-FFF2-40B4-BE49-F238E27FC236}">
              <a16:creationId xmlns:a16="http://schemas.microsoft.com/office/drawing/2014/main" id="{00000000-0008-0000-0500-00002E000000}"/>
            </a:ext>
          </a:extLst>
        </xdr:cNvPr>
        <xdr:cNvSpPr/>
      </xdr:nvSpPr>
      <xdr:spPr>
        <a:xfrm>
          <a:off x="8481060" y="0"/>
          <a:ext cx="7924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10</xdr:col>
      <xdr:colOff>769620</xdr:colOff>
      <xdr:row>0</xdr:row>
      <xdr:rowOff>0</xdr:rowOff>
    </xdr:from>
    <xdr:to>
      <xdr:col>11</xdr:col>
      <xdr:colOff>708660</xdr:colOff>
      <xdr:row>0</xdr:row>
      <xdr:rowOff>360000</xdr:rowOff>
    </xdr:to>
    <xdr:sp macro="" textlink="">
      <xdr:nvSpPr>
        <xdr:cNvPr id="47" name="正方形/長方形 46">
          <a:hlinkClick xmlns:r="http://schemas.openxmlformats.org/officeDocument/2006/relationships" r:id="rId10"/>
          <a:extLst>
            <a:ext uri="{FF2B5EF4-FFF2-40B4-BE49-F238E27FC236}">
              <a16:creationId xmlns:a16="http://schemas.microsoft.com/office/drawing/2014/main" id="{00000000-0008-0000-0500-00002F000000}"/>
            </a:ext>
          </a:extLst>
        </xdr:cNvPr>
        <xdr:cNvSpPr/>
      </xdr:nvSpPr>
      <xdr:spPr>
        <a:xfrm>
          <a:off x="9273540" y="0"/>
          <a:ext cx="8077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953559</xdr:colOff>
      <xdr:row>114</xdr:row>
      <xdr:rowOff>97366</xdr:rowOff>
    </xdr:from>
    <xdr:to>
      <xdr:col>8</xdr:col>
      <xdr:colOff>953558</xdr:colOff>
      <xdr:row>114</xdr:row>
      <xdr:rowOff>97367</xdr:rowOff>
    </xdr:to>
    <xdr:cxnSp macro="">
      <xdr:nvCxnSpPr>
        <xdr:cNvPr id="2" name="直線矢印コネクタ 1">
          <a:extLst>
            <a:ext uri="{FF2B5EF4-FFF2-40B4-BE49-F238E27FC236}">
              <a16:creationId xmlns:a16="http://schemas.microsoft.com/office/drawing/2014/main" id="{00000000-0008-0000-0600-000002000000}"/>
            </a:ext>
          </a:extLst>
        </xdr:cNvPr>
        <xdr:cNvCxnSpPr/>
      </xdr:nvCxnSpPr>
      <xdr:spPr>
        <a:xfrm flipV="1">
          <a:off x="7487709" y="20023666"/>
          <a:ext cx="96202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942975</xdr:colOff>
      <xdr:row>114</xdr:row>
      <xdr:rowOff>85724</xdr:rowOff>
    </xdr:from>
    <xdr:to>
      <xdr:col>5</xdr:col>
      <xdr:colOff>942976</xdr:colOff>
      <xdr:row>114</xdr:row>
      <xdr:rowOff>85724</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4591050" y="20012024"/>
          <a:ext cx="9620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942975</xdr:colOff>
      <xdr:row>114</xdr:row>
      <xdr:rowOff>85725</xdr:rowOff>
    </xdr:from>
    <xdr:to>
      <xdr:col>5</xdr:col>
      <xdr:colOff>942975</xdr:colOff>
      <xdr:row>115</xdr:row>
      <xdr:rowOff>85725</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5553075" y="20012025"/>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114</xdr:row>
      <xdr:rowOff>85725</xdr:rowOff>
    </xdr:from>
    <xdr:to>
      <xdr:col>13</xdr:col>
      <xdr:colOff>9525</xdr:colOff>
      <xdr:row>114</xdr:row>
      <xdr:rowOff>85725</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a:off x="9429750" y="20012025"/>
          <a:ext cx="288607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445558</xdr:colOff>
      <xdr:row>112</xdr:row>
      <xdr:rowOff>1059</xdr:rowOff>
    </xdr:from>
    <xdr:to>
      <xdr:col>3</xdr:col>
      <xdr:colOff>445558</xdr:colOff>
      <xdr:row>124</xdr:row>
      <xdr:rowOff>13659</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3131608" y="19584459"/>
          <a:ext cx="0" cy="207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444500</xdr:colOff>
      <xdr:row>124</xdr:row>
      <xdr:rowOff>10583</xdr:rowOff>
    </xdr:from>
    <xdr:to>
      <xdr:col>4</xdr:col>
      <xdr:colOff>497417</xdr:colOff>
      <xdr:row>124</xdr:row>
      <xdr:rowOff>10583</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3130550" y="21651383"/>
          <a:ext cx="10149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497417</xdr:colOff>
      <xdr:row>123</xdr:row>
      <xdr:rowOff>10583</xdr:rowOff>
    </xdr:from>
    <xdr:to>
      <xdr:col>4</xdr:col>
      <xdr:colOff>497417</xdr:colOff>
      <xdr:row>124</xdr:row>
      <xdr:rowOff>21166</xdr:rowOff>
    </xdr:to>
    <xdr:cxnSp macro="">
      <xdr:nvCxnSpPr>
        <xdr:cNvPr id="18" name="直線矢印コネクタ 17">
          <a:extLst>
            <a:ext uri="{FF2B5EF4-FFF2-40B4-BE49-F238E27FC236}">
              <a16:creationId xmlns:a16="http://schemas.microsoft.com/office/drawing/2014/main" id="{00000000-0008-0000-0600-000012000000}"/>
            </a:ext>
          </a:extLst>
        </xdr:cNvPr>
        <xdr:cNvCxnSpPr/>
      </xdr:nvCxnSpPr>
      <xdr:spPr>
        <a:xfrm flipV="1">
          <a:off x="4145492" y="21479933"/>
          <a:ext cx="0" cy="1820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953559</xdr:colOff>
      <xdr:row>115</xdr:row>
      <xdr:rowOff>97367</xdr:rowOff>
    </xdr:from>
    <xdr:to>
      <xdr:col>8</xdr:col>
      <xdr:colOff>478367</xdr:colOff>
      <xdr:row>115</xdr:row>
      <xdr:rowOff>97368</xdr:rowOff>
    </xdr:to>
    <xdr:cxnSp macro="">
      <xdr:nvCxnSpPr>
        <xdr:cNvPr id="19" name="直線コネクタ 18">
          <a:extLst>
            <a:ext uri="{FF2B5EF4-FFF2-40B4-BE49-F238E27FC236}">
              <a16:creationId xmlns:a16="http://schemas.microsoft.com/office/drawing/2014/main" id="{00000000-0008-0000-0600-000013000000}"/>
            </a:ext>
          </a:extLst>
        </xdr:cNvPr>
        <xdr:cNvCxnSpPr/>
      </xdr:nvCxnSpPr>
      <xdr:spPr>
        <a:xfrm flipV="1">
          <a:off x="4601634" y="20195117"/>
          <a:ext cx="337290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478366</xdr:colOff>
      <xdr:row>114</xdr:row>
      <xdr:rowOff>97366</xdr:rowOff>
    </xdr:from>
    <xdr:to>
      <xdr:col>8</xdr:col>
      <xdr:colOff>478366</xdr:colOff>
      <xdr:row>115</xdr:row>
      <xdr:rowOff>97366</xdr:rowOff>
    </xdr:to>
    <xdr:cxnSp macro="">
      <xdr:nvCxnSpPr>
        <xdr:cNvPr id="20" name="直線コネクタ 19">
          <a:extLst>
            <a:ext uri="{FF2B5EF4-FFF2-40B4-BE49-F238E27FC236}">
              <a16:creationId xmlns:a16="http://schemas.microsoft.com/office/drawing/2014/main" id="{00000000-0008-0000-0600-000014000000}"/>
            </a:ext>
          </a:extLst>
        </xdr:cNvPr>
        <xdr:cNvCxnSpPr/>
      </xdr:nvCxnSpPr>
      <xdr:spPr>
        <a:xfrm>
          <a:off x="7974541" y="20023666"/>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465666</xdr:colOff>
      <xdr:row>117</xdr:row>
      <xdr:rowOff>0</xdr:rowOff>
    </xdr:from>
    <xdr:to>
      <xdr:col>15</xdr:col>
      <xdr:colOff>465668</xdr:colOff>
      <xdr:row>117</xdr:row>
      <xdr:rowOff>169333</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a:off x="14696016" y="20440650"/>
          <a:ext cx="2" cy="16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465667</xdr:colOff>
      <xdr:row>117</xdr:row>
      <xdr:rowOff>169333</xdr:rowOff>
    </xdr:from>
    <xdr:to>
      <xdr:col>17</xdr:col>
      <xdr:colOff>508001</xdr:colOff>
      <xdr:row>117</xdr:row>
      <xdr:rowOff>169333</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a:off x="14696017" y="20609983"/>
          <a:ext cx="19663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497417</xdr:colOff>
      <xdr:row>113</xdr:row>
      <xdr:rowOff>0</xdr:rowOff>
    </xdr:from>
    <xdr:to>
      <xdr:col>17</xdr:col>
      <xdr:colOff>508000</xdr:colOff>
      <xdr:row>117</xdr:row>
      <xdr:rowOff>158750</xdr:rowOff>
    </xdr:to>
    <xdr:cxnSp macro="">
      <xdr:nvCxnSpPr>
        <xdr:cNvPr id="23" name="直線矢印コネクタ 22">
          <a:extLst>
            <a:ext uri="{FF2B5EF4-FFF2-40B4-BE49-F238E27FC236}">
              <a16:creationId xmlns:a16="http://schemas.microsoft.com/office/drawing/2014/main" id="{00000000-0008-0000-0600-000017000000}"/>
            </a:ext>
          </a:extLst>
        </xdr:cNvPr>
        <xdr:cNvCxnSpPr/>
      </xdr:nvCxnSpPr>
      <xdr:spPr>
        <a:xfrm flipH="1" flipV="1">
          <a:off x="16651817" y="19754850"/>
          <a:ext cx="10583" cy="8445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2</xdr:col>
      <xdr:colOff>609600</xdr:colOff>
      <xdr:row>0</xdr:row>
      <xdr:rowOff>361950</xdr:rowOff>
    </xdr:to>
    <xdr:sp macro="" textlink="">
      <xdr:nvSpPr>
        <xdr:cNvPr id="25" name="ホームベース 24">
          <a:hlinkClick xmlns:r="http://schemas.openxmlformats.org/officeDocument/2006/relationships" r:id="rId1"/>
          <a:extLst>
            <a:ext uri="{FF2B5EF4-FFF2-40B4-BE49-F238E27FC236}">
              <a16:creationId xmlns:a16="http://schemas.microsoft.com/office/drawing/2014/main" id="{00000000-0008-0000-0600-000019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全国波及効果</a:t>
          </a:r>
        </a:p>
      </xdr:txBody>
    </xdr:sp>
    <xdr:clientData/>
  </xdr:twoCellAnchor>
  <xdr:twoCellAnchor>
    <xdr:from>
      <xdr:col>2</xdr:col>
      <xdr:colOff>883921</xdr:colOff>
      <xdr:row>0</xdr:row>
      <xdr:rowOff>0</xdr:rowOff>
    </xdr:from>
    <xdr:to>
      <xdr:col>3</xdr:col>
      <xdr:colOff>0</xdr:colOff>
      <xdr:row>0</xdr:row>
      <xdr:rowOff>360000</xdr:rowOff>
    </xdr:to>
    <xdr:sp macro="" textlink="">
      <xdr:nvSpPr>
        <xdr:cNvPr id="26" name="正方形/長方形 25">
          <a:hlinkClick xmlns:r="http://schemas.openxmlformats.org/officeDocument/2006/relationships" r:id="rId2"/>
          <a:extLst>
            <a:ext uri="{FF2B5EF4-FFF2-40B4-BE49-F238E27FC236}">
              <a16:creationId xmlns:a16="http://schemas.microsoft.com/office/drawing/2014/main" id="{00000000-0008-0000-0600-00001A000000}"/>
            </a:ext>
          </a:extLst>
        </xdr:cNvPr>
        <xdr:cNvSpPr/>
      </xdr:nvSpPr>
      <xdr:spPr>
        <a:xfrm>
          <a:off x="1615441" y="0"/>
          <a:ext cx="80771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3</xdr:col>
      <xdr:colOff>1</xdr:colOff>
      <xdr:row>0</xdr:row>
      <xdr:rowOff>0</xdr:rowOff>
    </xdr:from>
    <xdr:to>
      <xdr:col>3</xdr:col>
      <xdr:colOff>647700</xdr:colOff>
      <xdr:row>0</xdr:row>
      <xdr:rowOff>360000</xdr:rowOff>
    </xdr:to>
    <xdr:sp macro="" textlink="">
      <xdr:nvSpPr>
        <xdr:cNvPr id="27" name="正方形/長方形 26">
          <a:hlinkClick xmlns:r="http://schemas.openxmlformats.org/officeDocument/2006/relationships" r:id="rId3"/>
          <a:extLst>
            <a:ext uri="{FF2B5EF4-FFF2-40B4-BE49-F238E27FC236}">
              <a16:creationId xmlns:a16="http://schemas.microsoft.com/office/drawing/2014/main" id="{00000000-0008-0000-0600-00001B000000}"/>
            </a:ext>
          </a:extLst>
        </xdr:cNvPr>
        <xdr:cNvSpPr/>
      </xdr:nvSpPr>
      <xdr:spPr>
        <a:xfrm>
          <a:off x="2423161" y="0"/>
          <a:ext cx="64769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3</xdr:col>
      <xdr:colOff>655320</xdr:colOff>
      <xdr:row>0</xdr:row>
      <xdr:rowOff>0</xdr:rowOff>
    </xdr:from>
    <xdr:to>
      <xdr:col>4</xdr:col>
      <xdr:colOff>563880</xdr:colOff>
      <xdr:row>0</xdr:row>
      <xdr:rowOff>360000</xdr:rowOff>
    </xdr:to>
    <xdr:sp macro="" textlink="">
      <xdr:nvSpPr>
        <xdr:cNvPr id="28" name="正方形/長方形 27">
          <a:hlinkClick xmlns:r="http://schemas.openxmlformats.org/officeDocument/2006/relationships" r:id="rId4"/>
          <a:extLst>
            <a:ext uri="{FF2B5EF4-FFF2-40B4-BE49-F238E27FC236}">
              <a16:creationId xmlns:a16="http://schemas.microsoft.com/office/drawing/2014/main" id="{00000000-0008-0000-0600-00001C000000}"/>
            </a:ext>
          </a:extLst>
        </xdr:cNvPr>
        <xdr:cNvSpPr/>
      </xdr:nvSpPr>
      <xdr:spPr>
        <a:xfrm>
          <a:off x="3078480" y="0"/>
          <a:ext cx="77724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556261</xdr:colOff>
      <xdr:row>0</xdr:row>
      <xdr:rowOff>0</xdr:rowOff>
    </xdr:from>
    <xdr:to>
      <xdr:col>5</xdr:col>
      <xdr:colOff>464820</xdr:colOff>
      <xdr:row>0</xdr:row>
      <xdr:rowOff>360000</xdr:rowOff>
    </xdr:to>
    <xdr:sp macro="" textlink="">
      <xdr:nvSpPr>
        <xdr:cNvPr id="29" name="正方形/長方形 28">
          <a:hlinkClick xmlns:r="http://schemas.openxmlformats.org/officeDocument/2006/relationships" r:id="rId5"/>
          <a:extLst>
            <a:ext uri="{FF2B5EF4-FFF2-40B4-BE49-F238E27FC236}">
              <a16:creationId xmlns:a16="http://schemas.microsoft.com/office/drawing/2014/main" id="{00000000-0008-0000-0600-00001D000000}"/>
            </a:ext>
          </a:extLst>
        </xdr:cNvPr>
        <xdr:cNvSpPr/>
      </xdr:nvSpPr>
      <xdr:spPr>
        <a:xfrm>
          <a:off x="3848101" y="0"/>
          <a:ext cx="77723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457201</xdr:colOff>
      <xdr:row>0</xdr:row>
      <xdr:rowOff>0</xdr:rowOff>
    </xdr:from>
    <xdr:to>
      <xdr:col>6</xdr:col>
      <xdr:colOff>198120</xdr:colOff>
      <xdr:row>0</xdr:row>
      <xdr:rowOff>360000</xdr:rowOff>
    </xdr:to>
    <xdr:sp macro="" textlink="">
      <xdr:nvSpPr>
        <xdr:cNvPr id="30" name="正方形/長方形 29">
          <a:hlinkClick xmlns:r="http://schemas.openxmlformats.org/officeDocument/2006/relationships" r:id="rId6"/>
          <a:extLst>
            <a:ext uri="{FF2B5EF4-FFF2-40B4-BE49-F238E27FC236}">
              <a16:creationId xmlns:a16="http://schemas.microsoft.com/office/drawing/2014/main" id="{00000000-0008-0000-0600-00001E000000}"/>
            </a:ext>
          </a:extLst>
        </xdr:cNvPr>
        <xdr:cNvSpPr/>
      </xdr:nvSpPr>
      <xdr:spPr>
        <a:xfrm>
          <a:off x="4617721" y="0"/>
          <a:ext cx="60959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6</xdr:col>
      <xdr:colOff>190501</xdr:colOff>
      <xdr:row>0</xdr:row>
      <xdr:rowOff>0</xdr:rowOff>
    </xdr:from>
    <xdr:to>
      <xdr:col>7</xdr:col>
      <xdr:colOff>114300</xdr:colOff>
      <xdr:row>0</xdr:row>
      <xdr:rowOff>360000</xdr:rowOff>
    </xdr:to>
    <xdr:sp macro="" textlink="">
      <xdr:nvSpPr>
        <xdr:cNvPr id="31" name="正方形/長方形 30">
          <a:hlinkClick xmlns:r="http://schemas.openxmlformats.org/officeDocument/2006/relationships" r:id="rId7"/>
          <a:extLst>
            <a:ext uri="{FF2B5EF4-FFF2-40B4-BE49-F238E27FC236}">
              <a16:creationId xmlns:a16="http://schemas.microsoft.com/office/drawing/2014/main" id="{00000000-0008-0000-0600-00001F000000}"/>
            </a:ext>
          </a:extLst>
        </xdr:cNvPr>
        <xdr:cNvSpPr/>
      </xdr:nvSpPr>
      <xdr:spPr>
        <a:xfrm>
          <a:off x="5219701" y="0"/>
          <a:ext cx="79247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7</xdr:col>
      <xdr:colOff>106681</xdr:colOff>
      <xdr:row>0</xdr:row>
      <xdr:rowOff>0</xdr:rowOff>
    </xdr:from>
    <xdr:to>
      <xdr:col>7</xdr:col>
      <xdr:colOff>861060</xdr:colOff>
      <xdr:row>0</xdr:row>
      <xdr:rowOff>360000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004561" y="0"/>
          <a:ext cx="754379" cy="360000"/>
        </a:xfrm>
        <a:prstGeom prst="rect">
          <a:avLst/>
        </a:prstGeom>
        <a:solidFill>
          <a:srgbClr val="663300"/>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全国波及</a:t>
          </a:r>
        </a:p>
      </xdr:txBody>
    </xdr:sp>
    <xdr:clientData/>
  </xdr:twoCellAnchor>
  <xdr:twoCellAnchor>
    <xdr:from>
      <xdr:col>8</xdr:col>
      <xdr:colOff>1</xdr:colOff>
      <xdr:row>0</xdr:row>
      <xdr:rowOff>0</xdr:rowOff>
    </xdr:from>
    <xdr:to>
      <xdr:col>8</xdr:col>
      <xdr:colOff>769621</xdr:colOff>
      <xdr:row>0</xdr:row>
      <xdr:rowOff>360000</xdr:rowOff>
    </xdr:to>
    <xdr:sp macro="" textlink="">
      <xdr:nvSpPr>
        <xdr:cNvPr id="33" name="正方形/長方形 32">
          <a:hlinkClick xmlns:r="http://schemas.openxmlformats.org/officeDocument/2006/relationships" r:id="rId1"/>
          <a:extLst>
            <a:ext uri="{FF2B5EF4-FFF2-40B4-BE49-F238E27FC236}">
              <a16:creationId xmlns:a16="http://schemas.microsoft.com/office/drawing/2014/main" id="{00000000-0008-0000-0600-000021000000}"/>
            </a:ext>
          </a:extLst>
        </xdr:cNvPr>
        <xdr:cNvSpPr/>
      </xdr:nvSpPr>
      <xdr:spPr>
        <a:xfrm>
          <a:off x="6766561" y="0"/>
          <a:ext cx="7696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8</xdr:col>
      <xdr:colOff>762000</xdr:colOff>
      <xdr:row>0</xdr:row>
      <xdr:rowOff>0</xdr:rowOff>
    </xdr:from>
    <xdr:to>
      <xdr:col>9</xdr:col>
      <xdr:colOff>792480</xdr:colOff>
      <xdr:row>0</xdr:row>
      <xdr:rowOff>360000</xdr:rowOff>
    </xdr:to>
    <xdr:sp macro="" textlink="">
      <xdr:nvSpPr>
        <xdr:cNvPr id="34" name="正方形/長方形 33">
          <a:hlinkClick xmlns:r="http://schemas.openxmlformats.org/officeDocument/2006/relationships" r:id="rId8"/>
          <a:extLst>
            <a:ext uri="{FF2B5EF4-FFF2-40B4-BE49-F238E27FC236}">
              <a16:creationId xmlns:a16="http://schemas.microsoft.com/office/drawing/2014/main" id="{00000000-0008-0000-0600-000022000000}"/>
            </a:ext>
          </a:extLst>
        </xdr:cNvPr>
        <xdr:cNvSpPr/>
      </xdr:nvSpPr>
      <xdr:spPr>
        <a:xfrm>
          <a:off x="7528560" y="0"/>
          <a:ext cx="89916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9</xdr:col>
      <xdr:colOff>784860</xdr:colOff>
      <xdr:row>0</xdr:row>
      <xdr:rowOff>0</xdr:rowOff>
    </xdr:from>
    <xdr:to>
      <xdr:col>10</xdr:col>
      <xdr:colOff>762000</xdr:colOff>
      <xdr:row>0</xdr:row>
      <xdr:rowOff>360000</xdr:rowOff>
    </xdr:to>
    <xdr:sp macro="" textlink="">
      <xdr:nvSpPr>
        <xdr:cNvPr id="35" name="正方形/長方形 34">
          <a:hlinkClick xmlns:r="http://schemas.openxmlformats.org/officeDocument/2006/relationships" r:id="rId9"/>
          <a:extLst>
            <a:ext uri="{FF2B5EF4-FFF2-40B4-BE49-F238E27FC236}">
              <a16:creationId xmlns:a16="http://schemas.microsoft.com/office/drawing/2014/main" id="{00000000-0008-0000-0600-000023000000}"/>
            </a:ext>
          </a:extLst>
        </xdr:cNvPr>
        <xdr:cNvSpPr/>
      </xdr:nvSpPr>
      <xdr:spPr>
        <a:xfrm>
          <a:off x="8420100" y="0"/>
          <a:ext cx="8458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10</xdr:col>
      <xdr:colOff>754380</xdr:colOff>
      <xdr:row>0</xdr:row>
      <xdr:rowOff>0</xdr:rowOff>
    </xdr:from>
    <xdr:to>
      <xdr:col>11</xdr:col>
      <xdr:colOff>647700</xdr:colOff>
      <xdr:row>0</xdr:row>
      <xdr:rowOff>360000</xdr:rowOff>
    </xdr:to>
    <xdr:sp macro="" textlink="">
      <xdr:nvSpPr>
        <xdr:cNvPr id="36" name="正方形/長方形 35">
          <a:hlinkClick xmlns:r="http://schemas.openxmlformats.org/officeDocument/2006/relationships" r:id="rId10"/>
          <a:extLst>
            <a:ext uri="{FF2B5EF4-FFF2-40B4-BE49-F238E27FC236}">
              <a16:creationId xmlns:a16="http://schemas.microsoft.com/office/drawing/2014/main" id="{00000000-0008-0000-0600-000024000000}"/>
            </a:ext>
          </a:extLst>
        </xdr:cNvPr>
        <xdr:cNvSpPr/>
      </xdr:nvSpPr>
      <xdr:spPr>
        <a:xfrm>
          <a:off x="9258300" y="0"/>
          <a:ext cx="7620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0</xdr:row>
      <xdr:rowOff>361950</xdr:rowOff>
    </xdr:to>
    <xdr:sp macro="" textlink="">
      <xdr:nvSpPr>
        <xdr:cNvPr id="15" name="ホームベース 14">
          <a:hlinkClick xmlns:r="http://schemas.openxmlformats.org/officeDocument/2006/relationships" r:id="rId1"/>
          <a:extLst>
            <a:ext uri="{FF2B5EF4-FFF2-40B4-BE49-F238E27FC236}">
              <a16:creationId xmlns:a16="http://schemas.microsoft.com/office/drawing/2014/main" id="{00000000-0008-0000-0700-00000F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r>
            <a:rPr kumimoji="1" lang="ja-JP" altLang="en-US" sz="1100"/>
            <a:t>整理</a:t>
          </a:r>
        </a:p>
      </xdr:txBody>
    </xdr:sp>
    <xdr:clientData/>
  </xdr:twoCellAnchor>
  <xdr:twoCellAnchor>
    <xdr:from>
      <xdr:col>2</xdr:col>
      <xdr:colOff>807721</xdr:colOff>
      <xdr:row>0</xdr:row>
      <xdr:rowOff>0</xdr:rowOff>
    </xdr:from>
    <xdr:to>
      <xdr:col>2</xdr:col>
      <xdr:colOff>1600201</xdr:colOff>
      <xdr:row>0</xdr:row>
      <xdr:rowOff>360000</xdr:rowOff>
    </xdr:to>
    <xdr:sp macro="" textlink="">
      <xdr:nvSpPr>
        <xdr:cNvPr id="16" name="正方形/長方形 15">
          <a:hlinkClick xmlns:r="http://schemas.openxmlformats.org/officeDocument/2006/relationships" r:id="rId2"/>
          <a:extLst>
            <a:ext uri="{FF2B5EF4-FFF2-40B4-BE49-F238E27FC236}">
              <a16:creationId xmlns:a16="http://schemas.microsoft.com/office/drawing/2014/main" id="{00000000-0008-0000-0700-000010000000}"/>
            </a:ext>
          </a:extLst>
        </xdr:cNvPr>
        <xdr:cNvSpPr/>
      </xdr:nvSpPr>
      <xdr:spPr>
        <a:xfrm>
          <a:off x="1539241" y="0"/>
          <a:ext cx="7924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1607820</xdr:colOff>
      <xdr:row>0</xdr:row>
      <xdr:rowOff>0</xdr:rowOff>
    </xdr:from>
    <xdr:to>
      <xdr:col>3</xdr:col>
      <xdr:colOff>419100</xdr:colOff>
      <xdr:row>0</xdr:row>
      <xdr:rowOff>360000</xdr:rowOff>
    </xdr:to>
    <xdr:sp macro="" textlink="">
      <xdr:nvSpPr>
        <xdr:cNvPr id="17" name="正方形/長方形 16">
          <a:hlinkClick xmlns:r="http://schemas.openxmlformats.org/officeDocument/2006/relationships" r:id="rId3"/>
          <a:extLst>
            <a:ext uri="{FF2B5EF4-FFF2-40B4-BE49-F238E27FC236}">
              <a16:creationId xmlns:a16="http://schemas.microsoft.com/office/drawing/2014/main" id="{00000000-0008-0000-0700-000011000000}"/>
            </a:ext>
          </a:extLst>
        </xdr:cNvPr>
        <xdr:cNvSpPr/>
      </xdr:nvSpPr>
      <xdr:spPr>
        <a:xfrm>
          <a:off x="2339340" y="0"/>
          <a:ext cx="6934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3</xdr:col>
      <xdr:colOff>411481</xdr:colOff>
      <xdr:row>0</xdr:row>
      <xdr:rowOff>0</xdr:rowOff>
    </xdr:from>
    <xdr:to>
      <xdr:col>4</xdr:col>
      <xdr:colOff>259081</xdr:colOff>
      <xdr:row>0</xdr:row>
      <xdr:rowOff>360000</xdr:rowOff>
    </xdr:to>
    <xdr:sp macro="" textlink="">
      <xdr:nvSpPr>
        <xdr:cNvPr id="18" name="正方形/長方形 17">
          <a:hlinkClick xmlns:r="http://schemas.openxmlformats.org/officeDocument/2006/relationships" r:id="rId4"/>
          <a:extLst>
            <a:ext uri="{FF2B5EF4-FFF2-40B4-BE49-F238E27FC236}">
              <a16:creationId xmlns:a16="http://schemas.microsoft.com/office/drawing/2014/main" id="{00000000-0008-0000-0700-000012000000}"/>
            </a:ext>
          </a:extLst>
        </xdr:cNvPr>
        <xdr:cNvSpPr/>
      </xdr:nvSpPr>
      <xdr:spPr>
        <a:xfrm>
          <a:off x="3025141" y="0"/>
          <a:ext cx="7162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259081</xdr:colOff>
      <xdr:row>0</xdr:row>
      <xdr:rowOff>0</xdr:rowOff>
    </xdr:from>
    <xdr:to>
      <xdr:col>5</xdr:col>
      <xdr:colOff>129541</xdr:colOff>
      <xdr:row>0</xdr:row>
      <xdr:rowOff>360000</xdr:rowOff>
    </xdr:to>
    <xdr:sp macro="" textlink="">
      <xdr:nvSpPr>
        <xdr:cNvPr id="19" name="正方形/長方形 18">
          <a:hlinkClick xmlns:r="http://schemas.openxmlformats.org/officeDocument/2006/relationships" r:id="rId5"/>
          <a:extLst>
            <a:ext uri="{FF2B5EF4-FFF2-40B4-BE49-F238E27FC236}">
              <a16:creationId xmlns:a16="http://schemas.microsoft.com/office/drawing/2014/main" id="{00000000-0008-0000-0700-000013000000}"/>
            </a:ext>
          </a:extLst>
        </xdr:cNvPr>
        <xdr:cNvSpPr/>
      </xdr:nvSpPr>
      <xdr:spPr>
        <a:xfrm>
          <a:off x="3741421" y="0"/>
          <a:ext cx="73914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121921</xdr:colOff>
      <xdr:row>0</xdr:row>
      <xdr:rowOff>0</xdr:rowOff>
    </xdr:from>
    <xdr:to>
      <xdr:col>5</xdr:col>
      <xdr:colOff>762001</xdr:colOff>
      <xdr:row>0</xdr:row>
      <xdr:rowOff>360000</xdr:rowOff>
    </xdr:to>
    <xdr:sp macro="" textlink="">
      <xdr:nvSpPr>
        <xdr:cNvPr id="20" name="正方形/長方形 19">
          <a:hlinkClick xmlns:r="http://schemas.openxmlformats.org/officeDocument/2006/relationships" r:id="rId6"/>
          <a:extLst>
            <a:ext uri="{FF2B5EF4-FFF2-40B4-BE49-F238E27FC236}">
              <a16:creationId xmlns:a16="http://schemas.microsoft.com/office/drawing/2014/main" id="{00000000-0008-0000-0700-000014000000}"/>
            </a:ext>
          </a:extLst>
        </xdr:cNvPr>
        <xdr:cNvSpPr/>
      </xdr:nvSpPr>
      <xdr:spPr>
        <a:xfrm>
          <a:off x="4472941" y="0"/>
          <a:ext cx="6400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5</xdr:col>
      <xdr:colOff>769621</xdr:colOff>
      <xdr:row>0</xdr:row>
      <xdr:rowOff>0</xdr:rowOff>
    </xdr:from>
    <xdr:to>
      <xdr:col>6</xdr:col>
      <xdr:colOff>701041</xdr:colOff>
      <xdr:row>0</xdr:row>
      <xdr:rowOff>360000</xdr:rowOff>
    </xdr:to>
    <xdr:sp macro="" textlink="">
      <xdr:nvSpPr>
        <xdr:cNvPr id="21" name="正方形/長方形 20">
          <a:hlinkClick xmlns:r="http://schemas.openxmlformats.org/officeDocument/2006/relationships" r:id="rId7"/>
          <a:extLst>
            <a:ext uri="{FF2B5EF4-FFF2-40B4-BE49-F238E27FC236}">
              <a16:creationId xmlns:a16="http://schemas.microsoft.com/office/drawing/2014/main" id="{00000000-0008-0000-0700-000015000000}"/>
            </a:ext>
          </a:extLst>
        </xdr:cNvPr>
        <xdr:cNvSpPr/>
      </xdr:nvSpPr>
      <xdr:spPr>
        <a:xfrm>
          <a:off x="5120641" y="0"/>
          <a:ext cx="8001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6</xdr:col>
      <xdr:colOff>693420</xdr:colOff>
      <xdr:row>0</xdr:row>
      <xdr:rowOff>0</xdr:rowOff>
    </xdr:from>
    <xdr:to>
      <xdr:col>7</xdr:col>
      <xdr:colOff>678180</xdr:colOff>
      <xdr:row>0</xdr:row>
      <xdr:rowOff>360000</xdr:rowOff>
    </xdr:to>
    <xdr:sp macro="" textlink="">
      <xdr:nvSpPr>
        <xdr:cNvPr id="22" name="正方形/長方形 21">
          <a:hlinkClick xmlns:r="http://schemas.openxmlformats.org/officeDocument/2006/relationships" r:id="rId8"/>
          <a:extLst>
            <a:ext uri="{FF2B5EF4-FFF2-40B4-BE49-F238E27FC236}">
              <a16:creationId xmlns:a16="http://schemas.microsoft.com/office/drawing/2014/main" id="{00000000-0008-0000-0700-000016000000}"/>
            </a:ext>
          </a:extLst>
        </xdr:cNvPr>
        <xdr:cNvSpPr/>
      </xdr:nvSpPr>
      <xdr:spPr>
        <a:xfrm>
          <a:off x="5913120" y="0"/>
          <a:ext cx="85344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7</xdr:col>
      <xdr:colOff>693421</xdr:colOff>
      <xdr:row>0</xdr:row>
      <xdr:rowOff>0</xdr:rowOff>
    </xdr:from>
    <xdr:to>
      <xdr:col>8</xdr:col>
      <xdr:colOff>541020</xdr:colOff>
      <xdr:row>0</xdr:row>
      <xdr:rowOff>360000</xdr:rowOff>
    </xdr:to>
    <xdr:sp macro="" textlink="">
      <xdr:nvSpPr>
        <xdr:cNvPr id="23" name="正方形/長方形 22">
          <a:extLst>
            <a:ext uri="{FF2B5EF4-FFF2-40B4-BE49-F238E27FC236}">
              <a16:creationId xmlns:a16="http://schemas.microsoft.com/office/drawing/2014/main" id="{00000000-0008-0000-0700-000017000000}"/>
            </a:ext>
          </a:extLst>
        </xdr:cNvPr>
        <xdr:cNvSpPr/>
      </xdr:nvSpPr>
      <xdr:spPr>
        <a:xfrm>
          <a:off x="6781801" y="0"/>
          <a:ext cx="716279" cy="360000"/>
        </a:xfrm>
        <a:prstGeom prst="rect">
          <a:avLst/>
        </a:prstGeom>
        <a:solidFill>
          <a:srgbClr val="663300"/>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b="1">
              <a:solidFill>
                <a:schemeClr val="bg1"/>
              </a:solidFill>
            </a:rPr>
            <a:t>DATA</a:t>
          </a:r>
          <a:endParaRPr kumimoji="1" lang="ja-JP" altLang="en-US" sz="1100" b="1">
            <a:solidFill>
              <a:schemeClr val="bg1"/>
            </a:solidFill>
          </a:endParaRPr>
        </a:p>
      </xdr:txBody>
    </xdr:sp>
    <xdr:clientData/>
  </xdr:twoCellAnchor>
  <xdr:twoCellAnchor>
    <xdr:from>
      <xdr:col>8</xdr:col>
      <xdr:colOff>541021</xdr:colOff>
      <xdr:row>0</xdr:row>
      <xdr:rowOff>0</xdr:rowOff>
    </xdr:from>
    <xdr:to>
      <xdr:col>9</xdr:col>
      <xdr:colOff>506251</xdr:colOff>
      <xdr:row>0</xdr:row>
      <xdr:rowOff>360000</xdr:rowOff>
    </xdr:to>
    <xdr:sp macro="" textlink="">
      <xdr:nvSpPr>
        <xdr:cNvPr id="24" name="正方形/長方形 23">
          <a:hlinkClick xmlns:r="http://schemas.openxmlformats.org/officeDocument/2006/relationships" r:id="rId1"/>
          <a:extLst>
            <a:ext uri="{FF2B5EF4-FFF2-40B4-BE49-F238E27FC236}">
              <a16:creationId xmlns:a16="http://schemas.microsoft.com/office/drawing/2014/main" id="{00000000-0008-0000-0700-000018000000}"/>
            </a:ext>
          </a:extLst>
        </xdr:cNvPr>
        <xdr:cNvSpPr/>
      </xdr:nvSpPr>
      <xdr:spPr>
        <a:xfrm>
          <a:off x="7498081" y="0"/>
          <a:ext cx="83391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9</xdr:col>
      <xdr:colOff>504825</xdr:colOff>
      <xdr:row>0</xdr:row>
      <xdr:rowOff>0</xdr:rowOff>
    </xdr:from>
    <xdr:to>
      <xdr:col>10</xdr:col>
      <xdr:colOff>472440</xdr:colOff>
      <xdr:row>0</xdr:row>
      <xdr:rowOff>360000</xdr:rowOff>
    </xdr:to>
    <xdr:sp macro="" textlink="">
      <xdr:nvSpPr>
        <xdr:cNvPr id="25" name="正方形/長方形 24">
          <a:hlinkClick xmlns:r="http://schemas.openxmlformats.org/officeDocument/2006/relationships" r:id="rId9"/>
          <a:extLst>
            <a:ext uri="{FF2B5EF4-FFF2-40B4-BE49-F238E27FC236}">
              <a16:creationId xmlns:a16="http://schemas.microsoft.com/office/drawing/2014/main" id="{00000000-0008-0000-0700-000019000000}"/>
            </a:ext>
          </a:extLst>
        </xdr:cNvPr>
        <xdr:cNvSpPr/>
      </xdr:nvSpPr>
      <xdr:spPr>
        <a:xfrm>
          <a:off x="8330565" y="0"/>
          <a:ext cx="83629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10</xdr:col>
      <xdr:colOff>480060</xdr:colOff>
      <xdr:row>0</xdr:row>
      <xdr:rowOff>0</xdr:rowOff>
    </xdr:from>
    <xdr:to>
      <xdr:col>11</xdr:col>
      <xdr:colOff>480060</xdr:colOff>
      <xdr:row>0</xdr:row>
      <xdr:rowOff>360000</xdr:rowOff>
    </xdr:to>
    <xdr:sp macro="" textlink="">
      <xdr:nvSpPr>
        <xdr:cNvPr id="26" name="正方形/長方形 25">
          <a:hlinkClick xmlns:r="http://schemas.openxmlformats.org/officeDocument/2006/relationships" r:id="rId10"/>
          <a:extLst>
            <a:ext uri="{FF2B5EF4-FFF2-40B4-BE49-F238E27FC236}">
              <a16:creationId xmlns:a16="http://schemas.microsoft.com/office/drawing/2014/main" id="{00000000-0008-0000-0700-00001A000000}"/>
            </a:ext>
          </a:extLst>
        </xdr:cNvPr>
        <xdr:cNvSpPr/>
      </xdr:nvSpPr>
      <xdr:spPr>
        <a:xfrm>
          <a:off x="9174480" y="0"/>
          <a:ext cx="8686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0</xdr:row>
      <xdr:rowOff>361950</xdr:rowOff>
    </xdr:to>
    <xdr:sp macro="" textlink="">
      <xdr:nvSpPr>
        <xdr:cNvPr id="3" name="ホームベース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埼玉県各種係数</a:t>
          </a:r>
        </a:p>
      </xdr:txBody>
    </xdr:sp>
    <xdr:clientData/>
  </xdr:twoCellAnchor>
  <xdr:twoCellAnchor>
    <xdr:from>
      <xdr:col>2</xdr:col>
      <xdr:colOff>891540</xdr:colOff>
      <xdr:row>0</xdr:row>
      <xdr:rowOff>0</xdr:rowOff>
    </xdr:from>
    <xdr:to>
      <xdr:col>2</xdr:col>
      <xdr:colOff>1638301</xdr:colOff>
      <xdr:row>0</xdr:row>
      <xdr:rowOff>360000</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1623060" y="0"/>
          <a:ext cx="746761"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1630681</xdr:colOff>
      <xdr:row>0</xdr:row>
      <xdr:rowOff>0</xdr:rowOff>
    </xdr:from>
    <xdr:to>
      <xdr:col>3</xdr:col>
      <xdr:colOff>411481</xdr:colOff>
      <xdr:row>0</xdr:row>
      <xdr:rowOff>360000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00000000-0008-0000-0800-000005000000}"/>
            </a:ext>
          </a:extLst>
        </xdr:cNvPr>
        <xdr:cNvSpPr/>
      </xdr:nvSpPr>
      <xdr:spPr>
        <a:xfrm>
          <a:off x="2362201" y="0"/>
          <a:ext cx="6553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3</xdr:col>
      <xdr:colOff>411481</xdr:colOff>
      <xdr:row>0</xdr:row>
      <xdr:rowOff>0</xdr:rowOff>
    </xdr:from>
    <xdr:to>
      <xdr:col>4</xdr:col>
      <xdr:colOff>213360</xdr:colOff>
      <xdr:row>0</xdr:row>
      <xdr:rowOff>360000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00000000-0008-0000-0800-000006000000}"/>
            </a:ext>
          </a:extLst>
        </xdr:cNvPr>
        <xdr:cNvSpPr/>
      </xdr:nvSpPr>
      <xdr:spPr>
        <a:xfrm>
          <a:off x="3017521" y="0"/>
          <a:ext cx="67055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198121</xdr:colOff>
      <xdr:row>0</xdr:row>
      <xdr:rowOff>0</xdr:rowOff>
    </xdr:from>
    <xdr:to>
      <xdr:col>5</xdr:col>
      <xdr:colOff>60960</xdr:colOff>
      <xdr:row>0</xdr:row>
      <xdr:rowOff>360000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0000000-0008-0000-0800-000007000000}"/>
            </a:ext>
          </a:extLst>
        </xdr:cNvPr>
        <xdr:cNvSpPr/>
      </xdr:nvSpPr>
      <xdr:spPr>
        <a:xfrm>
          <a:off x="3672841" y="0"/>
          <a:ext cx="73151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53341</xdr:colOff>
      <xdr:row>0</xdr:row>
      <xdr:rowOff>0</xdr:rowOff>
    </xdr:from>
    <xdr:to>
      <xdr:col>5</xdr:col>
      <xdr:colOff>769621</xdr:colOff>
      <xdr:row>0</xdr:row>
      <xdr:rowOff>360000</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0000000-0008-0000-0800-000008000000}"/>
            </a:ext>
          </a:extLst>
        </xdr:cNvPr>
        <xdr:cNvSpPr/>
      </xdr:nvSpPr>
      <xdr:spPr>
        <a:xfrm>
          <a:off x="4396741" y="0"/>
          <a:ext cx="7162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5</xdr:col>
      <xdr:colOff>762001</xdr:colOff>
      <xdr:row>0</xdr:row>
      <xdr:rowOff>0</xdr:rowOff>
    </xdr:from>
    <xdr:to>
      <xdr:col>6</xdr:col>
      <xdr:colOff>754380</xdr:colOff>
      <xdr:row>0</xdr:row>
      <xdr:rowOff>360000</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00000000-0008-0000-0800-000009000000}"/>
            </a:ext>
          </a:extLst>
        </xdr:cNvPr>
        <xdr:cNvSpPr/>
      </xdr:nvSpPr>
      <xdr:spPr>
        <a:xfrm>
          <a:off x="5105401" y="0"/>
          <a:ext cx="86105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6</xdr:col>
      <xdr:colOff>754381</xdr:colOff>
      <xdr:row>0</xdr:row>
      <xdr:rowOff>0</xdr:rowOff>
    </xdr:from>
    <xdr:to>
      <xdr:col>7</xdr:col>
      <xdr:colOff>685801</xdr:colOff>
      <xdr:row>0</xdr:row>
      <xdr:rowOff>360000</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00000000-0008-0000-0800-00000A000000}"/>
            </a:ext>
          </a:extLst>
        </xdr:cNvPr>
        <xdr:cNvSpPr/>
      </xdr:nvSpPr>
      <xdr:spPr>
        <a:xfrm>
          <a:off x="5966461" y="0"/>
          <a:ext cx="8001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7</xdr:col>
      <xdr:colOff>693421</xdr:colOff>
      <xdr:row>0</xdr:row>
      <xdr:rowOff>0</xdr:rowOff>
    </xdr:from>
    <xdr:to>
      <xdr:col>8</xdr:col>
      <xdr:colOff>579121</xdr:colOff>
      <xdr:row>0</xdr:row>
      <xdr:rowOff>360000</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00000000-0008-0000-0800-00000B000000}"/>
            </a:ext>
          </a:extLst>
        </xdr:cNvPr>
        <xdr:cNvSpPr/>
      </xdr:nvSpPr>
      <xdr:spPr>
        <a:xfrm>
          <a:off x="6774181" y="0"/>
          <a:ext cx="7543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8</xdr:col>
      <xdr:colOff>579120</xdr:colOff>
      <xdr:row>0</xdr:row>
      <xdr:rowOff>0</xdr:rowOff>
    </xdr:from>
    <xdr:to>
      <xdr:col>9</xdr:col>
      <xdr:colOff>515775</xdr:colOff>
      <xdr:row>0</xdr:row>
      <xdr:rowOff>360000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528560" y="0"/>
          <a:ext cx="805335" cy="360000"/>
        </a:xfrm>
        <a:prstGeom prst="rect">
          <a:avLst/>
        </a:prstGeom>
        <a:solidFill>
          <a:schemeClr val="tx1"/>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埼玉係数</a:t>
          </a:r>
        </a:p>
      </xdr:txBody>
    </xdr:sp>
    <xdr:clientData/>
  </xdr:twoCellAnchor>
  <xdr:twoCellAnchor>
    <xdr:from>
      <xdr:col>9</xdr:col>
      <xdr:colOff>514350</xdr:colOff>
      <xdr:row>0</xdr:row>
      <xdr:rowOff>0</xdr:rowOff>
    </xdr:from>
    <xdr:to>
      <xdr:col>10</xdr:col>
      <xdr:colOff>518159</xdr:colOff>
      <xdr:row>0</xdr:row>
      <xdr:rowOff>360000</xdr:rowOff>
    </xdr:to>
    <xdr:sp macro="" textlink="">
      <xdr:nvSpPr>
        <xdr:cNvPr id="13" name="正方形/長方形 12">
          <a:hlinkClick xmlns:r="http://schemas.openxmlformats.org/officeDocument/2006/relationships" r:id="rId1"/>
          <a:extLst>
            <a:ext uri="{FF2B5EF4-FFF2-40B4-BE49-F238E27FC236}">
              <a16:creationId xmlns:a16="http://schemas.microsoft.com/office/drawing/2014/main" id="{00000000-0008-0000-0800-00000D000000}"/>
            </a:ext>
          </a:extLst>
        </xdr:cNvPr>
        <xdr:cNvSpPr/>
      </xdr:nvSpPr>
      <xdr:spPr>
        <a:xfrm>
          <a:off x="8332470" y="0"/>
          <a:ext cx="87248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10</xdr:col>
      <xdr:colOff>510540</xdr:colOff>
      <xdr:row>0</xdr:row>
      <xdr:rowOff>0</xdr:rowOff>
    </xdr:from>
    <xdr:to>
      <xdr:col>11</xdr:col>
      <xdr:colOff>502920</xdr:colOff>
      <xdr:row>0</xdr:row>
      <xdr:rowOff>360000</xdr:rowOff>
    </xdr:to>
    <xdr:sp macro="" textlink="">
      <xdr:nvSpPr>
        <xdr:cNvPr id="14" name="正方形/長方形 13">
          <a:hlinkClick xmlns:r="http://schemas.openxmlformats.org/officeDocument/2006/relationships" r:id="rId10"/>
          <a:extLst>
            <a:ext uri="{FF2B5EF4-FFF2-40B4-BE49-F238E27FC236}">
              <a16:creationId xmlns:a16="http://schemas.microsoft.com/office/drawing/2014/main" id="{00000000-0008-0000-0800-00000E000000}"/>
            </a:ext>
          </a:extLst>
        </xdr:cNvPr>
        <xdr:cNvSpPr/>
      </xdr:nvSpPr>
      <xdr:spPr>
        <a:xfrm>
          <a:off x="9197340" y="0"/>
          <a:ext cx="86106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609600</xdr:colOff>
      <xdr:row>0</xdr:row>
      <xdr:rowOff>361950</xdr:rowOff>
    </xdr:to>
    <xdr:sp macro="" textlink="">
      <xdr:nvSpPr>
        <xdr:cNvPr id="4" name="ホームベース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全国各種係数</a:t>
          </a:r>
        </a:p>
      </xdr:txBody>
    </xdr:sp>
    <xdr:clientData/>
  </xdr:twoCellAnchor>
  <xdr:twoCellAnchor>
    <xdr:from>
      <xdr:col>2</xdr:col>
      <xdr:colOff>822961</xdr:colOff>
      <xdr:row>0</xdr:row>
      <xdr:rowOff>0</xdr:rowOff>
    </xdr:from>
    <xdr:to>
      <xdr:col>2</xdr:col>
      <xdr:colOff>1653541</xdr:colOff>
      <xdr:row>0</xdr:row>
      <xdr:rowOff>360000</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554481" y="0"/>
          <a:ext cx="83058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1653541</xdr:colOff>
      <xdr:row>0</xdr:row>
      <xdr:rowOff>0</xdr:rowOff>
    </xdr:from>
    <xdr:to>
      <xdr:col>3</xdr:col>
      <xdr:colOff>502921</xdr:colOff>
      <xdr:row>0</xdr:row>
      <xdr:rowOff>360000</xdr:rowOff>
    </xdr:to>
    <xdr:sp macro="" textlink="">
      <xdr:nvSpPr>
        <xdr:cNvPr id="6" name="正方形/長方形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2385061" y="0"/>
          <a:ext cx="7239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3</xdr:col>
      <xdr:colOff>502921</xdr:colOff>
      <xdr:row>0</xdr:row>
      <xdr:rowOff>0</xdr:rowOff>
    </xdr:from>
    <xdr:to>
      <xdr:col>4</xdr:col>
      <xdr:colOff>312420</xdr:colOff>
      <xdr:row>0</xdr:row>
      <xdr:rowOff>360000</xdr:rowOff>
    </xdr:to>
    <xdr:sp macro="" textlink="">
      <xdr:nvSpPr>
        <xdr:cNvPr id="7" name="正方形/長方形 6">
          <a:hlinkClick xmlns:r="http://schemas.openxmlformats.org/officeDocument/2006/relationships" r:id="rId4"/>
          <a:extLst>
            <a:ext uri="{FF2B5EF4-FFF2-40B4-BE49-F238E27FC236}">
              <a16:creationId xmlns:a16="http://schemas.microsoft.com/office/drawing/2014/main" id="{00000000-0008-0000-0900-000007000000}"/>
            </a:ext>
          </a:extLst>
        </xdr:cNvPr>
        <xdr:cNvSpPr/>
      </xdr:nvSpPr>
      <xdr:spPr>
        <a:xfrm>
          <a:off x="3108961" y="0"/>
          <a:ext cx="67817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4</xdr:col>
      <xdr:colOff>304801</xdr:colOff>
      <xdr:row>0</xdr:row>
      <xdr:rowOff>0</xdr:rowOff>
    </xdr:from>
    <xdr:to>
      <xdr:col>5</xdr:col>
      <xdr:colOff>213360</xdr:colOff>
      <xdr:row>0</xdr:row>
      <xdr:rowOff>360000</xdr:rowOff>
    </xdr:to>
    <xdr:sp macro="" textlink="">
      <xdr:nvSpPr>
        <xdr:cNvPr id="8" name="正方形/長方形 7">
          <a:hlinkClick xmlns:r="http://schemas.openxmlformats.org/officeDocument/2006/relationships" r:id="rId5"/>
          <a:extLst>
            <a:ext uri="{FF2B5EF4-FFF2-40B4-BE49-F238E27FC236}">
              <a16:creationId xmlns:a16="http://schemas.microsoft.com/office/drawing/2014/main" id="{00000000-0008-0000-0900-000008000000}"/>
            </a:ext>
          </a:extLst>
        </xdr:cNvPr>
        <xdr:cNvSpPr/>
      </xdr:nvSpPr>
      <xdr:spPr>
        <a:xfrm>
          <a:off x="3779521" y="0"/>
          <a:ext cx="77723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5</xdr:col>
      <xdr:colOff>213361</xdr:colOff>
      <xdr:row>0</xdr:row>
      <xdr:rowOff>0</xdr:rowOff>
    </xdr:from>
    <xdr:to>
      <xdr:col>5</xdr:col>
      <xdr:colOff>853440</xdr:colOff>
      <xdr:row>0</xdr:row>
      <xdr:rowOff>360000</xdr:rowOff>
    </xdr:to>
    <xdr:sp macro="" textlink="">
      <xdr:nvSpPr>
        <xdr:cNvPr id="9" name="正方形/長方形 8">
          <a:hlinkClick xmlns:r="http://schemas.openxmlformats.org/officeDocument/2006/relationships" r:id="rId6"/>
          <a:extLst>
            <a:ext uri="{FF2B5EF4-FFF2-40B4-BE49-F238E27FC236}">
              <a16:creationId xmlns:a16="http://schemas.microsoft.com/office/drawing/2014/main" id="{00000000-0008-0000-0900-000009000000}"/>
            </a:ext>
          </a:extLst>
        </xdr:cNvPr>
        <xdr:cNvSpPr/>
      </xdr:nvSpPr>
      <xdr:spPr>
        <a:xfrm>
          <a:off x="4556761" y="0"/>
          <a:ext cx="64007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5</xdr:col>
      <xdr:colOff>861061</xdr:colOff>
      <xdr:row>0</xdr:row>
      <xdr:rowOff>0</xdr:rowOff>
    </xdr:from>
    <xdr:to>
      <xdr:col>6</xdr:col>
      <xdr:colOff>807720</xdr:colOff>
      <xdr:row>0</xdr:row>
      <xdr:rowOff>360000</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00000000-0008-0000-0900-00000A000000}"/>
            </a:ext>
          </a:extLst>
        </xdr:cNvPr>
        <xdr:cNvSpPr/>
      </xdr:nvSpPr>
      <xdr:spPr>
        <a:xfrm>
          <a:off x="5204461" y="0"/>
          <a:ext cx="81533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6</xdr:col>
      <xdr:colOff>815341</xdr:colOff>
      <xdr:row>0</xdr:row>
      <xdr:rowOff>0</xdr:rowOff>
    </xdr:from>
    <xdr:to>
      <xdr:col>7</xdr:col>
      <xdr:colOff>746761</xdr:colOff>
      <xdr:row>0</xdr:row>
      <xdr:rowOff>360000</xdr:rowOff>
    </xdr:to>
    <xdr:sp macro="" textlink="">
      <xdr:nvSpPr>
        <xdr:cNvPr id="11" name="正方形/長方形 10">
          <a:hlinkClick xmlns:r="http://schemas.openxmlformats.org/officeDocument/2006/relationships" r:id="rId8"/>
          <a:extLst>
            <a:ext uri="{FF2B5EF4-FFF2-40B4-BE49-F238E27FC236}">
              <a16:creationId xmlns:a16="http://schemas.microsoft.com/office/drawing/2014/main" id="{00000000-0008-0000-0900-00000B000000}"/>
            </a:ext>
          </a:extLst>
        </xdr:cNvPr>
        <xdr:cNvSpPr/>
      </xdr:nvSpPr>
      <xdr:spPr>
        <a:xfrm>
          <a:off x="6027421" y="0"/>
          <a:ext cx="80010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7</xdr:col>
      <xdr:colOff>746761</xdr:colOff>
      <xdr:row>0</xdr:row>
      <xdr:rowOff>0</xdr:rowOff>
    </xdr:from>
    <xdr:to>
      <xdr:col>8</xdr:col>
      <xdr:colOff>548641</xdr:colOff>
      <xdr:row>0</xdr:row>
      <xdr:rowOff>360000</xdr:rowOff>
    </xdr:to>
    <xdr:sp macro="" textlink="">
      <xdr:nvSpPr>
        <xdr:cNvPr id="12" name="正方形/長方形 11">
          <a:hlinkClick xmlns:r="http://schemas.openxmlformats.org/officeDocument/2006/relationships" r:id="rId9"/>
          <a:extLst>
            <a:ext uri="{FF2B5EF4-FFF2-40B4-BE49-F238E27FC236}">
              <a16:creationId xmlns:a16="http://schemas.microsoft.com/office/drawing/2014/main" id="{00000000-0008-0000-0900-00000C000000}"/>
            </a:ext>
          </a:extLst>
        </xdr:cNvPr>
        <xdr:cNvSpPr/>
      </xdr:nvSpPr>
      <xdr:spPr>
        <a:xfrm>
          <a:off x="6827521" y="0"/>
          <a:ext cx="67056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8</xdr:col>
      <xdr:colOff>548640</xdr:colOff>
      <xdr:row>0</xdr:row>
      <xdr:rowOff>0</xdr:rowOff>
    </xdr:from>
    <xdr:to>
      <xdr:col>9</xdr:col>
      <xdr:colOff>515775</xdr:colOff>
      <xdr:row>0</xdr:row>
      <xdr:rowOff>360000</xdr:rowOff>
    </xdr:to>
    <xdr:sp macro="" textlink="">
      <xdr:nvSpPr>
        <xdr:cNvPr id="13" name="正方形/長方形 12">
          <a:hlinkClick xmlns:r="http://schemas.openxmlformats.org/officeDocument/2006/relationships" r:id="rId10"/>
          <a:extLst>
            <a:ext uri="{FF2B5EF4-FFF2-40B4-BE49-F238E27FC236}">
              <a16:creationId xmlns:a16="http://schemas.microsoft.com/office/drawing/2014/main" id="{00000000-0008-0000-0900-00000D000000}"/>
            </a:ext>
          </a:extLst>
        </xdr:cNvPr>
        <xdr:cNvSpPr/>
      </xdr:nvSpPr>
      <xdr:spPr>
        <a:xfrm>
          <a:off x="7498080" y="0"/>
          <a:ext cx="83581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9</xdr:col>
      <xdr:colOff>514350</xdr:colOff>
      <xdr:row>0</xdr:row>
      <xdr:rowOff>0</xdr:rowOff>
    </xdr:from>
    <xdr:to>
      <xdr:col>10</xdr:col>
      <xdr:colOff>502920</xdr:colOff>
      <xdr:row>0</xdr:row>
      <xdr:rowOff>360000</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8332470" y="0"/>
          <a:ext cx="857250" cy="360000"/>
        </a:xfrm>
        <a:prstGeom prst="rect">
          <a:avLst/>
        </a:prstGeom>
        <a:solidFill>
          <a:schemeClr val="tx1"/>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全国係数</a:t>
          </a:r>
        </a:p>
      </xdr:txBody>
    </xdr:sp>
    <xdr:clientData/>
  </xdr:twoCellAnchor>
  <xdr:twoCellAnchor>
    <xdr:from>
      <xdr:col>10</xdr:col>
      <xdr:colOff>502920</xdr:colOff>
      <xdr:row>0</xdr:row>
      <xdr:rowOff>0</xdr:rowOff>
    </xdr:from>
    <xdr:to>
      <xdr:col>11</xdr:col>
      <xdr:colOff>480060</xdr:colOff>
      <xdr:row>0</xdr:row>
      <xdr:rowOff>360000</xdr:rowOff>
    </xdr:to>
    <xdr:sp macro="" textlink="">
      <xdr:nvSpPr>
        <xdr:cNvPr id="15" name="正方形/長方形 14">
          <a:hlinkClick xmlns:r="http://schemas.openxmlformats.org/officeDocument/2006/relationships" r:id="rId1"/>
          <a:extLst>
            <a:ext uri="{FF2B5EF4-FFF2-40B4-BE49-F238E27FC236}">
              <a16:creationId xmlns:a16="http://schemas.microsoft.com/office/drawing/2014/main" id="{00000000-0008-0000-0900-00000F000000}"/>
            </a:ext>
          </a:extLst>
        </xdr:cNvPr>
        <xdr:cNvSpPr/>
      </xdr:nvSpPr>
      <xdr:spPr>
        <a:xfrm>
          <a:off x="9189720" y="0"/>
          <a:ext cx="84582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建設係数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21167</xdr:colOff>
      <xdr:row>19</xdr:row>
      <xdr:rowOff>127000</xdr:rowOff>
    </xdr:from>
    <xdr:to>
      <xdr:col>7</xdr:col>
      <xdr:colOff>349250</xdr:colOff>
      <xdr:row>20</xdr:row>
      <xdr:rowOff>190501</xdr:rowOff>
    </xdr:to>
    <xdr:sp macro="" textlink="">
      <xdr:nvSpPr>
        <xdr:cNvPr id="2" name="右矢印 1">
          <a:extLst>
            <a:ext uri="{FF2B5EF4-FFF2-40B4-BE49-F238E27FC236}">
              <a16:creationId xmlns:a16="http://schemas.microsoft.com/office/drawing/2014/main" id="{00000000-0008-0000-0A00-000002000000}"/>
            </a:ext>
          </a:extLst>
        </xdr:cNvPr>
        <xdr:cNvSpPr/>
      </xdr:nvSpPr>
      <xdr:spPr>
        <a:xfrm>
          <a:off x="5478992" y="3460750"/>
          <a:ext cx="328083" cy="215901"/>
        </a:xfrm>
        <a:prstGeom prst="rightArrow">
          <a:avLst/>
        </a:prstGeom>
        <a:solidFill>
          <a:srgbClr val="FFCC66"/>
        </a:solidFill>
        <a:ln w="19050" cmpd="sng">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b="0" cap="none" spc="0">
            <a:ln w="317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xdr:col>
      <xdr:colOff>0</xdr:colOff>
      <xdr:row>0</xdr:row>
      <xdr:rowOff>0</xdr:rowOff>
    </xdr:from>
    <xdr:to>
      <xdr:col>2</xdr:col>
      <xdr:colOff>609600</xdr:colOff>
      <xdr:row>0</xdr:row>
      <xdr:rowOff>361950</xdr:rowOff>
    </xdr:to>
    <xdr:sp macro="" textlink="">
      <xdr:nvSpPr>
        <xdr:cNvPr id="4" name="ホームベース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23825" y="0"/>
          <a:ext cx="1295400" cy="361950"/>
        </a:xfrm>
        <a:prstGeom prst="homePlate">
          <a:avLst/>
        </a:prstGeom>
        <a:solidFill>
          <a:schemeClr val="accent4">
            <a:lumMod val="20000"/>
            <a:lumOff val="80000"/>
          </a:schemeClr>
        </a:solidFill>
        <a:ln w="28575">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建設部門係数</a:t>
          </a:r>
        </a:p>
      </xdr:txBody>
    </xdr:sp>
    <xdr:clientData/>
  </xdr:twoCellAnchor>
  <xdr:twoCellAnchor>
    <xdr:from>
      <xdr:col>2</xdr:col>
      <xdr:colOff>811531</xdr:colOff>
      <xdr:row>0</xdr:row>
      <xdr:rowOff>0</xdr:rowOff>
    </xdr:from>
    <xdr:to>
      <xdr:col>2</xdr:col>
      <xdr:colOff>1581150</xdr:colOff>
      <xdr:row>0</xdr:row>
      <xdr:rowOff>360000</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a:off x="1544956" y="0"/>
          <a:ext cx="769619"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操作説明</a:t>
          </a:r>
        </a:p>
      </xdr:txBody>
    </xdr:sp>
    <xdr:clientData/>
  </xdr:twoCellAnchor>
  <xdr:twoCellAnchor>
    <xdr:from>
      <xdr:col>2</xdr:col>
      <xdr:colOff>1573530</xdr:colOff>
      <xdr:row>0</xdr:row>
      <xdr:rowOff>0</xdr:rowOff>
    </xdr:from>
    <xdr:to>
      <xdr:col>3</xdr:col>
      <xdr:colOff>333375</xdr:colOff>
      <xdr:row>0</xdr:row>
      <xdr:rowOff>360000</xdr:rowOff>
    </xdr:to>
    <xdr:sp macro="" textlink="">
      <xdr:nvSpPr>
        <xdr:cNvPr id="6" name="正方形/長方形 5">
          <a:hlinkClick xmlns:r="http://schemas.openxmlformats.org/officeDocument/2006/relationships" r:id="rId2"/>
          <a:extLst>
            <a:ext uri="{FF2B5EF4-FFF2-40B4-BE49-F238E27FC236}">
              <a16:creationId xmlns:a16="http://schemas.microsoft.com/office/drawing/2014/main" id="{00000000-0008-0000-0A00-000006000000}"/>
            </a:ext>
          </a:extLst>
        </xdr:cNvPr>
        <xdr:cNvSpPr/>
      </xdr:nvSpPr>
      <xdr:spPr>
        <a:xfrm>
          <a:off x="2306955" y="0"/>
          <a:ext cx="68389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入　力</a:t>
          </a:r>
        </a:p>
      </xdr:txBody>
    </xdr:sp>
    <xdr:clientData/>
  </xdr:twoCellAnchor>
  <xdr:twoCellAnchor>
    <xdr:from>
      <xdr:col>3</xdr:col>
      <xdr:colOff>331470</xdr:colOff>
      <xdr:row>0</xdr:row>
      <xdr:rowOff>0</xdr:rowOff>
    </xdr:from>
    <xdr:to>
      <xdr:col>5</xdr:col>
      <xdr:colOff>333375</xdr:colOff>
      <xdr:row>0</xdr:row>
      <xdr:rowOff>360000</xdr:rowOff>
    </xdr:to>
    <xdr:sp macro="" textlink="">
      <xdr:nvSpPr>
        <xdr:cNvPr id="7" name="正方形/長方形 6">
          <a:hlinkClick xmlns:r="http://schemas.openxmlformats.org/officeDocument/2006/relationships" r:id="rId3"/>
          <a:extLst>
            <a:ext uri="{FF2B5EF4-FFF2-40B4-BE49-F238E27FC236}">
              <a16:creationId xmlns:a16="http://schemas.microsoft.com/office/drawing/2014/main" id="{00000000-0008-0000-0A00-000007000000}"/>
            </a:ext>
          </a:extLst>
        </xdr:cNvPr>
        <xdr:cNvSpPr/>
      </xdr:nvSpPr>
      <xdr:spPr>
        <a:xfrm>
          <a:off x="2988945" y="0"/>
          <a:ext cx="80200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定　義</a:t>
          </a:r>
        </a:p>
      </xdr:txBody>
    </xdr:sp>
    <xdr:clientData/>
  </xdr:twoCellAnchor>
  <xdr:twoCellAnchor>
    <xdr:from>
      <xdr:col>5</xdr:col>
      <xdr:colOff>331470</xdr:colOff>
      <xdr:row>0</xdr:row>
      <xdr:rowOff>0</xdr:rowOff>
    </xdr:from>
    <xdr:to>
      <xdr:col>6</xdr:col>
      <xdr:colOff>323850</xdr:colOff>
      <xdr:row>0</xdr:row>
      <xdr:rowOff>360000</xdr:rowOff>
    </xdr:to>
    <xdr:sp macro="" textlink="">
      <xdr:nvSpPr>
        <xdr:cNvPr id="8" name="正方形/長方形 7">
          <a:hlinkClick xmlns:r="http://schemas.openxmlformats.org/officeDocument/2006/relationships" r:id="rId4"/>
          <a:extLst>
            <a:ext uri="{FF2B5EF4-FFF2-40B4-BE49-F238E27FC236}">
              <a16:creationId xmlns:a16="http://schemas.microsoft.com/office/drawing/2014/main" id="{00000000-0008-0000-0A00-000008000000}"/>
            </a:ext>
          </a:extLst>
        </xdr:cNvPr>
        <xdr:cNvSpPr/>
      </xdr:nvSpPr>
      <xdr:spPr>
        <a:xfrm>
          <a:off x="3789045" y="0"/>
          <a:ext cx="70675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報 告 書</a:t>
          </a:r>
        </a:p>
      </xdr:txBody>
    </xdr:sp>
    <xdr:clientData/>
  </xdr:twoCellAnchor>
  <xdr:twoCellAnchor>
    <xdr:from>
      <xdr:col>6</xdr:col>
      <xdr:colOff>320041</xdr:colOff>
      <xdr:row>0</xdr:row>
      <xdr:rowOff>0</xdr:rowOff>
    </xdr:from>
    <xdr:to>
      <xdr:col>7</xdr:col>
      <xdr:colOff>161926</xdr:colOff>
      <xdr:row>0</xdr:row>
      <xdr:rowOff>360000</xdr:rowOff>
    </xdr:to>
    <xdr:sp macro="" textlink="">
      <xdr:nvSpPr>
        <xdr:cNvPr id="9" name="正方形/長方形 8">
          <a:hlinkClick xmlns:r="http://schemas.openxmlformats.org/officeDocument/2006/relationships" r:id="rId5"/>
          <a:extLst>
            <a:ext uri="{FF2B5EF4-FFF2-40B4-BE49-F238E27FC236}">
              <a16:creationId xmlns:a16="http://schemas.microsoft.com/office/drawing/2014/main" id="{00000000-0008-0000-0A00-000009000000}"/>
            </a:ext>
          </a:extLst>
        </xdr:cNvPr>
        <xdr:cNvSpPr/>
      </xdr:nvSpPr>
      <xdr:spPr>
        <a:xfrm>
          <a:off x="4491991" y="0"/>
          <a:ext cx="65151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flow</a:t>
          </a:r>
          <a:endParaRPr kumimoji="1" lang="ja-JP" altLang="en-US" sz="1100"/>
        </a:p>
      </xdr:txBody>
    </xdr:sp>
    <xdr:clientData/>
  </xdr:twoCellAnchor>
  <xdr:twoCellAnchor>
    <xdr:from>
      <xdr:col>7</xdr:col>
      <xdr:colOff>152400</xdr:colOff>
      <xdr:row>0</xdr:row>
      <xdr:rowOff>0</xdr:rowOff>
    </xdr:from>
    <xdr:to>
      <xdr:col>9</xdr:col>
      <xdr:colOff>510540</xdr:colOff>
      <xdr:row>0</xdr:row>
      <xdr:rowOff>363810</xdr:rowOff>
    </xdr:to>
    <xdr:sp macro="" textlink="">
      <xdr:nvSpPr>
        <xdr:cNvPr id="10" name="正方形/長方形 9">
          <a:hlinkClick xmlns:r="http://schemas.openxmlformats.org/officeDocument/2006/relationships" r:id="rId6"/>
          <a:extLst>
            <a:ext uri="{FF2B5EF4-FFF2-40B4-BE49-F238E27FC236}">
              <a16:creationId xmlns:a16="http://schemas.microsoft.com/office/drawing/2014/main" id="{00000000-0008-0000-0A00-00000A000000}"/>
            </a:ext>
          </a:extLst>
        </xdr:cNvPr>
        <xdr:cNvSpPr/>
      </xdr:nvSpPr>
      <xdr:spPr>
        <a:xfrm>
          <a:off x="5133975" y="0"/>
          <a:ext cx="805815" cy="36381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埼玉波及</a:t>
          </a:r>
        </a:p>
      </xdr:txBody>
    </xdr:sp>
    <xdr:clientData/>
  </xdr:twoCellAnchor>
  <xdr:twoCellAnchor>
    <xdr:from>
      <xdr:col>9</xdr:col>
      <xdr:colOff>506730</xdr:colOff>
      <xdr:row>0</xdr:row>
      <xdr:rowOff>0</xdr:rowOff>
    </xdr:from>
    <xdr:to>
      <xdr:col>11</xdr:col>
      <xdr:colOff>523875</xdr:colOff>
      <xdr:row>0</xdr:row>
      <xdr:rowOff>360000</xdr:rowOff>
    </xdr:to>
    <xdr:sp macro="" textlink="">
      <xdr:nvSpPr>
        <xdr:cNvPr id="11" name="正方形/長方形 10">
          <a:hlinkClick xmlns:r="http://schemas.openxmlformats.org/officeDocument/2006/relationships" r:id="rId7"/>
          <a:extLst>
            <a:ext uri="{FF2B5EF4-FFF2-40B4-BE49-F238E27FC236}">
              <a16:creationId xmlns:a16="http://schemas.microsoft.com/office/drawing/2014/main" id="{00000000-0008-0000-0A00-00000B000000}"/>
            </a:ext>
          </a:extLst>
        </xdr:cNvPr>
        <xdr:cNvSpPr/>
      </xdr:nvSpPr>
      <xdr:spPr>
        <a:xfrm>
          <a:off x="5935980" y="0"/>
          <a:ext cx="750570"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全国波及</a:t>
          </a:r>
        </a:p>
      </xdr:txBody>
    </xdr:sp>
    <xdr:clientData/>
  </xdr:twoCellAnchor>
  <xdr:twoCellAnchor>
    <xdr:from>
      <xdr:col>11</xdr:col>
      <xdr:colOff>521970</xdr:colOff>
      <xdr:row>0</xdr:row>
      <xdr:rowOff>0</xdr:rowOff>
    </xdr:from>
    <xdr:to>
      <xdr:col>12</xdr:col>
      <xdr:colOff>361950</xdr:colOff>
      <xdr:row>0</xdr:row>
      <xdr:rowOff>360000</xdr:rowOff>
    </xdr:to>
    <xdr:sp macro="" textlink="">
      <xdr:nvSpPr>
        <xdr:cNvPr id="12" name="正方形/長方形 11">
          <a:hlinkClick xmlns:r="http://schemas.openxmlformats.org/officeDocument/2006/relationships" r:id="rId8"/>
          <a:extLst>
            <a:ext uri="{FF2B5EF4-FFF2-40B4-BE49-F238E27FC236}">
              <a16:creationId xmlns:a16="http://schemas.microsoft.com/office/drawing/2014/main" id="{00000000-0008-0000-0A00-00000C000000}"/>
            </a:ext>
          </a:extLst>
        </xdr:cNvPr>
        <xdr:cNvSpPr/>
      </xdr:nvSpPr>
      <xdr:spPr>
        <a:xfrm>
          <a:off x="6684645" y="0"/>
          <a:ext cx="70675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DATA</a:t>
          </a:r>
          <a:endParaRPr kumimoji="1" lang="ja-JP" altLang="en-US" sz="1100"/>
        </a:p>
      </xdr:txBody>
    </xdr:sp>
    <xdr:clientData/>
  </xdr:twoCellAnchor>
  <xdr:twoCellAnchor>
    <xdr:from>
      <xdr:col>12</xdr:col>
      <xdr:colOff>354330</xdr:colOff>
      <xdr:row>0</xdr:row>
      <xdr:rowOff>0</xdr:rowOff>
    </xdr:from>
    <xdr:to>
      <xdr:col>13</xdr:col>
      <xdr:colOff>304800</xdr:colOff>
      <xdr:row>0</xdr:row>
      <xdr:rowOff>360000</xdr:rowOff>
    </xdr:to>
    <xdr:sp macro="" textlink="">
      <xdr:nvSpPr>
        <xdr:cNvPr id="13" name="正方形/長方形 12">
          <a:hlinkClick xmlns:r="http://schemas.openxmlformats.org/officeDocument/2006/relationships" r:id="rId9"/>
          <a:extLst>
            <a:ext uri="{FF2B5EF4-FFF2-40B4-BE49-F238E27FC236}">
              <a16:creationId xmlns:a16="http://schemas.microsoft.com/office/drawing/2014/main" id="{00000000-0008-0000-0A00-00000D000000}"/>
            </a:ext>
          </a:extLst>
        </xdr:cNvPr>
        <xdr:cNvSpPr/>
      </xdr:nvSpPr>
      <xdr:spPr>
        <a:xfrm>
          <a:off x="7383780" y="0"/>
          <a:ext cx="817245" cy="36000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埼玉係数</a:t>
          </a:r>
        </a:p>
      </xdr:txBody>
    </xdr:sp>
    <xdr:clientData/>
  </xdr:twoCellAnchor>
  <xdr:twoCellAnchor>
    <xdr:from>
      <xdr:col>13</xdr:col>
      <xdr:colOff>295275</xdr:colOff>
      <xdr:row>0</xdr:row>
      <xdr:rowOff>0</xdr:rowOff>
    </xdr:from>
    <xdr:to>
      <xdr:col>14</xdr:col>
      <xdr:colOff>245265</xdr:colOff>
      <xdr:row>0</xdr:row>
      <xdr:rowOff>363810</xdr:rowOff>
    </xdr:to>
    <xdr:sp macro="" textlink="">
      <xdr:nvSpPr>
        <xdr:cNvPr id="14" name="正方形/長方形 13">
          <a:hlinkClick xmlns:r="http://schemas.openxmlformats.org/officeDocument/2006/relationships" r:id="rId10"/>
          <a:extLst>
            <a:ext uri="{FF2B5EF4-FFF2-40B4-BE49-F238E27FC236}">
              <a16:creationId xmlns:a16="http://schemas.microsoft.com/office/drawing/2014/main" id="{00000000-0008-0000-0A00-00000E000000}"/>
            </a:ext>
          </a:extLst>
        </xdr:cNvPr>
        <xdr:cNvSpPr/>
      </xdr:nvSpPr>
      <xdr:spPr>
        <a:xfrm>
          <a:off x="8191500" y="0"/>
          <a:ext cx="816765" cy="363810"/>
        </a:xfrm>
        <a:prstGeom prst="rect">
          <a:avLst/>
        </a:prstGeom>
        <a:solidFill>
          <a:schemeClr val="accent4">
            <a:lumMod val="20000"/>
            <a:lumOff val="8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全国係数</a:t>
          </a:r>
        </a:p>
      </xdr:txBody>
    </xdr:sp>
    <xdr:clientData/>
  </xdr:twoCellAnchor>
  <xdr:twoCellAnchor>
    <xdr:from>
      <xdr:col>14</xdr:col>
      <xdr:colOff>243840</xdr:colOff>
      <xdr:row>0</xdr:row>
      <xdr:rowOff>0</xdr:rowOff>
    </xdr:from>
    <xdr:to>
      <xdr:col>16</xdr:col>
      <xdr:colOff>76200</xdr:colOff>
      <xdr:row>0</xdr:row>
      <xdr:rowOff>363810</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9006840" y="0"/>
          <a:ext cx="842010" cy="363810"/>
        </a:xfrm>
        <a:prstGeom prst="rect">
          <a:avLst/>
        </a:prstGeom>
        <a:solidFill>
          <a:schemeClr val="accent2">
            <a:lumMod val="50000"/>
          </a:schemeClr>
        </a:solidFill>
        <a:ln w="12700">
          <a:solidFill>
            <a:schemeClr val="accent4">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chemeClr val="bg1"/>
              </a:solidFill>
            </a:rPr>
            <a:t>建設係数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saitama.lg.jp/a0206/a152/" TargetMode="External"/><Relationship Id="rId1" Type="http://schemas.openxmlformats.org/officeDocument/2006/relationships/hyperlink" Target="mailto:a2300-15@pref.saita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B1:T102"/>
  <sheetViews>
    <sheetView showGridLines="0" showRowColHeaders="0" tabSelected="1" zoomScaleNormal="100" workbookViewId="0">
      <pane ySplit="1" topLeftCell="A2" activePane="bottomLeft" state="frozen"/>
      <selection pane="bottomLeft" activeCell="A2" sqref="A2"/>
    </sheetView>
  </sheetViews>
  <sheetFormatPr defaultColWidth="9" defaultRowHeight="13.5"/>
  <cols>
    <col min="1" max="1" width="1.625" style="8" customWidth="1"/>
    <col min="2" max="2" width="3.625" style="162" customWidth="1"/>
    <col min="3" max="3" width="3.625" style="8" customWidth="1"/>
    <col min="4" max="4" width="10.625" style="8" customWidth="1"/>
    <col min="5" max="5" width="4.625" style="8" customWidth="1"/>
    <col min="6" max="6" width="7.625" style="8" customWidth="1"/>
    <col min="7" max="16384" width="9" style="8"/>
  </cols>
  <sheetData>
    <row r="1" spans="2:20" ht="37.5" customHeight="1">
      <c r="B1" s="620"/>
    </row>
    <row r="3" spans="2:20" ht="17.25">
      <c r="B3" s="642" t="s">
        <v>313</v>
      </c>
      <c r="C3" s="643"/>
      <c r="D3" s="643"/>
      <c r="E3" s="643"/>
      <c r="F3" s="643"/>
      <c r="G3" s="643"/>
      <c r="H3" s="643"/>
      <c r="I3" s="643"/>
      <c r="J3" s="643"/>
      <c r="K3" s="643"/>
      <c r="L3" s="643"/>
      <c r="M3" s="643"/>
      <c r="N3" s="643"/>
      <c r="O3" s="643"/>
      <c r="P3" s="643"/>
      <c r="Q3" s="643"/>
      <c r="R3" s="643"/>
      <c r="S3" s="643"/>
      <c r="T3" s="644"/>
    </row>
    <row r="4" spans="2:20">
      <c r="B4" s="161"/>
    </row>
    <row r="5" spans="2:20">
      <c r="C5" s="8" t="s">
        <v>314</v>
      </c>
    </row>
    <row r="6" spans="2:20">
      <c r="D6" s="9" t="s">
        <v>315</v>
      </c>
      <c r="T6" s="35"/>
    </row>
    <row r="7" spans="2:20" ht="16.5" customHeight="1">
      <c r="B7" s="8"/>
      <c r="D7" s="9" t="s">
        <v>316</v>
      </c>
      <c r="E7" s="9"/>
      <c r="F7" s="9"/>
      <c r="G7" s="9"/>
      <c r="H7" s="9"/>
      <c r="I7" s="9"/>
      <c r="J7" s="9"/>
      <c r="K7" s="9"/>
      <c r="L7" s="9"/>
      <c r="M7" s="9"/>
      <c r="N7" s="9"/>
      <c r="O7" s="9"/>
      <c r="P7" s="9"/>
      <c r="Q7" s="9"/>
      <c r="R7" s="9"/>
      <c r="T7" s="35"/>
    </row>
    <row r="8" spans="2:20" ht="16.5" customHeight="1">
      <c r="B8" s="8"/>
      <c r="D8" s="9" t="s">
        <v>782</v>
      </c>
      <c r="E8" s="9"/>
      <c r="F8" s="9"/>
      <c r="G8" s="9"/>
      <c r="H8" s="9"/>
      <c r="I8" s="9"/>
      <c r="J8" s="9"/>
      <c r="K8" s="9"/>
      <c r="L8" s="9"/>
      <c r="M8" s="9"/>
      <c r="N8" s="9"/>
      <c r="O8" s="9"/>
      <c r="P8" s="9"/>
      <c r="Q8" s="9"/>
      <c r="R8" s="9"/>
      <c r="T8" s="35"/>
    </row>
    <row r="9" spans="2:20" ht="16.5" customHeight="1">
      <c r="D9" s="9" t="s">
        <v>550</v>
      </c>
      <c r="E9" s="9"/>
      <c r="F9" s="9"/>
      <c r="G9" s="9"/>
      <c r="H9" s="9"/>
      <c r="I9" s="9"/>
      <c r="J9" s="9"/>
      <c r="K9" s="9"/>
      <c r="L9" s="9"/>
      <c r="M9" s="9"/>
      <c r="N9" s="9"/>
      <c r="O9" s="9"/>
      <c r="P9" s="9"/>
      <c r="Q9" s="9"/>
      <c r="R9" s="9"/>
      <c r="S9" s="9"/>
      <c r="T9" s="9"/>
    </row>
    <row r="10" spans="2:20">
      <c r="B10" s="8"/>
      <c r="D10" s="8" t="str">
        <f>建設係数!J6&amp;"年の物価調整を行っているため、"&amp;建設係数!J6&amp;"年価格の入力で利用可能です。"</f>
        <v>2024年の物価調整を行っているため、2024年価格の入力で利用可能です。</v>
      </c>
      <c r="T10" s="35"/>
    </row>
    <row r="11" spans="2:20">
      <c r="B11" s="8"/>
      <c r="D11" s="8" t="s">
        <v>781</v>
      </c>
      <c r="T11" s="35"/>
    </row>
    <row r="12" spans="2:20" ht="6" customHeight="1">
      <c r="B12" s="8"/>
      <c r="T12" s="35"/>
    </row>
    <row r="13" spans="2:20" ht="4.5" customHeight="1">
      <c r="B13" s="8"/>
      <c r="T13" s="35"/>
    </row>
    <row r="14" spans="2:20">
      <c r="B14" s="8"/>
      <c r="D14" s="8" t="s">
        <v>317</v>
      </c>
      <c r="T14" s="35"/>
    </row>
    <row r="15" spans="2:20">
      <c r="B15" s="8"/>
      <c r="T15" s="35"/>
    </row>
    <row r="16" spans="2:20">
      <c r="C16" s="8" t="s">
        <v>312</v>
      </c>
      <c r="T16" s="35"/>
    </row>
    <row r="17" spans="3:6">
      <c r="D17" s="8" t="s">
        <v>318</v>
      </c>
    </row>
    <row r="18" spans="3:6" ht="14.25" thickBot="1">
      <c r="D18" s="11"/>
    </row>
    <row r="19" spans="3:6">
      <c r="C19" s="17"/>
      <c r="D19" s="650" t="s">
        <v>751</v>
      </c>
      <c r="E19" s="35"/>
      <c r="F19" s="8" t="s">
        <v>319</v>
      </c>
    </row>
    <row r="20" spans="3:6" ht="14.25" thickBot="1">
      <c r="C20" s="17"/>
      <c r="D20" s="651"/>
      <c r="E20" s="35"/>
      <c r="F20" s="8" t="s">
        <v>610</v>
      </c>
    </row>
    <row r="21" spans="3:6">
      <c r="D21" s="40"/>
      <c r="F21" s="8" t="s">
        <v>611</v>
      </c>
    </row>
    <row r="22" spans="3:6" ht="6" customHeight="1"/>
    <row r="23" spans="3:6">
      <c r="F23" s="8" t="s">
        <v>320</v>
      </c>
    </row>
    <row r="24" spans="3:6">
      <c r="F24" s="8" t="s">
        <v>321</v>
      </c>
    </row>
    <row r="25" spans="3:6">
      <c r="F25" s="8" t="s">
        <v>322</v>
      </c>
    </row>
    <row r="26" spans="3:6">
      <c r="F26" s="8" t="s">
        <v>323</v>
      </c>
    </row>
    <row r="27" spans="3:6">
      <c r="F27" s="8" t="s">
        <v>777</v>
      </c>
    </row>
    <row r="28" spans="3:6" ht="6" customHeight="1"/>
    <row r="29" spans="3:6">
      <c r="F29" s="8" t="s">
        <v>324</v>
      </c>
    </row>
    <row r="30" spans="3:6">
      <c r="F30" s="8" t="s">
        <v>773</v>
      </c>
    </row>
    <row r="31" spans="3:6">
      <c r="F31" s="8" t="s">
        <v>326</v>
      </c>
    </row>
    <row r="32" spans="3:6">
      <c r="F32" s="8" t="s">
        <v>778</v>
      </c>
    </row>
    <row r="33" spans="4:6" ht="6" customHeight="1"/>
    <row r="34" spans="4:6">
      <c r="F34" s="8" t="s">
        <v>327</v>
      </c>
    </row>
    <row r="35" spans="4:6" ht="14.25" thickBot="1"/>
    <row r="36" spans="4:6">
      <c r="D36" s="650" t="s">
        <v>750</v>
      </c>
      <c r="F36" s="8" t="s">
        <v>328</v>
      </c>
    </row>
    <row r="37" spans="4:6" ht="14.25" thickBot="1">
      <c r="D37" s="651"/>
      <c r="F37" s="8" t="s">
        <v>329</v>
      </c>
    </row>
    <row r="38" spans="4:6">
      <c r="F38" s="8" t="s">
        <v>330</v>
      </c>
    </row>
    <row r="39" spans="4:6" ht="14.25" thickBot="1"/>
    <row r="40" spans="4:6">
      <c r="D40" s="650" t="s">
        <v>749</v>
      </c>
      <c r="F40" s="8" t="s">
        <v>331</v>
      </c>
    </row>
    <row r="41" spans="4:6" ht="14.25" thickBot="1">
      <c r="D41" s="651"/>
      <c r="F41" s="8" t="s">
        <v>332</v>
      </c>
    </row>
    <row r="42" spans="4:6">
      <c r="F42" s="8" t="s">
        <v>333</v>
      </c>
    </row>
    <row r="43" spans="4:6" ht="6" customHeight="1"/>
    <row r="44" spans="4:6">
      <c r="F44" s="8" t="s">
        <v>334</v>
      </c>
    </row>
    <row r="45" spans="4:6">
      <c r="F45" s="8" t="s">
        <v>362</v>
      </c>
    </row>
    <row r="46" spans="4:6">
      <c r="F46" s="8" t="s">
        <v>757</v>
      </c>
    </row>
    <row r="47" spans="4:6">
      <c r="F47" s="8" t="s">
        <v>789</v>
      </c>
    </row>
    <row r="48" spans="4:6">
      <c r="F48" s="8" t="s">
        <v>335</v>
      </c>
    </row>
    <row r="49" spans="4:6" ht="14.25" thickBot="1"/>
    <row r="50" spans="4:6">
      <c r="D50" s="650" t="s">
        <v>752</v>
      </c>
      <c r="F50" s="8" t="s">
        <v>336</v>
      </c>
    </row>
    <row r="51" spans="4:6" ht="14.25" thickBot="1">
      <c r="D51" s="651"/>
      <c r="F51" s="8" t="s">
        <v>337</v>
      </c>
    </row>
    <row r="52" spans="4:6" ht="14.25" thickBot="1"/>
    <row r="53" spans="4:6">
      <c r="D53" s="650" t="s">
        <v>745</v>
      </c>
      <c r="F53" s="8" t="s">
        <v>338</v>
      </c>
    </row>
    <row r="54" spans="4:6" ht="14.25" thickBot="1">
      <c r="D54" s="651"/>
      <c r="F54" s="8" t="s">
        <v>339</v>
      </c>
    </row>
    <row r="55" spans="4:6" ht="14.25" thickBot="1"/>
    <row r="56" spans="4:6">
      <c r="D56" s="650" t="s">
        <v>746</v>
      </c>
      <c r="F56" s="8" t="s">
        <v>340</v>
      </c>
    </row>
    <row r="57" spans="4:6" ht="14.25" thickBot="1">
      <c r="D57" s="651"/>
    </row>
    <row r="58" spans="4:6" ht="14.25" thickBot="1"/>
    <row r="59" spans="4:6">
      <c r="D59" s="650" t="s">
        <v>753</v>
      </c>
      <c r="F59" s="8" t="s">
        <v>341</v>
      </c>
    </row>
    <row r="60" spans="4:6" ht="14.25" thickBot="1">
      <c r="D60" s="651"/>
    </row>
    <row r="61" spans="4:6" ht="14.25" thickBot="1"/>
    <row r="62" spans="4:6">
      <c r="D62" s="650" t="s">
        <v>747</v>
      </c>
      <c r="F62" s="8" t="s">
        <v>342</v>
      </c>
    </row>
    <row r="63" spans="4:6" ht="14.25" thickBot="1">
      <c r="D63" s="651"/>
    </row>
    <row r="64" spans="4:6" ht="14.25" thickBot="1"/>
    <row r="65" spans="3:6">
      <c r="D65" s="650" t="s">
        <v>748</v>
      </c>
      <c r="F65" s="8" t="s">
        <v>343</v>
      </c>
    </row>
    <row r="66" spans="3:6" ht="14.25" thickBot="1">
      <c r="D66" s="651"/>
    </row>
    <row r="67" spans="3:6" ht="14.25" thickBot="1"/>
    <row r="68" spans="3:6">
      <c r="C68" s="17"/>
      <c r="D68" s="650" t="s">
        <v>754</v>
      </c>
      <c r="F68" s="8" t="s">
        <v>755</v>
      </c>
    </row>
    <row r="69" spans="3:6" ht="14.25" thickBot="1">
      <c r="C69" s="17"/>
      <c r="D69" s="651"/>
      <c r="F69" s="8" t="s">
        <v>756</v>
      </c>
    </row>
    <row r="70" spans="3:6" ht="14.25" thickBot="1">
      <c r="C70" s="17"/>
      <c r="D70" s="10"/>
    </row>
    <row r="71" spans="3:6">
      <c r="C71" s="17"/>
      <c r="D71" s="652" t="s">
        <v>344</v>
      </c>
      <c r="E71" s="35"/>
    </row>
    <row r="72" spans="3:6" ht="14.25" thickBot="1">
      <c r="C72" s="619"/>
      <c r="D72" s="653"/>
      <c r="E72" s="35"/>
    </row>
    <row r="73" spans="3:6">
      <c r="C73" s="619"/>
      <c r="D73" s="621"/>
    </row>
    <row r="74" spans="3:6">
      <c r="D74" s="8" t="str">
        <f>"・この経済波及効果分析ツールは、"&amp;建設係数!J6&amp;"年の物価調整を行っています。"</f>
        <v>・この経済波及効果分析ツールは、2024年の物価調整を行っています。</v>
      </c>
    </row>
    <row r="75" spans="3:6">
      <c r="D75" s="622" t="str">
        <f>"　与えられた投資額をデフレータで2015年価格に変換してから経済波及効果を計算し、計算結果を"&amp;建設係数!J6&amp;"年価格に戻しています。"</f>
        <v>　与えられた投資額をデフレータで2015年価格に変換してから経済波及効果を計算し、計算結果を2024年価格に戻しています。</v>
      </c>
    </row>
    <row r="76" spans="3:6">
      <c r="D76" s="8" t="s">
        <v>363</v>
      </c>
    </row>
    <row r="77" spans="3:6">
      <c r="D77" s="163" t="str">
        <f>"　したがって、2015年の投入構造や自給率が逆行列係数表に反映されており、その内容が"&amp;建設係数!J6&amp;"年にも続いていると仮定して計算しています。"</f>
        <v>　したがって、2015年の投入構造や自給率が逆行列係数表に反映されており、その内容が2024年にも続いていると仮定して計算しています。</v>
      </c>
    </row>
    <row r="78" spans="3:6">
      <c r="D78" s="8" t="s">
        <v>345</v>
      </c>
    </row>
    <row r="79" spans="3:6">
      <c r="D79" s="8" t="s">
        <v>346</v>
      </c>
    </row>
    <row r="80" spans="3:6">
      <c r="D80" s="8" t="s">
        <v>759</v>
      </c>
    </row>
    <row r="81" spans="3:13">
      <c r="D81" s="8" t="s">
        <v>347</v>
      </c>
    </row>
    <row r="82" spans="3:13">
      <c r="D82" s="8" t="str">
        <f>"・建設部門分類の投入係数は、「2015年建設部門分析用産業連関表」（国土交通省）のデータをダブルデフレーション法により、"&amp;建設係数!J6&amp;"年に物価調整した係数です。"</f>
        <v>・建設部門分類の投入係数は、「2015年建設部門分析用産業連関表」（国土交通省）のデータをダブルデフレーション法により、2024年に物価調整した係数です。</v>
      </c>
    </row>
    <row r="83" spans="3:13">
      <c r="D83" s="8" t="s">
        <v>760</v>
      </c>
    </row>
    <row r="84" spans="3:13">
      <c r="D84" s="8" t="s">
        <v>779</v>
      </c>
    </row>
    <row r="85" spans="3:13">
      <c r="D85" s="8" t="s">
        <v>783</v>
      </c>
    </row>
    <row r="86" spans="3:13">
      <c r="D86" s="8" t="s">
        <v>761</v>
      </c>
    </row>
    <row r="87" spans="3:13" ht="6" customHeight="1"/>
    <row r="88" spans="3:13">
      <c r="C88" s="8" t="s">
        <v>348</v>
      </c>
    </row>
    <row r="89" spans="3:13">
      <c r="D89" s="8" t="s">
        <v>349</v>
      </c>
    </row>
    <row r="90" spans="3:13">
      <c r="D90" s="8" t="s">
        <v>350</v>
      </c>
    </row>
    <row r="91" spans="3:13" ht="6" customHeight="1"/>
    <row r="92" spans="3:13">
      <c r="C92" s="8" t="s">
        <v>351</v>
      </c>
    </row>
    <row r="93" spans="3:13">
      <c r="D93" s="8" t="s">
        <v>352</v>
      </c>
      <c r="M93" s="41"/>
    </row>
    <row r="94" spans="3:13">
      <c r="E94" s="8" t="s">
        <v>353</v>
      </c>
    </row>
    <row r="95" spans="3:13">
      <c r="E95" s="645" t="s">
        <v>354</v>
      </c>
      <c r="F95" s="646"/>
      <c r="G95" s="8" t="s">
        <v>355</v>
      </c>
    </row>
    <row r="96" spans="3:13">
      <c r="G96" s="647" t="s">
        <v>364</v>
      </c>
      <c r="H96" s="648"/>
      <c r="I96" s="649"/>
    </row>
    <row r="97" spans="2:15" ht="18.75">
      <c r="G97" s="165" t="s">
        <v>356</v>
      </c>
      <c r="H97" s="166" t="s">
        <v>357</v>
      </c>
    </row>
    <row r="98" spans="2:15">
      <c r="G98" s="162" t="s">
        <v>358</v>
      </c>
      <c r="H98" s="166" t="s">
        <v>359</v>
      </c>
    </row>
    <row r="99" spans="2:15">
      <c r="B99" s="161"/>
      <c r="C99" s="167"/>
    </row>
    <row r="100" spans="2:15">
      <c r="B100" s="168"/>
      <c r="D100" s="8" t="s">
        <v>360</v>
      </c>
      <c r="L100" s="647" t="s">
        <v>361</v>
      </c>
      <c r="M100" s="648"/>
      <c r="N100" s="648"/>
      <c r="O100" s="649"/>
    </row>
    <row r="101" spans="2:15" ht="6" customHeight="1"/>
    <row r="102" spans="2:15">
      <c r="C102" s="8" t="s">
        <v>790</v>
      </c>
      <c r="D102" s="8" t="s">
        <v>791</v>
      </c>
    </row>
  </sheetData>
  <sheetProtection sheet="1" objects="1" scenarios="1"/>
  <mergeCells count="15">
    <mergeCell ref="B3:T3"/>
    <mergeCell ref="E95:F95"/>
    <mergeCell ref="G96:I96"/>
    <mergeCell ref="L100:O100"/>
    <mergeCell ref="D19:D20"/>
    <mergeCell ref="D36:D37"/>
    <mergeCell ref="D40:D41"/>
    <mergeCell ref="D53:D54"/>
    <mergeCell ref="D56:D57"/>
    <mergeCell ref="D59:D60"/>
    <mergeCell ref="D62:D63"/>
    <mergeCell ref="D65:D66"/>
    <mergeCell ref="D50:D51"/>
    <mergeCell ref="D68:D69"/>
    <mergeCell ref="D71:D72"/>
  </mergeCells>
  <phoneticPr fontId="4"/>
  <hyperlinks>
    <hyperlink ref="G96" r:id="rId1" xr:uid="{00000000-0004-0000-0000-000000000000}"/>
    <hyperlink ref="L100" r:id="rId2" xr:uid="{00000000-0004-0000-0000-000001000000}"/>
  </hyperlinks>
  <pageMargins left="0.7" right="0.7" top="0.75" bottom="0.75" header="0.3" footer="0.3"/>
  <pageSetup paperSize="9"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66"/>
  <sheetViews>
    <sheetView showGridLines="0" showRowColHeaders="0" workbookViewId="0">
      <pane ySplit="1" topLeftCell="A2" activePane="bottomLeft" state="frozen"/>
      <selection pane="bottomLeft" activeCell="A2" sqref="A2"/>
    </sheetView>
  </sheetViews>
  <sheetFormatPr defaultColWidth="9" defaultRowHeight="13.5"/>
  <cols>
    <col min="1" max="1" width="1.625" style="8" customWidth="1"/>
    <col min="2" max="3" width="5.625" style="8" customWidth="1"/>
    <col min="4" max="4" width="17.25" style="8" bestFit="1" customWidth="1"/>
    <col min="5" max="6" width="13" style="8" bestFit="1" customWidth="1"/>
    <col min="7" max="7" width="1.625" style="8" customWidth="1"/>
    <col min="8" max="12" width="10.625" style="8" customWidth="1"/>
    <col min="13" max="13" width="1.625" style="8" customWidth="1"/>
    <col min="14" max="16384" width="9" style="8"/>
  </cols>
  <sheetData>
    <row r="1" spans="1:13" ht="37.5" customHeight="1">
      <c r="B1" s="181"/>
    </row>
    <row r="2" spans="1:13" ht="16.5" customHeight="1">
      <c r="C2" s="11"/>
      <c r="D2" s="11"/>
      <c r="E2" s="11"/>
      <c r="F2" s="11"/>
      <c r="H2" s="11"/>
      <c r="I2" s="11"/>
      <c r="J2" s="11"/>
      <c r="K2" s="11"/>
      <c r="L2" s="11"/>
    </row>
    <row r="3" spans="1:13">
      <c r="B3" s="11"/>
      <c r="C3" s="11"/>
      <c r="D3" s="11"/>
      <c r="E3" s="11"/>
      <c r="F3" s="11"/>
      <c r="G3" s="11"/>
      <c r="H3" s="11"/>
      <c r="I3" s="11"/>
      <c r="J3" s="11"/>
      <c r="K3" s="11"/>
      <c r="L3" s="11"/>
    </row>
    <row r="4" spans="1:13" ht="15.75">
      <c r="B4" s="169" t="s">
        <v>438</v>
      </c>
      <c r="C4" s="11" t="s">
        <v>365</v>
      </c>
      <c r="D4" s="11"/>
      <c r="E4" s="170"/>
      <c r="F4" s="654" t="s">
        <v>366</v>
      </c>
      <c r="G4" s="655"/>
      <c r="H4" s="655"/>
      <c r="I4" s="655"/>
      <c r="J4" s="655"/>
      <c r="K4" s="655"/>
      <c r="L4" s="656"/>
      <c r="M4" s="35"/>
    </row>
    <row r="5" spans="1:13" ht="14.25" thickBot="1">
      <c r="B5" s="11"/>
      <c r="C5" s="11"/>
      <c r="D5" s="11"/>
      <c r="E5" s="170"/>
      <c r="F5" s="657"/>
      <c r="G5" s="658"/>
      <c r="H5" s="658"/>
      <c r="I5" s="658"/>
      <c r="J5" s="658"/>
      <c r="K5" s="658"/>
      <c r="L5" s="659"/>
      <c r="M5" s="35"/>
    </row>
    <row r="6" spans="1:13" ht="15.75">
      <c r="B6" s="169" t="s">
        <v>438</v>
      </c>
      <c r="C6" s="11" t="s">
        <v>367</v>
      </c>
      <c r="D6" s="11"/>
      <c r="E6" s="11"/>
      <c r="F6" s="36"/>
      <c r="G6" s="40"/>
      <c r="H6" s="36"/>
      <c r="I6" s="36"/>
      <c r="J6" s="36"/>
      <c r="K6" s="36"/>
      <c r="L6" s="36"/>
    </row>
    <row r="7" spans="1:13">
      <c r="B7" s="11"/>
      <c r="C7" s="11" t="s">
        <v>368</v>
      </c>
      <c r="E7" s="11"/>
      <c r="F7" s="11"/>
      <c r="H7" s="11"/>
      <c r="I7" s="11"/>
      <c r="J7" s="11"/>
      <c r="K7" s="11"/>
      <c r="L7" s="11"/>
    </row>
    <row r="8" spans="1:13">
      <c r="B8" s="11"/>
      <c r="C8" s="11" t="s">
        <v>369</v>
      </c>
      <c r="D8" s="11"/>
      <c r="E8" s="11"/>
      <c r="F8" s="11"/>
      <c r="H8" s="11"/>
      <c r="I8" s="11"/>
      <c r="J8" s="11"/>
      <c r="K8" s="11"/>
      <c r="L8" s="11"/>
    </row>
    <row r="9" spans="1:13">
      <c r="B9" s="11"/>
      <c r="C9" s="11" t="s">
        <v>370</v>
      </c>
      <c r="D9" s="11"/>
      <c r="E9" s="11"/>
      <c r="F9" s="11"/>
      <c r="H9" s="11"/>
      <c r="I9" s="11"/>
      <c r="J9" s="11"/>
      <c r="K9" s="11"/>
      <c r="L9" s="11"/>
    </row>
    <row r="10" spans="1:13">
      <c r="B10" s="11"/>
      <c r="C10" s="8" t="s">
        <v>324</v>
      </c>
      <c r="D10" s="11"/>
      <c r="E10" s="11"/>
      <c r="F10" s="11"/>
      <c r="H10" s="11"/>
      <c r="I10" s="11"/>
      <c r="J10" s="11"/>
      <c r="K10" s="11"/>
      <c r="L10" s="11"/>
    </row>
    <row r="11" spans="1:13">
      <c r="B11" s="11"/>
      <c r="C11" s="8" t="s">
        <v>325</v>
      </c>
      <c r="D11" s="11"/>
      <c r="E11" s="11"/>
      <c r="F11" s="11"/>
      <c r="H11" s="11"/>
      <c r="I11" s="11"/>
      <c r="J11" s="11"/>
      <c r="K11" s="11"/>
      <c r="L11" s="11"/>
    </row>
    <row r="12" spans="1:13" ht="14.25" thickBot="1">
      <c r="B12" s="11"/>
      <c r="C12" s="11" t="s">
        <v>371</v>
      </c>
      <c r="D12" s="11"/>
      <c r="E12" s="11"/>
      <c r="F12" s="11"/>
      <c r="H12" s="11"/>
      <c r="I12" s="11"/>
      <c r="J12" s="11"/>
      <c r="K12" s="11"/>
      <c r="L12" s="11"/>
    </row>
    <row r="13" spans="1:13" ht="17.25" customHeight="1" thickTop="1" thickBot="1">
      <c r="D13" s="11"/>
      <c r="E13" s="11"/>
      <c r="F13" s="11"/>
      <c r="H13" s="11"/>
      <c r="I13" s="11"/>
      <c r="J13" s="170"/>
      <c r="K13" s="379" t="s">
        <v>372</v>
      </c>
      <c r="L13" s="378">
        <f>SUM(H16:L63)</f>
        <v>0</v>
      </c>
      <c r="M13" s="35"/>
    </row>
    <row r="14" spans="1:13" s="430" customFormat="1" ht="24" customHeight="1" thickTop="1">
      <c r="B14" s="431" t="s">
        <v>373</v>
      </c>
      <c r="C14" s="431" t="s">
        <v>374</v>
      </c>
      <c r="D14" s="431"/>
      <c r="E14" s="431"/>
      <c r="F14" s="431"/>
      <c r="H14" s="431" t="s">
        <v>375</v>
      </c>
      <c r="I14" s="431"/>
      <c r="J14" s="431"/>
      <c r="K14" s="432"/>
      <c r="L14" s="432" t="s">
        <v>376</v>
      </c>
    </row>
    <row r="15" spans="1:13" ht="15" customHeight="1">
      <c r="A15" s="17"/>
      <c r="B15" s="373" t="s">
        <v>377</v>
      </c>
      <c r="C15" s="374" t="s">
        <v>378</v>
      </c>
      <c r="D15" s="375" t="s">
        <v>379</v>
      </c>
      <c r="E15" s="376" t="s">
        <v>380</v>
      </c>
      <c r="F15" s="377" t="s">
        <v>381</v>
      </c>
      <c r="G15" s="35"/>
      <c r="H15" s="373" t="s">
        <v>377</v>
      </c>
      <c r="I15" s="374" t="s">
        <v>378</v>
      </c>
      <c r="J15" s="375" t="s">
        <v>379</v>
      </c>
      <c r="K15" s="376" t="s">
        <v>380</v>
      </c>
      <c r="L15" s="377" t="s">
        <v>381</v>
      </c>
    </row>
    <row r="16" spans="1:13" ht="15" customHeight="1">
      <c r="A16" s="17"/>
      <c r="B16" s="660" t="s">
        <v>382</v>
      </c>
      <c r="C16" s="661" t="s">
        <v>383</v>
      </c>
      <c r="D16" s="662" t="s">
        <v>384</v>
      </c>
      <c r="E16" s="171" t="s">
        <v>385</v>
      </c>
      <c r="F16" s="409"/>
      <c r="G16" s="35"/>
      <c r="H16" s="663"/>
      <c r="I16" s="666"/>
      <c r="J16" s="669"/>
      <c r="K16" s="172"/>
      <c r="L16" s="380"/>
    </row>
    <row r="17" spans="1:12" ht="15" customHeight="1">
      <c r="A17" s="17"/>
      <c r="B17" s="660"/>
      <c r="C17" s="661"/>
      <c r="D17" s="662"/>
      <c r="E17" s="171" t="s">
        <v>386</v>
      </c>
      <c r="F17" s="410"/>
      <c r="G17" s="35"/>
      <c r="H17" s="664"/>
      <c r="I17" s="667"/>
      <c r="J17" s="669"/>
      <c r="K17" s="172"/>
      <c r="L17" s="381"/>
    </row>
    <row r="18" spans="1:12" ht="15" customHeight="1">
      <c r="A18" s="17"/>
      <c r="B18" s="660"/>
      <c r="C18" s="661"/>
      <c r="D18" s="662" t="s">
        <v>387</v>
      </c>
      <c r="E18" s="171" t="s">
        <v>388</v>
      </c>
      <c r="F18" s="411"/>
      <c r="G18" s="35"/>
      <c r="H18" s="664"/>
      <c r="I18" s="667"/>
      <c r="J18" s="669"/>
      <c r="K18" s="172"/>
      <c r="L18" s="382"/>
    </row>
    <row r="19" spans="1:12" ht="15" customHeight="1">
      <c r="A19" s="17"/>
      <c r="B19" s="660"/>
      <c r="C19" s="661"/>
      <c r="D19" s="670"/>
      <c r="E19" s="672" t="s">
        <v>389</v>
      </c>
      <c r="F19" s="171" t="s">
        <v>390</v>
      </c>
      <c r="G19" s="35"/>
      <c r="H19" s="664"/>
      <c r="I19" s="667"/>
      <c r="J19" s="671"/>
      <c r="K19" s="671"/>
      <c r="L19" s="172"/>
    </row>
    <row r="20" spans="1:12" ht="15" customHeight="1">
      <c r="A20" s="17"/>
      <c r="B20" s="660"/>
      <c r="C20" s="661"/>
      <c r="D20" s="670"/>
      <c r="E20" s="673"/>
      <c r="F20" s="171" t="s">
        <v>391</v>
      </c>
      <c r="G20" s="35"/>
      <c r="H20" s="664"/>
      <c r="I20" s="667"/>
      <c r="J20" s="671"/>
      <c r="K20" s="671"/>
      <c r="L20" s="172"/>
    </row>
    <row r="21" spans="1:12" ht="15" customHeight="1">
      <c r="A21" s="17"/>
      <c r="B21" s="660"/>
      <c r="C21" s="661"/>
      <c r="D21" s="670"/>
      <c r="E21" s="670" t="s">
        <v>392</v>
      </c>
      <c r="F21" s="171" t="s">
        <v>393</v>
      </c>
      <c r="G21" s="35"/>
      <c r="H21" s="664"/>
      <c r="I21" s="667"/>
      <c r="J21" s="671"/>
      <c r="K21" s="671"/>
      <c r="L21" s="172"/>
    </row>
    <row r="22" spans="1:12" ht="15" customHeight="1">
      <c r="A22" s="17"/>
      <c r="B22" s="660"/>
      <c r="C22" s="661"/>
      <c r="D22" s="670"/>
      <c r="E22" s="670"/>
      <c r="F22" s="171" t="s">
        <v>394</v>
      </c>
      <c r="G22" s="35"/>
      <c r="H22" s="664"/>
      <c r="I22" s="667"/>
      <c r="J22" s="671"/>
      <c r="K22" s="671"/>
      <c r="L22" s="172"/>
    </row>
    <row r="23" spans="1:12" ht="15" customHeight="1">
      <c r="A23" s="17"/>
      <c r="B23" s="660"/>
      <c r="C23" s="661"/>
      <c r="D23" s="670"/>
      <c r="E23" s="171" t="s">
        <v>395</v>
      </c>
      <c r="F23" s="409"/>
      <c r="G23" s="35"/>
      <c r="H23" s="664"/>
      <c r="I23" s="668"/>
      <c r="J23" s="671"/>
      <c r="K23" s="172"/>
      <c r="L23" s="383"/>
    </row>
    <row r="24" spans="1:12" ht="15" customHeight="1">
      <c r="A24" s="17"/>
      <c r="B24" s="660"/>
      <c r="C24" s="661" t="s">
        <v>396</v>
      </c>
      <c r="D24" s="662" t="s">
        <v>397</v>
      </c>
      <c r="E24" s="171" t="s">
        <v>398</v>
      </c>
      <c r="F24" s="410"/>
      <c r="G24" s="35"/>
      <c r="H24" s="664"/>
      <c r="I24" s="666"/>
      <c r="J24" s="669"/>
      <c r="K24" s="172"/>
      <c r="L24" s="384"/>
    </row>
    <row r="25" spans="1:12" ht="15" customHeight="1">
      <c r="A25" s="17"/>
      <c r="B25" s="660"/>
      <c r="C25" s="661"/>
      <c r="D25" s="670"/>
      <c r="E25" s="171" t="s">
        <v>399</v>
      </c>
      <c r="F25" s="410"/>
      <c r="G25" s="35"/>
      <c r="H25" s="664"/>
      <c r="I25" s="667"/>
      <c r="J25" s="671"/>
      <c r="K25" s="172"/>
      <c r="L25" s="384"/>
    </row>
    <row r="26" spans="1:12" ht="15" customHeight="1">
      <c r="A26" s="17"/>
      <c r="B26" s="660"/>
      <c r="C26" s="661"/>
      <c r="D26" s="662" t="s">
        <v>400</v>
      </c>
      <c r="E26" s="171" t="s">
        <v>401</v>
      </c>
      <c r="F26" s="410"/>
      <c r="G26" s="35"/>
      <c r="H26" s="664"/>
      <c r="I26" s="667"/>
      <c r="J26" s="669"/>
      <c r="K26" s="172"/>
      <c r="L26" s="384"/>
    </row>
    <row r="27" spans="1:12" ht="15" customHeight="1">
      <c r="A27" s="17"/>
      <c r="B27" s="660"/>
      <c r="C27" s="661"/>
      <c r="D27" s="670"/>
      <c r="E27" s="171" t="s">
        <v>402</v>
      </c>
      <c r="F27" s="410"/>
      <c r="G27" s="35"/>
      <c r="H27" s="664"/>
      <c r="I27" s="667"/>
      <c r="J27" s="671"/>
      <c r="K27" s="172"/>
      <c r="L27" s="384"/>
    </row>
    <row r="28" spans="1:12" ht="15" customHeight="1">
      <c r="A28" s="17"/>
      <c r="B28" s="660"/>
      <c r="C28" s="661"/>
      <c r="D28" s="670"/>
      <c r="E28" s="171" t="s">
        <v>403</v>
      </c>
      <c r="F28" s="410"/>
      <c r="G28" s="35"/>
      <c r="H28" s="664"/>
      <c r="I28" s="667"/>
      <c r="J28" s="671"/>
      <c r="K28" s="172"/>
      <c r="L28" s="384"/>
    </row>
    <row r="29" spans="1:12" ht="15" customHeight="1">
      <c r="A29" s="17"/>
      <c r="B29" s="660"/>
      <c r="C29" s="661"/>
      <c r="D29" s="670"/>
      <c r="E29" s="171" t="s">
        <v>404</v>
      </c>
      <c r="F29" s="410"/>
      <c r="G29" s="35"/>
      <c r="H29" s="664"/>
      <c r="I29" s="667"/>
      <c r="J29" s="671"/>
      <c r="K29" s="172"/>
      <c r="L29" s="384"/>
    </row>
    <row r="30" spans="1:12" ht="15" customHeight="1">
      <c r="A30" s="17"/>
      <c r="B30" s="660"/>
      <c r="C30" s="661"/>
      <c r="D30" s="670"/>
      <c r="E30" s="171" t="s">
        <v>405</v>
      </c>
      <c r="F30" s="410"/>
      <c r="G30" s="35"/>
      <c r="H30" s="664"/>
      <c r="I30" s="667"/>
      <c r="J30" s="671"/>
      <c r="K30" s="172"/>
      <c r="L30" s="384"/>
    </row>
    <row r="31" spans="1:12" ht="15" customHeight="1">
      <c r="A31" s="17"/>
      <c r="B31" s="660"/>
      <c r="C31" s="661"/>
      <c r="D31" s="670"/>
      <c r="E31" s="171" t="s">
        <v>406</v>
      </c>
      <c r="F31" s="410"/>
      <c r="G31" s="35"/>
      <c r="H31" s="664"/>
      <c r="I31" s="667"/>
      <c r="J31" s="671"/>
      <c r="K31" s="172"/>
      <c r="L31" s="384"/>
    </row>
    <row r="32" spans="1:12" ht="15" customHeight="1">
      <c r="A32" s="17"/>
      <c r="B32" s="660"/>
      <c r="C32" s="661"/>
      <c r="D32" s="670"/>
      <c r="E32" s="171" t="s">
        <v>407</v>
      </c>
      <c r="F32" s="410"/>
      <c r="G32" s="35"/>
      <c r="H32" s="664"/>
      <c r="I32" s="667"/>
      <c r="J32" s="671"/>
      <c r="K32" s="172"/>
      <c r="L32" s="384"/>
    </row>
    <row r="33" spans="1:12" ht="15" customHeight="1">
      <c r="A33" s="17"/>
      <c r="B33" s="660"/>
      <c r="C33" s="661"/>
      <c r="D33" s="670"/>
      <c r="E33" s="171" t="s">
        <v>408</v>
      </c>
      <c r="F33" s="411"/>
      <c r="G33" s="35"/>
      <c r="H33" s="665"/>
      <c r="I33" s="668"/>
      <c r="J33" s="671"/>
      <c r="K33" s="172"/>
      <c r="L33" s="385"/>
    </row>
    <row r="34" spans="1:12" ht="15" customHeight="1">
      <c r="A34" s="17"/>
      <c r="B34" s="373" t="s">
        <v>377</v>
      </c>
      <c r="C34" s="374" t="s">
        <v>378</v>
      </c>
      <c r="D34" s="375" t="s">
        <v>379</v>
      </c>
      <c r="E34" s="376" t="s">
        <v>380</v>
      </c>
      <c r="F34" s="377" t="s">
        <v>381</v>
      </c>
      <c r="G34" s="35"/>
      <c r="H34" s="373" t="s">
        <v>377</v>
      </c>
      <c r="I34" s="374" t="s">
        <v>378</v>
      </c>
      <c r="J34" s="375" t="s">
        <v>379</v>
      </c>
      <c r="K34" s="376" t="s">
        <v>380</v>
      </c>
      <c r="L34" s="377" t="s">
        <v>381</v>
      </c>
    </row>
    <row r="35" spans="1:12" ht="15" customHeight="1">
      <c r="A35" s="17"/>
      <c r="B35" s="682" t="s">
        <v>481</v>
      </c>
      <c r="C35" s="688" t="s">
        <v>119</v>
      </c>
      <c r="D35" s="689"/>
      <c r="E35" s="690"/>
      <c r="F35" s="412"/>
      <c r="G35" s="176"/>
      <c r="H35" s="685"/>
      <c r="I35" s="639"/>
      <c r="J35" s="386"/>
      <c r="K35" s="387"/>
      <c r="L35" s="388"/>
    </row>
    <row r="36" spans="1:12" ht="15" customHeight="1">
      <c r="A36" s="17"/>
      <c r="B36" s="683"/>
      <c r="C36" s="688" t="s">
        <v>120</v>
      </c>
      <c r="D36" s="689"/>
      <c r="E36" s="690"/>
      <c r="F36" s="413"/>
      <c r="G36" s="176"/>
      <c r="H36" s="686"/>
      <c r="I36" s="639"/>
      <c r="J36" s="389"/>
      <c r="K36" s="390"/>
      <c r="L36" s="391"/>
    </row>
    <row r="37" spans="1:12" ht="15" customHeight="1">
      <c r="A37" s="17"/>
      <c r="B37" s="684"/>
      <c r="C37" s="688" t="s">
        <v>121</v>
      </c>
      <c r="D37" s="689"/>
      <c r="E37" s="690"/>
      <c r="F37" s="414"/>
      <c r="G37" s="176"/>
      <c r="H37" s="687"/>
      <c r="I37" s="639"/>
      <c r="J37" s="392"/>
      <c r="K37" s="393"/>
      <c r="L37" s="394"/>
    </row>
    <row r="38" spans="1:12" ht="15" customHeight="1">
      <c r="A38" s="17"/>
      <c r="B38" s="373" t="s">
        <v>377</v>
      </c>
      <c r="C38" s="374" t="s">
        <v>378</v>
      </c>
      <c r="D38" s="375" t="s">
        <v>379</v>
      </c>
      <c r="E38" s="376" t="s">
        <v>380</v>
      </c>
      <c r="F38" s="377" t="s">
        <v>381</v>
      </c>
      <c r="G38" s="35"/>
      <c r="H38" s="373" t="s">
        <v>377</v>
      </c>
      <c r="I38" s="374" t="s">
        <v>378</v>
      </c>
      <c r="J38" s="375" t="s">
        <v>379</v>
      </c>
      <c r="K38" s="376" t="s">
        <v>380</v>
      </c>
      <c r="L38" s="377" t="s">
        <v>381</v>
      </c>
    </row>
    <row r="39" spans="1:12" ht="15" customHeight="1">
      <c r="A39" s="17"/>
      <c r="B39" s="674" t="s">
        <v>409</v>
      </c>
      <c r="C39" s="660" t="s">
        <v>410</v>
      </c>
      <c r="D39" s="670" t="s">
        <v>411</v>
      </c>
      <c r="E39" s="670" t="s">
        <v>412</v>
      </c>
      <c r="F39" s="171" t="s">
        <v>413</v>
      </c>
      <c r="G39" s="35"/>
      <c r="H39" s="677"/>
      <c r="I39" s="671"/>
      <c r="J39" s="671"/>
      <c r="K39" s="671"/>
      <c r="L39" s="172"/>
    </row>
    <row r="40" spans="1:12" ht="15" customHeight="1">
      <c r="A40" s="17"/>
      <c r="B40" s="675"/>
      <c r="C40" s="660"/>
      <c r="D40" s="670"/>
      <c r="E40" s="670"/>
      <c r="F40" s="171" t="s">
        <v>414</v>
      </c>
      <c r="G40" s="35"/>
      <c r="H40" s="678"/>
      <c r="I40" s="671"/>
      <c r="J40" s="671"/>
      <c r="K40" s="671"/>
      <c r="L40" s="172"/>
    </row>
    <row r="41" spans="1:12" ht="15" customHeight="1">
      <c r="A41" s="17"/>
      <c r="B41" s="675"/>
      <c r="C41" s="660"/>
      <c r="D41" s="670"/>
      <c r="E41" s="670"/>
      <c r="F41" s="171" t="s">
        <v>415</v>
      </c>
      <c r="G41" s="35"/>
      <c r="H41" s="678"/>
      <c r="I41" s="671"/>
      <c r="J41" s="671"/>
      <c r="K41" s="671"/>
      <c r="L41" s="172"/>
    </row>
    <row r="42" spans="1:12" ht="15" customHeight="1">
      <c r="A42" s="17"/>
      <c r="B42" s="675"/>
      <c r="C42" s="660"/>
      <c r="D42" s="670"/>
      <c r="E42" s="670"/>
      <c r="F42" s="171" t="s">
        <v>416</v>
      </c>
      <c r="G42" s="35"/>
      <c r="H42" s="678"/>
      <c r="I42" s="671"/>
      <c r="J42" s="671"/>
      <c r="K42" s="671"/>
      <c r="L42" s="172"/>
    </row>
    <row r="43" spans="1:12" ht="15" customHeight="1">
      <c r="A43" s="17"/>
      <c r="B43" s="675"/>
      <c r="C43" s="660"/>
      <c r="D43" s="670"/>
      <c r="E43" s="670"/>
      <c r="F43" s="171" t="s">
        <v>417</v>
      </c>
      <c r="G43" s="35"/>
      <c r="H43" s="678"/>
      <c r="I43" s="671"/>
      <c r="J43" s="671"/>
      <c r="K43" s="671"/>
      <c r="L43" s="172"/>
    </row>
    <row r="44" spans="1:12" ht="15" customHeight="1">
      <c r="A44" s="17"/>
      <c r="B44" s="675"/>
      <c r="C44" s="660"/>
      <c r="D44" s="670"/>
      <c r="E44" s="670"/>
      <c r="F44" s="171" t="s">
        <v>418</v>
      </c>
      <c r="G44" s="35"/>
      <c r="H44" s="678"/>
      <c r="I44" s="671"/>
      <c r="J44" s="671"/>
      <c r="K44" s="671"/>
      <c r="L44" s="172"/>
    </row>
    <row r="45" spans="1:12" ht="15" customHeight="1">
      <c r="A45" s="17"/>
      <c r="B45" s="675"/>
      <c r="C45" s="660"/>
      <c r="D45" s="670"/>
      <c r="E45" s="670"/>
      <c r="F45" s="171" t="s">
        <v>419</v>
      </c>
      <c r="G45" s="35"/>
      <c r="H45" s="678"/>
      <c r="I45" s="671"/>
      <c r="J45" s="671"/>
      <c r="K45" s="671"/>
      <c r="L45" s="172"/>
    </row>
    <row r="46" spans="1:12" ht="15" customHeight="1">
      <c r="A46" s="17"/>
      <c r="B46" s="675"/>
      <c r="C46" s="660"/>
      <c r="D46" s="670"/>
      <c r="E46" s="670" t="s">
        <v>420</v>
      </c>
      <c r="F46" s="171" t="s">
        <v>421</v>
      </c>
      <c r="G46" s="35"/>
      <c r="H46" s="678"/>
      <c r="I46" s="671"/>
      <c r="J46" s="671"/>
      <c r="K46" s="671"/>
      <c r="L46" s="172"/>
    </row>
    <row r="47" spans="1:12" ht="15" customHeight="1">
      <c r="A47" s="17"/>
      <c r="B47" s="675"/>
      <c r="C47" s="660"/>
      <c r="D47" s="670"/>
      <c r="E47" s="670"/>
      <c r="F47" s="171" t="s">
        <v>422</v>
      </c>
      <c r="G47" s="35"/>
      <c r="H47" s="678"/>
      <c r="I47" s="671"/>
      <c r="J47" s="671"/>
      <c r="K47" s="671"/>
      <c r="L47" s="172"/>
    </row>
    <row r="48" spans="1:12" ht="15" customHeight="1">
      <c r="A48" s="17"/>
      <c r="B48" s="675"/>
      <c r="C48" s="660"/>
      <c r="D48" s="173" t="s">
        <v>423</v>
      </c>
      <c r="E48" s="415"/>
      <c r="F48" s="416"/>
      <c r="G48" s="35"/>
      <c r="H48" s="678"/>
      <c r="I48" s="671"/>
      <c r="J48" s="172"/>
      <c r="K48" s="395"/>
      <c r="L48" s="396"/>
    </row>
    <row r="49" spans="1:12" ht="15" customHeight="1">
      <c r="A49" s="17"/>
      <c r="B49" s="675"/>
      <c r="C49" s="691" t="s">
        <v>424</v>
      </c>
      <c r="D49" s="670" t="s">
        <v>425</v>
      </c>
      <c r="E49" s="171" t="s">
        <v>426</v>
      </c>
      <c r="F49" s="410"/>
      <c r="G49" s="35"/>
      <c r="H49" s="678"/>
      <c r="I49" s="693"/>
      <c r="J49" s="671"/>
      <c r="K49" s="172"/>
      <c r="L49" s="397"/>
    </row>
    <row r="50" spans="1:12" ht="15" customHeight="1">
      <c r="A50" s="17"/>
      <c r="B50" s="675"/>
      <c r="C50" s="692"/>
      <c r="D50" s="670"/>
      <c r="E50" s="171" t="s">
        <v>539</v>
      </c>
      <c r="F50" s="410"/>
      <c r="G50" s="35"/>
      <c r="H50" s="678"/>
      <c r="I50" s="694"/>
      <c r="J50" s="671"/>
      <c r="K50" s="172"/>
      <c r="L50" s="384"/>
    </row>
    <row r="51" spans="1:12" ht="15" customHeight="1">
      <c r="A51" s="17"/>
      <c r="B51" s="675"/>
      <c r="C51" s="692"/>
      <c r="D51" s="670"/>
      <c r="E51" s="171" t="s">
        <v>427</v>
      </c>
      <c r="F51" s="410"/>
      <c r="G51" s="35"/>
      <c r="H51" s="678"/>
      <c r="I51" s="694"/>
      <c r="J51" s="671"/>
      <c r="K51" s="172"/>
      <c r="L51" s="384"/>
    </row>
    <row r="52" spans="1:12" ht="15" customHeight="1">
      <c r="A52" s="17"/>
      <c r="B52" s="675"/>
      <c r="C52" s="692"/>
      <c r="D52" s="171" t="s">
        <v>428</v>
      </c>
      <c r="E52" s="417"/>
      <c r="F52" s="418"/>
      <c r="G52" s="35"/>
      <c r="H52" s="678"/>
      <c r="I52" s="694"/>
      <c r="J52" s="172"/>
      <c r="K52" s="398"/>
      <c r="L52" s="399"/>
    </row>
    <row r="53" spans="1:12" ht="15" customHeight="1">
      <c r="A53" s="17"/>
      <c r="B53" s="675"/>
      <c r="C53" s="692"/>
      <c r="D53" s="171" t="s">
        <v>533</v>
      </c>
      <c r="E53" s="419"/>
      <c r="F53" s="418"/>
      <c r="G53" s="35"/>
      <c r="H53" s="678"/>
      <c r="I53" s="694"/>
      <c r="J53" s="172"/>
      <c r="K53" s="400"/>
      <c r="L53" s="401"/>
    </row>
    <row r="54" spans="1:12" ht="15" customHeight="1">
      <c r="A54" s="17"/>
      <c r="B54" s="675"/>
      <c r="C54" s="692"/>
      <c r="D54" s="171" t="s">
        <v>429</v>
      </c>
      <c r="E54" s="419"/>
      <c r="F54" s="418"/>
      <c r="G54" s="35"/>
      <c r="H54" s="678"/>
      <c r="I54" s="694"/>
      <c r="J54" s="172"/>
      <c r="K54" s="400"/>
      <c r="L54" s="401"/>
    </row>
    <row r="55" spans="1:12" ht="15" customHeight="1">
      <c r="A55" s="17"/>
      <c r="B55" s="675"/>
      <c r="C55" s="692"/>
      <c r="D55" s="171" t="s">
        <v>430</v>
      </c>
      <c r="E55" s="419"/>
      <c r="F55" s="418"/>
      <c r="G55" s="35"/>
      <c r="H55" s="678"/>
      <c r="I55" s="695"/>
      <c r="J55" s="174"/>
      <c r="K55" s="400"/>
      <c r="L55" s="401"/>
    </row>
    <row r="56" spans="1:12" s="178" customFormat="1" ht="15" customHeight="1">
      <c r="A56" s="175"/>
      <c r="B56" s="676"/>
      <c r="C56" s="680" t="s">
        <v>439</v>
      </c>
      <c r="D56" s="681"/>
      <c r="E56" s="420"/>
      <c r="F56" s="421"/>
      <c r="G56" s="176"/>
      <c r="H56" s="679"/>
      <c r="I56" s="177"/>
      <c r="J56" s="404"/>
      <c r="K56" s="405"/>
      <c r="L56" s="403"/>
    </row>
    <row r="57" spans="1:12" ht="15" customHeight="1">
      <c r="A57" s="17"/>
      <c r="B57" s="373" t="s">
        <v>377</v>
      </c>
      <c r="C57" s="374" t="s">
        <v>378</v>
      </c>
      <c r="D57" s="375" t="s">
        <v>379</v>
      </c>
      <c r="E57" s="376" t="s">
        <v>380</v>
      </c>
      <c r="F57" s="377" t="s">
        <v>381</v>
      </c>
      <c r="G57" s="35"/>
      <c r="H57" s="373" t="s">
        <v>377</v>
      </c>
      <c r="I57" s="374" t="s">
        <v>378</v>
      </c>
      <c r="J57" s="375" t="s">
        <v>379</v>
      </c>
      <c r="K57" s="376" t="s">
        <v>380</v>
      </c>
      <c r="L57" s="377" t="s">
        <v>381</v>
      </c>
    </row>
    <row r="58" spans="1:12" ht="15" customHeight="1">
      <c r="A58" s="17"/>
      <c r="B58" s="696" t="s">
        <v>431</v>
      </c>
      <c r="C58" s="699" t="s">
        <v>432</v>
      </c>
      <c r="D58" s="700"/>
      <c r="E58" s="417"/>
      <c r="F58" s="416"/>
      <c r="G58" s="35"/>
      <c r="H58" s="693"/>
      <c r="I58" s="172"/>
      <c r="J58" s="398"/>
      <c r="K58" s="406"/>
      <c r="L58" s="407"/>
    </row>
    <row r="59" spans="1:12" ht="15" customHeight="1">
      <c r="A59" s="17"/>
      <c r="B59" s="697"/>
      <c r="C59" s="699" t="s">
        <v>433</v>
      </c>
      <c r="D59" s="700"/>
      <c r="E59" s="419"/>
      <c r="F59" s="418"/>
      <c r="G59" s="35"/>
      <c r="H59" s="694"/>
      <c r="I59" s="172"/>
      <c r="J59" s="400"/>
      <c r="K59" s="408"/>
      <c r="L59" s="401"/>
    </row>
    <row r="60" spans="1:12" ht="15" customHeight="1">
      <c r="A60" s="17"/>
      <c r="B60" s="697"/>
      <c r="C60" s="699" t="s">
        <v>434</v>
      </c>
      <c r="D60" s="700"/>
      <c r="E60" s="419"/>
      <c r="F60" s="418"/>
      <c r="G60" s="35"/>
      <c r="H60" s="694"/>
      <c r="I60" s="172"/>
      <c r="J60" s="400"/>
      <c r="K60" s="408"/>
      <c r="L60" s="401"/>
    </row>
    <row r="61" spans="1:12" ht="15" customHeight="1">
      <c r="A61" s="17"/>
      <c r="B61" s="697"/>
      <c r="C61" s="699" t="s">
        <v>435</v>
      </c>
      <c r="D61" s="700"/>
      <c r="E61" s="419"/>
      <c r="F61" s="418"/>
      <c r="G61" s="35"/>
      <c r="H61" s="694"/>
      <c r="I61" s="172"/>
      <c r="J61" s="400"/>
      <c r="K61" s="408"/>
      <c r="L61" s="401"/>
    </row>
    <row r="62" spans="1:12" ht="15" customHeight="1">
      <c r="A62" s="17"/>
      <c r="B62" s="697"/>
      <c r="C62" s="699" t="s">
        <v>436</v>
      </c>
      <c r="D62" s="700"/>
      <c r="E62" s="419"/>
      <c r="F62" s="418"/>
      <c r="G62" s="35"/>
      <c r="H62" s="694"/>
      <c r="I62" s="172"/>
      <c r="J62" s="400"/>
      <c r="K62" s="408"/>
      <c r="L62" s="401"/>
    </row>
    <row r="63" spans="1:12" ht="15" customHeight="1">
      <c r="A63" s="17"/>
      <c r="B63" s="698"/>
      <c r="C63" s="699" t="s">
        <v>437</v>
      </c>
      <c r="D63" s="700"/>
      <c r="E63" s="420"/>
      <c r="F63" s="421"/>
      <c r="G63" s="35"/>
      <c r="H63" s="695"/>
      <c r="I63" s="172"/>
      <c r="J63" s="402"/>
      <c r="K63" s="405"/>
      <c r="L63" s="403"/>
    </row>
    <row r="64" spans="1:12" ht="5.25" customHeight="1">
      <c r="B64" s="40"/>
      <c r="C64" s="40"/>
      <c r="D64" s="40"/>
      <c r="E64" s="40"/>
      <c r="F64" s="40"/>
      <c r="H64" s="36"/>
      <c r="I64" s="36"/>
      <c r="J64" s="40"/>
      <c r="K64" s="36"/>
      <c r="L64" s="36"/>
    </row>
    <row r="65" spans="7:13">
      <c r="G65" s="17"/>
      <c r="J65" s="29"/>
      <c r="M65" s="35"/>
    </row>
    <row r="66" spans="7:13">
      <c r="H66" s="40"/>
      <c r="I66" s="40"/>
      <c r="K66" s="40"/>
      <c r="L66" s="40"/>
    </row>
  </sheetData>
  <sheetProtection sheet="1" objects="1" scenarios="1"/>
  <mergeCells count="47">
    <mergeCell ref="B58:B63"/>
    <mergeCell ref="C58:D58"/>
    <mergeCell ref="H58:H63"/>
    <mergeCell ref="C59:D59"/>
    <mergeCell ref="C60:D60"/>
    <mergeCell ref="C61:D61"/>
    <mergeCell ref="C62:D62"/>
    <mergeCell ref="C63:D63"/>
    <mergeCell ref="K39:K45"/>
    <mergeCell ref="E46:E47"/>
    <mergeCell ref="K46:K47"/>
    <mergeCell ref="C49:C55"/>
    <mergeCell ref="D49:D51"/>
    <mergeCell ref="I49:I55"/>
    <mergeCell ref="J49:J51"/>
    <mergeCell ref="I39:I48"/>
    <mergeCell ref="J24:J25"/>
    <mergeCell ref="D26:D33"/>
    <mergeCell ref="J26:J33"/>
    <mergeCell ref="B39:B56"/>
    <mergeCell ref="C39:C48"/>
    <mergeCell ref="D39:D47"/>
    <mergeCell ref="E39:E45"/>
    <mergeCell ref="H39:H56"/>
    <mergeCell ref="C56:D56"/>
    <mergeCell ref="J39:J47"/>
    <mergeCell ref="B35:B37"/>
    <mergeCell ref="H35:H37"/>
    <mergeCell ref="C35:E35"/>
    <mergeCell ref="C36:E36"/>
    <mergeCell ref="C37:E37"/>
    <mergeCell ref="F4:L5"/>
    <mergeCell ref="B16:B33"/>
    <mergeCell ref="C16:C23"/>
    <mergeCell ref="D16:D17"/>
    <mergeCell ref="H16:H33"/>
    <mergeCell ref="I16:I23"/>
    <mergeCell ref="J16:J17"/>
    <mergeCell ref="D18:D23"/>
    <mergeCell ref="J18:J23"/>
    <mergeCell ref="E19:E20"/>
    <mergeCell ref="K19:K20"/>
    <mergeCell ref="E21:E22"/>
    <mergeCell ref="K21:K22"/>
    <mergeCell ref="C24:C33"/>
    <mergeCell ref="D24:D25"/>
    <mergeCell ref="I24:I33"/>
  </mergeCells>
  <phoneticPr fontId="11"/>
  <conditionalFormatting sqref="B16:B33">
    <cfRule type="expression" dxfId="40" priority="33">
      <formula>H16&gt;0</formula>
    </cfRule>
  </conditionalFormatting>
  <conditionalFormatting sqref="B35:B37">
    <cfRule type="expression" dxfId="39" priority="32">
      <formula>H35&gt;0</formula>
    </cfRule>
  </conditionalFormatting>
  <conditionalFormatting sqref="B39:B56">
    <cfRule type="expression" dxfId="38" priority="31">
      <formula>H39&gt;0</formula>
    </cfRule>
  </conditionalFormatting>
  <conditionalFormatting sqref="B58:B63">
    <cfRule type="expression" dxfId="37" priority="30">
      <formula>H58&gt;0</formula>
    </cfRule>
  </conditionalFormatting>
  <conditionalFormatting sqref="C16:C23">
    <cfRule type="expression" dxfId="36" priority="29">
      <formula>I16&gt;0</formula>
    </cfRule>
  </conditionalFormatting>
  <conditionalFormatting sqref="C24:C33">
    <cfRule type="expression" dxfId="35" priority="28">
      <formula>I24&gt;0</formula>
    </cfRule>
  </conditionalFormatting>
  <conditionalFormatting sqref="C35:E35">
    <cfRule type="expression" dxfId="34" priority="27">
      <formula>I35&gt;0</formula>
    </cfRule>
  </conditionalFormatting>
  <conditionalFormatting sqref="C36:E37">
    <cfRule type="expression" dxfId="33" priority="26">
      <formula>I36&gt;0</formula>
    </cfRule>
  </conditionalFormatting>
  <conditionalFormatting sqref="C39:C48">
    <cfRule type="expression" dxfId="32" priority="25">
      <formula>I39&gt;0</formula>
    </cfRule>
  </conditionalFormatting>
  <conditionalFormatting sqref="C49:C55">
    <cfRule type="expression" dxfId="31" priority="24">
      <formula>I49&gt;0</formula>
    </cfRule>
  </conditionalFormatting>
  <conditionalFormatting sqref="C56:D56">
    <cfRule type="expression" dxfId="30" priority="23">
      <formula>I56&gt;0</formula>
    </cfRule>
  </conditionalFormatting>
  <conditionalFormatting sqref="C58:D58">
    <cfRule type="expression" dxfId="29" priority="22">
      <formula>I58&gt;0</formula>
    </cfRule>
  </conditionalFormatting>
  <conditionalFormatting sqref="C59:D63">
    <cfRule type="expression" dxfId="28" priority="21">
      <formula>I59&gt;0</formula>
    </cfRule>
  </conditionalFormatting>
  <conditionalFormatting sqref="D16:D17">
    <cfRule type="expression" dxfId="27" priority="20">
      <formula>J16&gt;0</formula>
    </cfRule>
  </conditionalFormatting>
  <conditionalFormatting sqref="D18:D23">
    <cfRule type="expression" dxfId="26" priority="19">
      <formula>J18&gt;0</formula>
    </cfRule>
  </conditionalFormatting>
  <conditionalFormatting sqref="D24:D25">
    <cfRule type="expression" dxfId="25" priority="18">
      <formula>J24&gt;0</formula>
    </cfRule>
  </conditionalFormatting>
  <conditionalFormatting sqref="D26:D33">
    <cfRule type="expression" dxfId="24" priority="17">
      <formula>J26&gt;0</formula>
    </cfRule>
  </conditionalFormatting>
  <conditionalFormatting sqref="D39:D47">
    <cfRule type="expression" dxfId="23" priority="16">
      <formula>J39&gt;0</formula>
    </cfRule>
  </conditionalFormatting>
  <conditionalFormatting sqref="D48">
    <cfRule type="expression" dxfId="22" priority="15">
      <formula>J48&gt;0</formula>
    </cfRule>
  </conditionalFormatting>
  <conditionalFormatting sqref="D49:D51">
    <cfRule type="expression" dxfId="21" priority="14">
      <formula>J49&gt;0</formula>
    </cfRule>
  </conditionalFormatting>
  <conditionalFormatting sqref="D52">
    <cfRule type="expression" dxfId="20" priority="13">
      <formula>J52&gt;0</formula>
    </cfRule>
  </conditionalFormatting>
  <conditionalFormatting sqref="D53:D55">
    <cfRule type="expression" dxfId="19" priority="12">
      <formula>J53&gt;0</formula>
    </cfRule>
  </conditionalFormatting>
  <conditionalFormatting sqref="E16">
    <cfRule type="expression" dxfId="18" priority="11">
      <formula>K16&gt;0</formula>
    </cfRule>
  </conditionalFormatting>
  <conditionalFormatting sqref="E17:E18">
    <cfRule type="expression" dxfId="17" priority="10">
      <formula>K17&gt;0</formula>
    </cfRule>
  </conditionalFormatting>
  <conditionalFormatting sqref="E23:E33">
    <cfRule type="expression" dxfId="16" priority="9">
      <formula>K23&gt;0</formula>
    </cfRule>
  </conditionalFormatting>
  <conditionalFormatting sqref="E49:E51">
    <cfRule type="expression" dxfId="15" priority="8">
      <formula>K49&gt;0</formula>
    </cfRule>
  </conditionalFormatting>
  <conditionalFormatting sqref="E19:E20">
    <cfRule type="expression" dxfId="14" priority="7">
      <formula>K19&gt;0</formula>
    </cfRule>
  </conditionalFormatting>
  <conditionalFormatting sqref="E21:E22">
    <cfRule type="expression" dxfId="13" priority="6">
      <formula>K21&gt;0</formula>
    </cfRule>
  </conditionalFormatting>
  <conditionalFormatting sqref="E39:E45">
    <cfRule type="expression" dxfId="12" priority="5">
      <formula>K39&gt;0</formula>
    </cfRule>
  </conditionalFormatting>
  <conditionalFormatting sqref="E46:E47">
    <cfRule type="expression" dxfId="11" priority="4">
      <formula>K46&gt;0</formula>
    </cfRule>
  </conditionalFormatting>
  <conditionalFormatting sqref="F19">
    <cfRule type="expression" dxfId="10" priority="3">
      <formula>L19&gt;0</formula>
    </cfRule>
  </conditionalFormatting>
  <conditionalFormatting sqref="F20:F22">
    <cfRule type="expression" dxfId="9" priority="2">
      <formula>L20&gt;0</formula>
    </cfRule>
  </conditionalFormatting>
  <conditionalFormatting sqref="F39:F47">
    <cfRule type="expression" dxfId="8" priority="1">
      <formula>L39&gt;0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50"/>
  <sheetViews>
    <sheetView showGridLines="0" showRowColHeaders="0" workbookViewId="0">
      <pane ySplit="4" topLeftCell="A5" activePane="bottomLeft" state="frozen"/>
      <selection pane="bottomLeft" activeCell="A2" sqref="A2"/>
    </sheetView>
  </sheetViews>
  <sheetFormatPr defaultColWidth="9" defaultRowHeight="13.5"/>
  <cols>
    <col min="1" max="1" width="1.625" style="8" customWidth="1"/>
    <col min="2" max="3" width="5.625" style="8" customWidth="1"/>
    <col min="4" max="4" width="17.25" style="8" bestFit="1" customWidth="1"/>
    <col min="5" max="6" width="13" style="8" bestFit="1" customWidth="1"/>
    <col min="7" max="7" width="77.875" style="8" customWidth="1"/>
    <col min="8" max="16384" width="9" style="8"/>
  </cols>
  <sheetData>
    <row r="1" spans="1:8" ht="37.5" customHeight="1">
      <c r="B1" s="181"/>
    </row>
    <row r="2" spans="1:8">
      <c r="D2" s="11"/>
      <c r="E2" s="11"/>
      <c r="F2" s="11"/>
    </row>
    <row r="3" spans="1:8">
      <c r="B3" s="11" t="s">
        <v>441</v>
      </c>
      <c r="C3" s="11" t="s">
        <v>440</v>
      </c>
      <c r="D3" s="11"/>
      <c r="E3" s="11"/>
      <c r="F3" s="11"/>
      <c r="G3" s="184"/>
    </row>
    <row r="4" spans="1:8" ht="19.5" customHeight="1">
      <c r="A4" s="17"/>
      <c r="B4" s="373" t="s">
        <v>377</v>
      </c>
      <c r="C4" s="374" t="s">
        <v>378</v>
      </c>
      <c r="D4" s="375" t="s">
        <v>379</v>
      </c>
      <c r="E4" s="376" t="s">
        <v>380</v>
      </c>
      <c r="F4" s="377" t="s">
        <v>381</v>
      </c>
      <c r="G4" s="179" t="s">
        <v>442</v>
      </c>
      <c r="H4" s="35"/>
    </row>
    <row r="5" spans="1:8" ht="16.5" customHeight="1">
      <c r="A5" s="17"/>
      <c r="B5" s="660" t="s">
        <v>382</v>
      </c>
      <c r="C5" s="661" t="s">
        <v>383</v>
      </c>
      <c r="D5" s="662" t="s">
        <v>384</v>
      </c>
      <c r="E5" s="171" t="s">
        <v>385</v>
      </c>
      <c r="F5" s="380"/>
      <c r="G5" s="182" t="s">
        <v>443</v>
      </c>
      <c r="H5" s="35"/>
    </row>
    <row r="6" spans="1:8">
      <c r="A6" s="17"/>
      <c r="B6" s="660"/>
      <c r="C6" s="661"/>
      <c r="D6" s="662"/>
      <c r="E6" s="171" t="s">
        <v>386</v>
      </c>
      <c r="F6" s="381"/>
      <c r="G6" s="182" t="s">
        <v>444</v>
      </c>
      <c r="H6" s="35"/>
    </row>
    <row r="7" spans="1:8">
      <c r="A7" s="17"/>
      <c r="B7" s="660"/>
      <c r="C7" s="661"/>
      <c r="D7" s="662" t="s">
        <v>387</v>
      </c>
      <c r="E7" s="171" t="s">
        <v>388</v>
      </c>
      <c r="F7" s="382"/>
      <c r="G7" s="182" t="s">
        <v>445</v>
      </c>
      <c r="H7" s="35"/>
    </row>
    <row r="8" spans="1:8">
      <c r="A8" s="17"/>
      <c r="B8" s="660"/>
      <c r="C8" s="661"/>
      <c r="D8" s="670"/>
      <c r="E8" s="670" t="s">
        <v>389</v>
      </c>
      <c r="F8" s="171" t="s">
        <v>390</v>
      </c>
      <c r="G8" s="182" t="s">
        <v>446</v>
      </c>
      <c r="H8" s="35"/>
    </row>
    <row r="9" spans="1:8">
      <c r="A9" s="17"/>
      <c r="B9" s="660"/>
      <c r="C9" s="661"/>
      <c r="D9" s="670"/>
      <c r="E9" s="670"/>
      <c r="F9" s="171" t="s">
        <v>391</v>
      </c>
      <c r="G9" s="182" t="s">
        <v>447</v>
      </c>
      <c r="H9" s="35"/>
    </row>
    <row r="10" spans="1:8">
      <c r="A10" s="17"/>
      <c r="B10" s="660"/>
      <c r="C10" s="661"/>
      <c r="D10" s="670"/>
      <c r="E10" s="670" t="s">
        <v>392</v>
      </c>
      <c r="F10" s="171" t="s">
        <v>393</v>
      </c>
      <c r="G10" s="182" t="s">
        <v>448</v>
      </c>
      <c r="H10" s="35"/>
    </row>
    <row r="11" spans="1:8">
      <c r="A11" s="17"/>
      <c r="B11" s="660"/>
      <c r="C11" s="661"/>
      <c r="D11" s="670"/>
      <c r="E11" s="670"/>
      <c r="F11" s="171" t="s">
        <v>394</v>
      </c>
      <c r="G11" s="182" t="s">
        <v>447</v>
      </c>
      <c r="H11" s="35"/>
    </row>
    <row r="12" spans="1:8">
      <c r="A12" s="17"/>
      <c r="B12" s="660"/>
      <c r="C12" s="661"/>
      <c r="D12" s="670"/>
      <c r="E12" s="171" t="s">
        <v>395</v>
      </c>
      <c r="F12" s="380"/>
      <c r="G12" s="182" t="s">
        <v>449</v>
      </c>
      <c r="H12" s="35"/>
    </row>
    <row r="13" spans="1:8">
      <c r="A13" s="17"/>
      <c r="B13" s="660"/>
      <c r="C13" s="661" t="s">
        <v>396</v>
      </c>
      <c r="D13" s="662" t="s">
        <v>397</v>
      </c>
      <c r="E13" s="171" t="s">
        <v>398</v>
      </c>
      <c r="F13" s="381"/>
      <c r="G13" s="182" t="s">
        <v>450</v>
      </c>
      <c r="H13" s="35"/>
    </row>
    <row r="14" spans="1:8">
      <c r="A14" s="17"/>
      <c r="B14" s="660"/>
      <c r="C14" s="661"/>
      <c r="D14" s="670"/>
      <c r="E14" s="171" t="s">
        <v>399</v>
      </c>
      <c r="F14" s="381"/>
      <c r="G14" s="182" t="s">
        <v>451</v>
      </c>
      <c r="H14" s="35"/>
    </row>
    <row r="15" spans="1:8">
      <c r="A15" s="17"/>
      <c r="B15" s="660"/>
      <c r="C15" s="661"/>
      <c r="D15" s="662" t="s">
        <v>400</v>
      </c>
      <c r="E15" s="171" t="s">
        <v>401</v>
      </c>
      <c r="F15" s="381"/>
      <c r="G15" s="182" t="s">
        <v>452</v>
      </c>
      <c r="H15" s="35"/>
    </row>
    <row r="16" spans="1:8">
      <c r="A16" s="17"/>
      <c r="B16" s="660"/>
      <c r="C16" s="661"/>
      <c r="D16" s="670"/>
      <c r="E16" s="171" t="s">
        <v>402</v>
      </c>
      <c r="F16" s="381"/>
      <c r="G16" s="182" t="s">
        <v>453</v>
      </c>
      <c r="H16" s="35"/>
    </row>
    <row r="17" spans="1:8">
      <c r="A17" s="17"/>
      <c r="B17" s="660"/>
      <c r="C17" s="661"/>
      <c r="D17" s="670"/>
      <c r="E17" s="171" t="s">
        <v>403</v>
      </c>
      <c r="F17" s="381"/>
      <c r="G17" s="182" t="s">
        <v>454</v>
      </c>
      <c r="H17" s="35"/>
    </row>
    <row r="18" spans="1:8">
      <c r="A18" s="17"/>
      <c r="B18" s="660"/>
      <c r="C18" s="661"/>
      <c r="D18" s="670"/>
      <c r="E18" s="171" t="s">
        <v>404</v>
      </c>
      <c r="F18" s="381"/>
      <c r="G18" s="182" t="s">
        <v>455</v>
      </c>
      <c r="H18" s="35"/>
    </row>
    <row r="19" spans="1:8">
      <c r="A19" s="17"/>
      <c r="B19" s="660"/>
      <c r="C19" s="661"/>
      <c r="D19" s="670"/>
      <c r="E19" s="171" t="s">
        <v>405</v>
      </c>
      <c r="F19" s="381"/>
      <c r="G19" s="182" t="s">
        <v>456</v>
      </c>
      <c r="H19" s="35"/>
    </row>
    <row r="20" spans="1:8">
      <c r="A20" s="17"/>
      <c r="B20" s="660"/>
      <c r="C20" s="661"/>
      <c r="D20" s="670"/>
      <c r="E20" s="171" t="s">
        <v>406</v>
      </c>
      <c r="F20" s="381"/>
      <c r="G20" s="182" t="s">
        <v>457</v>
      </c>
      <c r="H20" s="35"/>
    </row>
    <row r="21" spans="1:8">
      <c r="A21" s="17"/>
      <c r="B21" s="660"/>
      <c r="C21" s="661"/>
      <c r="D21" s="670"/>
      <c r="E21" s="171" t="s">
        <v>407</v>
      </c>
      <c r="F21" s="381"/>
      <c r="G21" s="182" t="s">
        <v>458</v>
      </c>
      <c r="H21" s="35"/>
    </row>
    <row r="22" spans="1:8">
      <c r="A22" s="17"/>
      <c r="B22" s="660"/>
      <c r="C22" s="661"/>
      <c r="D22" s="670"/>
      <c r="E22" s="171" t="s">
        <v>408</v>
      </c>
      <c r="F22" s="381"/>
      <c r="G22" s="182" t="s">
        <v>449</v>
      </c>
      <c r="H22" s="35"/>
    </row>
    <row r="23" spans="1:8" s="178" customFormat="1">
      <c r="A23" s="175"/>
      <c r="B23" s="682" t="s">
        <v>481</v>
      </c>
      <c r="C23" s="688" t="s">
        <v>119</v>
      </c>
      <c r="D23" s="689"/>
      <c r="E23" s="690"/>
      <c r="F23" s="381"/>
      <c r="G23" s="185" t="s">
        <v>535</v>
      </c>
      <c r="H23" s="176"/>
    </row>
    <row r="24" spans="1:8" s="178" customFormat="1">
      <c r="A24" s="175"/>
      <c r="B24" s="683"/>
      <c r="C24" s="688" t="s">
        <v>120</v>
      </c>
      <c r="D24" s="689"/>
      <c r="E24" s="690"/>
      <c r="F24" s="381"/>
      <c r="G24" s="185" t="s">
        <v>536</v>
      </c>
      <c r="H24" s="176"/>
    </row>
    <row r="25" spans="1:8" s="178" customFormat="1">
      <c r="A25" s="175"/>
      <c r="B25" s="684"/>
      <c r="C25" s="688" t="s">
        <v>121</v>
      </c>
      <c r="D25" s="689"/>
      <c r="E25" s="690"/>
      <c r="F25" s="382"/>
      <c r="G25" s="185" t="s">
        <v>537</v>
      </c>
      <c r="H25" s="176"/>
    </row>
    <row r="26" spans="1:8" ht="16.5" customHeight="1">
      <c r="A26" s="17"/>
      <c r="B26" s="674" t="s">
        <v>409</v>
      </c>
      <c r="C26" s="660" t="s">
        <v>410</v>
      </c>
      <c r="D26" s="670" t="s">
        <v>411</v>
      </c>
      <c r="E26" s="670" t="s">
        <v>412</v>
      </c>
      <c r="F26" s="171" t="s">
        <v>413</v>
      </c>
      <c r="G26" s="182" t="s">
        <v>459</v>
      </c>
      <c r="H26" s="35"/>
    </row>
    <row r="27" spans="1:8">
      <c r="A27" s="17"/>
      <c r="B27" s="675"/>
      <c r="C27" s="660"/>
      <c r="D27" s="670"/>
      <c r="E27" s="670"/>
      <c r="F27" s="171" t="s">
        <v>414</v>
      </c>
      <c r="G27" s="182" t="s">
        <v>460</v>
      </c>
      <c r="H27" s="35"/>
    </row>
    <row r="28" spans="1:8">
      <c r="A28" s="17"/>
      <c r="B28" s="675"/>
      <c r="C28" s="660"/>
      <c r="D28" s="670"/>
      <c r="E28" s="670"/>
      <c r="F28" s="171" t="s">
        <v>415</v>
      </c>
      <c r="G28" s="182" t="s">
        <v>461</v>
      </c>
      <c r="H28" s="35"/>
    </row>
    <row r="29" spans="1:8">
      <c r="A29" s="17"/>
      <c r="B29" s="675"/>
      <c r="C29" s="660"/>
      <c r="D29" s="670"/>
      <c r="E29" s="670"/>
      <c r="F29" s="171" t="s">
        <v>416</v>
      </c>
      <c r="G29" s="182" t="s">
        <v>462</v>
      </c>
      <c r="H29" s="35"/>
    </row>
    <row r="30" spans="1:8">
      <c r="A30" s="17"/>
      <c r="B30" s="675"/>
      <c r="C30" s="660"/>
      <c r="D30" s="670"/>
      <c r="E30" s="670"/>
      <c r="F30" s="171" t="s">
        <v>417</v>
      </c>
      <c r="G30" s="182" t="s">
        <v>463</v>
      </c>
      <c r="H30" s="35"/>
    </row>
    <row r="31" spans="1:8">
      <c r="A31" s="17"/>
      <c r="B31" s="675"/>
      <c r="C31" s="660"/>
      <c r="D31" s="670"/>
      <c r="E31" s="670"/>
      <c r="F31" s="171" t="s">
        <v>418</v>
      </c>
      <c r="G31" s="182" t="s">
        <v>464</v>
      </c>
      <c r="H31" s="35"/>
    </row>
    <row r="32" spans="1:8">
      <c r="A32" s="17"/>
      <c r="B32" s="675"/>
      <c r="C32" s="660"/>
      <c r="D32" s="670"/>
      <c r="E32" s="670"/>
      <c r="F32" s="171" t="s">
        <v>419</v>
      </c>
      <c r="G32" s="182" t="s">
        <v>465</v>
      </c>
      <c r="H32" s="35"/>
    </row>
    <row r="33" spans="1:8">
      <c r="A33" s="17"/>
      <c r="B33" s="675"/>
      <c r="C33" s="660"/>
      <c r="D33" s="670"/>
      <c r="E33" s="670" t="s">
        <v>420</v>
      </c>
      <c r="F33" s="171" t="s">
        <v>421</v>
      </c>
      <c r="G33" s="182" t="s">
        <v>466</v>
      </c>
      <c r="H33" s="35"/>
    </row>
    <row r="34" spans="1:8">
      <c r="A34" s="17"/>
      <c r="B34" s="675"/>
      <c r="C34" s="660"/>
      <c r="D34" s="670"/>
      <c r="E34" s="670"/>
      <c r="F34" s="171" t="s">
        <v>422</v>
      </c>
      <c r="G34" s="171" t="s">
        <v>467</v>
      </c>
      <c r="H34" s="35"/>
    </row>
    <row r="35" spans="1:8">
      <c r="A35" s="17"/>
      <c r="B35" s="675"/>
      <c r="C35" s="660"/>
      <c r="D35" s="173" t="s">
        <v>423</v>
      </c>
      <c r="E35" s="429"/>
      <c r="F35" s="428"/>
      <c r="G35" s="182" t="s">
        <v>468</v>
      </c>
      <c r="H35" s="35"/>
    </row>
    <row r="36" spans="1:8">
      <c r="A36" s="17"/>
      <c r="B36" s="675"/>
      <c r="C36" s="701" t="s">
        <v>424</v>
      </c>
      <c r="D36" s="670" t="s">
        <v>425</v>
      </c>
      <c r="E36" s="171" t="s">
        <v>426</v>
      </c>
      <c r="F36" s="422"/>
      <c r="G36" s="182" t="s">
        <v>469</v>
      </c>
      <c r="H36" s="35"/>
    </row>
    <row r="37" spans="1:8">
      <c r="A37" s="17"/>
      <c r="B37" s="675"/>
      <c r="C37" s="702"/>
      <c r="D37" s="670"/>
      <c r="E37" s="171" t="s">
        <v>539</v>
      </c>
      <c r="F37" s="422"/>
      <c r="G37" s="182" t="s">
        <v>470</v>
      </c>
      <c r="H37" s="35"/>
    </row>
    <row r="38" spans="1:8">
      <c r="A38" s="17"/>
      <c r="B38" s="675"/>
      <c r="C38" s="702"/>
      <c r="D38" s="670"/>
      <c r="E38" s="171" t="s">
        <v>427</v>
      </c>
      <c r="F38" s="422"/>
      <c r="G38" s="182" t="s">
        <v>471</v>
      </c>
      <c r="H38" s="35"/>
    </row>
    <row r="39" spans="1:8">
      <c r="A39" s="17"/>
      <c r="B39" s="675"/>
      <c r="C39" s="702"/>
      <c r="D39" s="171" t="s">
        <v>428</v>
      </c>
      <c r="E39" s="425"/>
      <c r="F39" s="423"/>
      <c r="G39" s="182" t="s">
        <v>472</v>
      </c>
      <c r="H39" s="35"/>
    </row>
    <row r="40" spans="1:8">
      <c r="A40" s="17"/>
      <c r="B40" s="675"/>
      <c r="C40" s="702"/>
      <c r="D40" s="171" t="s">
        <v>533</v>
      </c>
      <c r="E40" s="426"/>
      <c r="F40" s="423"/>
      <c r="G40" s="182" t="s">
        <v>534</v>
      </c>
      <c r="H40" s="35"/>
    </row>
    <row r="41" spans="1:8">
      <c r="A41" s="17"/>
      <c r="B41" s="675"/>
      <c r="C41" s="702"/>
      <c r="D41" s="171" t="s">
        <v>429</v>
      </c>
      <c r="E41" s="426"/>
      <c r="F41" s="423"/>
      <c r="G41" s="182" t="s">
        <v>473</v>
      </c>
      <c r="H41" s="35"/>
    </row>
    <row r="42" spans="1:8">
      <c r="A42" s="17"/>
      <c r="B42" s="675"/>
      <c r="C42" s="703"/>
      <c r="D42" s="171" t="s">
        <v>430</v>
      </c>
      <c r="E42" s="426"/>
      <c r="F42" s="423"/>
      <c r="G42" s="171" t="s">
        <v>474</v>
      </c>
      <c r="H42" s="35"/>
    </row>
    <row r="43" spans="1:8">
      <c r="A43" s="17"/>
      <c r="B43" s="676"/>
      <c r="C43" s="699" t="s">
        <v>475</v>
      </c>
      <c r="D43" s="700"/>
      <c r="E43" s="426"/>
      <c r="F43" s="423"/>
      <c r="G43" s="183" t="s">
        <v>476</v>
      </c>
      <c r="H43" s="35"/>
    </row>
    <row r="44" spans="1:8">
      <c r="A44" s="17"/>
      <c r="B44" s="704" t="s">
        <v>431</v>
      </c>
      <c r="C44" s="699" t="s">
        <v>432</v>
      </c>
      <c r="D44" s="700"/>
      <c r="E44" s="426"/>
      <c r="F44" s="423"/>
      <c r="G44" s="182" t="s">
        <v>477</v>
      </c>
      <c r="H44" s="35"/>
    </row>
    <row r="45" spans="1:8">
      <c r="A45" s="17"/>
      <c r="B45" s="704"/>
      <c r="C45" s="699" t="s">
        <v>433</v>
      </c>
      <c r="D45" s="700"/>
      <c r="E45" s="426"/>
      <c r="F45" s="423"/>
      <c r="G45" s="182" t="s">
        <v>478</v>
      </c>
      <c r="H45" s="35"/>
    </row>
    <row r="46" spans="1:8">
      <c r="A46" s="17"/>
      <c r="B46" s="704"/>
      <c r="C46" s="699" t="s">
        <v>434</v>
      </c>
      <c r="D46" s="700"/>
      <c r="E46" s="426"/>
      <c r="F46" s="423"/>
      <c r="G46" s="182" t="s">
        <v>479</v>
      </c>
      <c r="H46" s="35"/>
    </row>
    <row r="47" spans="1:8">
      <c r="A47" s="17"/>
      <c r="B47" s="704"/>
      <c r="C47" s="699" t="s">
        <v>435</v>
      </c>
      <c r="D47" s="700"/>
      <c r="E47" s="426"/>
      <c r="F47" s="423"/>
      <c r="G47" s="182" t="s">
        <v>480</v>
      </c>
      <c r="H47" s="35"/>
    </row>
    <row r="48" spans="1:8">
      <c r="A48" s="17"/>
      <c r="B48" s="704"/>
      <c r="C48" s="699" t="s">
        <v>436</v>
      </c>
      <c r="D48" s="700"/>
      <c r="E48" s="426"/>
      <c r="F48" s="423"/>
      <c r="G48" s="182" t="s">
        <v>436</v>
      </c>
      <c r="H48" s="35"/>
    </row>
    <row r="49" spans="1:8" ht="27">
      <c r="A49" s="17"/>
      <c r="B49" s="704"/>
      <c r="C49" s="699" t="s">
        <v>437</v>
      </c>
      <c r="D49" s="700"/>
      <c r="E49" s="427"/>
      <c r="F49" s="424"/>
      <c r="G49" s="182" t="s">
        <v>538</v>
      </c>
      <c r="H49" s="35"/>
    </row>
    <row r="50" spans="1:8">
      <c r="B50" s="40"/>
      <c r="C50" s="40"/>
      <c r="D50" s="40"/>
      <c r="E50" s="40"/>
      <c r="F50" s="40"/>
      <c r="G50" s="40"/>
    </row>
  </sheetData>
  <sheetProtection sheet="1" objects="1" scenarios="1"/>
  <mergeCells count="28">
    <mergeCell ref="B44:B49"/>
    <mergeCell ref="C44:D44"/>
    <mergeCell ref="C45:D45"/>
    <mergeCell ref="C46:D46"/>
    <mergeCell ref="C47:D47"/>
    <mergeCell ref="C48:D48"/>
    <mergeCell ref="C49:D49"/>
    <mergeCell ref="C36:C42"/>
    <mergeCell ref="D36:D38"/>
    <mergeCell ref="C43:D43"/>
    <mergeCell ref="B5:B22"/>
    <mergeCell ref="C5:C12"/>
    <mergeCell ref="D5:D6"/>
    <mergeCell ref="D7:D12"/>
    <mergeCell ref="B23:B25"/>
    <mergeCell ref="C23:E23"/>
    <mergeCell ref="C24:E24"/>
    <mergeCell ref="C25:E25"/>
    <mergeCell ref="B26:B43"/>
    <mergeCell ref="C26:C35"/>
    <mergeCell ref="D26:D34"/>
    <mergeCell ref="E26:E32"/>
    <mergeCell ref="E33:E34"/>
    <mergeCell ref="E8:E9"/>
    <mergeCell ref="E10:E11"/>
    <mergeCell ref="C13:C22"/>
    <mergeCell ref="D13:D14"/>
    <mergeCell ref="D15:D22"/>
  </mergeCells>
  <phoneticPr fontId="4"/>
  <conditionalFormatting sqref="C49:D49 C44:D45 C46:C48 D46 B5:C22 B44:B49 B26 C26:C36">
    <cfRule type="expression" dxfId="7" priority="3">
      <formula>#REF!&gt;0</formula>
    </cfRule>
  </conditionalFormatting>
  <conditionalFormatting sqref="D5:D22 D26:D42">
    <cfRule type="expression" dxfId="6" priority="4">
      <formula>#REF!&gt;0</formula>
    </cfRule>
  </conditionalFormatting>
  <conditionalFormatting sqref="E5:E7 E12:E22 E26:F34 E8:F11 E36:E38">
    <cfRule type="expression" dxfId="5" priority="5">
      <formula>#REF!&gt;0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autoPageBreaks="0"/>
  </sheetPr>
  <dimension ref="A1:Q74"/>
  <sheetViews>
    <sheetView showGridLines="0" showRowColHeaders="0" zoomScaleNormal="100" workbookViewId="0">
      <pane ySplit="1" topLeftCell="A2" activePane="bottomLeft" state="frozen"/>
      <selection pane="bottomLeft" activeCell="A2" sqref="A2"/>
    </sheetView>
  </sheetViews>
  <sheetFormatPr defaultColWidth="9" defaultRowHeight="13.5"/>
  <cols>
    <col min="1" max="1" width="1.625" style="8" customWidth="1"/>
    <col min="2" max="2" width="4.625" style="8" customWidth="1"/>
    <col min="3" max="3" width="11.625" style="8" customWidth="1"/>
    <col min="4" max="4" width="13.375" style="8" customWidth="1"/>
    <col min="5" max="5" width="2.625" style="8" customWidth="1"/>
    <col min="6" max="6" width="5.125" style="8" customWidth="1"/>
    <col min="7" max="7" width="6.625" style="8" customWidth="1"/>
    <col min="8" max="12" width="13.375" style="8" customWidth="1"/>
    <col min="13" max="13" width="1.75" style="8" customWidth="1"/>
    <col min="14" max="16384" width="9" style="8"/>
  </cols>
  <sheetData>
    <row r="1" spans="1:17" ht="37.5" customHeight="1">
      <c r="A1" s="499">
        <f>DATA!DE1</f>
        <v>1</v>
      </c>
      <c r="B1" s="728"/>
      <c r="C1" s="729"/>
      <c r="D1" s="11"/>
      <c r="E1" s="11"/>
      <c r="F1" s="11"/>
      <c r="G1" s="11"/>
      <c r="H1" s="11"/>
      <c r="I1" s="11"/>
      <c r="J1" s="11"/>
      <c r="K1" s="11"/>
    </row>
    <row r="2" spans="1:17">
      <c r="D2" s="11"/>
      <c r="E2" s="11"/>
      <c r="F2" s="11"/>
      <c r="G2" s="495" t="s">
        <v>688</v>
      </c>
      <c r="H2" s="495"/>
      <c r="I2" s="11"/>
      <c r="K2" s="168" t="s">
        <v>114</v>
      </c>
    </row>
    <row r="3" spans="1:17">
      <c r="D3" s="11"/>
      <c r="E3" s="11"/>
      <c r="G3" s="496" t="s">
        <v>689</v>
      </c>
      <c r="H3" s="496"/>
      <c r="I3" s="11"/>
      <c r="J3" s="36"/>
      <c r="K3" s="640" t="s">
        <v>631</v>
      </c>
    </row>
    <row r="4" spans="1:17">
      <c r="D4" s="11"/>
      <c r="E4" s="11"/>
      <c r="F4" s="11"/>
      <c r="G4" s="495" t="s">
        <v>758</v>
      </c>
      <c r="H4" s="495"/>
      <c r="K4" s="168" t="s">
        <v>784</v>
      </c>
    </row>
    <row r="5" spans="1:17" ht="19.5" customHeight="1">
      <c r="D5" s="11"/>
      <c r="E5" s="11"/>
      <c r="F5" s="11"/>
      <c r="G5" s="11"/>
      <c r="H5" s="11"/>
      <c r="I5" s="11"/>
      <c r="K5" s="735">
        <f ca="1">IF(K3="はい",TODAY(),"")</f>
        <v>45483</v>
      </c>
      <c r="L5" s="736"/>
    </row>
    <row r="6" spans="1:17" ht="16.5" customHeight="1">
      <c r="D6" s="11"/>
      <c r="E6" s="11"/>
      <c r="F6" s="11"/>
      <c r="G6" s="11"/>
      <c r="H6" s="11"/>
      <c r="I6" s="11"/>
      <c r="J6" s="36"/>
      <c r="K6" s="11"/>
      <c r="O6" s="645" t="s">
        <v>632</v>
      </c>
      <c r="P6" s="707"/>
      <c r="Q6" s="646"/>
    </row>
    <row r="7" spans="1:17" ht="17.25" customHeight="1">
      <c r="B7" s="645"/>
      <c r="C7" s="707"/>
      <c r="D7" s="718" t="str">
        <f>入力!F4</f>
        <v>建設投資の波及効果分析</v>
      </c>
      <c r="E7" s="719"/>
      <c r="F7" s="719"/>
      <c r="G7" s="719"/>
      <c r="H7" s="719"/>
      <c r="I7" s="719"/>
      <c r="J7" s="719"/>
      <c r="K7" s="720"/>
      <c r="L7" s="35"/>
      <c r="O7" s="166"/>
    </row>
    <row r="8" spans="1:17" ht="14.25" thickBot="1">
      <c r="C8" s="17"/>
      <c r="D8" s="721"/>
      <c r="E8" s="722"/>
      <c r="F8" s="722"/>
      <c r="G8" s="722"/>
      <c r="H8" s="722"/>
      <c r="I8" s="722"/>
      <c r="J8" s="722"/>
      <c r="K8" s="723"/>
      <c r="L8" s="35"/>
    </row>
    <row r="9" spans="1:17">
      <c r="D9" s="40"/>
      <c r="E9" s="40"/>
      <c r="F9" s="40"/>
      <c r="G9" s="40"/>
      <c r="H9" s="40"/>
      <c r="I9" s="40"/>
      <c r="J9" s="40"/>
      <c r="K9" s="40"/>
    </row>
    <row r="10" spans="1:17">
      <c r="B10" s="645" t="s">
        <v>633</v>
      </c>
      <c r="C10" s="646"/>
      <c r="K10" s="724" t="str">
        <f>"単位："&amp;K2&amp;"、倍、人"</f>
        <v>単位：千円、倍、人</v>
      </c>
      <c r="L10" s="725"/>
    </row>
    <row r="11" spans="1:17" ht="6.75" customHeight="1">
      <c r="B11" s="11"/>
      <c r="C11" s="11"/>
      <c r="D11" s="11"/>
      <c r="E11" s="11"/>
      <c r="F11" s="11"/>
      <c r="G11" s="11"/>
      <c r="H11" s="11"/>
      <c r="I11" s="11"/>
      <c r="J11" s="11"/>
      <c r="K11" s="726"/>
      <c r="L11" s="727"/>
    </row>
    <row r="12" spans="1:17" s="478" customFormat="1" ht="34.5" customHeight="1">
      <c r="A12" s="477"/>
      <c r="B12" s="737" t="s">
        <v>634</v>
      </c>
      <c r="C12" s="738"/>
      <c r="D12" s="503" t="s">
        <v>482</v>
      </c>
      <c r="E12" s="741" t="s">
        <v>487</v>
      </c>
      <c r="F12" s="742"/>
      <c r="G12" s="743"/>
      <c r="H12" s="504" t="s">
        <v>495</v>
      </c>
      <c r="I12" s="503" t="s">
        <v>496</v>
      </c>
      <c r="J12" s="503" t="s">
        <v>635</v>
      </c>
      <c r="K12" s="503" t="s">
        <v>636</v>
      </c>
      <c r="L12" s="503" t="s">
        <v>637</v>
      </c>
    </row>
    <row r="13" spans="1:17" s="162" customFormat="1" ht="16.5" customHeight="1">
      <c r="A13" s="323"/>
      <c r="B13" s="739"/>
      <c r="C13" s="740"/>
      <c r="D13" s="500" t="s">
        <v>638</v>
      </c>
      <c r="E13" s="730" t="s">
        <v>639</v>
      </c>
      <c r="F13" s="744"/>
      <c r="G13" s="731"/>
      <c r="H13" s="505" t="s">
        <v>640</v>
      </c>
      <c r="I13" s="500" t="s">
        <v>641</v>
      </c>
      <c r="J13" s="500" t="s">
        <v>642</v>
      </c>
      <c r="K13" s="500" t="s">
        <v>643</v>
      </c>
      <c r="L13" s="500" t="s">
        <v>644</v>
      </c>
    </row>
    <row r="14" spans="1:17" ht="29.25" customHeight="1">
      <c r="A14" s="17"/>
      <c r="B14" s="730" t="s">
        <v>645</v>
      </c>
      <c r="C14" s="731"/>
      <c r="D14" s="39">
        <f>埼玉波及!V113/建設係数!$G$11*1000</f>
        <v>0</v>
      </c>
      <c r="E14" s="732">
        <f>埼玉波及!W113/建設係数!$G$11*1000</f>
        <v>0</v>
      </c>
      <c r="F14" s="733">
        <f>埼玉波及!X113/建設係数!$G$11*1000</f>
        <v>0</v>
      </c>
      <c r="G14" s="734">
        <f>埼玉波及!Y113/建設係数!$G$11*1000</f>
        <v>0</v>
      </c>
      <c r="H14" s="479">
        <f>埼玉波及!X113/建設係数!$G$11*1000</f>
        <v>0</v>
      </c>
      <c r="I14" s="39">
        <f>埼玉波及!Y113/建設係数!$G$11*1000</f>
        <v>0</v>
      </c>
      <c r="J14" s="480">
        <f>IFERROR(I14/D14,0)</f>
        <v>0</v>
      </c>
      <c r="K14" s="39">
        <f>埼玉波及!AC113/建設係数!$G$11*1000</f>
        <v>0</v>
      </c>
      <c r="L14" s="435">
        <f>埼玉波及!AE113</f>
        <v>0</v>
      </c>
    </row>
    <row r="15" spans="1:17" ht="29.25" customHeight="1">
      <c r="A15" s="17"/>
      <c r="B15" s="730" t="s">
        <v>646</v>
      </c>
      <c r="C15" s="731"/>
      <c r="D15" s="39">
        <f>全国波及!V113/建設係数!$G$11*1000</f>
        <v>0</v>
      </c>
      <c r="E15" s="732">
        <f>全国波及!W113/建設係数!$G$11*1000</f>
        <v>0</v>
      </c>
      <c r="F15" s="733">
        <f>全国波及!X113/建設係数!$G$11*1000</f>
        <v>0</v>
      </c>
      <c r="G15" s="734">
        <f>全国波及!Y113/建設係数!$G$11*1000</f>
        <v>0</v>
      </c>
      <c r="H15" s="479">
        <f>全国波及!X113/建設係数!$G$11*1000</f>
        <v>0</v>
      </c>
      <c r="I15" s="39">
        <f>全国波及!Y113/建設係数!$G$11*1000</f>
        <v>0</v>
      </c>
      <c r="J15" s="480">
        <f>IFERROR(I15/D15,0)</f>
        <v>0</v>
      </c>
      <c r="K15" s="39">
        <f>全国波及!AC113/建設係数!$G$11*1000</f>
        <v>0</v>
      </c>
      <c r="L15" s="435">
        <f>全国波及!AE113</f>
        <v>0</v>
      </c>
    </row>
    <row r="16" spans="1:17">
      <c r="B16" s="36"/>
      <c r="C16" s="36"/>
      <c r="D16" s="36"/>
      <c r="E16" s="36"/>
      <c r="F16" s="36"/>
      <c r="G16" s="36"/>
      <c r="H16" s="36"/>
      <c r="I16" s="36"/>
      <c r="J16" s="36"/>
      <c r="K16" s="36"/>
      <c r="L16" s="36"/>
    </row>
    <row r="17" spans="1:13">
      <c r="A17" s="17"/>
      <c r="B17" s="745" t="s">
        <v>647</v>
      </c>
      <c r="C17" s="746"/>
      <c r="D17" s="481" t="str">
        <f>"単位："&amp;K2</f>
        <v>単位：千円</v>
      </c>
      <c r="E17" s="482"/>
      <c r="F17" s="745" t="str">
        <f>"波及効果上位20部門（"&amp;K4&amp;"分類）"</f>
        <v>波及効果上位20部門（39部門分類）</v>
      </c>
      <c r="G17" s="747"/>
      <c r="H17" s="747"/>
      <c r="I17" s="747"/>
      <c r="J17" s="746"/>
      <c r="L17" s="481" t="str">
        <f>"単位："&amp;K2</f>
        <v>単位：千円</v>
      </c>
    </row>
    <row r="18" spans="1:13">
      <c r="A18" s="17"/>
      <c r="B18" s="730" t="s">
        <v>648</v>
      </c>
      <c r="C18" s="731"/>
      <c r="D18" s="500" t="s">
        <v>513</v>
      </c>
      <c r="E18" s="454"/>
      <c r="F18" s="500" t="s">
        <v>780</v>
      </c>
      <c r="G18" s="730" t="s">
        <v>776</v>
      </c>
      <c r="H18" s="731"/>
      <c r="I18" s="500" t="s">
        <v>513</v>
      </c>
      <c r="J18" s="501" t="s">
        <v>649</v>
      </c>
      <c r="K18" s="501" t="s">
        <v>650</v>
      </c>
      <c r="L18" s="500" t="s">
        <v>496</v>
      </c>
    </row>
    <row r="19" spans="1:13">
      <c r="A19" s="17"/>
      <c r="B19" s="748" t="str">
        <f>IF(DATA!D129=0,"",DATA!C129)</f>
        <v/>
      </c>
      <c r="C19" s="749"/>
      <c r="D19" s="213" t="str">
        <f>IF(DATA!D129=0,"",DATA!E129/建設係数!$G$11*1000)</f>
        <v/>
      </c>
      <c r="E19" s="454"/>
      <c r="F19" s="637">
        <v>1</v>
      </c>
      <c r="G19" s="750" t="str">
        <f>DATA!DF6</f>
        <v>農林漁業</v>
      </c>
      <c r="H19" s="751"/>
      <c r="I19" s="484">
        <f>DATA!DG6</f>
        <v>0</v>
      </c>
      <c r="J19" s="484">
        <f>DATA!DH6</f>
        <v>0</v>
      </c>
      <c r="K19" s="484">
        <f>DATA!DI6</f>
        <v>0</v>
      </c>
      <c r="L19" s="484">
        <f>DATA!DJ6</f>
        <v>0</v>
      </c>
    </row>
    <row r="20" spans="1:13">
      <c r="A20" s="17"/>
      <c r="B20" s="709" t="str">
        <f>IF(DATA!D130=0,"",DATA!C130)</f>
        <v/>
      </c>
      <c r="C20" s="710"/>
      <c r="D20" s="32" t="str">
        <f>IF(DATA!D130=0,"",DATA!E130/建設係数!$G$11*1000)</f>
        <v/>
      </c>
      <c r="E20" s="454"/>
      <c r="F20" s="638">
        <v>2</v>
      </c>
      <c r="G20" s="705" t="str">
        <f>DATA!DF7</f>
        <v>鉱業</v>
      </c>
      <c r="H20" s="706"/>
      <c r="I20" s="485">
        <f>DATA!DG7</f>
        <v>0</v>
      </c>
      <c r="J20" s="485">
        <f>DATA!DH7</f>
        <v>0</v>
      </c>
      <c r="K20" s="485">
        <f>DATA!DI7</f>
        <v>0</v>
      </c>
      <c r="L20" s="485">
        <f>DATA!DJ7</f>
        <v>0</v>
      </c>
    </row>
    <row r="21" spans="1:13">
      <c r="A21" s="17"/>
      <c r="B21" s="709" t="str">
        <f>IF(DATA!D131=0,"",DATA!C131)</f>
        <v/>
      </c>
      <c r="C21" s="710"/>
      <c r="D21" s="32" t="str">
        <f>IF(DATA!D131=0,"",DATA!E131/建設係数!$G$11*1000)</f>
        <v/>
      </c>
      <c r="E21" s="454"/>
      <c r="F21" s="637">
        <v>3</v>
      </c>
      <c r="G21" s="705" t="str">
        <f>DATA!DF8</f>
        <v>飲食料品</v>
      </c>
      <c r="H21" s="706"/>
      <c r="I21" s="485">
        <f>DATA!DG8</f>
        <v>0</v>
      </c>
      <c r="J21" s="485">
        <f>DATA!DH8</f>
        <v>0</v>
      </c>
      <c r="K21" s="485">
        <f>DATA!DI8</f>
        <v>0</v>
      </c>
      <c r="L21" s="485">
        <f>DATA!DJ8</f>
        <v>0</v>
      </c>
    </row>
    <row r="22" spans="1:13">
      <c r="A22" s="17"/>
      <c r="B22" s="709" t="str">
        <f>IF(DATA!D132=0,"",DATA!C132)</f>
        <v/>
      </c>
      <c r="C22" s="710"/>
      <c r="D22" s="32" t="str">
        <f>IF(DATA!D132=0,"",DATA!E132/建設係数!$G$11*1000)</f>
        <v/>
      </c>
      <c r="E22" s="454"/>
      <c r="F22" s="638">
        <v>4</v>
      </c>
      <c r="G22" s="705" t="str">
        <f>DATA!DF9</f>
        <v>繊維製品</v>
      </c>
      <c r="H22" s="706"/>
      <c r="I22" s="485">
        <f>DATA!DG9</f>
        <v>0</v>
      </c>
      <c r="J22" s="485">
        <f>DATA!DH9</f>
        <v>0</v>
      </c>
      <c r="K22" s="485">
        <f>DATA!DI9</f>
        <v>0</v>
      </c>
      <c r="L22" s="485">
        <f>DATA!DJ9</f>
        <v>0</v>
      </c>
    </row>
    <row r="23" spans="1:13">
      <c r="A23" s="17"/>
      <c r="B23" s="709" t="str">
        <f>IF(DATA!D133=0,"",DATA!C133)</f>
        <v/>
      </c>
      <c r="C23" s="710"/>
      <c r="D23" s="32" t="str">
        <f>IF(DATA!D133=0,"",DATA!E133/建設係数!$G$11*1000)</f>
        <v/>
      </c>
      <c r="E23" s="454"/>
      <c r="F23" s="637">
        <v>5</v>
      </c>
      <c r="G23" s="705" t="str">
        <f>DATA!DF10</f>
        <v>パルプ・紙・木製品</v>
      </c>
      <c r="H23" s="706"/>
      <c r="I23" s="485">
        <f>DATA!DG10</f>
        <v>0</v>
      </c>
      <c r="J23" s="485">
        <f>DATA!DH10</f>
        <v>0</v>
      </c>
      <c r="K23" s="485">
        <f>DATA!DI10</f>
        <v>0</v>
      </c>
      <c r="L23" s="485">
        <f>DATA!DJ10</f>
        <v>0</v>
      </c>
    </row>
    <row r="24" spans="1:13">
      <c r="A24" s="17"/>
      <c r="B24" s="709" t="str">
        <f>IF(DATA!D134=0,"",DATA!C134)</f>
        <v/>
      </c>
      <c r="C24" s="710"/>
      <c r="D24" s="32" t="str">
        <f>IF(DATA!D134=0,"",DATA!E134/建設係数!$G$11*1000)</f>
        <v/>
      </c>
      <c r="E24" s="454"/>
      <c r="F24" s="638">
        <v>6</v>
      </c>
      <c r="G24" s="705" t="str">
        <f>DATA!DF11</f>
        <v>化学製品</v>
      </c>
      <c r="H24" s="706"/>
      <c r="I24" s="485">
        <f>DATA!DG11</f>
        <v>0</v>
      </c>
      <c r="J24" s="485">
        <f>DATA!DH11</f>
        <v>0</v>
      </c>
      <c r="K24" s="485">
        <f>DATA!DI11</f>
        <v>0</v>
      </c>
      <c r="L24" s="485">
        <f>DATA!DJ11</f>
        <v>0</v>
      </c>
    </row>
    <row r="25" spans="1:13">
      <c r="A25" s="17"/>
      <c r="B25" s="709" t="str">
        <f>IF(DATA!D135=0,"",DATA!C135)</f>
        <v/>
      </c>
      <c r="C25" s="710"/>
      <c r="D25" s="32" t="str">
        <f>IF(DATA!D135=0,"",DATA!E135/建設係数!$G$11*1000)</f>
        <v/>
      </c>
      <c r="E25" s="454"/>
      <c r="F25" s="637">
        <v>7</v>
      </c>
      <c r="G25" s="705" t="str">
        <f>DATA!DF12</f>
        <v>石油・石炭製品</v>
      </c>
      <c r="H25" s="706"/>
      <c r="I25" s="485">
        <f>DATA!DG12</f>
        <v>0</v>
      </c>
      <c r="J25" s="485">
        <f>DATA!DH12</f>
        <v>0</v>
      </c>
      <c r="K25" s="485">
        <f>DATA!DI12</f>
        <v>0</v>
      </c>
      <c r="L25" s="485">
        <f>DATA!DJ12</f>
        <v>0</v>
      </c>
    </row>
    <row r="26" spans="1:13">
      <c r="A26" s="17"/>
      <c r="B26" s="709" t="str">
        <f>IF(DATA!D136=0,"",DATA!C136)</f>
        <v/>
      </c>
      <c r="C26" s="710"/>
      <c r="D26" s="32" t="str">
        <f>IF(DATA!D136=0,"",DATA!E136/建設係数!$G$11*1000)</f>
        <v/>
      </c>
      <c r="E26" s="454"/>
      <c r="F26" s="638">
        <v>8</v>
      </c>
      <c r="G26" s="705" t="str">
        <f>DATA!DF13</f>
        <v>プラスチック・ゴム製品</v>
      </c>
      <c r="H26" s="706"/>
      <c r="I26" s="485">
        <f>DATA!DG13</f>
        <v>0</v>
      </c>
      <c r="J26" s="485">
        <f>DATA!DH13</f>
        <v>0</v>
      </c>
      <c r="K26" s="485">
        <f>DATA!DI13</f>
        <v>0</v>
      </c>
      <c r="L26" s="485">
        <f>DATA!DJ13</f>
        <v>0</v>
      </c>
    </row>
    <row r="27" spans="1:13">
      <c r="A27" s="17"/>
      <c r="B27" s="709" t="str">
        <f>IF(DATA!D137=0,"",DATA!C137)</f>
        <v/>
      </c>
      <c r="C27" s="710"/>
      <c r="D27" s="32" t="str">
        <f>IF(DATA!D137=0,"",DATA!E137/建設係数!$G$11*1000)</f>
        <v/>
      </c>
      <c r="E27" s="454"/>
      <c r="F27" s="637">
        <v>9</v>
      </c>
      <c r="G27" s="705" t="str">
        <f>DATA!DF14</f>
        <v>窯業・土石製品</v>
      </c>
      <c r="H27" s="706"/>
      <c r="I27" s="485">
        <f>DATA!DG14</f>
        <v>0</v>
      </c>
      <c r="J27" s="485">
        <f>DATA!DH14</f>
        <v>0</v>
      </c>
      <c r="K27" s="485">
        <f>DATA!DI14</f>
        <v>0</v>
      </c>
      <c r="L27" s="485">
        <f>DATA!DJ14</f>
        <v>0</v>
      </c>
    </row>
    <row r="28" spans="1:13">
      <c r="A28" s="17"/>
      <c r="B28" s="709" t="str">
        <f>IF(DATA!D138=0,"",DATA!C138)</f>
        <v/>
      </c>
      <c r="C28" s="710"/>
      <c r="D28" s="32" t="str">
        <f>IF(DATA!D138=0,"",DATA!E138/建設係数!$G$11*1000)</f>
        <v/>
      </c>
      <c r="E28" s="486"/>
      <c r="F28" s="638">
        <v>10</v>
      </c>
      <c r="G28" s="705" t="str">
        <f>DATA!DF15</f>
        <v>鉄鋼</v>
      </c>
      <c r="H28" s="706"/>
      <c r="I28" s="485">
        <f>DATA!DG15</f>
        <v>0</v>
      </c>
      <c r="J28" s="485">
        <f>DATA!DH15</f>
        <v>0</v>
      </c>
      <c r="K28" s="485">
        <f>DATA!DI15</f>
        <v>0</v>
      </c>
      <c r="L28" s="485">
        <f>DATA!DJ15</f>
        <v>0</v>
      </c>
    </row>
    <row r="29" spans="1:13">
      <c r="A29" s="17"/>
      <c r="B29" s="709" t="str">
        <f>IF(DATA!D139=0,"",DATA!C139)</f>
        <v/>
      </c>
      <c r="C29" s="710"/>
      <c r="D29" s="32" t="str">
        <f>IF(DATA!D139=0,"",DATA!E139/建設係数!$G$11*1000)</f>
        <v/>
      </c>
      <c r="E29" s="486"/>
      <c r="F29" s="637">
        <v>11</v>
      </c>
      <c r="G29" s="705" t="str">
        <f>DATA!DF16</f>
        <v>非鉄金属</v>
      </c>
      <c r="H29" s="706"/>
      <c r="I29" s="485">
        <f>DATA!DG16</f>
        <v>0</v>
      </c>
      <c r="J29" s="485">
        <f>DATA!DH16</f>
        <v>0</v>
      </c>
      <c r="K29" s="485">
        <f>DATA!DI16</f>
        <v>0</v>
      </c>
      <c r="L29" s="485">
        <f>DATA!DJ16</f>
        <v>0</v>
      </c>
    </row>
    <row r="30" spans="1:13">
      <c r="A30" s="17"/>
      <c r="B30" s="709" t="str">
        <f>IF(DATA!D140=0,"",DATA!C140)</f>
        <v/>
      </c>
      <c r="C30" s="710"/>
      <c r="D30" s="32" t="str">
        <f>IF(DATA!D140=0,"",DATA!E140/建設係数!$G$11*1000)</f>
        <v/>
      </c>
      <c r="E30" s="486"/>
      <c r="F30" s="638">
        <v>12</v>
      </c>
      <c r="G30" s="705" t="str">
        <f>DATA!DF17</f>
        <v>金属製品</v>
      </c>
      <c r="H30" s="706"/>
      <c r="I30" s="485">
        <f>DATA!DG17</f>
        <v>0</v>
      </c>
      <c r="J30" s="485">
        <f>DATA!DH17</f>
        <v>0</v>
      </c>
      <c r="K30" s="485">
        <f>DATA!DI17</f>
        <v>0</v>
      </c>
      <c r="L30" s="485">
        <f>DATA!DJ17</f>
        <v>0</v>
      </c>
    </row>
    <row r="31" spans="1:13">
      <c r="A31" s="17"/>
      <c r="B31" s="709" t="str">
        <f>IF(DATA!D141=0,"",DATA!C141)</f>
        <v/>
      </c>
      <c r="C31" s="710"/>
      <c r="D31" s="32" t="str">
        <f>IF(DATA!D141=0,"",DATA!E141/建設係数!$G$11*1000)</f>
        <v/>
      </c>
      <c r="E31" s="486"/>
      <c r="F31" s="637">
        <v>13</v>
      </c>
      <c r="G31" s="705" t="str">
        <f>DATA!DF18</f>
        <v>はん用機械</v>
      </c>
      <c r="H31" s="706"/>
      <c r="I31" s="485">
        <f>DATA!DG18</f>
        <v>0</v>
      </c>
      <c r="J31" s="485">
        <f>DATA!DH18</f>
        <v>0</v>
      </c>
      <c r="K31" s="485">
        <f>DATA!DI18</f>
        <v>0</v>
      </c>
      <c r="L31" s="485">
        <f>DATA!DJ18</f>
        <v>0</v>
      </c>
    </row>
    <row r="32" spans="1:13">
      <c r="A32" s="17"/>
      <c r="B32" s="709" t="str">
        <f>IF(DATA!D142=0,"",DATA!C142)</f>
        <v/>
      </c>
      <c r="C32" s="710"/>
      <c r="D32" s="32" t="str">
        <f>IF(DATA!D142=0,"",DATA!E142/建設係数!$G$11*1000)</f>
        <v/>
      </c>
      <c r="E32" s="486"/>
      <c r="F32" s="638">
        <v>14</v>
      </c>
      <c r="G32" s="705" t="str">
        <f>DATA!DF19</f>
        <v>生産用機械</v>
      </c>
      <c r="H32" s="706"/>
      <c r="I32" s="485">
        <f>DATA!DG19</f>
        <v>0</v>
      </c>
      <c r="J32" s="485">
        <f>DATA!DH19</f>
        <v>0</v>
      </c>
      <c r="K32" s="485">
        <f>DATA!DI19</f>
        <v>0</v>
      </c>
      <c r="L32" s="485">
        <f>DATA!DJ19</f>
        <v>0</v>
      </c>
      <c r="M32" s="35"/>
    </row>
    <row r="33" spans="1:12">
      <c r="A33" s="17"/>
      <c r="B33" s="709" t="str">
        <f>IF(DATA!D143=0,"",DATA!C143)</f>
        <v/>
      </c>
      <c r="C33" s="710"/>
      <c r="D33" s="32" t="str">
        <f>IF(DATA!D143=0,"",DATA!E143/建設係数!$G$11*1000)</f>
        <v/>
      </c>
      <c r="E33" s="486"/>
      <c r="F33" s="637">
        <v>15</v>
      </c>
      <c r="G33" s="705" t="str">
        <f>DATA!DF20</f>
        <v>業務用機械</v>
      </c>
      <c r="H33" s="706"/>
      <c r="I33" s="485">
        <f>DATA!DG20</f>
        <v>0</v>
      </c>
      <c r="J33" s="485">
        <f>DATA!DH20</f>
        <v>0</v>
      </c>
      <c r="K33" s="485">
        <f>DATA!DI20</f>
        <v>0</v>
      </c>
      <c r="L33" s="485">
        <f>DATA!DJ20</f>
        <v>0</v>
      </c>
    </row>
    <row r="34" spans="1:12">
      <c r="A34" s="17"/>
      <c r="B34" s="709" t="str">
        <f>IF(DATA!D144=0,"",DATA!C144)</f>
        <v/>
      </c>
      <c r="C34" s="710"/>
      <c r="D34" s="32" t="str">
        <f>IF(DATA!D144=0,"",DATA!E144/建設係数!$G$11*1000)</f>
        <v/>
      </c>
      <c r="E34" s="486"/>
      <c r="F34" s="638">
        <v>16</v>
      </c>
      <c r="G34" s="705" t="str">
        <f>DATA!DF21</f>
        <v>電子部品</v>
      </c>
      <c r="H34" s="706"/>
      <c r="I34" s="485">
        <f>DATA!DG21</f>
        <v>0</v>
      </c>
      <c r="J34" s="485">
        <f>DATA!DH21</f>
        <v>0</v>
      </c>
      <c r="K34" s="485">
        <f>DATA!DI21</f>
        <v>0</v>
      </c>
      <c r="L34" s="485">
        <f>DATA!DJ21</f>
        <v>0</v>
      </c>
    </row>
    <row r="35" spans="1:12">
      <c r="A35" s="17"/>
      <c r="B35" s="709" t="str">
        <f>IF(DATA!D145=0,"",DATA!C145)</f>
        <v/>
      </c>
      <c r="C35" s="710"/>
      <c r="D35" s="32" t="str">
        <f>IF(DATA!D145=0,"",DATA!E145/建設係数!$G$11*1000)</f>
        <v/>
      </c>
      <c r="E35" s="486"/>
      <c r="F35" s="637">
        <v>17</v>
      </c>
      <c r="G35" s="705" t="str">
        <f>DATA!DF22</f>
        <v>電気機械</v>
      </c>
      <c r="H35" s="706"/>
      <c r="I35" s="485">
        <f>DATA!DG22</f>
        <v>0</v>
      </c>
      <c r="J35" s="485">
        <f>DATA!DH22</f>
        <v>0</v>
      </c>
      <c r="K35" s="485">
        <f>DATA!DI22</f>
        <v>0</v>
      </c>
      <c r="L35" s="485">
        <f>DATA!DJ22</f>
        <v>0</v>
      </c>
    </row>
    <row r="36" spans="1:12">
      <c r="A36" s="17"/>
      <c r="B36" s="709" t="str">
        <f>IF(DATA!D146=0,"",DATA!C146)</f>
        <v/>
      </c>
      <c r="C36" s="710"/>
      <c r="D36" s="32" t="str">
        <f>IF(DATA!D146=0,"",DATA!E146/建設係数!$G$11*1000)</f>
        <v/>
      </c>
      <c r="E36" s="486"/>
      <c r="F36" s="638">
        <v>18</v>
      </c>
      <c r="G36" s="705" t="str">
        <f>DATA!DF23</f>
        <v>情報通信機器</v>
      </c>
      <c r="H36" s="706"/>
      <c r="I36" s="485">
        <f>DATA!DG23</f>
        <v>0</v>
      </c>
      <c r="J36" s="485">
        <f>DATA!DH23</f>
        <v>0</v>
      </c>
      <c r="K36" s="485">
        <f>DATA!DI23</f>
        <v>0</v>
      </c>
      <c r="L36" s="485">
        <f>DATA!DJ23</f>
        <v>0</v>
      </c>
    </row>
    <row r="37" spans="1:12">
      <c r="A37" s="17"/>
      <c r="B37" s="709" t="str">
        <f>IF(DATA!D147=0,"",DATA!C147)</f>
        <v/>
      </c>
      <c r="C37" s="710"/>
      <c r="D37" s="283" t="str">
        <f>IF(DATA!D147=0,"",DATA!E147/建設係数!$G$11*1000)</f>
        <v/>
      </c>
      <c r="E37" s="486"/>
      <c r="F37" s="637">
        <v>19</v>
      </c>
      <c r="G37" s="705" t="str">
        <f>DATA!DF24</f>
        <v>輸送機械</v>
      </c>
      <c r="H37" s="706"/>
      <c r="I37" s="485">
        <f>DATA!DG24</f>
        <v>0</v>
      </c>
      <c r="J37" s="485">
        <f>DATA!DH24</f>
        <v>0</v>
      </c>
      <c r="K37" s="485">
        <f>DATA!DI24</f>
        <v>0</v>
      </c>
      <c r="L37" s="485">
        <f>DATA!DJ24</f>
        <v>0</v>
      </c>
    </row>
    <row r="38" spans="1:12">
      <c r="A38" s="17"/>
      <c r="B38" s="711" t="str">
        <f>IF(DATA!D150&gt;=21,DATA!C149,IF(DATA!D148=0,"",DATA!C148))</f>
        <v/>
      </c>
      <c r="C38" s="712"/>
      <c r="D38" s="283" t="str">
        <f>IF(DATA!D150&gt;=21,DATA!E149/建設係数!$G$11*1000,IF(DATA!D148=0,"",DATA!E148/建設係数!$G$11*1000))</f>
        <v/>
      </c>
      <c r="E38" s="486"/>
      <c r="F38" s="638">
        <v>20</v>
      </c>
      <c r="G38" s="705" t="str">
        <f>DATA!DF25</f>
        <v>その他の製造工業製品</v>
      </c>
      <c r="H38" s="706"/>
      <c r="I38" s="485">
        <f>DATA!DG25</f>
        <v>0</v>
      </c>
      <c r="J38" s="485">
        <f>DATA!DH25</f>
        <v>0</v>
      </c>
      <c r="K38" s="485">
        <f>DATA!DI25</f>
        <v>0</v>
      </c>
      <c r="L38" s="485">
        <f>DATA!DJ25</f>
        <v>0</v>
      </c>
    </row>
    <row r="39" spans="1:12">
      <c r="B39" s="708" t="s">
        <v>517</v>
      </c>
      <c r="C39" s="708"/>
      <c r="D39" s="39">
        <f>SUM(D19:D38)</f>
        <v>0</v>
      </c>
      <c r="F39" s="502"/>
      <c r="G39" s="705" t="str">
        <f>DATA!DF26</f>
        <v>その他</v>
      </c>
      <c r="H39" s="706"/>
      <c r="I39" s="487">
        <f>DATA!DG26</f>
        <v>0</v>
      </c>
      <c r="J39" s="487">
        <f>DATA!DH26</f>
        <v>0</v>
      </c>
      <c r="K39" s="487">
        <f>DATA!DI26</f>
        <v>0</v>
      </c>
      <c r="L39" s="487">
        <f>DATA!DJ26</f>
        <v>0</v>
      </c>
    </row>
    <row r="40" spans="1:12">
      <c r="F40" s="715" t="s">
        <v>651</v>
      </c>
      <c r="G40" s="716"/>
      <c r="H40" s="717"/>
      <c r="I40" s="257">
        <f>SUM(I19:I39)</f>
        <v>0</v>
      </c>
      <c r="J40" s="257">
        <f>SUM(J19:J39)</f>
        <v>0</v>
      </c>
      <c r="K40" s="257">
        <f>SUM(K19:K39)</f>
        <v>0</v>
      </c>
      <c r="L40" s="257">
        <f>SUM(L19:L39)</f>
        <v>0</v>
      </c>
    </row>
    <row r="42" spans="1:12">
      <c r="B42" s="713" t="str">
        <f>"単位:"&amp;K2</f>
        <v>単位:千円</v>
      </c>
      <c r="C42" s="714"/>
      <c r="E42" s="645" t="str">
        <f>F17</f>
        <v>波及効果上位20部門（39部門分類）</v>
      </c>
      <c r="F42" s="707"/>
      <c r="G42" s="707"/>
      <c r="H42" s="707"/>
      <c r="I42" s="707"/>
      <c r="J42" s="707"/>
      <c r="K42" s="506"/>
    </row>
    <row r="68" spans="2:10">
      <c r="B68" s="8" t="s">
        <v>652</v>
      </c>
    </row>
    <row r="69" spans="2:10" ht="6" customHeight="1"/>
    <row r="70" spans="2:10">
      <c r="C70" s="8" t="s">
        <v>656</v>
      </c>
    </row>
    <row r="71" spans="2:10">
      <c r="C71" s="8" t="str">
        <f>"・物価調整　"&amp;建設係数!J6&amp;"年"</f>
        <v>・物価調整　2024年</v>
      </c>
      <c r="E71" s="8" t="s">
        <v>653</v>
      </c>
      <c r="H71" s="488">
        <f>建設係数!L6</f>
        <v>0.94501567479740156</v>
      </c>
      <c r="I71" s="489" t="s">
        <v>654</v>
      </c>
      <c r="J71" s="490">
        <f>建設係数!M6</f>
        <v>0.8187155930141643</v>
      </c>
    </row>
    <row r="73" spans="2:10">
      <c r="C73" s="8" t="s">
        <v>657</v>
      </c>
    </row>
    <row r="74" spans="2:10">
      <c r="C74" s="8" t="str">
        <f>"・物価調整　"&amp;建設係数!J6&amp;"年"</f>
        <v>・物価調整　2024年</v>
      </c>
      <c r="E74" s="8" t="s">
        <v>655</v>
      </c>
      <c r="H74" s="488">
        <f>建設係数!N6</f>
        <v>0.97586327400455797</v>
      </c>
      <c r="I74" s="489" t="s">
        <v>654</v>
      </c>
      <c r="J74" s="490">
        <f>建設係数!O6</f>
        <v>0.7647824966073471</v>
      </c>
    </row>
  </sheetData>
  <sheetProtection sheet="1" objects="1" scenarios="1"/>
  <mergeCells count="63">
    <mergeCell ref="B17:C17"/>
    <mergeCell ref="F17:J17"/>
    <mergeCell ref="B18:C18"/>
    <mergeCell ref="G18:H18"/>
    <mergeCell ref="B19:C19"/>
    <mergeCell ref="G19:H19"/>
    <mergeCell ref="B1:C1"/>
    <mergeCell ref="B15:C15"/>
    <mergeCell ref="E15:G15"/>
    <mergeCell ref="K5:L5"/>
    <mergeCell ref="B12:C13"/>
    <mergeCell ref="E12:G12"/>
    <mergeCell ref="E13:G13"/>
    <mergeCell ref="B14:C14"/>
    <mergeCell ref="E14:G14"/>
    <mergeCell ref="O6:Q6"/>
    <mergeCell ref="B7:C7"/>
    <mergeCell ref="D7:K8"/>
    <mergeCell ref="B10:C10"/>
    <mergeCell ref="K10:L11"/>
    <mergeCell ref="B20:C20"/>
    <mergeCell ref="G20:H20"/>
    <mergeCell ref="B21:C21"/>
    <mergeCell ref="G21:H21"/>
    <mergeCell ref="B22:C22"/>
    <mergeCell ref="G22:H22"/>
    <mergeCell ref="B23:C23"/>
    <mergeCell ref="G23:H23"/>
    <mergeCell ref="B24:C24"/>
    <mergeCell ref="G24:H24"/>
    <mergeCell ref="B25:C25"/>
    <mergeCell ref="G25:H25"/>
    <mergeCell ref="B32:C32"/>
    <mergeCell ref="B42:C42"/>
    <mergeCell ref="B26:C26"/>
    <mergeCell ref="G26:H26"/>
    <mergeCell ref="B27:C27"/>
    <mergeCell ref="G27:H27"/>
    <mergeCell ref="B28:C28"/>
    <mergeCell ref="G28:H28"/>
    <mergeCell ref="B29:C29"/>
    <mergeCell ref="G39:H39"/>
    <mergeCell ref="B30:C30"/>
    <mergeCell ref="F40:H40"/>
    <mergeCell ref="B31:C31"/>
    <mergeCell ref="G29:H29"/>
    <mergeCell ref="G30:H30"/>
    <mergeCell ref="G31:H31"/>
    <mergeCell ref="B39:C39"/>
    <mergeCell ref="B33:C33"/>
    <mergeCell ref="B34:C34"/>
    <mergeCell ref="B35:C35"/>
    <mergeCell ref="B36:C36"/>
    <mergeCell ref="B37:C37"/>
    <mergeCell ref="B38:C38"/>
    <mergeCell ref="G37:H37"/>
    <mergeCell ref="G38:H38"/>
    <mergeCell ref="E42:J42"/>
    <mergeCell ref="G32:H32"/>
    <mergeCell ref="G33:H33"/>
    <mergeCell ref="G34:H34"/>
    <mergeCell ref="G35:H35"/>
    <mergeCell ref="G36:H36"/>
  </mergeCells>
  <phoneticPr fontId="4"/>
  <dataValidations count="3">
    <dataValidation type="list" allowBlank="1" showInputMessage="1" showErrorMessage="1" sqref="K2" xr:uid="{00000000-0002-0000-0300-000000000000}">
      <formula1>単位</formula1>
    </dataValidation>
    <dataValidation type="list" allowBlank="1" showInputMessage="1" showErrorMessage="1" sqref="K3" xr:uid="{00000000-0002-0000-0300-000001000000}">
      <formula1>YN</formula1>
    </dataValidation>
    <dataValidation type="list" allowBlank="1" showInputMessage="1" showErrorMessage="1" sqref="K4" xr:uid="{00000000-0002-0000-0300-000002000000}">
      <formula1>部門</formula1>
    </dataValidation>
  </dataValidations>
  <pageMargins left="0.70866141732283472" right="0.70866141732283472" top="0.74803149606299213" bottom="0.74803149606299213" header="0.31496062992125984" footer="0.31496062992125984"/>
  <pageSetup paperSize="9" scale="76" orientation="portrait" r:id="rId1"/>
  <ignoredErrors>
    <ignoredError sqref="H14:H15" formula="1"/>
    <ignoredError sqref="D7"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U75"/>
  <sheetViews>
    <sheetView showGridLines="0" showRowColHeaders="0" zoomScaleNormal="100" zoomScaleSheetLayoutView="100" workbookViewId="0">
      <pane ySplit="1" topLeftCell="A2" activePane="bottomLeft" state="frozen"/>
      <selection pane="bottomLeft" activeCell="A2" sqref="A2"/>
    </sheetView>
  </sheetViews>
  <sheetFormatPr defaultRowHeight="16.5"/>
  <cols>
    <col min="1" max="1" width="1.625" style="507" customWidth="1"/>
    <col min="2" max="2" width="16.75" style="507" customWidth="1"/>
    <col min="3" max="3" width="5.75" style="507" customWidth="1"/>
    <col min="4" max="4" width="3" style="507" customWidth="1"/>
    <col min="5" max="5" width="11.625" style="507" customWidth="1"/>
    <col min="6" max="6" width="7.625" style="507" customWidth="1"/>
    <col min="7" max="7" width="1.875" style="507" customWidth="1"/>
    <col min="8" max="8" width="3.125" style="507" customWidth="1"/>
    <col min="9" max="9" width="11.625" style="507" customWidth="1"/>
    <col min="10" max="10" width="8.875" style="507" customWidth="1"/>
    <col min="11" max="11" width="1.875" style="507" customWidth="1"/>
    <col min="12" max="13" width="3.125" style="507" customWidth="1"/>
    <col min="14" max="14" width="11.625" style="507" customWidth="1"/>
    <col min="15" max="15" width="7.625" style="507" customWidth="1"/>
    <col min="16" max="16" width="1.875" style="507" customWidth="1"/>
    <col min="17" max="18" width="3.125" style="507" customWidth="1"/>
    <col min="19" max="19" width="11.625" style="507" customWidth="1"/>
    <col min="20" max="20" width="7.625" style="507" customWidth="1"/>
    <col min="21" max="21" width="1.875" style="507" customWidth="1"/>
    <col min="22" max="22" width="1.625" style="507" customWidth="1"/>
    <col min="23" max="259" width="9" style="507"/>
    <col min="260" max="261" width="3" style="507" customWidth="1"/>
    <col min="262" max="266" width="6.25" style="507" customWidth="1"/>
    <col min="267" max="268" width="3.125" style="507" customWidth="1"/>
    <col min="269" max="269" width="6.25" style="507" customWidth="1"/>
    <col min="270" max="270" width="6" style="507" customWidth="1"/>
    <col min="271" max="271" width="3.125" style="507" customWidth="1"/>
    <col min="272" max="272" width="10.25" style="507" bestFit="1" customWidth="1"/>
    <col min="273" max="273" width="10.875" style="507" bestFit="1" customWidth="1"/>
    <col min="274" max="274" width="6.25" style="507" customWidth="1"/>
    <col min="275" max="515" width="9" style="507"/>
    <col min="516" max="517" width="3" style="507" customWidth="1"/>
    <col min="518" max="522" width="6.25" style="507" customWidth="1"/>
    <col min="523" max="524" width="3.125" style="507" customWidth="1"/>
    <col min="525" max="525" width="6.25" style="507" customWidth="1"/>
    <col min="526" max="526" width="6" style="507" customWidth="1"/>
    <col min="527" max="527" width="3.125" style="507" customWidth="1"/>
    <col min="528" max="528" width="10.25" style="507" bestFit="1" customWidth="1"/>
    <col min="529" max="529" width="10.875" style="507" bestFit="1" customWidth="1"/>
    <col min="530" max="530" width="6.25" style="507" customWidth="1"/>
    <col min="531" max="771" width="9" style="507"/>
    <col min="772" max="773" width="3" style="507" customWidth="1"/>
    <col min="774" max="778" width="6.25" style="507" customWidth="1"/>
    <col min="779" max="780" width="3.125" style="507" customWidth="1"/>
    <col min="781" max="781" width="6.25" style="507" customWidth="1"/>
    <col min="782" max="782" width="6" style="507" customWidth="1"/>
    <col min="783" max="783" width="3.125" style="507" customWidth="1"/>
    <col min="784" max="784" width="10.25" style="507" bestFit="1" customWidth="1"/>
    <col min="785" max="785" width="10.875" style="507" bestFit="1" customWidth="1"/>
    <col min="786" max="786" width="6.25" style="507" customWidth="1"/>
    <col min="787" max="1027" width="9" style="507"/>
    <col min="1028" max="1029" width="3" style="507" customWidth="1"/>
    <col min="1030" max="1034" width="6.25" style="507" customWidth="1"/>
    <col min="1035" max="1036" width="3.125" style="507" customWidth="1"/>
    <col min="1037" max="1037" width="6.25" style="507" customWidth="1"/>
    <col min="1038" max="1038" width="6" style="507" customWidth="1"/>
    <col min="1039" max="1039" width="3.125" style="507" customWidth="1"/>
    <col min="1040" max="1040" width="10.25" style="507" bestFit="1" customWidth="1"/>
    <col min="1041" max="1041" width="10.875" style="507" bestFit="1" customWidth="1"/>
    <col min="1042" max="1042" width="6.25" style="507" customWidth="1"/>
    <col min="1043" max="1283" width="9" style="507"/>
    <col min="1284" max="1285" width="3" style="507" customWidth="1"/>
    <col min="1286" max="1290" width="6.25" style="507" customWidth="1"/>
    <col min="1291" max="1292" width="3.125" style="507" customWidth="1"/>
    <col min="1293" max="1293" width="6.25" style="507" customWidth="1"/>
    <col min="1294" max="1294" width="6" style="507" customWidth="1"/>
    <col min="1295" max="1295" width="3.125" style="507" customWidth="1"/>
    <col min="1296" max="1296" width="10.25" style="507" bestFit="1" customWidth="1"/>
    <col min="1297" max="1297" width="10.875" style="507" bestFit="1" customWidth="1"/>
    <col min="1298" max="1298" width="6.25" style="507" customWidth="1"/>
    <col min="1299" max="1539" width="9" style="507"/>
    <col min="1540" max="1541" width="3" style="507" customWidth="1"/>
    <col min="1542" max="1546" width="6.25" style="507" customWidth="1"/>
    <col min="1547" max="1548" width="3.125" style="507" customWidth="1"/>
    <col min="1549" max="1549" width="6.25" style="507" customWidth="1"/>
    <col min="1550" max="1550" width="6" style="507" customWidth="1"/>
    <col min="1551" max="1551" width="3.125" style="507" customWidth="1"/>
    <col min="1552" max="1552" width="10.25" style="507" bestFit="1" customWidth="1"/>
    <col min="1553" max="1553" width="10.875" style="507" bestFit="1" customWidth="1"/>
    <col min="1554" max="1554" width="6.25" style="507" customWidth="1"/>
    <col min="1555" max="1795" width="9" style="507"/>
    <col min="1796" max="1797" width="3" style="507" customWidth="1"/>
    <col min="1798" max="1802" width="6.25" style="507" customWidth="1"/>
    <col min="1803" max="1804" width="3.125" style="507" customWidth="1"/>
    <col min="1805" max="1805" width="6.25" style="507" customWidth="1"/>
    <col min="1806" max="1806" width="6" style="507" customWidth="1"/>
    <col min="1807" max="1807" width="3.125" style="507" customWidth="1"/>
    <col min="1808" max="1808" width="10.25" style="507" bestFit="1" customWidth="1"/>
    <col min="1809" max="1809" width="10.875" style="507" bestFit="1" customWidth="1"/>
    <col min="1810" max="1810" width="6.25" style="507" customWidth="1"/>
    <col min="1811" max="2051" width="9" style="507"/>
    <col min="2052" max="2053" width="3" style="507" customWidth="1"/>
    <col min="2054" max="2058" width="6.25" style="507" customWidth="1"/>
    <col min="2059" max="2060" width="3.125" style="507" customWidth="1"/>
    <col min="2061" max="2061" width="6.25" style="507" customWidth="1"/>
    <col min="2062" max="2062" width="6" style="507" customWidth="1"/>
    <col min="2063" max="2063" width="3.125" style="507" customWidth="1"/>
    <col min="2064" max="2064" width="10.25" style="507" bestFit="1" customWidth="1"/>
    <col min="2065" max="2065" width="10.875" style="507" bestFit="1" customWidth="1"/>
    <col min="2066" max="2066" width="6.25" style="507" customWidth="1"/>
    <col min="2067" max="2307" width="9" style="507"/>
    <col min="2308" max="2309" width="3" style="507" customWidth="1"/>
    <col min="2310" max="2314" width="6.25" style="507" customWidth="1"/>
    <col min="2315" max="2316" width="3.125" style="507" customWidth="1"/>
    <col min="2317" max="2317" width="6.25" style="507" customWidth="1"/>
    <col min="2318" max="2318" width="6" style="507" customWidth="1"/>
    <col min="2319" max="2319" width="3.125" style="507" customWidth="1"/>
    <col min="2320" max="2320" width="10.25" style="507" bestFit="1" customWidth="1"/>
    <col min="2321" max="2321" width="10.875" style="507" bestFit="1" customWidth="1"/>
    <col min="2322" max="2322" width="6.25" style="507" customWidth="1"/>
    <col min="2323" max="2563" width="9" style="507"/>
    <col min="2564" max="2565" width="3" style="507" customWidth="1"/>
    <col min="2566" max="2570" width="6.25" style="507" customWidth="1"/>
    <col min="2571" max="2572" width="3.125" style="507" customWidth="1"/>
    <col min="2573" max="2573" width="6.25" style="507" customWidth="1"/>
    <col min="2574" max="2574" width="6" style="507" customWidth="1"/>
    <col min="2575" max="2575" width="3.125" style="507" customWidth="1"/>
    <col min="2576" max="2576" width="10.25" style="507" bestFit="1" customWidth="1"/>
    <col min="2577" max="2577" width="10.875" style="507" bestFit="1" customWidth="1"/>
    <col min="2578" max="2578" width="6.25" style="507" customWidth="1"/>
    <col min="2579" max="2819" width="9" style="507"/>
    <col min="2820" max="2821" width="3" style="507" customWidth="1"/>
    <col min="2822" max="2826" width="6.25" style="507" customWidth="1"/>
    <col min="2827" max="2828" width="3.125" style="507" customWidth="1"/>
    <col min="2829" max="2829" width="6.25" style="507" customWidth="1"/>
    <col min="2830" max="2830" width="6" style="507" customWidth="1"/>
    <col min="2831" max="2831" width="3.125" style="507" customWidth="1"/>
    <col min="2832" max="2832" width="10.25" style="507" bestFit="1" customWidth="1"/>
    <col min="2833" max="2833" width="10.875" style="507" bestFit="1" customWidth="1"/>
    <col min="2834" max="2834" width="6.25" style="507" customWidth="1"/>
    <col min="2835" max="3075" width="9" style="507"/>
    <col min="3076" max="3077" width="3" style="507" customWidth="1"/>
    <col min="3078" max="3082" width="6.25" style="507" customWidth="1"/>
    <col min="3083" max="3084" width="3.125" style="507" customWidth="1"/>
    <col min="3085" max="3085" width="6.25" style="507" customWidth="1"/>
    <col min="3086" max="3086" width="6" style="507" customWidth="1"/>
    <col min="3087" max="3087" width="3.125" style="507" customWidth="1"/>
    <col min="3088" max="3088" width="10.25" style="507" bestFit="1" customWidth="1"/>
    <col min="3089" max="3089" width="10.875" style="507" bestFit="1" customWidth="1"/>
    <col min="3090" max="3090" width="6.25" style="507" customWidth="1"/>
    <col min="3091" max="3331" width="9" style="507"/>
    <col min="3332" max="3333" width="3" style="507" customWidth="1"/>
    <col min="3334" max="3338" width="6.25" style="507" customWidth="1"/>
    <col min="3339" max="3340" width="3.125" style="507" customWidth="1"/>
    <col min="3341" max="3341" width="6.25" style="507" customWidth="1"/>
    <col min="3342" max="3342" width="6" style="507" customWidth="1"/>
    <col min="3343" max="3343" width="3.125" style="507" customWidth="1"/>
    <col min="3344" max="3344" width="10.25" style="507" bestFit="1" customWidth="1"/>
    <col min="3345" max="3345" width="10.875" style="507" bestFit="1" customWidth="1"/>
    <col min="3346" max="3346" width="6.25" style="507" customWidth="1"/>
    <col min="3347" max="3587" width="9" style="507"/>
    <col min="3588" max="3589" width="3" style="507" customWidth="1"/>
    <col min="3590" max="3594" width="6.25" style="507" customWidth="1"/>
    <col min="3595" max="3596" width="3.125" style="507" customWidth="1"/>
    <col min="3597" max="3597" width="6.25" style="507" customWidth="1"/>
    <col min="3598" max="3598" width="6" style="507" customWidth="1"/>
    <col min="3599" max="3599" width="3.125" style="507" customWidth="1"/>
    <col min="3600" max="3600" width="10.25" style="507" bestFit="1" customWidth="1"/>
    <col min="3601" max="3601" width="10.875" style="507" bestFit="1" customWidth="1"/>
    <col min="3602" max="3602" width="6.25" style="507" customWidth="1"/>
    <col min="3603" max="3843" width="9" style="507"/>
    <col min="3844" max="3845" width="3" style="507" customWidth="1"/>
    <col min="3846" max="3850" width="6.25" style="507" customWidth="1"/>
    <col min="3851" max="3852" width="3.125" style="507" customWidth="1"/>
    <col min="3853" max="3853" width="6.25" style="507" customWidth="1"/>
    <col min="3854" max="3854" width="6" style="507" customWidth="1"/>
    <col min="3855" max="3855" width="3.125" style="507" customWidth="1"/>
    <col min="3856" max="3856" width="10.25" style="507" bestFit="1" customWidth="1"/>
    <col min="3857" max="3857" width="10.875" style="507" bestFit="1" customWidth="1"/>
    <col min="3858" max="3858" width="6.25" style="507" customWidth="1"/>
    <col min="3859" max="4099" width="9" style="507"/>
    <col min="4100" max="4101" width="3" style="507" customWidth="1"/>
    <col min="4102" max="4106" width="6.25" style="507" customWidth="1"/>
    <col min="4107" max="4108" width="3.125" style="507" customWidth="1"/>
    <col min="4109" max="4109" width="6.25" style="507" customWidth="1"/>
    <col min="4110" max="4110" width="6" style="507" customWidth="1"/>
    <col min="4111" max="4111" width="3.125" style="507" customWidth="1"/>
    <col min="4112" max="4112" width="10.25" style="507" bestFit="1" customWidth="1"/>
    <col min="4113" max="4113" width="10.875" style="507" bestFit="1" customWidth="1"/>
    <col min="4114" max="4114" width="6.25" style="507" customWidth="1"/>
    <col min="4115" max="4355" width="9" style="507"/>
    <col min="4356" max="4357" width="3" style="507" customWidth="1"/>
    <col min="4358" max="4362" width="6.25" style="507" customWidth="1"/>
    <col min="4363" max="4364" width="3.125" style="507" customWidth="1"/>
    <col min="4365" max="4365" width="6.25" style="507" customWidth="1"/>
    <col min="4366" max="4366" width="6" style="507" customWidth="1"/>
    <col min="4367" max="4367" width="3.125" style="507" customWidth="1"/>
    <col min="4368" max="4368" width="10.25" style="507" bestFit="1" customWidth="1"/>
    <col min="4369" max="4369" width="10.875" style="507" bestFit="1" customWidth="1"/>
    <col min="4370" max="4370" width="6.25" style="507" customWidth="1"/>
    <col min="4371" max="4611" width="9" style="507"/>
    <col min="4612" max="4613" width="3" style="507" customWidth="1"/>
    <col min="4614" max="4618" width="6.25" style="507" customWidth="1"/>
    <col min="4619" max="4620" width="3.125" style="507" customWidth="1"/>
    <col min="4621" max="4621" width="6.25" style="507" customWidth="1"/>
    <col min="4622" max="4622" width="6" style="507" customWidth="1"/>
    <col min="4623" max="4623" width="3.125" style="507" customWidth="1"/>
    <col min="4624" max="4624" width="10.25" style="507" bestFit="1" customWidth="1"/>
    <col min="4625" max="4625" width="10.875" style="507" bestFit="1" customWidth="1"/>
    <col min="4626" max="4626" width="6.25" style="507" customWidth="1"/>
    <col min="4627" max="4867" width="9" style="507"/>
    <col min="4868" max="4869" width="3" style="507" customWidth="1"/>
    <col min="4870" max="4874" width="6.25" style="507" customWidth="1"/>
    <col min="4875" max="4876" width="3.125" style="507" customWidth="1"/>
    <col min="4877" max="4877" width="6.25" style="507" customWidth="1"/>
    <col min="4878" max="4878" width="6" style="507" customWidth="1"/>
    <col min="4879" max="4879" width="3.125" style="507" customWidth="1"/>
    <col min="4880" max="4880" width="10.25" style="507" bestFit="1" customWidth="1"/>
    <col min="4881" max="4881" width="10.875" style="507" bestFit="1" customWidth="1"/>
    <col min="4882" max="4882" width="6.25" style="507" customWidth="1"/>
    <col min="4883" max="5123" width="9" style="507"/>
    <col min="5124" max="5125" width="3" style="507" customWidth="1"/>
    <col min="5126" max="5130" width="6.25" style="507" customWidth="1"/>
    <col min="5131" max="5132" width="3.125" style="507" customWidth="1"/>
    <col min="5133" max="5133" width="6.25" style="507" customWidth="1"/>
    <col min="5134" max="5134" width="6" style="507" customWidth="1"/>
    <col min="5135" max="5135" width="3.125" style="507" customWidth="1"/>
    <col min="5136" max="5136" width="10.25" style="507" bestFit="1" customWidth="1"/>
    <col min="5137" max="5137" width="10.875" style="507" bestFit="1" customWidth="1"/>
    <col min="5138" max="5138" width="6.25" style="507" customWidth="1"/>
    <col min="5139" max="5379" width="9" style="507"/>
    <col min="5380" max="5381" width="3" style="507" customWidth="1"/>
    <col min="5382" max="5386" width="6.25" style="507" customWidth="1"/>
    <col min="5387" max="5388" width="3.125" style="507" customWidth="1"/>
    <col min="5389" max="5389" width="6.25" style="507" customWidth="1"/>
    <col min="5390" max="5390" width="6" style="507" customWidth="1"/>
    <col min="5391" max="5391" width="3.125" style="507" customWidth="1"/>
    <col min="5392" max="5392" width="10.25" style="507" bestFit="1" customWidth="1"/>
    <col min="5393" max="5393" width="10.875" style="507" bestFit="1" customWidth="1"/>
    <col min="5394" max="5394" width="6.25" style="507" customWidth="1"/>
    <col min="5395" max="5635" width="9" style="507"/>
    <col min="5636" max="5637" width="3" style="507" customWidth="1"/>
    <col min="5638" max="5642" width="6.25" style="507" customWidth="1"/>
    <col min="5643" max="5644" width="3.125" style="507" customWidth="1"/>
    <col min="5645" max="5645" width="6.25" style="507" customWidth="1"/>
    <col min="5646" max="5646" width="6" style="507" customWidth="1"/>
    <col min="5647" max="5647" width="3.125" style="507" customWidth="1"/>
    <col min="5648" max="5648" width="10.25" style="507" bestFit="1" customWidth="1"/>
    <col min="5649" max="5649" width="10.875" style="507" bestFit="1" customWidth="1"/>
    <col min="5650" max="5650" width="6.25" style="507" customWidth="1"/>
    <col min="5651" max="5891" width="9" style="507"/>
    <col min="5892" max="5893" width="3" style="507" customWidth="1"/>
    <col min="5894" max="5898" width="6.25" style="507" customWidth="1"/>
    <col min="5899" max="5900" width="3.125" style="507" customWidth="1"/>
    <col min="5901" max="5901" width="6.25" style="507" customWidth="1"/>
    <col min="5902" max="5902" width="6" style="507" customWidth="1"/>
    <col min="5903" max="5903" width="3.125" style="507" customWidth="1"/>
    <col min="5904" max="5904" width="10.25" style="507" bestFit="1" customWidth="1"/>
    <col min="5905" max="5905" width="10.875" style="507" bestFit="1" customWidth="1"/>
    <col min="5906" max="5906" width="6.25" style="507" customWidth="1"/>
    <col min="5907" max="6147" width="9" style="507"/>
    <col min="6148" max="6149" width="3" style="507" customWidth="1"/>
    <col min="6150" max="6154" width="6.25" style="507" customWidth="1"/>
    <col min="6155" max="6156" width="3.125" style="507" customWidth="1"/>
    <col min="6157" max="6157" width="6.25" style="507" customWidth="1"/>
    <col min="6158" max="6158" width="6" style="507" customWidth="1"/>
    <col min="6159" max="6159" width="3.125" style="507" customWidth="1"/>
    <col min="6160" max="6160" width="10.25" style="507" bestFit="1" customWidth="1"/>
    <col min="6161" max="6161" width="10.875" style="507" bestFit="1" customWidth="1"/>
    <col min="6162" max="6162" width="6.25" style="507" customWidth="1"/>
    <col min="6163" max="6403" width="9" style="507"/>
    <col min="6404" max="6405" width="3" style="507" customWidth="1"/>
    <col min="6406" max="6410" width="6.25" style="507" customWidth="1"/>
    <col min="6411" max="6412" width="3.125" style="507" customWidth="1"/>
    <col min="6413" max="6413" width="6.25" style="507" customWidth="1"/>
    <col min="6414" max="6414" width="6" style="507" customWidth="1"/>
    <col min="6415" max="6415" width="3.125" style="507" customWidth="1"/>
    <col min="6416" max="6416" width="10.25" style="507" bestFit="1" customWidth="1"/>
    <col min="6417" max="6417" width="10.875" style="507" bestFit="1" customWidth="1"/>
    <col min="6418" max="6418" width="6.25" style="507" customWidth="1"/>
    <col min="6419" max="6659" width="9" style="507"/>
    <col min="6660" max="6661" width="3" style="507" customWidth="1"/>
    <col min="6662" max="6666" width="6.25" style="507" customWidth="1"/>
    <col min="6667" max="6668" width="3.125" style="507" customWidth="1"/>
    <col min="6669" max="6669" width="6.25" style="507" customWidth="1"/>
    <col min="6670" max="6670" width="6" style="507" customWidth="1"/>
    <col min="6671" max="6671" width="3.125" style="507" customWidth="1"/>
    <col min="6672" max="6672" width="10.25" style="507" bestFit="1" customWidth="1"/>
    <col min="6673" max="6673" width="10.875" style="507" bestFit="1" customWidth="1"/>
    <col min="6674" max="6674" width="6.25" style="507" customWidth="1"/>
    <col min="6675" max="6915" width="9" style="507"/>
    <col min="6916" max="6917" width="3" style="507" customWidth="1"/>
    <col min="6918" max="6922" width="6.25" style="507" customWidth="1"/>
    <col min="6923" max="6924" width="3.125" style="507" customWidth="1"/>
    <col min="6925" max="6925" width="6.25" style="507" customWidth="1"/>
    <col min="6926" max="6926" width="6" style="507" customWidth="1"/>
    <col min="6927" max="6927" width="3.125" style="507" customWidth="1"/>
    <col min="6928" max="6928" width="10.25" style="507" bestFit="1" customWidth="1"/>
    <col min="6929" max="6929" width="10.875" style="507" bestFit="1" customWidth="1"/>
    <col min="6930" max="6930" width="6.25" style="507" customWidth="1"/>
    <col min="6931" max="7171" width="9" style="507"/>
    <col min="7172" max="7173" width="3" style="507" customWidth="1"/>
    <col min="7174" max="7178" width="6.25" style="507" customWidth="1"/>
    <col min="7179" max="7180" width="3.125" style="507" customWidth="1"/>
    <col min="7181" max="7181" width="6.25" style="507" customWidth="1"/>
    <col min="7182" max="7182" width="6" style="507" customWidth="1"/>
    <col min="7183" max="7183" width="3.125" style="507" customWidth="1"/>
    <col min="7184" max="7184" width="10.25" style="507" bestFit="1" customWidth="1"/>
    <col min="7185" max="7185" width="10.875" style="507" bestFit="1" customWidth="1"/>
    <col min="7186" max="7186" width="6.25" style="507" customWidth="1"/>
    <col min="7187" max="7427" width="9" style="507"/>
    <col min="7428" max="7429" width="3" style="507" customWidth="1"/>
    <col min="7430" max="7434" width="6.25" style="507" customWidth="1"/>
    <col min="7435" max="7436" width="3.125" style="507" customWidth="1"/>
    <col min="7437" max="7437" width="6.25" style="507" customWidth="1"/>
    <col min="7438" max="7438" width="6" style="507" customWidth="1"/>
    <col min="7439" max="7439" width="3.125" style="507" customWidth="1"/>
    <col min="7440" max="7440" width="10.25" style="507" bestFit="1" customWidth="1"/>
    <col min="7441" max="7441" width="10.875" style="507" bestFit="1" customWidth="1"/>
    <col min="7442" max="7442" width="6.25" style="507" customWidth="1"/>
    <col min="7443" max="7683" width="9" style="507"/>
    <col min="7684" max="7685" width="3" style="507" customWidth="1"/>
    <col min="7686" max="7690" width="6.25" style="507" customWidth="1"/>
    <col min="7691" max="7692" width="3.125" style="507" customWidth="1"/>
    <col min="7693" max="7693" width="6.25" style="507" customWidth="1"/>
    <col min="7694" max="7694" width="6" style="507" customWidth="1"/>
    <col min="7695" max="7695" width="3.125" style="507" customWidth="1"/>
    <col min="7696" max="7696" width="10.25" style="507" bestFit="1" customWidth="1"/>
    <col min="7697" max="7697" width="10.875" style="507" bestFit="1" customWidth="1"/>
    <col min="7698" max="7698" width="6.25" style="507" customWidth="1"/>
    <col min="7699" max="7939" width="9" style="507"/>
    <col min="7940" max="7941" width="3" style="507" customWidth="1"/>
    <col min="7942" max="7946" width="6.25" style="507" customWidth="1"/>
    <col min="7947" max="7948" width="3.125" style="507" customWidth="1"/>
    <col min="7949" max="7949" width="6.25" style="507" customWidth="1"/>
    <col min="7950" max="7950" width="6" style="507" customWidth="1"/>
    <col min="7951" max="7951" width="3.125" style="507" customWidth="1"/>
    <col min="7952" max="7952" width="10.25" style="507" bestFit="1" customWidth="1"/>
    <col min="7953" max="7953" width="10.875" style="507" bestFit="1" customWidth="1"/>
    <col min="7954" max="7954" width="6.25" style="507" customWidth="1"/>
    <col min="7955" max="8195" width="9" style="507"/>
    <col min="8196" max="8197" width="3" style="507" customWidth="1"/>
    <col min="8198" max="8202" width="6.25" style="507" customWidth="1"/>
    <col min="8203" max="8204" width="3.125" style="507" customWidth="1"/>
    <col min="8205" max="8205" width="6.25" style="507" customWidth="1"/>
    <col min="8206" max="8206" width="6" style="507" customWidth="1"/>
    <col min="8207" max="8207" width="3.125" style="507" customWidth="1"/>
    <col min="8208" max="8208" width="10.25" style="507" bestFit="1" customWidth="1"/>
    <col min="8209" max="8209" width="10.875" style="507" bestFit="1" customWidth="1"/>
    <col min="8210" max="8210" width="6.25" style="507" customWidth="1"/>
    <col min="8211" max="8451" width="9" style="507"/>
    <col min="8452" max="8453" width="3" style="507" customWidth="1"/>
    <col min="8454" max="8458" width="6.25" style="507" customWidth="1"/>
    <col min="8459" max="8460" width="3.125" style="507" customWidth="1"/>
    <col min="8461" max="8461" width="6.25" style="507" customWidth="1"/>
    <col min="8462" max="8462" width="6" style="507" customWidth="1"/>
    <col min="8463" max="8463" width="3.125" style="507" customWidth="1"/>
    <col min="8464" max="8464" width="10.25" style="507" bestFit="1" customWidth="1"/>
    <col min="8465" max="8465" width="10.875" style="507" bestFit="1" customWidth="1"/>
    <col min="8466" max="8466" width="6.25" style="507" customWidth="1"/>
    <col min="8467" max="8707" width="9" style="507"/>
    <col min="8708" max="8709" width="3" style="507" customWidth="1"/>
    <col min="8710" max="8714" width="6.25" style="507" customWidth="1"/>
    <col min="8715" max="8716" width="3.125" style="507" customWidth="1"/>
    <col min="8717" max="8717" width="6.25" style="507" customWidth="1"/>
    <col min="8718" max="8718" width="6" style="507" customWidth="1"/>
    <col min="8719" max="8719" width="3.125" style="507" customWidth="1"/>
    <col min="8720" max="8720" width="10.25" style="507" bestFit="1" customWidth="1"/>
    <col min="8721" max="8721" width="10.875" style="507" bestFit="1" customWidth="1"/>
    <col min="8722" max="8722" width="6.25" style="507" customWidth="1"/>
    <col min="8723" max="8963" width="9" style="507"/>
    <col min="8964" max="8965" width="3" style="507" customWidth="1"/>
    <col min="8966" max="8970" width="6.25" style="507" customWidth="1"/>
    <col min="8971" max="8972" width="3.125" style="507" customWidth="1"/>
    <col min="8973" max="8973" width="6.25" style="507" customWidth="1"/>
    <col min="8974" max="8974" width="6" style="507" customWidth="1"/>
    <col min="8975" max="8975" width="3.125" style="507" customWidth="1"/>
    <col min="8976" max="8976" width="10.25" style="507" bestFit="1" customWidth="1"/>
    <col min="8977" max="8977" width="10.875" style="507" bestFit="1" customWidth="1"/>
    <col min="8978" max="8978" width="6.25" style="507" customWidth="1"/>
    <col min="8979" max="9219" width="9" style="507"/>
    <col min="9220" max="9221" width="3" style="507" customWidth="1"/>
    <col min="9222" max="9226" width="6.25" style="507" customWidth="1"/>
    <col min="9227" max="9228" width="3.125" style="507" customWidth="1"/>
    <col min="9229" max="9229" width="6.25" style="507" customWidth="1"/>
    <col min="9230" max="9230" width="6" style="507" customWidth="1"/>
    <col min="9231" max="9231" width="3.125" style="507" customWidth="1"/>
    <col min="9232" max="9232" width="10.25" style="507" bestFit="1" customWidth="1"/>
    <col min="9233" max="9233" width="10.875" style="507" bestFit="1" customWidth="1"/>
    <col min="9234" max="9234" width="6.25" style="507" customWidth="1"/>
    <col min="9235" max="9475" width="9" style="507"/>
    <col min="9476" max="9477" width="3" style="507" customWidth="1"/>
    <col min="9478" max="9482" width="6.25" style="507" customWidth="1"/>
    <col min="9483" max="9484" width="3.125" style="507" customWidth="1"/>
    <col min="9485" max="9485" width="6.25" style="507" customWidth="1"/>
    <col min="9486" max="9486" width="6" style="507" customWidth="1"/>
    <col min="9487" max="9487" width="3.125" style="507" customWidth="1"/>
    <col min="9488" max="9488" width="10.25" style="507" bestFit="1" customWidth="1"/>
    <col min="9489" max="9489" width="10.875" style="507" bestFit="1" customWidth="1"/>
    <col min="9490" max="9490" width="6.25" style="507" customWidth="1"/>
    <col min="9491" max="9731" width="9" style="507"/>
    <col min="9732" max="9733" width="3" style="507" customWidth="1"/>
    <col min="9734" max="9738" width="6.25" style="507" customWidth="1"/>
    <col min="9739" max="9740" width="3.125" style="507" customWidth="1"/>
    <col min="9741" max="9741" width="6.25" style="507" customWidth="1"/>
    <col min="9742" max="9742" width="6" style="507" customWidth="1"/>
    <col min="9743" max="9743" width="3.125" style="507" customWidth="1"/>
    <col min="9744" max="9744" width="10.25" style="507" bestFit="1" customWidth="1"/>
    <col min="9745" max="9745" width="10.875" style="507" bestFit="1" customWidth="1"/>
    <col min="9746" max="9746" width="6.25" style="507" customWidth="1"/>
    <col min="9747" max="9987" width="9" style="507"/>
    <col min="9988" max="9989" width="3" style="507" customWidth="1"/>
    <col min="9990" max="9994" width="6.25" style="507" customWidth="1"/>
    <col min="9995" max="9996" width="3.125" style="507" customWidth="1"/>
    <col min="9997" max="9997" width="6.25" style="507" customWidth="1"/>
    <col min="9998" max="9998" width="6" style="507" customWidth="1"/>
    <col min="9999" max="9999" width="3.125" style="507" customWidth="1"/>
    <col min="10000" max="10000" width="10.25" style="507" bestFit="1" customWidth="1"/>
    <col min="10001" max="10001" width="10.875" style="507" bestFit="1" customWidth="1"/>
    <col min="10002" max="10002" width="6.25" style="507" customWidth="1"/>
    <col min="10003" max="10243" width="9" style="507"/>
    <col min="10244" max="10245" width="3" style="507" customWidth="1"/>
    <col min="10246" max="10250" width="6.25" style="507" customWidth="1"/>
    <col min="10251" max="10252" width="3.125" style="507" customWidth="1"/>
    <col min="10253" max="10253" width="6.25" style="507" customWidth="1"/>
    <col min="10254" max="10254" width="6" style="507" customWidth="1"/>
    <col min="10255" max="10255" width="3.125" style="507" customWidth="1"/>
    <col min="10256" max="10256" width="10.25" style="507" bestFit="1" customWidth="1"/>
    <col min="10257" max="10257" width="10.875" style="507" bestFit="1" customWidth="1"/>
    <col min="10258" max="10258" width="6.25" style="507" customWidth="1"/>
    <col min="10259" max="10499" width="9" style="507"/>
    <col min="10500" max="10501" width="3" style="507" customWidth="1"/>
    <col min="10502" max="10506" width="6.25" style="507" customWidth="1"/>
    <col min="10507" max="10508" width="3.125" style="507" customWidth="1"/>
    <col min="10509" max="10509" width="6.25" style="507" customWidth="1"/>
    <col min="10510" max="10510" width="6" style="507" customWidth="1"/>
    <col min="10511" max="10511" width="3.125" style="507" customWidth="1"/>
    <col min="10512" max="10512" width="10.25" style="507" bestFit="1" customWidth="1"/>
    <col min="10513" max="10513" width="10.875" style="507" bestFit="1" customWidth="1"/>
    <col min="10514" max="10514" width="6.25" style="507" customWidth="1"/>
    <col min="10515" max="10755" width="9" style="507"/>
    <col min="10756" max="10757" width="3" style="507" customWidth="1"/>
    <col min="10758" max="10762" width="6.25" style="507" customWidth="1"/>
    <col min="10763" max="10764" width="3.125" style="507" customWidth="1"/>
    <col min="10765" max="10765" width="6.25" style="507" customWidth="1"/>
    <col min="10766" max="10766" width="6" style="507" customWidth="1"/>
    <col min="10767" max="10767" width="3.125" style="507" customWidth="1"/>
    <col min="10768" max="10768" width="10.25" style="507" bestFit="1" customWidth="1"/>
    <col min="10769" max="10769" width="10.875" style="507" bestFit="1" customWidth="1"/>
    <col min="10770" max="10770" width="6.25" style="507" customWidth="1"/>
    <col min="10771" max="11011" width="9" style="507"/>
    <col min="11012" max="11013" width="3" style="507" customWidth="1"/>
    <col min="11014" max="11018" width="6.25" style="507" customWidth="1"/>
    <col min="11019" max="11020" width="3.125" style="507" customWidth="1"/>
    <col min="11021" max="11021" width="6.25" style="507" customWidth="1"/>
    <col min="11022" max="11022" width="6" style="507" customWidth="1"/>
    <col min="11023" max="11023" width="3.125" style="507" customWidth="1"/>
    <col min="11024" max="11024" width="10.25" style="507" bestFit="1" customWidth="1"/>
    <col min="11025" max="11025" width="10.875" style="507" bestFit="1" customWidth="1"/>
    <col min="11026" max="11026" width="6.25" style="507" customWidth="1"/>
    <col min="11027" max="11267" width="9" style="507"/>
    <col min="11268" max="11269" width="3" style="507" customWidth="1"/>
    <col min="11270" max="11274" width="6.25" style="507" customWidth="1"/>
    <col min="11275" max="11276" width="3.125" style="507" customWidth="1"/>
    <col min="11277" max="11277" width="6.25" style="507" customWidth="1"/>
    <col min="11278" max="11278" width="6" style="507" customWidth="1"/>
    <col min="11279" max="11279" width="3.125" style="507" customWidth="1"/>
    <col min="11280" max="11280" width="10.25" style="507" bestFit="1" customWidth="1"/>
    <col min="11281" max="11281" width="10.875" style="507" bestFit="1" customWidth="1"/>
    <col min="11282" max="11282" width="6.25" style="507" customWidth="1"/>
    <col min="11283" max="11523" width="9" style="507"/>
    <col min="11524" max="11525" width="3" style="507" customWidth="1"/>
    <col min="11526" max="11530" width="6.25" style="507" customWidth="1"/>
    <col min="11531" max="11532" width="3.125" style="507" customWidth="1"/>
    <col min="11533" max="11533" width="6.25" style="507" customWidth="1"/>
    <col min="11534" max="11534" width="6" style="507" customWidth="1"/>
    <col min="11535" max="11535" width="3.125" style="507" customWidth="1"/>
    <col min="11536" max="11536" width="10.25" style="507" bestFit="1" customWidth="1"/>
    <col min="11537" max="11537" width="10.875" style="507" bestFit="1" customWidth="1"/>
    <col min="11538" max="11538" width="6.25" style="507" customWidth="1"/>
    <col min="11539" max="11779" width="9" style="507"/>
    <col min="11780" max="11781" width="3" style="507" customWidth="1"/>
    <col min="11782" max="11786" width="6.25" style="507" customWidth="1"/>
    <col min="11787" max="11788" width="3.125" style="507" customWidth="1"/>
    <col min="11789" max="11789" width="6.25" style="507" customWidth="1"/>
    <col min="11790" max="11790" width="6" style="507" customWidth="1"/>
    <col min="11791" max="11791" width="3.125" style="507" customWidth="1"/>
    <col min="11792" max="11792" width="10.25" style="507" bestFit="1" customWidth="1"/>
    <col min="11793" max="11793" width="10.875" style="507" bestFit="1" customWidth="1"/>
    <col min="11794" max="11794" width="6.25" style="507" customWidth="1"/>
    <col min="11795" max="12035" width="9" style="507"/>
    <col min="12036" max="12037" width="3" style="507" customWidth="1"/>
    <col min="12038" max="12042" width="6.25" style="507" customWidth="1"/>
    <col min="12043" max="12044" width="3.125" style="507" customWidth="1"/>
    <col min="12045" max="12045" width="6.25" style="507" customWidth="1"/>
    <col min="12046" max="12046" width="6" style="507" customWidth="1"/>
    <col min="12047" max="12047" width="3.125" style="507" customWidth="1"/>
    <col min="12048" max="12048" width="10.25" style="507" bestFit="1" customWidth="1"/>
    <col min="12049" max="12049" width="10.875" style="507" bestFit="1" customWidth="1"/>
    <col min="12050" max="12050" width="6.25" style="507" customWidth="1"/>
    <col min="12051" max="12291" width="9" style="507"/>
    <col min="12292" max="12293" width="3" style="507" customWidth="1"/>
    <col min="12294" max="12298" width="6.25" style="507" customWidth="1"/>
    <col min="12299" max="12300" width="3.125" style="507" customWidth="1"/>
    <col min="12301" max="12301" width="6.25" style="507" customWidth="1"/>
    <col min="12302" max="12302" width="6" style="507" customWidth="1"/>
    <col min="12303" max="12303" width="3.125" style="507" customWidth="1"/>
    <col min="12304" max="12304" width="10.25" style="507" bestFit="1" customWidth="1"/>
    <col min="12305" max="12305" width="10.875" style="507" bestFit="1" customWidth="1"/>
    <col min="12306" max="12306" width="6.25" style="507" customWidth="1"/>
    <col min="12307" max="12547" width="9" style="507"/>
    <col min="12548" max="12549" width="3" style="507" customWidth="1"/>
    <col min="12550" max="12554" width="6.25" style="507" customWidth="1"/>
    <col min="12555" max="12556" width="3.125" style="507" customWidth="1"/>
    <col min="12557" max="12557" width="6.25" style="507" customWidth="1"/>
    <col min="12558" max="12558" width="6" style="507" customWidth="1"/>
    <col min="12559" max="12559" width="3.125" style="507" customWidth="1"/>
    <col min="12560" max="12560" width="10.25" style="507" bestFit="1" customWidth="1"/>
    <col min="12561" max="12561" width="10.875" style="507" bestFit="1" customWidth="1"/>
    <col min="12562" max="12562" width="6.25" style="507" customWidth="1"/>
    <col min="12563" max="12803" width="9" style="507"/>
    <col min="12804" max="12805" width="3" style="507" customWidth="1"/>
    <col min="12806" max="12810" width="6.25" style="507" customWidth="1"/>
    <col min="12811" max="12812" width="3.125" style="507" customWidth="1"/>
    <col min="12813" max="12813" width="6.25" style="507" customWidth="1"/>
    <col min="12814" max="12814" width="6" style="507" customWidth="1"/>
    <col min="12815" max="12815" width="3.125" style="507" customWidth="1"/>
    <col min="12816" max="12816" width="10.25" style="507" bestFit="1" customWidth="1"/>
    <col min="12817" max="12817" width="10.875" style="507" bestFit="1" customWidth="1"/>
    <col min="12818" max="12818" width="6.25" style="507" customWidth="1"/>
    <col min="12819" max="13059" width="9" style="507"/>
    <col min="13060" max="13061" width="3" style="507" customWidth="1"/>
    <col min="13062" max="13066" width="6.25" style="507" customWidth="1"/>
    <col min="13067" max="13068" width="3.125" style="507" customWidth="1"/>
    <col min="13069" max="13069" width="6.25" style="507" customWidth="1"/>
    <col min="13070" max="13070" width="6" style="507" customWidth="1"/>
    <col min="13071" max="13071" width="3.125" style="507" customWidth="1"/>
    <col min="13072" max="13072" width="10.25" style="507" bestFit="1" customWidth="1"/>
    <col min="13073" max="13073" width="10.875" style="507" bestFit="1" customWidth="1"/>
    <col min="13074" max="13074" width="6.25" style="507" customWidth="1"/>
    <col min="13075" max="13315" width="9" style="507"/>
    <col min="13316" max="13317" width="3" style="507" customWidth="1"/>
    <col min="13318" max="13322" width="6.25" style="507" customWidth="1"/>
    <col min="13323" max="13324" width="3.125" style="507" customWidth="1"/>
    <col min="13325" max="13325" width="6.25" style="507" customWidth="1"/>
    <col min="13326" max="13326" width="6" style="507" customWidth="1"/>
    <col min="13327" max="13327" width="3.125" style="507" customWidth="1"/>
    <col min="13328" max="13328" width="10.25" style="507" bestFit="1" customWidth="1"/>
    <col min="13329" max="13329" width="10.875" style="507" bestFit="1" customWidth="1"/>
    <col min="13330" max="13330" width="6.25" style="507" customWidth="1"/>
    <col min="13331" max="13571" width="9" style="507"/>
    <col min="13572" max="13573" width="3" style="507" customWidth="1"/>
    <col min="13574" max="13578" width="6.25" style="507" customWidth="1"/>
    <col min="13579" max="13580" width="3.125" style="507" customWidth="1"/>
    <col min="13581" max="13581" width="6.25" style="507" customWidth="1"/>
    <col min="13582" max="13582" width="6" style="507" customWidth="1"/>
    <col min="13583" max="13583" width="3.125" style="507" customWidth="1"/>
    <col min="13584" max="13584" width="10.25" style="507" bestFit="1" customWidth="1"/>
    <col min="13585" max="13585" width="10.875" style="507" bestFit="1" customWidth="1"/>
    <col min="13586" max="13586" width="6.25" style="507" customWidth="1"/>
    <col min="13587" max="13827" width="9" style="507"/>
    <col min="13828" max="13829" width="3" style="507" customWidth="1"/>
    <col min="13830" max="13834" width="6.25" style="507" customWidth="1"/>
    <col min="13835" max="13836" width="3.125" style="507" customWidth="1"/>
    <col min="13837" max="13837" width="6.25" style="507" customWidth="1"/>
    <col min="13838" max="13838" width="6" style="507" customWidth="1"/>
    <col min="13839" max="13839" width="3.125" style="507" customWidth="1"/>
    <col min="13840" max="13840" width="10.25" style="507" bestFit="1" customWidth="1"/>
    <col min="13841" max="13841" width="10.875" style="507" bestFit="1" customWidth="1"/>
    <col min="13842" max="13842" width="6.25" style="507" customWidth="1"/>
    <col min="13843" max="14083" width="9" style="507"/>
    <col min="14084" max="14085" width="3" style="507" customWidth="1"/>
    <col min="14086" max="14090" width="6.25" style="507" customWidth="1"/>
    <col min="14091" max="14092" width="3.125" style="507" customWidth="1"/>
    <col min="14093" max="14093" width="6.25" style="507" customWidth="1"/>
    <col min="14094" max="14094" width="6" style="507" customWidth="1"/>
    <col min="14095" max="14095" width="3.125" style="507" customWidth="1"/>
    <col min="14096" max="14096" width="10.25" style="507" bestFit="1" customWidth="1"/>
    <col min="14097" max="14097" width="10.875" style="507" bestFit="1" customWidth="1"/>
    <col min="14098" max="14098" width="6.25" style="507" customWidth="1"/>
    <col min="14099" max="14339" width="9" style="507"/>
    <col min="14340" max="14341" width="3" style="507" customWidth="1"/>
    <col min="14342" max="14346" width="6.25" style="507" customWidth="1"/>
    <col min="14347" max="14348" width="3.125" style="507" customWidth="1"/>
    <col min="14349" max="14349" width="6.25" style="507" customWidth="1"/>
    <col min="14350" max="14350" width="6" style="507" customWidth="1"/>
    <col min="14351" max="14351" width="3.125" style="507" customWidth="1"/>
    <col min="14352" max="14352" width="10.25" style="507" bestFit="1" customWidth="1"/>
    <col min="14353" max="14353" width="10.875" style="507" bestFit="1" customWidth="1"/>
    <col min="14354" max="14354" width="6.25" style="507" customWidth="1"/>
    <col min="14355" max="14595" width="9" style="507"/>
    <col min="14596" max="14597" width="3" style="507" customWidth="1"/>
    <col min="14598" max="14602" width="6.25" style="507" customWidth="1"/>
    <col min="14603" max="14604" width="3.125" style="507" customWidth="1"/>
    <col min="14605" max="14605" width="6.25" style="507" customWidth="1"/>
    <col min="14606" max="14606" width="6" style="507" customWidth="1"/>
    <col min="14607" max="14607" width="3.125" style="507" customWidth="1"/>
    <col min="14608" max="14608" width="10.25" style="507" bestFit="1" customWidth="1"/>
    <col min="14609" max="14609" width="10.875" style="507" bestFit="1" customWidth="1"/>
    <col min="14610" max="14610" width="6.25" style="507" customWidth="1"/>
    <col min="14611" max="14851" width="9" style="507"/>
    <col min="14852" max="14853" width="3" style="507" customWidth="1"/>
    <col min="14854" max="14858" width="6.25" style="507" customWidth="1"/>
    <col min="14859" max="14860" width="3.125" style="507" customWidth="1"/>
    <col min="14861" max="14861" width="6.25" style="507" customWidth="1"/>
    <col min="14862" max="14862" width="6" style="507" customWidth="1"/>
    <col min="14863" max="14863" width="3.125" style="507" customWidth="1"/>
    <col min="14864" max="14864" width="10.25" style="507" bestFit="1" customWidth="1"/>
    <col min="14865" max="14865" width="10.875" style="507" bestFit="1" customWidth="1"/>
    <col min="14866" max="14866" width="6.25" style="507" customWidth="1"/>
    <col min="14867" max="15107" width="9" style="507"/>
    <col min="15108" max="15109" width="3" style="507" customWidth="1"/>
    <col min="15110" max="15114" width="6.25" style="507" customWidth="1"/>
    <col min="15115" max="15116" width="3.125" style="507" customWidth="1"/>
    <col min="15117" max="15117" width="6.25" style="507" customWidth="1"/>
    <col min="15118" max="15118" width="6" style="507" customWidth="1"/>
    <col min="15119" max="15119" width="3.125" style="507" customWidth="1"/>
    <col min="15120" max="15120" width="10.25" style="507" bestFit="1" customWidth="1"/>
    <col min="15121" max="15121" width="10.875" style="507" bestFit="1" customWidth="1"/>
    <col min="15122" max="15122" width="6.25" style="507" customWidth="1"/>
    <col min="15123" max="15363" width="9" style="507"/>
    <col min="15364" max="15365" width="3" style="507" customWidth="1"/>
    <col min="15366" max="15370" width="6.25" style="507" customWidth="1"/>
    <col min="15371" max="15372" width="3.125" style="507" customWidth="1"/>
    <col min="15373" max="15373" width="6.25" style="507" customWidth="1"/>
    <col min="15374" max="15374" width="6" style="507" customWidth="1"/>
    <col min="15375" max="15375" width="3.125" style="507" customWidth="1"/>
    <col min="15376" max="15376" width="10.25" style="507" bestFit="1" customWidth="1"/>
    <col min="15377" max="15377" width="10.875" style="507" bestFit="1" customWidth="1"/>
    <col min="15378" max="15378" width="6.25" style="507" customWidth="1"/>
    <col min="15379" max="15619" width="9" style="507"/>
    <col min="15620" max="15621" width="3" style="507" customWidth="1"/>
    <col min="15622" max="15626" width="6.25" style="507" customWidth="1"/>
    <col min="15627" max="15628" width="3.125" style="507" customWidth="1"/>
    <col min="15629" max="15629" width="6.25" style="507" customWidth="1"/>
    <col min="15630" max="15630" width="6" style="507" customWidth="1"/>
    <col min="15631" max="15631" width="3.125" style="507" customWidth="1"/>
    <col min="15632" max="15632" width="10.25" style="507" bestFit="1" customWidth="1"/>
    <col min="15633" max="15633" width="10.875" style="507" bestFit="1" customWidth="1"/>
    <col min="15634" max="15634" width="6.25" style="507" customWidth="1"/>
    <col min="15635" max="15875" width="9" style="507"/>
    <col min="15876" max="15877" width="3" style="507" customWidth="1"/>
    <col min="15878" max="15882" width="6.25" style="507" customWidth="1"/>
    <col min="15883" max="15884" width="3.125" style="507" customWidth="1"/>
    <col min="15885" max="15885" width="6.25" style="507" customWidth="1"/>
    <col min="15886" max="15886" width="6" style="507" customWidth="1"/>
    <col min="15887" max="15887" width="3.125" style="507" customWidth="1"/>
    <col min="15888" max="15888" width="10.25" style="507" bestFit="1" customWidth="1"/>
    <col min="15889" max="15889" width="10.875" style="507" bestFit="1" customWidth="1"/>
    <col min="15890" max="15890" width="6.25" style="507" customWidth="1"/>
    <col min="15891" max="16131" width="9" style="507"/>
    <col min="16132" max="16133" width="3" style="507" customWidth="1"/>
    <col min="16134" max="16138" width="6.25" style="507" customWidth="1"/>
    <col min="16139" max="16140" width="3.125" style="507" customWidth="1"/>
    <col min="16141" max="16141" width="6.25" style="507" customWidth="1"/>
    <col min="16142" max="16142" width="6" style="507" customWidth="1"/>
    <col min="16143" max="16143" width="3.125" style="507" customWidth="1"/>
    <col min="16144" max="16144" width="10.25" style="507" bestFit="1" customWidth="1"/>
    <col min="16145" max="16145" width="10.875" style="507" bestFit="1" customWidth="1"/>
    <col min="16146" max="16146" width="6.25" style="507" customWidth="1"/>
    <col min="16147" max="16384" width="9" style="507"/>
  </cols>
  <sheetData>
    <row r="1" spans="1:20" ht="37.5" customHeight="1">
      <c r="B1" s="508"/>
    </row>
    <row r="3" spans="1:20">
      <c r="F3" s="509"/>
      <c r="G3" s="509"/>
      <c r="H3" s="509"/>
      <c r="I3" s="509"/>
      <c r="J3" s="509"/>
      <c r="K3" s="509"/>
      <c r="L3" s="509"/>
      <c r="M3" s="509"/>
      <c r="N3" s="509"/>
      <c r="O3" s="509"/>
    </row>
    <row r="4" spans="1:20" ht="16.5" customHeight="1">
      <c r="E4" s="510"/>
      <c r="F4" s="765" t="str">
        <f>入力!F4</f>
        <v>建設投資の波及効果分析</v>
      </c>
      <c r="G4" s="766"/>
      <c r="H4" s="766"/>
      <c r="I4" s="766"/>
      <c r="J4" s="766"/>
      <c r="K4" s="766"/>
      <c r="L4" s="766"/>
      <c r="M4" s="766"/>
      <c r="N4" s="766"/>
      <c r="O4" s="767"/>
      <c r="P4" s="511"/>
    </row>
    <row r="5" spans="1:20" ht="17.25" customHeight="1" thickBot="1">
      <c r="E5" s="510"/>
      <c r="F5" s="768"/>
      <c r="G5" s="769"/>
      <c r="H5" s="769"/>
      <c r="I5" s="769"/>
      <c r="J5" s="769"/>
      <c r="K5" s="769"/>
      <c r="L5" s="769"/>
      <c r="M5" s="769"/>
      <c r="N5" s="769"/>
      <c r="O5" s="770"/>
      <c r="P5" s="511"/>
    </row>
    <row r="6" spans="1:20">
      <c r="C6" s="771"/>
      <c r="D6" s="772"/>
      <c r="E6" s="772"/>
      <c r="F6" s="773"/>
      <c r="G6" s="512"/>
      <c r="H6" s="512"/>
      <c r="I6" s="512"/>
      <c r="J6" s="512"/>
      <c r="K6" s="512"/>
      <c r="L6" s="512"/>
      <c r="M6" s="512"/>
      <c r="N6" s="512"/>
      <c r="O6" s="512"/>
      <c r="S6" s="759" t="str">
        <f>"単位："&amp;報告書!K2</f>
        <v>単位：千円</v>
      </c>
      <c r="T6" s="760"/>
    </row>
    <row r="7" spans="1:20" ht="15" customHeight="1" thickBot="1">
      <c r="D7" s="509"/>
      <c r="E7" s="509"/>
      <c r="F7" s="509"/>
      <c r="G7" s="509"/>
      <c r="H7" s="509"/>
      <c r="J7" s="513"/>
      <c r="K7" s="514"/>
      <c r="N7" s="507" t="s">
        <v>715</v>
      </c>
      <c r="P7" s="755">
        <f>埼玉波及!D67/建設係数!$G$11*1000</f>
        <v>0</v>
      </c>
      <c r="Q7" s="756"/>
      <c r="R7" s="757"/>
      <c r="S7" s="515"/>
    </row>
    <row r="8" spans="1:20" ht="15" customHeight="1">
      <c r="A8" s="510"/>
      <c r="B8" s="510"/>
      <c r="C8" s="510"/>
      <c r="D8" s="516"/>
      <c r="E8" s="517"/>
      <c r="F8" s="517"/>
      <c r="G8" s="517"/>
      <c r="H8" s="517"/>
      <c r="I8" s="517"/>
      <c r="J8" s="517"/>
      <c r="K8" s="518"/>
      <c r="N8" s="507" t="s">
        <v>716</v>
      </c>
      <c r="P8" s="755">
        <f>埼玉波及!D68/建設係数!$G$11*1000</f>
        <v>0</v>
      </c>
      <c r="Q8" s="756"/>
      <c r="R8" s="757"/>
    </row>
    <row r="9" spans="1:20" ht="15" customHeight="1">
      <c r="A9" s="510"/>
      <c r="B9" s="510"/>
      <c r="C9" s="510"/>
      <c r="D9" s="519"/>
      <c r="E9" s="520" t="s">
        <v>717</v>
      </c>
      <c r="F9" s="520"/>
      <c r="G9" s="520"/>
      <c r="H9" s="520"/>
      <c r="I9" s="521"/>
      <c r="J9" s="521"/>
      <c r="K9" s="522"/>
      <c r="N9" s="507" t="s">
        <v>718</v>
      </c>
      <c r="P9" s="755">
        <f>埼玉波及!D69/建設係数!$G$11*1000</f>
        <v>0</v>
      </c>
      <c r="Q9" s="756"/>
      <c r="R9" s="757"/>
    </row>
    <row r="10" spans="1:20" ht="15" customHeight="1" thickBot="1">
      <c r="A10" s="510"/>
      <c r="B10" s="510"/>
      <c r="C10" s="510"/>
      <c r="D10" s="523"/>
      <c r="E10" s="524"/>
      <c r="F10" s="524"/>
      <c r="G10" s="524"/>
      <c r="H10" s="524"/>
      <c r="I10" s="762">
        <f>報告書!D14</f>
        <v>0</v>
      </c>
      <c r="J10" s="762"/>
      <c r="K10" s="525"/>
      <c r="N10" s="507" t="s">
        <v>719</v>
      </c>
      <c r="P10" s="755">
        <f>埼玉波及!D70/建設係数!$G$11*1000</f>
        <v>0</v>
      </c>
      <c r="Q10" s="756"/>
      <c r="R10" s="757"/>
    </row>
    <row r="11" spans="1:20">
      <c r="D11" s="512"/>
      <c r="E11" s="526"/>
      <c r="F11" s="526"/>
      <c r="G11" s="526"/>
      <c r="H11" s="526"/>
      <c r="I11" s="526"/>
      <c r="J11" s="512"/>
      <c r="K11" s="512"/>
    </row>
    <row r="12" spans="1:20" ht="17.25" thickBot="1">
      <c r="D12" s="527"/>
      <c r="E12" s="528"/>
      <c r="F12" s="529" t="s">
        <v>762</v>
      </c>
      <c r="G12" s="528"/>
      <c r="H12" s="528"/>
      <c r="I12" s="528"/>
      <c r="J12" s="527"/>
      <c r="K12" s="527"/>
      <c r="M12" s="509"/>
      <c r="N12" s="509"/>
      <c r="O12" s="509"/>
      <c r="P12" s="509"/>
    </row>
    <row r="13" spans="1:20">
      <c r="C13" s="510"/>
      <c r="D13" s="530"/>
      <c r="E13" s="531"/>
      <c r="F13" s="531"/>
      <c r="G13" s="532"/>
      <c r="H13" s="531"/>
      <c r="I13" s="531"/>
      <c r="J13" s="531"/>
      <c r="K13" s="533"/>
      <c r="L13" s="511"/>
      <c r="M13" s="509"/>
      <c r="N13" s="509"/>
      <c r="O13" s="509"/>
      <c r="P13" s="509"/>
    </row>
    <row r="14" spans="1:20">
      <c r="C14" s="510"/>
      <c r="D14" s="534"/>
      <c r="E14" s="520" t="s">
        <v>720</v>
      </c>
      <c r="F14" s="520"/>
      <c r="G14" s="535"/>
      <c r="H14" s="520" t="s">
        <v>721</v>
      </c>
      <c r="I14" s="520"/>
      <c r="J14" s="520"/>
      <c r="K14" s="536"/>
      <c r="L14" s="511"/>
      <c r="M14" s="509"/>
      <c r="N14" s="509"/>
      <c r="O14" s="509"/>
      <c r="P14" s="509"/>
    </row>
    <row r="15" spans="1:20">
      <c r="C15" s="510"/>
      <c r="D15" s="534"/>
      <c r="E15" s="520"/>
      <c r="F15" s="520"/>
      <c r="G15" s="535"/>
      <c r="H15" s="520"/>
      <c r="I15" s="761">
        <f>埼玉波及!E122/建設係数!$G$11*1000</f>
        <v>0</v>
      </c>
      <c r="J15" s="761"/>
      <c r="K15" s="536"/>
      <c r="L15" s="511"/>
      <c r="M15" s="509"/>
      <c r="N15" s="509"/>
      <c r="O15" s="509"/>
      <c r="P15" s="509"/>
    </row>
    <row r="16" spans="1:20">
      <c r="C16" s="510"/>
      <c r="D16" s="534"/>
      <c r="E16" s="520"/>
      <c r="F16" s="520"/>
      <c r="G16" s="535"/>
      <c r="H16" s="520"/>
      <c r="I16" s="537" t="s">
        <v>722</v>
      </c>
      <c r="J16" s="614">
        <f>埼玉波及!E115/建設係数!$G$11*1000</f>
        <v>0</v>
      </c>
      <c r="K16" s="538"/>
      <c r="L16" s="511"/>
      <c r="M16" s="509"/>
      <c r="N16" s="509"/>
      <c r="O16" s="509"/>
      <c r="P16" s="509"/>
    </row>
    <row r="17" spans="3:17" ht="17.25" thickBot="1">
      <c r="C17" s="510"/>
      <c r="D17" s="539"/>
      <c r="E17" s="762">
        <f>埼玉波及!E113/建設係数!$G$11*1000</f>
        <v>0</v>
      </c>
      <c r="F17" s="762"/>
      <c r="G17" s="540"/>
      <c r="H17" s="524"/>
      <c r="I17" s="541" t="s">
        <v>723</v>
      </c>
      <c r="J17" s="615">
        <f>埼玉波及!E116/建設係数!$G$11*1000</f>
        <v>0</v>
      </c>
      <c r="K17" s="542"/>
      <c r="L17" s="511"/>
      <c r="M17" s="509"/>
      <c r="N17" s="509"/>
      <c r="O17" s="509"/>
      <c r="P17" s="509"/>
    </row>
    <row r="18" spans="3:17">
      <c r="D18" s="527"/>
      <c r="E18" s="528"/>
      <c r="F18" s="528"/>
      <c r="G18" s="528"/>
      <c r="H18" s="528"/>
      <c r="I18" s="528"/>
      <c r="J18" s="527"/>
      <c r="K18" s="527"/>
      <c r="M18" s="509"/>
      <c r="N18" s="509"/>
      <c r="O18" s="509"/>
      <c r="P18" s="509"/>
    </row>
    <row r="19" spans="3:17">
      <c r="D19" s="509"/>
      <c r="E19" s="529"/>
      <c r="F19" s="529" t="s">
        <v>763</v>
      </c>
      <c r="G19" s="529"/>
      <c r="H19" s="529"/>
      <c r="I19" s="529"/>
      <c r="J19" s="509"/>
      <c r="K19" s="509"/>
      <c r="M19" s="509"/>
      <c r="N19" s="509"/>
      <c r="O19" s="509"/>
      <c r="P19" s="509"/>
    </row>
    <row r="20" spans="3:17" ht="16.5" customHeight="1" thickBot="1">
      <c r="C20" s="510"/>
      <c r="D20" s="617"/>
      <c r="E20" s="617"/>
      <c r="F20" s="617"/>
      <c r="G20" s="617"/>
      <c r="H20" s="589"/>
      <c r="I20" s="617"/>
      <c r="J20" s="617"/>
      <c r="K20" s="617"/>
      <c r="L20" s="511"/>
    </row>
    <row r="21" spans="3:17">
      <c r="D21" s="543"/>
      <c r="E21" s="544"/>
      <c r="F21" s="544"/>
      <c r="G21" s="545"/>
      <c r="H21" s="511"/>
      <c r="I21" s="543"/>
      <c r="J21" s="544"/>
      <c r="K21" s="545"/>
    </row>
    <row r="22" spans="3:17">
      <c r="D22" s="543"/>
      <c r="E22" s="544"/>
      <c r="F22" s="544"/>
      <c r="G22" s="545"/>
      <c r="H22" s="511"/>
      <c r="I22" s="543"/>
      <c r="J22" s="544"/>
      <c r="K22" s="545"/>
    </row>
    <row r="23" spans="3:17">
      <c r="D23" s="543"/>
      <c r="E23" s="544" t="s">
        <v>724</v>
      </c>
      <c r="F23" s="544"/>
      <c r="G23" s="545"/>
      <c r="H23" s="511"/>
      <c r="I23" s="543"/>
      <c r="J23" s="544" t="s">
        <v>725</v>
      </c>
      <c r="K23" s="545"/>
    </row>
    <row r="24" spans="3:17" ht="17.25" thickBot="1">
      <c r="D24" s="546"/>
      <c r="E24" s="763">
        <f>埼玉波及!G113/建設係数!G11*1000</f>
        <v>0</v>
      </c>
      <c r="F24" s="763"/>
      <c r="G24" s="547"/>
      <c r="H24" s="511"/>
      <c r="I24" s="764">
        <f>E17-E24</f>
        <v>0</v>
      </c>
      <c r="J24" s="763"/>
      <c r="K24" s="547"/>
    </row>
    <row r="25" spans="3:17">
      <c r="Q25" s="511"/>
    </row>
    <row r="26" spans="3:17" ht="17.25" thickBot="1">
      <c r="D26" s="548"/>
      <c r="F26" s="549" t="s">
        <v>764</v>
      </c>
      <c r="G26" s="549"/>
      <c r="I26" s="549"/>
      <c r="K26" s="548"/>
      <c r="N26" s="550" t="s">
        <v>765</v>
      </c>
      <c r="Q26" s="511"/>
    </row>
    <row r="27" spans="3:17" ht="16.5" customHeight="1">
      <c r="D27" s="551"/>
      <c r="E27" s="552"/>
      <c r="F27" s="552"/>
      <c r="G27" s="552"/>
      <c r="H27" s="552"/>
      <c r="I27" s="552"/>
      <c r="J27" s="553"/>
      <c r="K27" s="554"/>
      <c r="M27" s="551"/>
      <c r="N27" s="553"/>
      <c r="O27" s="553"/>
      <c r="P27" s="554"/>
      <c r="Q27" s="511"/>
    </row>
    <row r="28" spans="3:17">
      <c r="D28" s="555"/>
      <c r="E28" s="556" t="s">
        <v>726</v>
      </c>
      <c r="F28" s="556"/>
      <c r="G28" s="556"/>
      <c r="H28" s="556"/>
      <c r="I28" s="556" t="s">
        <v>727</v>
      </c>
      <c r="J28" s="557"/>
      <c r="K28" s="558"/>
      <c r="M28" s="555"/>
      <c r="N28" s="557" t="s">
        <v>726</v>
      </c>
      <c r="O28" s="557" t="s">
        <v>728</v>
      </c>
      <c r="P28" s="558"/>
      <c r="Q28" s="511"/>
    </row>
    <row r="29" spans="3:17" ht="17.25" thickBot="1">
      <c r="D29" s="559"/>
      <c r="E29" s="560"/>
      <c r="F29" s="561"/>
      <c r="G29" s="561"/>
      <c r="H29" s="561"/>
      <c r="I29" s="753">
        <f>埼玉波及!J113/建設係数!G11*1000</f>
        <v>0</v>
      </c>
      <c r="J29" s="753"/>
      <c r="K29" s="562"/>
      <c r="M29" s="559"/>
      <c r="N29" s="753">
        <f>埼玉波及!J115/建設係数!G11*1000</f>
        <v>0</v>
      </c>
      <c r="O29" s="753"/>
      <c r="P29" s="562"/>
      <c r="Q29" s="511"/>
    </row>
    <row r="31" spans="3:17" ht="17.25" thickBot="1">
      <c r="F31" s="527" t="s">
        <v>766</v>
      </c>
      <c r="G31" s="527"/>
      <c r="H31" s="527"/>
    </row>
    <row r="32" spans="3:17" ht="16.5" customHeight="1">
      <c r="D32" s="563"/>
      <c r="E32" s="564"/>
      <c r="F32" s="564"/>
      <c r="G32" s="564"/>
      <c r="H32" s="564"/>
      <c r="I32" s="564"/>
      <c r="J32" s="564"/>
      <c r="K32" s="565"/>
      <c r="Q32" s="511"/>
    </row>
    <row r="33" spans="4:18">
      <c r="D33" s="566"/>
      <c r="E33" s="567" t="s">
        <v>729</v>
      </c>
      <c r="F33" s="567"/>
      <c r="G33" s="567"/>
      <c r="H33" s="567"/>
      <c r="I33" s="567"/>
      <c r="J33" s="567"/>
      <c r="K33" s="568"/>
      <c r="M33" s="509"/>
      <c r="N33" s="509"/>
      <c r="O33" s="509"/>
      <c r="P33" s="509"/>
      <c r="Q33" s="511"/>
    </row>
    <row r="34" spans="4:18" ht="17.25" thickBot="1">
      <c r="D34" s="569"/>
      <c r="E34" s="570"/>
      <c r="F34" s="570"/>
      <c r="G34" s="570"/>
      <c r="H34" s="570"/>
      <c r="I34" s="752">
        <f>埼玉波及!K113/建設係数!G11*1000</f>
        <v>0</v>
      </c>
      <c r="J34" s="752"/>
      <c r="K34" s="571"/>
      <c r="Q34" s="511"/>
    </row>
    <row r="35" spans="4:18">
      <c r="D35" s="512"/>
      <c r="E35" s="512"/>
      <c r="F35" s="512"/>
      <c r="G35" s="512"/>
      <c r="H35" s="512"/>
      <c r="I35" s="512"/>
      <c r="J35" s="512"/>
      <c r="K35" s="512"/>
      <c r="Q35" s="511"/>
    </row>
    <row r="36" spans="4:18" ht="17.25" thickBot="1">
      <c r="F36" s="527" t="s">
        <v>767</v>
      </c>
      <c r="G36" s="527"/>
      <c r="H36" s="527"/>
      <c r="N36" s="548" t="s">
        <v>768</v>
      </c>
      <c r="Q36" s="511"/>
    </row>
    <row r="37" spans="4:18" ht="16.5" customHeight="1">
      <c r="D37" s="572"/>
      <c r="E37" s="573"/>
      <c r="F37" s="573"/>
      <c r="G37" s="573"/>
      <c r="H37" s="573"/>
      <c r="I37" s="573"/>
      <c r="J37" s="573"/>
      <c r="K37" s="574"/>
      <c r="M37" s="551"/>
      <c r="N37" s="553" t="s">
        <v>729</v>
      </c>
      <c r="O37" s="553"/>
      <c r="P37" s="554"/>
      <c r="Q37" s="511"/>
    </row>
    <row r="38" spans="4:18" ht="20.25">
      <c r="D38" s="575"/>
      <c r="E38" s="576" t="s">
        <v>730</v>
      </c>
      <c r="F38" s="576"/>
      <c r="G38" s="576"/>
      <c r="H38" s="576"/>
      <c r="I38" s="576"/>
      <c r="J38" s="576"/>
      <c r="K38" s="577"/>
      <c r="M38" s="555"/>
      <c r="N38" s="557" t="s">
        <v>726</v>
      </c>
      <c r="O38" s="578">
        <f>建設係数!J6</f>
        <v>2024</v>
      </c>
      <c r="P38" s="558"/>
      <c r="Q38" s="511"/>
      <c r="R38" s="579" t="s">
        <v>731</v>
      </c>
    </row>
    <row r="39" spans="4:18" ht="17.25" thickBot="1">
      <c r="D39" s="580"/>
      <c r="E39" s="581"/>
      <c r="F39" s="581"/>
      <c r="G39" s="581"/>
      <c r="H39" s="581"/>
      <c r="I39" s="758">
        <f>埼玉波及!N113/建設係数!G11*1000</f>
        <v>0</v>
      </c>
      <c r="J39" s="758"/>
      <c r="K39" s="582"/>
      <c r="M39" s="559"/>
      <c r="N39" s="753">
        <f>埼玉波及!L113/建設係数!G11*1000</f>
        <v>0</v>
      </c>
      <c r="O39" s="753"/>
      <c r="P39" s="562"/>
      <c r="Q39" s="511"/>
    </row>
    <row r="41" spans="4:18" ht="17.25" thickBot="1">
      <c r="F41" s="507" t="s">
        <v>769</v>
      </c>
    </row>
    <row r="42" spans="4:18" ht="16.5" customHeight="1">
      <c r="D42" s="572"/>
      <c r="E42" s="573"/>
      <c r="F42" s="573"/>
      <c r="G42" s="573"/>
      <c r="H42" s="573"/>
      <c r="I42" s="573"/>
      <c r="J42" s="573"/>
      <c r="K42" s="574"/>
    </row>
    <row r="43" spans="4:18">
      <c r="D43" s="575"/>
      <c r="E43" s="576" t="s">
        <v>732</v>
      </c>
      <c r="F43" s="576"/>
      <c r="G43" s="576"/>
      <c r="H43" s="576"/>
      <c r="I43" s="576"/>
      <c r="J43" s="576"/>
      <c r="K43" s="577"/>
    </row>
    <row r="44" spans="4:18" ht="17.25" thickBot="1">
      <c r="D44" s="580"/>
      <c r="E44" s="581"/>
      <c r="F44" s="581"/>
      <c r="G44" s="581"/>
      <c r="H44" s="581"/>
      <c r="I44" s="758">
        <f>埼玉波及!O117/建設係数!G11*1000</f>
        <v>0</v>
      </c>
      <c r="J44" s="758"/>
      <c r="K44" s="582"/>
    </row>
    <row r="46" spans="4:18" ht="17.25" thickBot="1">
      <c r="D46" s="548"/>
      <c r="F46" s="527" t="s">
        <v>770</v>
      </c>
      <c r="G46" s="548"/>
      <c r="H46" s="548"/>
      <c r="K46" s="548"/>
    </row>
    <row r="47" spans="4:18" ht="16.5" customHeight="1">
      <c r="D47" s="572"/>
      <c r="E47" s="573"/>
      <c r="F47" s="573"/>
      <c r="G47" s="573"/>
      <c r="H47" s="573"/>
      <c r="I47" s="573"/>
      <c r="J47" s="573"/>
      <c r="K47" s="574"/>
    </row>
    <row r="48" spans="4:18">
      <c r="D48" s="575"/>
      <c r="E48" s="576" t="s">
        <v>733</v>
      </c>
      <c r="F48" s="576"/>
      <c r="G48" s="576"/>
      <c r="H48" s="576"/>
      <c r="I48" s="576"/>
      <c r="J48" s="576"/>
      <c r="K48" s="577"/>
      <c r="M48" s="583"/>
    </row>
    <row r="49" spans="1:19" ht="17.25" thickBot="1">
      <c r="D49" s="580"/>
      <c r="E49" s="581"/>
      <c r="F49" s="581"/>
      <c r="G49" s="581"/>
      <c r="H49" s="581"/>
      <c r="I49" s="758">
        <f>埼玉波及!P117/建設係数!G11*1000</f>
        <v>0</v>
      </c>
      <c r="J49" s="758"/>
      <c r="K49" s="582"/>
    </row>
    <row r="51" spans="1:19" ht="17.25" thickBot="1">
      <c r="D51" s="548"/>
      <c r="F51" s="529" t="s">
        <v>763</v>
      </c>
      <c r="G51" s="549"/>
      <c r="H51" s="549"/>
      <c r="K51" s="548"/>
    </row>
    <row r="52" spans="1:19" ht="16.5" customHeight="1">
      <c r="D52" s="572"/>
      <c r="E52" s="573"/>
      <c r="F52" s="573"/>
      <c r="G52" s="573"/>
      <c r="H52" s="573"/>
      <c r="I52" s="573"/>
      <c r="J52" s="573"/>
      <c r="K52" s="574"/>
    </row>
    <row r="53" spans="1:19">
      <c r="D53" s="575"/>
      <c r="E53" s="576" t="s">
        <v>734</v>
      </c>
      <c r="F53" s="576"/>
      <c r="G53" s="576"/>
      <c r="H53" s="576"/>
      <c r="I53" s="576"/>
      <c r="J53" s="576"/>
      <c r="K53" s="577"/>
    </row>
    <row r="54" spans="1:19" ht="17.25" thickBot="1">
      <c r="D54" s="580"/>
      <c r="E54" s="581"/>
      <c r="F54" s="581"/>
      <c r="G54" s="581"/>
      <c r="H54" s="581"/>
      <c r="I54" s="758">
        <f>埼玉波及!S113/建設係数!G11*1000</f>
        <v>0</v>
      </c>
      <c r="J54" s="758"/>
      <c r="K54" s="582"/>
    </row>
    <row r="55" spans="1:19">
      <c r="F55" s="584"/>
      <c r="G55" s="584"/>
      <c r="H55" s="584"/>
    </row>
    <row r="56" spans="1:19" ht="17.25" thickBot="1">
      <c r="D56" s="548"/>
      <c r="F56" s="529" t="s">
        <v>766</v>
      </c>
      <c r="G56" s="529"/>
      <c r="H56" s="529"/>
    </row>
    <row r="57" spans="1:19" ht="16.5" customHeight="1">
      <c r="A57" s="510"/>
      <c r="B57" s="510"/>
      <c r="C57" s="510"/>
      <c r="D57" s="563"/>
      <c r="E57" s="564"/>
      <c r="F57" s="564"/>
      <c r="G57" s="564"/>
      <c r="H57" s="564"/>
      <c r="I57" s="564"/>
      <c r="J57" s="564"/>
      <c r="K57" s="565"/>
      <c r="L57" s="511"/>
    </row>
    <row r="58" spans="1:19">
      <c r="A58" s="510"/>
      <c r="B58" s="510"/>
      <c r="C58" s="510"/>
      <c r="D58" s="566"/>
      <c r="E58" s="567" t="s">
        <v>735</v>
      </c>
      <c r="F58" s="567"/>
      <c r="G58" s="567"/>
      <c r="H58" s="567"/>
      <c r="I58" s="567"/>
      <c r="J58" s="567"/>
      <c r="K58" s="568"/>
      <c r="L58" s="511"/>
    </row>
    <row r="59" spans="1:19" ht="17.25" thickBot="1">
      <c r="A59" s="510"/>
      <c r="B59" s="510"/>
      <c r="C59" s="510"/>
      <c r="D59" s="569"/>
      <c r="E59" s="570"/>
      <c r="F59" s="570"/>
      <c r="G59" s="570"/>
      <c r="H59" s="570"/>
      <c r="I59" s="752">
        <f>埼玉波及!T113/建設係数!G11*1000</f>
        <v>0</v>
      </c>
      <c r="J59" s="752"/>
      <c r="K59" s="571"/>
      <c r="L59" s="511"/>
    </row>
    <row r="60" spans="1:19">
      <c r="D60" s="512"/>
      <c r="E60" s="512"/>
      <c r="F60" s="512"/>
      <c r="G60" s="512"/>
      <c r="H60" s="512"/>
      <c r="I60" s="512"/>
      <c r="J60" s="512"/>
      <c r="K60" s="512"/>
    </row>
    <row r="61" spans="1:19" ht="17.25" thickBot="1">
      <c r="N61" s="548" t="s">
        <v>768</v>
      </c>
    </row>
    <row r="62" spans="1:19" ht="16.5" customHeight="1">
      <c r="M62" s="551"/>
      <c r="N62" s="553" t="s">
        <v>735</v>
      </c>
      <c r="O62" s="553"/>
      <c r="P62" s="554"/>
    </row>
    <row r="63" spans="1:19">
      <c r="M63" s="555"/>
      <c r="N63" s="557" t="s">
        <v>726</v>
      </c>
      <c r="O63" s="585">
        <f>建設係数!J6</f>
        <v>2024</v>
      </c>
      <c r="P63" s="558"/>
    </row>
    <row r="64" spans="1:19" ht="17.25" thickBot="1">
      <c r="M64" s="559"/>
      <c r="N64" s="753">
        <f>埼玉波及!U113/建設係数!G11*1000</f>
        <v>0</v>
      </c>
      <c r="O64" s="753"/>
      <c r="P64" s="562"/>
      <c r="S64" s="507" t="s">
        <v>736</v>
      </c>
    </row>
    <row r="65" spans="5:21">
      <c r="S65" s="507" t="s">
        <v>771</v>
      </c>
    </row>
    <row r="66" spans="5:21" ht="17.25" thickBot="1">
      <c r="S66" s="507" t="s">
        <v>737</v>
      </c>
    </row>
    <row r="67" spans="5:21" ht="16.5" customHeight="1">
      <c r="L67" s="511"/>
      <c r="R67" s="551"/>
      <c r="S67" s="553" t="s">
        <v>738</v>
      </c>
      <c r="T67" s="553"/>
      <c r="U67" s="554"/>
    </row>
    <row r="68" spans="5:21">
      <c r="L68" s="511"/>
      <c r="R68" s="555"/>
      <c r="S68" s="557"/>
      <c r="T68" s="557"/>
      <c r="U68" s="558"/>
    </row>
    <row r="69" spans="5:21" ht="17.25" thickBot="1">
      <c r="L69" s="511"/>
      <c r="R69" s="559"/>
      <c r="S69" s="753">
        <f>埼玉波及!Y113/建設係数!G11*1000</f>
        <v>0</v>
      </c>
      <c r="T69" s="753"/>
      <c r="U69" s="562"/>
    </row>
    <row r="70" spans="5:21">
      <c r="G70" s="512"/>
      <c r="H70" s="512"/>
      <c r="I70" s="512"/>
      <c r="J70" s="512"/>
      <c r="K70" s="512"/>
    </row>
    <row r="71" spans="5:21" ht="17.25" customHeight="1" thickBot="1">
      <c r="E71" s="509"/>
      <c r="F71" s="509"/>
      <c r="G71" s="509"/>
      <c r="H71" s="509"/>
      <c r="I71" s="509"/>
      <c r="J71" s="509"/>
      <c r="K71" s="509"/>
      <c r="M71" s="509"/>
      <c r="N71" s="509" t="s">
        <v>772</v>
      </c>
      <c r="O71" s="509"/>
      <c r="P71" s="509"/>
      <c r="R71" s="509"/>
      <c r="S71" s="509"/>
      <c r="T71" s="509"/>
      <c r="U71" s="509"/>
    </row>
    <row r="72" spans="5:21">
      <c r="E72" s="586" t="s">
        <v>739</v>
      </c>
      <c r="F72" s="587"/>
      <c r="G72" s="588"/>
      <c r="I72" s="586" t="s">
        <v>740</v>
      </c>
      <c r="J72" s="587"/>
      <c r="K72" s="588"/>
      <c r="L72" s="589"/>
      <c r="M72" s="590"/>
      <c r="N72" s="591" t="s">
        <v>741</v>
      </c>
      <c r="O72" s="591"/>
      <c r="P72" s="592"/>
      <c r="Q72" s="589"/>
      <c r="R72" s="593"/>
      <c r="S72" s="594" t="s">
        <v>742</v>
      </c>
      <c r="T72" s="594"/>
      <c r="U72" s="595"/>
    </row>
    <row r="73" spans="5:21">
      <c r="E73" s="596"/>
      <c r="F73" s="597"/>
      <c r="G73" s="598"/>
      <c r="I73" s="596"/>
      <c r="J73" s="597"/>
      <c r="K73" s="598"/>
      <c r="L73" s="589"/>
      <c r="M73" s="599"/>
      <c r="N73" s="600"/>
      <c r="O73" s="601"/>
      <c r="P73" s="602"/>
      <c r="Q73" s="589"/>
      <c r="R73" s="603"/>
      <c r="S73" s="604"/>
      <c r="T73" s="604"/>
      <c r="U73" s="605"/>
    </row>
    <row r="74" spans="5:21" ht="17.25" thickBot="1">
      <c r="E74" s="606"/>
      <c r="F74" s="616">
        <f>埼玉波及!AE113</f>
        <v>0</v>
      </c>
      <c r="G74" s="607"/>
      <c r="H74" s="548"/>
      <c r="I74" s="606"/>
      <c r="J74" s="616">
        <f>埼玉波及!AD113</f>
        <v>0</v>
      </c>
      <c r="K74" s="607"/>
      <c r="L74" s="589"/>
      <c r="M74" s="608"/>
      <c r="N74" s="609" t="s">
        <v>743</v>
      </c>
      <c r="O74" s="610">
        <f>IFERROR(S69/I10,0)</f>
        <v>0</v>
      </c>
      <c r="P74" s="611"/>
      <c r="Q74" s="589"/>
      <c r="R74" s="612"/>
      <c r="S74" s="754">
        <f>埼玉波及!AC113/建設係数!G11*1000</f>
        <v>0</v>
      </c>
      <c r="T74" s="754"/>
      <c r="U74" s="613"/>
    </row>
    <row r="75" spans="5:21">
      <c r="G75" s="512"/>
      <c r="H75" s="512"/>
      <c r="I75" s="512"/>
      <c r="J75" s="512"/>
      <c r="K75" s="512"/>
      <c r="M75" s="512"/>
      <c r="N75" s="512"/>
      <c r="O75" s="512"/>
      <c r="P75" s="512"/>
      <c r="R75" s="512"/>
      <c r="S75" s="512"/>
      <c r="T75" s="512"/>
      <c r="U75" s="512"/>
    </row>
  </sheetData>
  <sheetProtection sheet="1" objects="1" scenarios="1"/>
  <mergeCells count="24">
    <mergeCell ref="F4:O5"/>
    <mergeCell ref="C6:F6"/>
    <mergeCell ref="P8:R8"/>
    <mergeCell ref="P9:R9"/>
    <mergeCell ref="I10:J10"/>
    <mergeCell ref="P10:R10"/>
    <mergeCell ref="E17:F17"/>
    <mergeCell ref="E24:F24"/>
    <mergeCell ref="I24:J24"/>
    <mergeCell ref="I29:J29"/>
    <mergeCell ref="N29:O29"/>
    <mergeCell ref="S6:T6"/>
    <mergeCell ref="I34:J34"/>
    <mergeCell ref="I39:J39"/>
    <mergeCell ref="N39:O39"/>
    <mergeCell ref="I44:J44"/>
    <mergeCell ref="I15:J15"/>
    <mergeCell ref="I59:J59"/>
    <mergeCell ref="N64:O64"/>
    <mergeCell ref="S69:T69"/>
    <mergeCell ref="S74:T74"/>
    <mergeCell ref="P7:R7"/>
    <mergeCell ref="I49:J49"/>
    <mergeCell ref="I54:J54"/>
  </mergeCells>
  <phoneticPr fontId="4"/>
  <pageMargins left="0.70866141732283472" right="0.70866141732283472" top="0.74803149606299213" bottom="0.74803149606299213"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3300"/>
  </sheetPr>
  <dimension ref="A1:AE126"/>
  <sheetViews>
    <sheetView showGridLines="0" showRowColHeaders="0" workbookViewId="0">
      <pane xSplit="3" ySplit="5" topLeftCell="D6" activePane="bottomRight" state="frozen"/>
      <selection pane="topRight" activeCell="D1" sqref="D1"/>
      <selection pane="bottomLeft" activeCell="A6" sqref="A6"/>
      <selection pane="bottomRight" activeCell="D6" sqref="D6"/>
    </sheetView>
  </sheetViews>
  <sheetFormatPr defaultColWidth="9" defaultRowHeight="13.5"/>
  <cols>
    <col min="1" max="1" width="1.625" style="8" customWidth="1"/>
    <col min="2" max="2" width="9" style="51"/>
    <col min="3" max="3" width="24.625" style="51" customWidth="1"/>
    <col min="4" max="4" width="12.625" style="51" customWidth="1"/>
    <col min="5" max="31" width="12.625" style="8" customWidth="1"/>
    <col min="32" max="16384" width="9" style="8"/>
  </cols>
  <sheetData>
    <row r="1" spans="1:31" ht="37.5" customHeight="1">
      <c r="B1" s="187"/>
      <c r="C1" s="187"/>
      <c r="D1" s="187"/>
      <c r="E1" s="11"/>
      <c r="F1" s="11"/>
      <c r="G1" s="11"/>
      <c r="H1" s="11"/>
      <c r="I1" s="11"/>
      <c r="J1" s="11"/>
      <c r="K1" s="11"/>
      <c r="L1" s="11"/>
      <c r="M1" s="11"/>
      <c r="N1" s="11"/>
      <c r="O1" s="11"/>
      <c r="P1" s="11"/>
      <c r="Q1" s="11"/>
      <c r="R1" s="11"/>
      <c r="S1" s="11"/>
      <c r="T1" s="11"/>
      <c r="U1" s="11"/>
      <c r="V1" s="11"/>
      <c r="W1" s="11"/>
      <c r="X1" s="11"/>
      <c r="Y1" s="11"/>
      <c r="Z1" s="11"/>
      <c r="AA1" s="11"/>
      <c r="AB1" s="11"/>
      <c r="AC1" s="436" t="s">
        <v>619</v>
      </c>
      <c r="AD1" s="436"/>
      <c r="AE1" s="436" t="s">
        <v>620</v>
      </c>
    </row>
    <row r="2" spans="1:31" ht="16.5" customHeight="1">
      <c r="A2" s="17"/>
      <c r="B2" s="776" t="s">
        <v>613</v>
      </c>
      <c r="C2" s="777"/>
      <c r="D2" s="776" t="s">
        <v>482</v>
      </c>
      <c r="E2" s="774" t="s">
        <v>483</v>
      </c>
      <c r="F2" s="774" t="s">
        <v>484</v>
      </c>
      <c r="G2" s="774" t="s">
        <v>485</v>
      </c>
      <c r="H2" s="774" t="s">
        <v>486</v>
      </c>
      <c r="I2" s="779" t="s">
        <v>482</v>
      </c>
      <c r="J2" s="781" t="s">
        <v>485</v>
      </c>
      <c r="K2" s="774" t="s">
        <v>487</v>
      </c>
      <c r="L2" s="774" t="s">
        <v>487</v>
      </c>
      <c r="M2" s="775" t="s">
        <v>488</v>
      </c>
      <c r="N2" s="774" t="s">
        <v>489</v>
      </c>
      <c r="O2" s="774" t="s">
        <v>490</v>
      </c>
      <c r="P2" s="774" t="s">
        <v>491</v>
      </c>
      <c r="Q2" s="775" t="s">
        <v>492</v>
      </c>
      <c r="R2" s="775" t="s">
        <v>493</v>
      </c>
      <c r="S2" s="774" t="s">
        <v>494</v>
      </c>
      <c r="T2" s="774" t="s">
        <v>495</v>
      </c>
      <c r="U2" s="774" t="s">
        <v>495</v>
      </c>
      <c r="V2" s="775" t="s">
        <v>496</v>
      </c>
      <c r="W2" s="775"/>
      <c r="X2" s="775"/>
      <c r="Y2" s="775"/>
      <c r="Z2" s="783" t="s">
        <v>497</v>
      </c>
      <c r="AA2" s="783"/>
      <c r="AB2" s="783"/>
      <c r="AC2" s="783"/>
      <c r="AD2" s="774" t="s">
        <v>618</v>
      </c>
      <c r="AE2" s="774" t="s">
        <v>498</v>
      </c>
    </row>
    <row r="3" spans="1:31" ht="16.5" customHeight="1">
      <c r="A3" s="17"/>
      <c r="B3" s="777"/>
      <c r="C3" s="777"/>
      <c r="D3" s="777"/>
      <c r="E3" s="775"/>
      <c r="F3" s="775"/>
      <c r="G3" s="775"/>
      <c r="H3" s="775"/>
      <c r="I3" s="780"/>
      <c r="J3" s="782"/>
      <c r="K3" s="775"/>
      <c r="L3" s="774"/>
      <c r="M3" s="775"/>
      <c r="N3" s="774"/>
      <c r="O3" s="774"/>
      <c r="P3" s="775"/>
      <c r="Q3" s="775"/>
      <c r="R3" s="775"/>
      <c r="S3" s="775"/>
      <c r="T3" s="775"/>
      <c r="U3" s="774"/>
      <c r="V3" s="783" t="s">
        <v>499</v>
      </c>
      <c r="W3" s="785" t="s">
        <v>487</v>
      </c>
      <c r="X3" s="785" t="s">
        <v>495</v>
      </c>
      <c r="Y3" s="775" t="s">
        <v>372</v>
      </c>
      <c r="Z3" s="783" t="s">
        <v>499</v>
      </c>
      <c r="AA3" s="785" t="s">
        <v>487</v>
      </c>
      <c r="AB3" s="785" t="s">
        <v>495</v>
      </c>
      <c r="AC3" s="783" t="s">
        <v>372</v>
      </c>
      <c r="AD3" s="775"/>
      <c r="AE3" s="775"/>
    </row>
    <row r="4" spans="1:31">
      <c r="A4" s="17"/>
      <c r="B4" s="777"/>
      <c r="C4" s="777"/>
      <c r="D4" s="777"/>
      <c r="E4" s="775"/>
      <c r="F4" s="775"/>
      <c r="G4" s="775"/>
      <c r="H4" s="775"/>
      <c r="I4" s="188" t="s">
        <v>500</v>
      </c>
      <c r="J4" s="188" t="s">
        <v>500</v>
      </c>
      <c r="K4" s="775"/>
      <c r="L4" s="188" t="s">
        <v>500</v>
      </c>
      <c r="M4" s="775"/>
      <c r="N4" s="774"/>
      <c r="O4" s="774"/>
      <c r="P4" s="775"/>
      <c r="Q4" s="775"/>
      <c r="R4" s="775"/>
      <c r="S4" s="775"/>
      <c r="T4" s="775"/>
      <c r="U4" s="188" t="s">
        <v>500</v>
      </c>
      <c r="V4" s="783"/>
      <c r="W4" s="785"/>
      <c r="X4" s="785"/>
      <c r="Y4" s="775"/>
      <c r="Z4" s="783"/>
      <c r="AA4" s="785"/>
      <c r="AB4" s="785"/>
      <c r="AC4" s="783"/>
      <c r="AD4" s="775"/>
      <c r="AE4" s="775"/>
    </row>
    <row r="5" spans="1:31">
      <c r="A5" s="17"/>
      <c r="B5" s="778"/>
      <c r="C5" s="778"/>
      <c r="D5" s="318">
        <f>建設係数!$J$6</f>
        <v>2024</v>
      </c>
      <c r="E5" s="318">
        <f>建設係数!$J$6</f>
        <v>2024</v>
      </c>
      <c r="F5" s="189"/>
      <c r="G5" s="318">
        <f>建設係数!$J$6</f>
        <v>2024</v>
      </c>
      <c r="H5" s="190"/>
      <c r="I5" s="322">
        <v>2015</v>
      </c>
      <c r="J5" s="322">
        <v>2015</v>
      </c>
      <c r="K5" s="322">
        <v>2015</v>
      </c>
      <c r="L5" s="318">
        <f>建設係数!$J$6</f>
        <v>2024</v>
      </c>
      <c r="M5" s="191"/>
      <c r="N5" s="322">
        <v>2015</v>
      </c>
      <c r="O5" s="192"/>
      <c r="P5" s="192"/>
      <c r="Q5" s="193"/>
      <c r="R5" s="322">
        <v>2015</v>
      </c>
      <c r="S5" s="322">
        <v>2015</v>
      </c>
      <c r="T5" s="322">
        <v>2015</v>
      </c>
      <c r="U5" s="318">
        <f>建設係数!$J$6</f>
        <v>2024</v>
      </c>
      <c r="V5" s="318">
        <f>建設係数!$J$6</f>
        <v>2024</v>
      </c>
      <c r="W5" s="318">
        <f>建設係数!$J$6</f>
        <v>2024</v>
      </c>
      <c r="X5" s="318">
        <f>建設係数!$J$6</f>
        <v>2024</v>
      </c>
      <c r="Y5" s="318">
        <f>建設係数!$J$6</f>
        <v>2024</v>
      </c>
      <c r="Z5" s="318">
        <f>建設係数!$J$6</f>
        <v>2024</v>
      </c>
      <c r="AA5" s="318">
        <f>建設係数!$J$6</f>
        <v>2024</v>
      </c>
      <c r="AB5" s="318">
        <f>建設係数!$J$6</f>
        <v>2024</v>
      </c>
      <c r="AC5" s="318">
        <f>建設係数!$J$6</f>
        <v>2024</v>
      </c>
      <c r="AD5" s="784"/>
      <c r="AE5" s="784"/>
    </row>
    <row r="6" spans="1:31">
      <c r="A6" s="17"/>
      <c r="B6" s="194">
        <v>11</v>
      </c>
      <c r="C6" s="195" t="s">
        <v>0</v>
      </c>
      <c r="D6" s="196"/>
      <c r="E6" s="32">
        <f>DATA!BO6</f>
        <v>0</v>
      </c>
      <c r="F6" s="197">
        <f>埼玉係数!D6</f>
        <v>0.20784579383421919</v>
      </c>
      <c r="G6" s="31">
        <f>E6*F6</f>
        <v>0</v>
      </c>
      <c r="H6" s="198">
        <f>建設係数!S6</f>
        <v>1.0101726963510551</v>
      </c>
      <c r="I6" s="196"/>
      <c r="J6" s="32">
        <f t="shared" ref="J6:J69" si="0">G6/H6</f>
        <v>0</v>
      </c>
      <c r="K6" s="32">
        <f t="array" ref="K6:K112">MMULT(埼玉係数!J6:DL112,J6:J112)</f>
        <v>0</v>
      </c>
      <c r="L6" s="32">
        <f t="shared" ref="L6:L69" si="1">K6*H6</f>
        <v>0</v>
      </c>
      <c r="M6" s="198">
        <f>埼玉係数!E6+埼玉係数!F6</f>
        <v>0.38013597391062592</v>
      </c>
      <c r="N6" s="32">
        <f t="shared" ref="N6:N69" si="2">K6*M6</f>
        <v>0</v>
      </c>
      <c r="O6" s="200"/>
      <c r="P6" s="201"/>
      <c r="Q6" s="198">
        <f>埼玉係数!G6</f>
        <v>9.3013907178468528E-3</v>
      </c>
      <c r="R6" s="32">
        <f t="shared" ref="R6:R37" si="3">Q6*$P$117</f>
        <v>0</v>
      </c>
      <c r="S6" s="32">
        <f t="shared" ref="S6:S69" si="4">F6*R6</f>
        <v>0</v>
      </c>
      <c r="T6" s="32">
        <f t="array" ref="T6:T112">MMULT(埼玉係数!J6:DL112,S6:S112)</f>
        <v>0</v>
      </c>
      <c r="U6" s="32">
        <f t="shared" ref="U6:U69" si="5">T6*H6</f>
        <v>0</v>
      </c>
      <c r="V6" s="202"/>
      <c r="W6" s="32">
        <f>L6</f>
        <v>0</v>
      </c>
      <c r="X6" s="32">
        <f>U6</f>
        <v>0</v>
      </c>
      <c r="Y6" s="32">
        <f>SUM(V6:X6)</f>
        <v>0</v>
      </c>
      <c r="Z6" s="202"/>
      <c r="AA6" s="32">
        <f>W6*(1-建設係数!T6)</f>
        <v>0</v>
      </c>
      <c r="AB6" s="32">
        <f>X6*(1-建設係数!T6)</f>
        <v>0</v>
      </c>
      <c r="AC6" s="32">
        <f>SUM(Z6:AB6)</f>
        <v>0</v>
      </c>
      <c r="AD6" s="433">
        <f>(I6+K6+T6)*埼玉係数!H6/1000</f>
        <v>0</v>
      </c>
      <c r="AE6" s="433">
        <f>(I6+K6+T6)*埼玉係数!I6/1000</f>
        <v>0</v>
      </c>
    </row>
    <row r="7" spans="1:31">
      <c r="A7" s="17"/>
      <c r="B7" s="194">
        <v>12</v>
      </c>
      <c r="C7" s="195" t="s">
        <v>1</v>
      </c>
      <c r="D7" s="196"/>
      <c r="E7" s="32">
        <f>DATA!BO7</f>
        <v>0</v>
      </c>
      <c r="F7" s="197">
        <f>埼玉係数!D7</f>
        <v>0.13915363743023856</v>
      </c>
      <c r="G7" s="31">
        <f t="shared" ref="G7:G70" si="6">E7*F7</f>
        <v>0</v>
      </c>
      <c r="H7" s="198">
        <f>建設係数!S7</f>
        <v>0.978145692990946</v>
      </c>
      <c r="I7" s="196"/>
      <c r="J7" s="32">
        <f t="shared" si="0"/>
        <v>0</v>
      </c>
      <c r="K7" s="32">
        <v>0</v>
      </c>
      <c r="L7" s="32">
        <f t="shared" si="1"/>
        <v>0</v>
      </c>
      <c r="M7" s="198">
        <f>埼玉係数!E7+埼玉係数!F7</f>
        <v>0.1357676188092207</v>
      </c>
      <c r="N7" s="32">
        <f t="shared" si="2"/>
        <v>0</v>
      </c>
      <c r="O7" s="35"/>
      <c r="P7" s="17"/>
      <c r="Q7" s="198">
        <f>埼玉係数!G7</f>
        <v>7.8831062867913432E-4</v>
      </c>
      <c r="R7" s="32">
        <f t="shared" si="3"/>
        <v>0</v>
      </c>
      <c r="S7" s="32">
        <f t="shared" si="4"/>
        <v>0</v>
      </c>
      <c r="T7" s="32">
        <v>0</v>
      </c>
      <c r="U7" s="32">
        <f t="shared" si="5"/>
        <v>0</v>
      </c>
      <c r="V7" s="202"/>
      <c r="W7" s="32">
        <f t="shared" ref="W7:W70" si="7">L7</f>
        <v>0</v>
      </c>
      <c r="X7" s="32">
        <f t="shared" ref="X7:X70" si="8">U7</f>
        <v>0</v>
      </c>
      <c r="Y7" s="32">
        <f t="shared" ref="Y7:Y69" si="9">SUM(V7:X7)</f>
        <v>0</v>
      </c>
      <c r="Z7" s="202"/>
      <c r="AA7" s="32">
        <f>W7*(1-建設係数!T7)</f>
        <v>0</v>
      </c>
      <c r="AB7" s="32">
        <f>X7*(1-建設係数!T7)</f>
        <v>0</v>
      </c>
      <c r="AC7" s="32">
        <f t="shared" ref="AC7:AC69" si="10">SUM(Z7:AB7)</f>
        <v>0</v>
      </c>
      <c r="AD7" s="433">
        <f>(I7+K7+T7)*埼玉係数!H7/1000</f>
        <v>0</v>
      </c>
      <c r="AE7" s="433">
        <f>(I7+K7+T7)*埼玉係数!I7/1000</f>
        <v>0</v>
      </c>
    </row>
    <row r="8" spans="1:31">
      <c r="A8" s="17"/>
      <c r="B8" s="194">
        <v>13</v>
      </c>
      <c r="C8" s="195" t="s">
        <v>2</v>
      </c>
      <c r="D8" s="196"/>
      <c r="E8" s="32">
        <f>DATA!BO8</f>
        <v>0</v>
      </c>
      <c r="F8" s="197">
        <f>埼玉係数!D8</f>
        <v>0.92395582372349983</v>
      </c>
      <c r="G8" s="31">
        <f t="shared" si="6"/>
        <v>0</v>
      </c>
      <c r="H8" s="198">
        <f>建設係数!S8</f>
        <v>1.0211988526532143</v>
      </c>
      <c r="I8" s="196"/>
      <c r="J8" s="32">
        <f t="shared" si="0"/>
        <v>0</v>
      </c>
      <c r="K8" s="32">
        <v>0</v>
      </c>
      <c r="L8" s="32">
        <f t="shared" si="1"/>
        <v>0</v>
      </c>
      <c r="M8" s="198">
        <f>埼玉係数!E8+埼玉係数!F8</f>
        <v>0.55385566744771497</v>
      </c>
      <c r="N8" s="32">
        <f t="shared" si="2"/>
        <v>0</v>
      </c>
      <c r="O8" s="35"/>
      <c r="P8" s="17"/>
      <c r="Q8" s="198">
        <f>埼玉係数!G8</f>
        <v>1.5984411586738069E-3</v>
      </c>
      <c r="R8" s="32">
        <f t="shared" si="3"/>
        <v>0</v>
      </c>
      <c r="S8" s="32">
        <f t="shared" si="4"/>
        <v>0</v>
      </c>
      <c r="T8" s="32">
        <v>0</v>
      </c>
      <c r="U8" s="32">
        <f t="shared" si="5"/>
        <v>0</v>
      </c>
      <c r="V8" s="202"/>
      <c r="W8" s="32">
        <f t="shared" si="7"/>
        <v>0</v>
      </c>
      <c r="X8" s="32">
        <f t="shared" si="8"/>
        <v>0</v>
      </c>
      <c r="Y8" s="32">
        <f t="shared" si="9"/>
        <v>0</v>
      </c>
      <c r="Z8" s="202"/>
      <c r="AA8" s="32">
        <f>W8*(1-建設係数!T8)</f>
        <v>0</v>
      </c>
      <c r="AB8" s="32">
        <f>X8*(1-建設係数!T8)</f>
        <v>0</v>
      </c>
      <c r="AC8" s="32">
        <f t="shared" si="10"/>
        <v>0</v>
      </c>
      <c r="AD8" s="433">
        <f>(I8+K8+T8)*埼玉係数!H8/1000</f>
        <v>0</v>
      </c>
      <c r="AE8" s="433">
        <f>(I8+K8+T8)*埼玉係数!I8/1000</f>
        <v>0</v>
      </c>
    </row>
    <row r="9" spans="1:31">
      <c r="A9" s="17"/>
      <c r="B9" s="194">
        <v>15</v>
      </c>
      <c r="C9" s="203" t="s">
        <v>3</v>
      </c>
      <c r="D9" s="204"/>
      <c r="E9" s="32">
        <f>DATA!BO9</f>
        <v>0</v>
      </c>
      <c r="F9" s="197">
        <f>埼玉係数!D9</f>
        <v>0.12320699458214301</v>
      </c>
      <c r="G9" s="31">
        <f t="shared" si="6"/>
        <v>0</v>
      </c>
      <c r="H9" s="198">
        <f>建設係数!S9</f>
        <v>0.98930155186745561</v>
      </c>
      <c r="I9" s="204"/>
      <c r="J9" s="32">
        <f t="shared" si="0"/>
        <v>0</v>
      </c>
      <c r="K9" s="32">
        <v>0</v>
      </c>
      <c r="L9" s="32">
        <f t="shared" si="1"/>
        <v>0</v>
      </c>
      <c r="M9" s="198">
        <f>埼玉係数!E9+埼玉係数!F9</f>
        <v>0.50899856537007948</v>
      </c>
      <c r="N9" s="32">
        <f t="shared" si="2"/>
        <v>0</v>
      </c>
      <c r="O9" s="35"/>
      <c r="P9" s="17"/>
      <c r="Q9" s="198">
        <f>埼玉係数!G9</f>
        <v>5.7072542457466829E-4</v>
      </c>
      <c r="R9" s="32">
        <f t="shared" si="3"/>
        <v>0</v>
      </c>
      <c r="S9" s="32">
        <f t="shared" si="4"/>
        <v>0</v>
      </c>
      <c r="T9" s="32">
        <v>0</v>
      </c>
      <c r="U9" s="32">
        <f t="shared" si="5"/>
        <v>0</v>
      </c>
      <c r="V9" s="202"/>
      <c r="W9" s="32">
        <f t="shared" si="7"/>
        <v>0</v>
      </c>
      <c r="X9" s="32">
        <f t="shared" si="8"/>
        <v>0</v>
      </c>
      <c r="Y9" s="32">
        <f t="shared" si="9"/>
        <v>0</v>
      </c>
      <c r="Z9" s="202"/>
      <c r="AA9" s="32">
        <f>W9*(1-建設係数!T9)</f>
        <v>0</v>
      </c>
      <c r="AB9" s="32">
        <f>X9*(1-建設係数!T9)</f>
        <v>0</v>
      </c>
      <c r="AC9" s="32">
        <f t="shared" si="10"/>
        <v>0</v>
      </c>
      <c r="AD9" s="433">
        <f>(I9+K9+T9)*埼玉係数!H9/1000</f>
        <v>0</v>
      </c>
      <c r="AE9" s="433">
        <f>(I9+K9+T9)*埼玉係数!I9/1000</f>
        <v>0</v>
      </c>
    </row>
    <row r="10" spans="1:31">
      <c r="A10" s="17"/>
      <c r="B10" s="194">
        <v>17</v>
      </c>
      <c r="C10" s="203" t="s">
        <v>4</v>
      </c>
      <c r="D10" s="204"/>
      <c r="E10" s="32">
        <f>DATA!BO10</f>
        <v>0</v>
      </c>
      <c r="F10" s="197">
        <f>埼玉係数!D10</f>
        <v>7.7524852073075357E-3</v>
      </c>
      <c r="G10" s="31">
        <f t="shared" si="6"/>
        <v>0</v>
      </c>
      <c r="H10" s="198">
        <f>建設係数!S10</f>
        <v>1.0595125522431865</v>
      </c>
      <c r="I10" s="204"/>
      <c r="J10" s="32">
        <f t="shared" si="0"/>
        <v>0</v>
      </c>
      <c r="K10" s="32">
        <v>0</v>
      </c>
      <c r="L10" s="32">
        <f t="shared" si="1"/>
        <v>0</v>
      </c>
      <c r="M10" s="198">
        <f>埼玉係数!E10+埼玉係数!F10</f>
        <v>0.20376245707389912</v>
      </c>
      <c r="N10" s="32">
        <f t="shared" si="2"/>
        <v>0</v>
      </c>
      <c r="O10" s="35"/>
      <c r="P10" s="17"/>
      <c r="Q10" s="198">
        <f>埼玉係数!G10</f>
        <v>9.5267298600370555E-4</v>
      </c>
      <c r="R10" s="32">
        <f t="shared" si="3"/>
        <v>0</v>
      </c>
      <c r="S10" s="32">
        <f t="shared" si="4"/>
        <v>0</v>
      </c>
      <c r="T10" s="32">
        <v>0</v>
      </c>
      <c r="U10" s="32">
        <f t="shared" si="5"/>
        <v>0</v>
      </c>
      <c r="V10" s="202"/>
      <c r="W10" s="32">
        <f t="shared" si="7"/>
        <v>0</v>
      </c>
      <c r="X10" s="32">
        <f t="shared" si="8"/>
        <v>0</v>
      </c>
      <c r="Y10" s="32">
        <f t="shared" si="9"/>
        <v>0</v>
      </c>
      <c r="Z10" s="202"/>
      <c r="AA10" s="32">
        <f>W10*(1-建設係数!T10)</f>
        <v>0</v>
      </c>
      <c r="AB10" s="32">
        <f>X10*(1-建設係数!T10)</f>
        <v>0</v>
      </c>
      <c r="AC10" s="32">
        <f t="shared" si="10"/>
        <v>0</v>
      </c>
      <c r="AD10" s="433">
        <f>(I10+K10+T10)*埼玉係数!H10/1000</f>
        <v>0</v>
      </c>
      <c r="AE10" s="433">
        <f>(I10+K10+T10)*埼玉係数!I10/1000</f>
        <v>0</v>
      </c>
    </row>
    <row r="11" spans="1:31">
      <c r="A11" s="17"/>
      <c r="B11" s="194">
        <v>61</v>
      </c>
      <c r="C11" s="203" t="s">
        <v>5</v>
      </c>
      <c r="D11" s="204"/>
      <c r="E11" s="32">
        <f>DATA!BO11</f>
        <v>0</v>
      </c>
      <c r="F11" s="197">
        <f>埼玉係数!D11</f>
        <v>0</v>
      </c>
      <c r="G11" s="31">
        <f t="shared" si="6"/>
        <v>0</v>
      </c>
      <c r="H11" s="198">
        <f>建設係数!S11</f>
        <v>0.72749792322593165</v>
      </c>
      <c r="I11" s="204"/>
      <c r="J11" s="32">
        <f t="shared" si="0"/>
        <v>0</v>
      </c>
      <c r="K11" s="32">
        <v>0</v>
      </c>
      <c r="L11" s="32">
        <f t="shared" si="1"/>
        <v>0</v>
      </c>
      <c r="M11" s="198">
        <f>埼玉係数!E11+埼玉係数!F11</f>
        <v>0.28201428571428577</v>
      </c>
      <c r="N11" s="32">
        <f t="shared" si="2"/>
        <v>0</v>
      </c>
      <c r="O11" s="35"/>
      <c r="P11" s="17"/>
      <c r="Q11" s="198">
        <f>埼玉係数!G11</f>
        <v>2.469975451108595E-8</v>
      </c>
      <c r="R11" s="32">
        <f t="shared" si="3"/>
        <v>0</v>
      </c>
      <c r="S11" s="32">
        <f t="shared" si="4"/>
        <v>0</v>
      </c>
      <c r="T11" s="32">
        <v>0</v>
      </c>
      <c r="U11" s="32">
        <f t="shared" si="5"/>
        <v>0</v>
      </c>
      <c r="V11" s="202"/>
      <c r="W11" s="32">
        <f t="shared" si="7"/>
        <v>0</v>
      </c>
      <c r="X11" s="32">
        <f t="shared" si="8"/>
        <v>0</v>
      </c>
      <c r="Y11" s="32">
        <f t="shared" si="9"/>
        <v>0</v>
      </c>
      <c r="Z11" s="202"/>
      <c r="AA11" s="32">
        <f>W11*(1-建設係数!T11)</f>
        <v>0</v>
      </c>
      <c r="AB11" s="32">
        <f>X11*(1-建設係数!T11)</f>
        <v>0</v>
      </c>
      <c r="AC11" s="32">
        <f t="shared" si="10"/>
        <v>0</v>
      </c>
      <c r="AD11" s="433">
        <f>(I11+K11+T11)*埼玉係数!H11/1000</f>
        <v>0</v>
      </c>
      <c r="AE11" s="433">
        <f>(I11+K11+T11)*埼玉係数!I11/1000</f>
        <v>0</v>
      </c>
    </row>
    <row r="12" spans="1:31">
      <c r="A12" s="17"/>
      <c r="B12" s="194">
        <v>62</v>
      </c>
      <c r="C12" s="203" t="s">
        <v>6</v>
      </c>
      <c r="D12" s="204"/>
      <c r="E12" s="32">
        <f>DATA!BO12</f>
        <v>0</v>
      </c>
      <c r="F12" s="197">
        <f>埼玉係数!D12</f>
        <v>0.14470502565080734</v>
      </c>
      <c r="G12" s="31">
        <f t="shared" si="6"/>
        <v>0</v>
      </c>
      <c r="H12" s="198">
        <f>建設係数!S12</f>
        <v>1.052872863658173</v>
      </c>
      <c r="I12" s="204"/>
      <c r="J12" s="32">
        <f t="shared" si="0"/>
        <v>0</v>
      </c>
      <c r="K12" s="32">
        <v>0</v>
      </c>
      <c r="L12" s="32">
        <f t="shared" si="1"/>
        <v>0</v>
      </c>
      <c r="M12" s="198">
        <f>埼玉係数!E12+埼玉係数!F12</f>
        <v>0.26810282460038931</v>
      </c>
      <c r="N12" s="32">
        <f t="shared" si="2"/>
        <v>0</v>
      </c>
      <c r="O12" s="35"/>
      <c r="P12" s="17"/>
      <c r="Q12" s="198">
        <f>埼玉係数!G12</f>
        <v>1.1457461882764812E-7</v>
      </c>
      <c r="R12" s="32">
        <f t="shared" si="3"/>
        <v>0</v>
      </c>
      <c r="S12" s="32">
        <f t="shared" si="4"/>
        <v>0</v>
      </c>
      <c r="T12" s="32">
        <v>0</v>
      </c>
      <c r="U12" s="32">
        <f t="shared" si="5"/>
        <v>0</v>
      </c>
      <c r="V12" s="202"/>
      <c r="W12" s="32">
        <f t="shared" si="7"/>
        <v>0</v>
      </c>
      <c r="X12" s="32">
        <f t="shared" si="8"/>
        <v>0</v>
      </c>
      <c r="Y12" s="32">
        <f t="shared" si="9"/>
        <v>0</v>
      </c>
      <c r="Z12" s="202"/>
      <c r="AA12" s="32">
        <f>W12*(1-建設係数!T12)</f>
        <v>0</v>
      </c>
      <c r="AB12" s="32">
        <f>X12*(1-建設係数!T12)</f>
        <v>0</v>
      </c>
      <c r="AC12" s="32">
        <f t="shared" si="10"/>
        <v>0</v>
      </c>
      <c r="AD12" s="433">
        <f>(I12+K12+T12)*埼玉係数!H12/1000</f>
        <v>0</v>
      </c>
      <c r="AE12" s="433">
        <f>(I12+K12+T12)*埼玉係数!I12/1000</f>
        <v>0</v>
      </c>
    </row>
    <row r="13" spans="1:31">
      <c r="A13" s="17"/>
      <c r="B13" s="194">
        <v>111</v>
      </c>
      <c r="C13" s="203" t="s">
        <v>7</v>
      </c>
      <c r="D13" s="204"/>
      <c r="E13" s="32">
        <f>DATA!BO13</f>
        <v>0</v>
      </c>
      <c r="F13" s="197">
        <f>埼玉係数!D13</f>
        <v>0.16155246163895098</v>
      </c>
      <c r="G13" s="31">
        <f t="shared" si="6"/>
        <v>0</v>
      </c>
      <c r="H13" s="198">
        <f>建設係数!S13</f>
        <v>1.0084843754513064</v>
      </c>
      <c r="I13" s="204"/>
      <c r="J13" s="32">
        <f t="shared" si="0"/>
        <v>0</v>
      </c>
      <c r="K13" s="32">
        <v>0</v>
      </c>
      <c r="L13" s="32">
        <f t="shared" si="1"/>
        <v>0</v>
      </c>
      <c r="M13" s="198">
        <f>埼玉係数!E13+埼玉係数!F13</f>
        <v>0.26324323143109113</v>
      </c>
      <c r="N13" s="32">
        <f t="shared" si="2"/>
        <v>0</v>
      </c>
      <c r="O13" s="35"/>
      <c r="P13" s="17"/>
      <c r="Q13" s="198">
        <f>埼玉係数!G13</f>
        <v>6.7059915657387836E-2</v>
      </c>
      <c r="R13" s="32">
        <f t="shared" si="3"/>
        <v>0</v>
      </c>
      <c r="S13" s="32">
        <f t="shared" si="4"/>
        <v>0</v>
      </c>
      <c r="T13" s="32">
        <v>0</v>
      </c>
      <c r="U13" s="32">
        <f t="shared" si="5"/>
        <v>0</v>
      </c>
      <c r="V13" s="202"/>
      <c r="W13" s="32">
        <f t="shared" si="7"/>
        <v>0</v>
      </c>
      <c r="X13" s="32">
        <f t="shared" si="8"/>
        <v>0</v>
      </c>
      <c r="Y13" s="32">
        <f t="shared" si="9"/>
        <v>0</v>
      </c>
      <c r="Z13" s="202"/>
      <c r="AA13" s="32">
        <f>W13*(1-建設係数!T13)</f>
        <v>0</v>
      </c>
      <c r="AB13" s="32">
        <f>X13*(1-建設係数!T13)</f>
        <v>0</v>
      </c>
      <c r="AC13" s="32">
        <f t="shared" si="10"/>
        <v>0</v>
      </c>
      <c r="AD13" s="433">
        <f>(I13+K13+T13)*埼玉係数!H13/1000</f>
        <v>0</v>
      </c>
      <c r="AE13" s="433">
        <f>(I13+K13+T13)*埼玉係数!I13/1000</f>
        <v>0</v>
      </c>
    </row>
    <row r="14" spans="1:31">
      <c r="A14" s="17"/>
      <c r="B14" s="194">
        <v>112</v>
      </c>
      <c r="C14" s="203" t="s">
        <v>8</v>
      </c>
      <c r="D14" s="204"/>
      <c r="E14" s="32">
        <f>DATA!BO14</f>
        <v>0</v>
      </c>
      <c r="F14" s="197">
        <f>埼玉係数!D14</f>
        <v>8.8432949014278672E-2</v>
      </c>
      <c r="G14" s="31">
        <f t="shared" si="6"/>
        <v>0</v>
      </c>
      <c r="H14" s="198">
        <f>建設係数!S14</f>
        <v>0.97318317345916849</v>
      </c>
      <c r="I14" s="204"/>
      <c r="J14" s="32">
        <f t="shared" si="0"/>
        <v>0</v>
      </c>
      <c r="K14" s="32">
        <v>0</v>
      </c>
      <c r="L14" s="32">
        <f t="shared" si="1"/>
        <v>0</v>
      </c>
      <c r="M14" s="198">
        <f>埼玉係数!E14+埼玉係数!F14</f>
        <v>0.2996998703392616</v>
      </c>
      <c r="N14" s="32">
        <f t="shared" si="2"/>
        <v>0</v>
      </c>
      <c r="O14" s="35"/>
      <c r="P14" s="17"/>
      <c r="Q14" s="198">
        <f>埼玉係数!G14</f>
        <v>1.4185589034790658E-2</v>
      </c>
      <c r="R14" s="32">
        <f t="shared" si="3"/>
        <v>0</v>
      </c>
      <c r="S14" s="32">
        <f t="shared" si="4"/>
        <v>0</v>
      </c>
      <c r="T14" s="32">
        <v>0</v>
      </c>
      <c r="U14" s="32">
        <f t="shared" si="5"/>
        <v>0</v>
      </c>
      <c r="V14" s="202"/>
      <c r="W14" s="32">
        <f t="shared" si="7"/>
        <v>0</v>
      </c>
      <c r="X14" s="32">
        <f t="shared" si="8"/>
        <v>0</v>
      </c>
      <c r="Y14" s="32">
        <f t="shared" si="9"/>
        <v>0</v>
      </c>
      <c r="Z14" s="202"/>
      <c r="AA14" s="32">
        <f>W14*(1-建設係数!T14)</f>
        <v>0</v>
      </c>
      <c r="AB14" s="32">
        <f>X14*(1-建設係数!T14)</f>
        <v>0</v>
      </c>
      <c r="AC14" s="32">
        <f t="shared" si="10"/>
        <v>0</v>
      </c>
      <c r="AD14" s="433">
        <f>(I14+K14+T14)*埼玉係数!H14/1000</f>
        <v>0</v>
      </c>
      <c r="AE14" s="433">
        <f>(I14+K14+T14)*埼玉係数!I14/1000</f>
        <v>0</v>
      </c>
    </row>
    <row r="15" spans="1:31">
      <c r="A15" s="17"/>
      <c r="B15" s="194">
        <v>113</v>
      </c>
      <c r="C15" s="203" t="s">
        <v>9</v>
      </c>
      <c r="D15" s="204"/>
      <c r="E15" s="32">
        <f>DATA!BO15</f>
        <v>0</v>
      </c>
      <c r="F15" s="197">
        <f>埼玉係数!D15</f>
        <v>3.9173290605491462E-2</v>
      </c>
      <c r="G15" s="31">
        <f t="shared" si="6"/>
        <v>0</v>
      </c>
      <c r="H15" s="198">
        <f>建設係数!S15</f>
        <v>0.95666400345639768</v>
      </c>
      <c r="I15" s="204"/>
      <c r="J15" s="32">
        <f t="shared" si="0"/>
        <v>0</v>
      </c>
      <c r="K15" s="32">
        <v>0</v>
      </c>
      <c r="L15" s="32">
        <f t="shared" si="1"/>
        <v>0</v>
      </c>
      <c r="M15" s="198">
        <f>埼玉係数!E15+埼玉係数!F15</f>
        <v>0.37365599908828112</v>
      </c>
      <c r="N15" s="32">
        <f t="shared" si="2"/>
        <v>0</v>
      </c>
      <c r="O15" s="35"/>
      <c r="P15" s="17"/>
      <c r="Q15" s="198">
        <f>埼玉係数!G15</f>
        <v>3.8037800430146924E-4</v>
      </c>
      <c r="R15" s="32">
        <f t="shared" si="3"/>
        <v>0</v>
      </c>
      <c r="S15" s="32">
        <f t="shared" si="4"/>
        <v>0</v>
      </c>
      <c r="T15" s="32">
        <v>0</v>
      </c>
      <c r="U15" s="32">
        <f t="shared" si="5"/>
        <v>0</v>
      </c>
      <c r="V15" s="202"/>
      <c r="W15" s="32">
        <f t="shared" si="7"/>
        <v>0</v>
      </c>
      <c r="X15" s="32">
        <f t="shared" si="8"/>
        <v>0</v>
      </c>
      <c r="Y15" s="32">
        <f t="shared" si="9"/>
        <v>0</v>
      </c>
      <c r="Z15" s="202"/>
      <c r="AA15" s="32">
        <f>W15*(1-建設係数!T15)</f>
        <v>0</v>
      </c>
      <c r="AB15" s="32">
        <f>X15*(1-建設係数!T15)</f>
        <v>0</v>
      </c>
      <c r="AC15" s="32">
        <f t="shared" si="10"/>
        <v>0</v>
      </c>
      <c r="AD15" s="433">
        <f>(I15+K15+T15)*埼玉係数!H15/1000</f>
        <v>0</v>
      </c>
      <c r="AE15" s="433">
        <f>(I15+K15+T15)*埼玉係数!I15/1000</f>
        <v>0</v>
      </c>
    </row>
    <row r="16" spans="1:31">
      <c r="A16" s="17"/>
      <c r="B16" s="194">
        <v>114</v>
      </c>
      <c r="C16" s="203" t="s">
        <v>10</v>
      </c>
      <c r="D16" s="204"/>
      <c r="E16" s="32">
        <f>DATA!BO16</f>
        <v>0</v>
      </c>
      <c r="F16" s="197">
        <f>埼玉係数!D16</f>
        <v>0</v>
      </c>
      <c r="G16" s="31">
        <f t="shared" si="6"/>
        <v>0</v>
      </c>
      <c r="H16" s="198">
        <f>建設係数!S16</f>
        <v>1.2080786075141372</v>
      </c>
      <c r="I16" s="204"/>
      <c r="J16" s="32">
        <f t="shared" si="0"/>
        <v>0</v>
      </c>
      <c r="K16" s="32">
        <v>0</v>
      </c>
      <c r="L16" s="32">
        <f t="shared" si="1"/>
        <v>0</v>
      </c>
      <c r="M16" s="198">
        <f>埼玉係数!E16+埼玉係数!F16</f>
        <v>0</v>
      </c>
      <c r="N16" s="32">
        <f t="shared" si="2"/>
        <v>0</v>
      </c>
      <c r="O16" s="35"/>
      <c r="P16" s="17"/>
      <c r="Q16" s="198">
        <f>埼玉係数!G16</f>
        <v>1.0483029794841288E-2</v>
      </c>
      <c r="R16" s="32">
        <f t="shared" si="3"/>
        <v>0</v>
      </c>
      <c r="S16" s="32">
        <f t="shared" si="4"/>
        <v>0</v>
      </c>
      <c r="T16" s="32">
        <v>0</v>
      </c>
      <c r="U16" s="32">
        <f t="shared" si="5"/>
        <v>0</v>
      </c>
      <c r="V16" s="202"/>
      <c r="W16" s="32">
        <f t="shared" si="7"/>
        <v>0</v>
      </c>
      <c r="X16" s="32">
        <f t="shared" si="8"/>
        <v>0</v>
      </c>
      <c r="Y16" s="32">
        <f t="shared" si="9"/>
        <v>0</v>
      </c>
      <c r="Z16" s="202"/>
      <c r="AA16" s="32">
        <f>W16*(1-建設係数!T16)</f>
        <v>0</v>
      </c>
      <c r="AB16" s="32">
        <f>X16*(1-建設係数!T16)</f>
        <v>0</v>
      </c>
      <c r="AC16" s="32">
        <f t="shared" si="10"/>
        <v>0</v>
      </c>
      <c r="AD16" s="433">
        <f>(I16+K16+T16)*埼玉係数!H16/1000</f>
        <v>0</v>
      </c>
      <c r="AE16" s="433">
        <f>(I16+K16+T16)*埼玉係数!I16/1000</f>
        <v>0</v>
      </c>
    </row>
    <row r="17" spans="1:31">
      <c r="A17" s="17"/>
      <c r="B17" s="194">
        <v>151</v>
      </c>
      <c r="C17" s="203" t="s">
        <v>11</v>
      </c>
      <c r="D17" s="204"/>
      <c r="E17" s="32">
        <f>DATA!BO17</f>
        <v>0</v>
      </c>
      <c r="F17" s="197">
        <f>埼玉係数!D17</f>
        <v>5.3832025102337533E-2</v>
      </c>
      <c r="G17" s="31">
        <f t="shared" si="6"/>
        <v>0</v>
      </c>
      <c r="H17" s="198">
        <f>建設係数!S17</f>
        <v>0.93550431480165808</v>
      </c>
      <c r="I17" s="204"/>
      <c r="J17" s="32">
        <f t="shared" si="0"/>
        <v>0</v>
      </c>
      <c r="K17" s="32">
        <v>0</v>
      </c>
      <c r="L17" s="32">
        <f t="shared" si="1"/>
        <v>0</v>
      </c>
      <c r="M17" s="198">
        <f>埼玉係数!E17+埼玉係数!F17</f>
        <v>0.35477381912624789</v>
      </c>
      <c r="N17" s="32">
        <f t="shared" si="2"/>
        <v>0</v>
      </c>
      <c r="O17" s="35"/>
      <c r="P17" s="17"/>
      <c r="Q17" s="198">
        <f>埼玉係数!G17</f>
        <v>2.552748992065257E-4</v>
      </c>
      <c r="R17" s="32">
        <f t="shared" si="3"/>
        <v>0</v>
      </c>
      <c r="S17" s="32">
        <f t="shared" si="4"/>
        <v>0</v>
      </c>
      <c r="T17" s="32">
        <v>0</v>
      </c>
      <c r="U17" s="32">
        <f t="shared" si="5"/>
        <v>0</v>
      </c>
      <c r="V17" s="202"/>
      <c r="W17" s="32">
        <f t="shared" si="7"/>
        <v>0</v>
      </c>
      <c r="X17" s="32">
        <f t="shared" si="8"/>
        <v>0</v>
      </c>
      <c r="Y17" s="32">
        <f t="shared" si="9"/>
        <v>0</v>
      </c>
      <c r="Z17" s="202"/>
      <c r="AA17" s="32">
        <f>W17*(1-建設係数!T17)</f>
        <v>0</v>
      </c>
      <c r="AB17" s="32">
        <f>X17*(1-建設係数!T17)</f>
        <v>0</v>
      </c>
      <c r="AC17" s="32">
        <f t="shared" si="10"/>
        <v>0</v>
      </c>
      <c r="AD17" s="433">
        <f>(I17+K17+T17)*埼玉係数!H17/1000</f>
        <v>0</v>
      </c>
      <c r="AE17" s="433">
        <f>(I17+K17+T17)*埼玉係数!I17/1000</f>
        <v>0</v>
      </c>
    </row>
    <row r="18" spans="1:31">
      <c r="A18" s="17"/>
      <c r="B18" s="194">
        <v>152</v>
      </c>
      <c r="C18" s="203" t="s">
        <v>12</v>
      </c>
      <c r="D18" s="204"/>
      <c r="E18" s="32">
        <f>DATA!BO18</f>
        <v>0</v>
      </c>
      <c r="F18" s="197">
        <f>埼玉係数!D18</f>
        <v>4.66435800695294E-2</v>
      </c>
      <c r="G18" s="31">
        <f t="shared" si="6"/>
        <v>0</v>
      </c>
      <c r="H18" s="198">
        <f>建設係数!S18</f>
        <v>0.96028582555071107</v>
      </c>
      <c r="I18" s="204"/>
      <c r="J18" s="32">
        <f t="shared" si="0"/>
        <v>0</v>
      </c>
      <c r="K18" s="32">
        <v>0</v>
      </c>
      <c r="L18" s="32">
        <f t="shared" si="1"/>
        <v>0</v>
      </c>
      <c r="M18" s="198">
        <f>埼玉係数!E18+埼玉係数!F18</f>
        <v>0.14532720756547574</v>
      </c>
      <c r="N18" s="32">
        <f t="shared" si="2"/>
        <v>0</v>
      </c>
      <c r="O18" s="35"/>
      <c r="P18" s="17"/>
      <c r="Q18" s="198">
        <f>埼玉係数!G18</f>
        <v>1.3202582159363999E-2</v>
      </c>
      <c r="R18" s="32">
        <f t="shared" si="3"/>
        <v>0</v>
      </c>
      <c r="S18" s="32">
        <f t="shared" si="4"/>
        <v>0</v>
      </c>
      <c r="T18" s="32">
        <v>0</v>
      </c>
      <c r="U18" s="32">
        <f t="shared" si="5"/>
        <v>0</v>
      </c>
      <c r="V18" s="202"/>
      <c r="W18" s="32">
        <f t="shared" si="7"/>
        <v>0</v>
      </c>
      <c r="X18" s="32">
        <f t="shared" si="8"/>
        <v>0</v>
      </c>
      <c r="Y18" s="32">
        <f t="shared" si="9"/>
        <v>0</v>
      </c>
      <c r="Z18" s="202"/>
      <c r="AA18" s="32">
        <f>W18*(1-建設係数!T18)</f>
        <v>0</v>
      </c>
      <c r="AB18" s="32">
        <f>X18*(1-建設係数!T18)</f>
        <v>0</v>
      </c>
      <c r="AC18" s="32">
        <f t="shared" si="10"/>
        <v>0</v>
      </c>
      <c r="AD18" s="433">
        <f>(I18+K18+T18)*埼玉係数!H18/1000</f>
        <v>0</v>
      </c>
      <c r="AE18" s="433">
        <f>(I18+K18+T18)*埼玉係数!I18/1000</f>
        <v>0</v>
      </c>
    </row>
    <row r="19" spans="1:31">
      <c r="A19" s="17"/>
      <c r="B19" s="194">
        <v>161</v>
      </c>
      <c r="C19" s="203" t="s">
        <v>13</v>
      </c>
      <c r="D19" s="204"/>
      <c r="E19" s="32">
        <f>DATA!BO19</f>
        <v>0</v>
      </c>
      <c r="F19" s="197">
        <f>埼玉係数!D19</f>
        <v>0.12262429057512514</v>
      </c>
      <c r="G19" s="31">
        <f t="shared" si="6"/>
        <v>0</v>
      </c>
      <c r="H19" s="198">
        <f>建設係数!S19</f>
        <v>0.95420621577134634</v>
      </c>
      <c r="I19" s="204"/>
      <c r="J19" s="32">
        <f t="shared" si="0"/>
        <v>0</v>
      </c>
      <c r="K19" s="32">
        <v>0</v>
      </c>
      <c r="L19" s="32">
        <f t="shared" si="1"/>
        <v>0</v>
      </c>
      <c r="M19" s="198">
        <f>埼玉係数!E19+埼玉係数!F19</f>
        <v>0.25365941791710206</v>
      </c>
      <c r="N19" s="32">
        <f t="shared" si="2"/>
        <v>0</v>
      </c>
      <c r="O19" s="35"/>
      <c r="P19" s="17"/>
      <c r="Q19" s="198">
        <f>埼玉係数!G19</f>
        <v>9.2845110553094602E-5</v>
      </c>
      <c r="R19" s="32">
        <f t="shared" si="3"/>
        <v>0</v>
      </c>
      <c r="S19" s="32">
        <f t="shared" si="4"/>
        <v>0</v>
      </c>
      <c r="T19" s="32">
        <v>0</v>
      </c>
      <c r="U19" s="32">
        <f t="shared" si="5"/>
        <v>0</v>
      </c>
      <c r="V19" s="202"/>
      <c r="W19" s="32">
        <f t="shared" si="7"/>
        <v>0</v>
      </c>
      <c r="X19" s="32">
        <f t="shared" si="8"/>
        <v>0</v>
      </c>
      <c r="Y19" s="32">
        <f t="shared" si="9"/>
        <v>0</v>
      </c>
      <c r="Z19" s="202"/>
      <c r="AA19" s="32">
        <f>W19*(1-建設係数!T19)</f>
        <v>0</v>
      </c>
      <c r="AB19" s="32">
        <f>X19*(1-建設係数!T19)</f>
        <v>0</v>
      </c>
      <c r="AC19" s="32">
        <f t="shared" si="10"/>
        <v>0</v>
      </c>
      <c r="AD19" s="433">
        <f>(I19+K19+T19)*埼玉係数!H19/1000</f>
        <v>0</v>
      </c>
      <c r="AE19" s="433">
        <f>(I19+K19+T19)*埼玉係数!I19/1000</f>
        <v>0</v>
      </c>
    </row>
    <row r="20" spans="1:31">
      <c r="A20" s="17"/>
      <c r="B20" s="194">
        <v>162</v>
      </c>
      <c r="C20" s="203" t="s">
        <v>14</v>
      </c>
      <c r="D20" s="204"/>
      <c r="E20" s="32">
        <f>DATA!BO20</f>
        <v>0</v>
      </c>
      <c r="F20" s="197">
        <f>埼玉係数!D20</f>
        <v>0.10706294924116477</v>
      </c>
      <c r="G20" s="31">
        <f t="shared" si="6"/>
        <v>0</v>
      </c>
      <c r="H20" s="198">
        <f>建設係数!S20</f>
        <v>1.0287339768778467</v>
      </c>
      <c r="I20" s="204"/>
      <c r="J20" s="32">
        <f t="shared" si="0"/>
        <v>0</v>
      </c>
      <c r="K20" s="32">
        <v>0</v>
      </c>
      <c r="L20" s="32">
        <f t="shared" si="1"/>
        <v>0</v>
      </c>
      <c r="M20" s="198">
        <f>埼玉係数!E20+埼玉係数!F20</f>
        <v>0.27121117274816187</v>
      </c>
      <c r="N20" s="32">
        <f t="shared" si="2"/>
        <v>0</v>
      </c>
      <c r="O20" s="35"/>
      <c r="P20" s="17"/>
      <c r="Q20" s="198">
        <f>埼玉係数!G20</f>
        <v>2.7537111462333914E-4</v>
      </c>
      <c r="R20" s="32">
        <f t="shared" si="3"/>
        <v>0</v>
      </c>
      <c r="S20" s="32">
        <f t="shared" si="4"/>
        <v>0</v>
      </c>
      <c r="T20" s="32">
        <v>0</v>
      </c>
      <c r="U20" s="32">
        <f t="shared" si="5"/>
        <v>0</v>
      </c>
      <c r="V20" s="202"/>
      <c r="W20" s="32">
        <f t="shared" si="7"/>
        <v>0</v>
      </c>
      <c r="X20" s="32">
        <f t="shared" si="8"/>
        <v>0</v>
      </c>
      <c r="Y20" s="32">
        <f t="shared" si="9"/>
        <v>0</v>
      </c>
      <c r="Z20" s="202"/>
      <c r="AA20" s="32">
        <f>W20*(1-建設係数!T20)</f>
        <v>0</v>
      </c>
      <c r="AB20" s="32">
        <f>X20*(1-建設係数!T20)</f>
        <v>0</v>
      </c>
      <c r="AC20" s="32">
        <f t="shared" si="10"/>
        <v>0</v>
      </c>
      <c r="AD20" s="433">
        <f>(I20+K20+T20)*埼玉係数!H20/1000</f>
        <v>0</v>
      </c>
      <c r="AE20" s="433">
        <f>(I20+K20+T20)*埼玉係数!I20/1000</f>
        <v>0</v>
      </c>
    </row>
    <row r="21" spans="1:31">
      <c r="A21" s="17"/>
      <c r="B21" s="194">
        <v>163</v>
      </c>
      <c r="C21" s="203" t="s">
        <v>15</v>
      </c>
      <c r="D21" s="204"/>
      <c r="E21" s="32">
        <f>DATA!BO21</f>
        <v>0</v>
      </c>
      <c r="F21" s="197">
        <f>埼玉係数!D21</f>
        <v>0.20906228003551175</v>
      </c>
      <c r="G21" s="31">
        <f t="shared" si="6"/>
        <v>0</v>
      </c>
      <c r="H21" s="198">
        <f>建設係数!S21</f>
        <v>1.0739747775320037</v>
      </c>
      <c r="I21" s="204"/>
      <c r="J21" s="32">
        <f t="shared" si="0"/>
        <v>0</v>
      </c>
      <c r="K21" s="32">
        <v>0</v>
      </c>
      <c r="L21" s="32">
        <f t="shared" si="1"/>
        <v>0</v>
      </c>
      <c r="M21" s="198">
        <f>埼玉係数!E21+埼玉係数!F21</f>
        <v>0.19131840035314313</v>
      </c>
      <c r="N21" s="32">
        <f t="shared" si="2"/>
        <v>0</v>
      </c>
      <c r="O21" s="35"/>
      <c r="P21" s="17"/>
      <c r="Q21" s="198">
        <f>埼玉係数!G21</f>
        <v>8.5754438602482031E-5</v>
      </c>
      <c r="R21" s="32">
        <f t="shared" si="3"/>
        <v>0</v>
      </c>
      <c r="S21" s="32">
        <f t="shared" si="4"/>
        <v>0</v>
      </c>
      <c r="T21" s="32">
        <v>0</v>
      </c>
      <c r="U21" s="32">
        <f t="shared" si="5"/>
        <v>0</v>
      </c>
      <c r="V21" s="202"/>
      <c r="W21" s="32">
        <f t="shared" si="7"/>
        <v>0</v>
      </c>
      <c r="X21" s="32">
        <f t="shared" si="8"/>
        <v>0</v>
      </c>
      <c r="Y21" s="32">
        <f t="shared" si="9"/>
        <v>0</v>
      </c>
      <c r="Z21" s="202"/>
      <c r="AA21" s="32">
        <f>W21*(1-建設係数!T21)</f>
        <v>0</v>
      </c>
      <c r="AB21" s="32">
        <f>X21*(1-建設係数!T21)</f>
        <v>0</v>
      </c>
      <c r="AC21" s="32">
        <f t="shared" si="10"/>
        <v>0</v>
      </c>
      <c r="AD21" s="433">
        <f>(I21+K21+T21)*埼玉係数!H21/1000</f>
        <v>0</v>
      </c>
      <c r="AE21" s="433">
        <f>(I21+K21+T21)*埼玉係数!I21/1000</f>
        <v>0</v>
      </c>
    </row>
    <row r="22" spans="1:31">
      <c r="A22" s="17"/>
      <c r="B22" s="194">
        <v>164</v>
      </c>
      <c r="C22" s="203" t="s">
        <v>16</v>
      </c>
      <c r="D22" s="204"/>
      <c r="E22" s="32">
        <f>DATA!BO22</f>
        <v>0</v>
      </c>
      <c r="F22" s="197">
        <f>埼玉係数!D22</f>
        <v>0.40052862694787039</v>
      </c>
      <c r="G22" s="31">
        <f t="shared" si="6"/>
        <v>0</v>
      </c>
      <c r="H22" s="198">
        <f>建設係数!S22</f>
        <v>1.0779053694912295</v>
      </c>
      <c r="I22" s="204"/>
      <c r="J22" s="32">
        <f t="shared" si="0"/>
        <v>0</v>
      </c>
      <c r="K22" s="32">
        <v>0</v>
      </c>
      <c r="L22" s="32">
        <f t="shared" si="1"/>
        <v>0</v>
      </c>
      <c r="M22" s="198">
        <f>埼玉係数!E22+埼玉係数!F22</f>
        <v>0.29379377000296825</v>
      </c>
      <c r="N22" s="32">
        <f t="shared" si="2"/>
        <v>0</v>
      </c>
      <c r="O22" s="35"/>
      <c r="P22" s="17"/>
      <c r="Q22" s="198">
        <f>埼玉係数!G22</f>
        <v>4.5834971722554554E-4</v>
      </c>
      <c r="R22" s="32">
        <f t="shared" si="3"/>
        <v>0</v>
      </c>
      <c r="S22" s="32">
        <f t="shared" si="4"/>
        <v>0</v>
      </c>
      <c r="T22" s="32">
        <v>0</v>
      </c>
      <c r="U22" s="32">
        <f t="shared" si="5"/>
        <v>0</v>
      </c>
      <c r="V22" s="202"/>
      <c r="W22" s="32">
        <f t="shared" si="7"/>
        <v>0</v>
      </c>
      <c r="X22" s="32">
        <f t="shared" si="8"/>
        <v>0</v>
      </c>
      <c r="Y22" s="32">
        <f t="shared" si="9"/>
        <v>0</v>
      </c>
      <c r="Z22" s="202"/>
      <c r="AA22" s="32">
        <f>W22*(1-建設係数!T22)</f>
        <v>0</v>
      </c>
      <c r="AB22" s="32">
        <f>X22*(1-建設係数!T22)</f>
        <v>0</v>
      </c>
      <c r="AC22" s="32">
        <f t="shared" si="10"/>
        <v>0</v>
      </c>
      <c r="AD22" s="433">
        <f>(I22+K22+T22)*埼玉係数!H22/1000</f>
        <v>0</v>
      </c>
      <c r="AE22" s="433">
        <f>(I22+K22+T22)*埼玉係数!I22/1000</f>
        <v>0</v>
      </c>
    </row>
    <row r="23" spans="1:31">
      <c r="A23" s="17"/>
      <c r="B23" s="194">
        <v>191</v>
      </c>
      <c r="C23" s="203" t="s">
        <v>17</v>
      </c>
      <c r="D23" s="204"/>
      <c r="E23" s="32">
        <f>DATA!BO23</f>
        <v>0</v>
      </c>
      <c r="F23" s="197">
        <f>埼玉係数!D23</f>
        <v>0.31385807211718864</v>
      </c>
      <c r="G23" s="31">
        <f t="shared" si="6"/>
        <v>0</v>
      </c>
      <c r="H23" s="198">
        <f>建設係数!S23</f>
        <v>1.050151322316317</v>
      </c>
      <c r="I23" s="204"/>
      <c r="J23" s="32">
        <f t="shared" si="0"/>
        <v>0</v>
      </c>
      <c r="K23" s="32">
        <v>0</v>
      </c>
      <c r="L23" s="32">
        <f t="shared" si="1"/>
        <v>0</v>
      </c>
      <c r="M23" s="198">
        <f>埼玉係数!E23+埼玉係数!F23</f>
        <v>0.34731080121207075</v>
      </c>
      <c r="N23" s="32">
        <f t="shared" si="2"/>
        <v>0</v>
      </c>
      <c r="O23" s="35"/>
      <c r="P23" s="17"/>
      <c r="Q23" s="198">
        <f>埼玉係数!G23</f>
        <v>9.2784829334043061E-5</v>
      </c>
      <c r="R23" s="32">
        <f t="shared" si="3"/>
        <v>0</v>
      </c>
      <c r="S23" s="32">
        <f t="shared" si="4"/>
        <v>0</v>
      </c>
      <c r="T23" s="32">
        <v>0</v>
      </c>
      <c r="U23" s="32">
        <f t="shared" si="5"/>
        <v>0</v>
      </c>
      <c r="V23" s="202"/>
      <c r="W23" s="32">
        <f t="shared" si="7"/>
        <v>0</v>
      </c>
      <c r="X23" s="32">
        <f t="shared" si="8"/>
        <v>0</v>
      </c>
      <c r="Y23" s="32">
        <f t="shared" si="9"/>
        <v>0</v>
      </c>
      <c r="Z23" s="202"/>
      <c r="AA23" s="32">
        <f>W23*(1-建設係数!T23)</f>
        <v>0</v>
      </c>
      <c r="AB23" s="32">
        <f>X23*(1-建設係数!T23)</f>
        <v>0</v>
      </c>
      <c r="AC23" s="32">
        <f t="shared" si="10"/>
        <v>0</v>
      </c>
      <c r="AD23" s="433">
        <f>(I23+K23+T23)*埼玉係数!H23/1000</f>
        <v>0</v>
      </c>
      <c r="AE23" s="433">
        <f>(I23+K23+T23)*埼玉係数!I23/1000</f>
        <v>0</v>
      </c>
    </row>
    <row r="24" spans="1:31">
      <c r="A24" s="17"/>
      <c r="B24" s="194">
        <v>201</v>
      </c>
      <c r="C24" s="203" t="s">
        <v>18</v>
      </c>
      <c r="D24" s="204"/>
      <c r="E24" s="32">
        <f>DATA!BO24</f>
        <v>0</v>
      </c>
      <c r="F24" s="197">
        <f>埼玉係数!D24</f>
        <v>0.10301032563998935</v>
      </c>
      <c r="G24" s="31">
        <f t="shared" si="6"/>
        <v>0</v>
      </c>
      <c r="H24" s="198">
        <f>建設係数!S24</f>
        <v>0.74610952502765016</v>
      </c>
      <c r="I24" s="204"/>
      <c r="J24" s="32">
        <f t="shared" si="0"/>
        <v>0</v>
      </c>
      <c r="K24" s="32">
        <v>0</v>
      </c>
      <c r="L24" s="32">
        <f t="shared" si="1"/>
        <v>0</v>
      </c>
      <c r="M24" s="198">
        <f>埼玉係数!E24+埼玉係数!F24</f>
        <v>0.14985797434347747</v>
      </c>
      <c r="N24" s="32">
        <f t="shared" si="2"/>
        <v>0</v>
      </c>
      <c r="O24" s="35"/>
      <c r="P24" s="17"/>
      <c r="Q24" s="198">
        <f>埼玉係数!G24</f>
        <v>1.1866994176091979E-5</v>
      </c>
      <c r="R24" s="32">
        <f t="shared" si="3"/>
        <v>0</v>
      </c>
      <c r="S24" s="32">
        <f t="shared" si="4"/>
        <v>0</v>
      </c>
      <c r="T24" s="32">
        <v>0</v>
      </c>
      <c r="U24" s="32">
        <f t="shared" si="5"/>
        <v>0</v>
      </c>
      <c r="V24" s="202"/>
      <c r="W24" s="32">
        <f t="shared" si="7"/>
        <v>0</v>
      </c>
      <c r="X24" s="32">
        <f t="shared" si="8"/>
        <v>0</v>
      </c>
      <c r="Y24" s="32">
        <f t="shared" si="9"/>
        <v>0</v>
      </c>
      <c r="Z24" s="202"/>
      <c r="AA24" s="32">
        <f>W24*(1-建設係数!T24)</f>
        <v>0</v>
      </c>
      <c r="AB24" s="32">
        <f>X24*(1-建設係数!T24)</f>
        <v>0</v>
      </c>
      <c r="AC24" s="32">
        <f t="shared" si="10"/>
        <v>0</v>
      </c>
      <c r="AD24" s="433">
        <f>(I24+K24+T24)*埼玉係数!H24/1000</f>
        <v>0</v>
      </c>
      <c r="AE24" s="433">
        <f>(I24+K24+T24)*埼玉係数!I24/1000</f>
        <v>0</v>
      </c>
    </row>
    <row r="25" spans="1:31">
      <c r="A25" s="17"/>
      <c r="B25" s="194">
        <v>202</v>
      </c>
      <c r="C25" s="203" t="s">
        <v>19</v>
      </c>
      <c r="D25" s="204"/>
      <c r="E25" s="32">
        <f>DATA!BO25</f>
        <v>0</v>
      </c>
      <c r="F25" s="197">
        <f>埼玉係数!D25</f>
        <v>3.975221012143626E-2</v>
      </c>
      <c r="G25" s="31">
        <f t="shared" si="6"/>
        <v>0</v>
      </c>
      <c r="H25" s="198">
        <f>建設係数!S25</f>
        <v>1.1503425581373785</v>
      </c>
      <c r="I25" s="204"/>
      <c r="J25" s="32">
        <f t="shared" si="0"/>
        <v>0</v>
      </c>
      <c r="K25" s="32">
        <v>0</v>
      </c>
      <c r="L25" s="32">
        <f t="shared" si="1"/>
        <v>0</v>
      </c>
      <c r="M25" s="198">
        <f>埼玉係数!E25+埼玉係数!F25</f>
        <v>0.23998953219598113</v>
      </c>
      <c r="N25" s="32">
        <f t="shared" si="2"/>
        <v>0</v>
      </c>
      <c r="O25" s="35"/>
      <c r="P25" s="17"/>
      <c r="Q25" s="198">
        <f>埼玉係数!G25</f>
        <v>3.3473118828460746E-5</v>
      </c>
      <c r="R25" s="32">
        <f t="shared" si="3"/>
        <v>0</v>
      </c>
      <c r="S25" s="32">
        <f t="shared" si="4"/>
        <v>0</v>
      </c>
      <c r="T25" s="32">
        <v>0</v>
      </c>
      <c r="U25" s="32">
        <f t="shared" si="5"/>
        <v>0</v>
      </c>
      <c r="V25" s="202"/>
      <c r="W25" s="32">
        <f t="shared" si="7"/>
        <v>0</v>
      </c>
      <c r="X25" s="32">
        <f t="shared" si="8"/>
        <v>0</v>
      </c>
      <c r="Y25" s="32">
        <f t="shared" si="9"/>
        <v>0</v>
      </c>
      <c r="Z25" s="202"/>
      <c r="AA25" s="32">
        <f>W25*(1-建設係数!T25)</f>
        <v>0</v>
      </c>
      <c r="AB25" s="32">
        <f>X25*(1-建設係数!T25)</f>
        <v>0</v>
      </c>
      <c r="AC25" s="32">
        <f t="shared" si="10"/>
        <v>0</v>
      </c>
      <c r="AD25" s="433">
        <f>(I25+K25+T25)*埼玉係数!H25/1000</f>
        <v>0</v>
      </c>
      <c r="AE25" s="433">
        <f>(I25+K25+T25)*埼玉係数!I25/1000</f>
        <v>0</v>
      </c>
    </row>
    <row r="26" spans="1:31">
      <c r="A26" s="17"/>
      <c r="B26" s="194">
        <v>203</v>
      </c>
      <c r="C26" s="203" t="s">
        <v>20</v>
      </c>
      <c r="D26" s="204"/>
      <c r="E26" s="32">
        <f>DATA!BO26</f>
        <v>0</v>
      </c>
      <c r="F26" s="197">
        <f>埼玉係数!D26</f>
        <v>2.5312769495967613E-3</v>
      </c>
      <c r="G26" s="31">
        <f t="shared" si="6"/>
        <v>0</v>
      </c>
      <c r="H26" s="198">
        <f>建設係数!S26</f>
        <v>0.74680286296064535</v>
      </c>
      <c r="I26" s="204"/>
      <c r="J26" s="32">
        <f t="shared" si="0"/>
        <v>0</v>
      </c>
      <c r="K26" s="32">
        <v>0</v>
      </c>
      <c r="L26" s="32">
        <f t="shared" si="1"/>
        <v>0</v>
      </c>
      <c r="M26" s="198">
        <f>埼玉係数!E26+埼玉係数!F26</f>
        <v>0.29211531645071087</v>
      </c>
      <c r="N26" s="32">
        <f t="shared" si="2"/>
        <v>0</v>
      </c>
      <c r="O26" s="35"/>
      <c r="P26" s="17"/>
      <c r="Q26" s="198">
        <f>埼玉係数!G26</f>
        <v>0</v>
      </c>
      <c r="R26" s="32">
        <f t="shared" si="3"/>
        <v>0</v>
      </c>
      <c r="S26" s="32">
        <f t="shared" si="4"/>
        <v>0</v>
      </c>
      <c r="T26" s="32">
        <v>0</v>
      </c>
      <c r="U26" s="32">
        <f t="shared" si="5"/>
        <v>0</v>
      </c>
      <c r="V26" s="202"/>
      <c r="W26" s="32">
        <f t="shared" si="7"/>
        <v>0</v>
      </c>
      <c r="X26" s="32">
        <f t="shared" si="8"/>
        <v>0</v>
      </c>
      <c r="Y26" s="32">
        <f t="shared" si="9"/>
        <v>0</v>
      </c>
      <c r="Z26" s="202"/>
      <c r="AA26" s="32">
        <f>W26*(1-建設係数!T26)</f>
        <v>0</v>
      </c>
      <c r="AB26" s="32">
        <f>X26*(1-建設係数!T26)</f>
        <v>0</v>
      </c>
      <c r="AC26" s="32">
        <f t="shared" si="10"/>
        <v>0</v>
      </c>
      <c r="AD26" s="433">
        <f>(I26+K26+T26)*埼玉係数!H26/1000</f>
        <v>0</v>
      </c>
      <c r="AE26" s="433">
        <f>(I26+K26+T26)*埼玉係数!I26/1000</f>
        <v>0</v>
      </c>
    </row>
    <row r="27" spans="1:31">
      <c r="A27" s="17"/>
      <c r="B27" s="194">
        <v>204</v>
      </c>
      <c r="C27" s="203" t="s">
        <v>21</v>
      </c>
      <c r="D27" s="204"/>
      <c r="E27" s="32">
        <f>DATA!BO27</f>
        <v>0</v>
      </c>
      <c r="F27" s="197">
        <f>埼玉係数!D27</f>
        <v>1.661141572789715E-2</v>
      </c>
      <c r="G27" s="31">
        <f t="shared" si="6"/>
        <v>0</v>
      </c>
      <c r="H27" s="198">
        <f>建設係数!S27</f>
        <v>0.9414991827111594</v>
      </c>
      <c r="I27" s="204"/>
      <c r="J27" s="32">
        <f t="shared" si="0"/>
        <v>0</v>
      </c>
      <c r="K27" s="32">
        <v>0</v>
      </c>
      <c r="L27" s="32">
        <f t="shared" si="1"/>
        <v>0</v>
      </c>
      <c r="M27" s="198">
        <f>埼玉係数!E27+埼玉係数!F27</f>
        <v>0.10185164734337662</v>
      </c>
      <c r="N27" s="32">
        <f t="shared" si="2"/>
        <v>0</v>
      </c>
      <c r="O27" s="35"/>
      <c r="P27" s="17"/>
      <c r="Q27" s="198">
        <f>埼玉係数!G27</f>
        <v>3.0296062526185145E-7</v>
      </c>
      <c r="R27" s="32">
        <f t="shared" si="3"/>
        <v>0</v>
      </c>
      <c r="S27" s="32">
        <f t="shared" si="4"/>
        <v>0</v>
      </c>
      <c r="T27" s="32">
        <v>0</v>
      </c>
      <c r="U27" s="32">
        <f t="shared" si="5"/>
        <v>0</v>
      </c>
      <c r="V27" s="202"/>
      <c r="W27" s="32">
        <f t="shared" si="7"/>
        <v>0</v>
      </c>
      <c r="X27" s="32">
        <f t="shared" si="8"/>
        <v>0</v>
      </c>
      <c r="Y27" s="32">
        <f t="shared" si="9"/>
        <v>0</v>
      </c>
      <c r="Z27" s="202"/>
      <c r="AA27" s="32">
        <f>W27*(1-建設係数!T27)</f>
        <v>0</v>
      </c>
      <c r="AB27" s="32">
        <f>X27*(1-建設係数!T27)</f>
        <v>0</v>
      </c>
      <c r="AC27" s="32">
        <f t="shared" si="10"/>
        <v>0</v>
      </c>
      <c r="AD27" s="433">
        <f>(I27+K27+T27)*埼玉係数!H27/1000</f>
        <v>0</v>
      </c>
      <c r="AE27" s="433">
        <f>(I27+K27+T27)*埼玉係数!I27/1000</f>
        <v>0</v>
      </c>
    </row>
    <row r="28" spans="1:31">
      <c r="A28" s="17"/>
      <c r="B28" s="194">
        <v>205</v>
      </c>
      <c r="C28" s="203" t="s">
        <v>22</v>
      </c>
      <c r="D28" s="204"/>
      <c r="E28" s="32">
        <f>DATA!BO28</f>
        <v>0</v>
      </c>
      <c r="F28" s="197">
        <f>埼玉係数!D28</f>
        <v>9.6020960360156948E-3</v>
      </c>
      <c r="G28" s="31">
        <f t="shared" si="6"/>
        <v>0</v>
      </c>
      <c r="H28" s="198">
        <f>建設係数!S28</f>
        <v>0.95450288038761244</v>
      </c>
      <c r="I28" s="204"/>
      <c r="J28" s="32">
        <f t="shared" si="0"/>
        <v>0</v>
      </c>
      <c r="K28" s="32">
        <v>0</v>
      </c>
      <c r="L28" s="32">
        <f t="shared" si="1"/>
        <v>0</v>
      </c>
      <c r="M28" s="198">
        <f>埼玉係数!E28+埼玉係数!F28</f>
        <v>3.3018267644130642E-2</v>
      </c>
      <c r="N28" s="32">
        <f t="shared" si="2"/>
        <v>0</v>
      </c>
      <c r="O28" s="35"/>
      <c r="P28" s="17"/>
      <c r="Q28" s="198">
        <f>埼玉係数!G28</f>
        <v>0</v>
      </c>
      <c r="R28" s="32">
        <f t="shared" si="3"/>
        <v>0</v>
      </c>
      <c r="S28" s="32">
        <f t="shared" si="4"/>
        <v>0</v>
      </c>
      <c r="T28" s="32">
        <v>0</v>
      </c>
      <c r="U28" s="32">
        <f t="shared" si="5"/>
        <v>0</v>
      </c>
      <c r="V28" s="202"/>
      <c r="W28" s="32">
        <f t="shared" si="7"/>
        <v>0</v>
      </c>
      <c r="X28" s="32">
        <f t="shared" si="8"/>
        <v>0</v>
      </c>
      <c r="Y28" s="32">
        <f t="shared" si="9"/>
        <v>0</v>
      </c>
      <c r="Z28" s="202"/>
      <c r="AA28" s="32">
        <f>W28*(1-建設係数!T28)</f>
        <v>0</v>
      </c>
      <c r="AB28" s="32">
        <f>X28*(1-建設係数!T28)</f>
        <v>0</v>
      </c>
      <c r="AC28" s="32">
        <f t="shared" si="10"/>
        <v>0</v>
      </c>
      <c r="AD28" s="433">
        <f>(I28+K28+T28)*埼玉係数!H28/1000</f>
        <v>0</v>
      </c>
      <c r="AE28" s="433">
        <f>(I28+K28+T28)*埼玉係数!I28/1000</f>
        <v>0</v>
      </c>
    </row>
    <row r="29" spans="1:31">
      <c r="A29" s="17"/>
      <c r="B29" s="194">
        <v>206</v>
      </c>
      <c r="C29" s="203" t="s">
        <v>23</v>
      </c>
      <c r="D29" s="204"/>
      <c r="E29" s="32">
        <f>DATA!BO29</f>
        <v>0</v>
      </c>
      <c r="F29" s="197">
        <f>埼玉係数!D29</f>
        <v>1.7317773005846027E-3</v>
      </c>
      <c r="G29" s="31">
        <f t="shared" si="6"/>
        <v>0</v>
      </c>
      <c r="H29" s="198">
        <f>建設係数!S29</f>
        <v>0.90724515497052038</v>
      </c>
      <c r="I29" s="204"/>
      <c r="J29" s="32">
        <f t="shared" si="0"/>
        <v>0</v>
      </c>
      <c r="K29" s="32">
        <v>0</v>
      </c>
      <c r="L29" s="32">
        <f t="shared" si="1"/>
        <v>0</v>
      </c>
      <c r="M29" s="198">
        <f>埼玉係数!E29+埼玉係数!F29</f>
        <v>0.18626692456479693</v>
      </c>
      <c r="N29" s="32">
        <f t="shared" si="2"/>
        <v>0</v>
      </c>
      <c r="O29" s="35"/>
      <c r="P29" s="17"/>
      <c r="Q29" s="198">
        <f>埼玉係数!G29</f>
        <v>0</v>
      </c>
      <c r="R29" s="32">
        <f t="shared" si="3"/>
        <v>0</v>
      </c>
      <c r="S29" s="32">
        <f t="shared" si="4"/>
        <v>0</v>
      </c>
      <c r="T29" s="32">
        <v>0</v>
      </c>
      <c r="U29" s="32">
        <f t="shared" si="5"/>
        <v>0</v>
      </c>
      <c r="V29" s="202"/>
      <c r="W29" s="32">
        <f t="shared" si="7"/>
        <v>0</v>
      </c>
      <c r="X29" s="32">
        <f t="shared" si="8"/>
        <v>0</v>
      </c>
      <c r="Y29" s="32">
        <f t="shared" si="9"/>
        <v>0</v>
      </c>
      <c r="Z29" s="202"/>
      <c r="AA29" s="32">
        <f>W29*(1-建設係数!T29)</f>
        <v>0</v>
      </c>
      <c r="AB29" s="32">
        <f>X29*(1-建設係数!T29)</f>
        <v>0</v>
      </c>
      <c r="AC29" s="32">
        <f t="shared" si="10"/>
        <v>0</v>
      </c>
      <c r="AD29" s="433">
        <f>(I29+K29+T29)*埼玉係数!H29/1000</f>
        <v>0</v>
      </c>
      <c r="AE29" s="433">
        <f>(I29+K29+T29)*埼玉係数!I29/1000</f>
        <v>0</v>
      </c>
    </row>
    <row r="30" spans="1:31">
      <c r="A30" s="17"/>
      <c r="B30" s="194">
        <v>207</v>
      </c>
      <c r="C30" s="203" t="s">
        <v>24</v>
      </c>
      <c r="D30" s="204"/>
      <c r="E30" s="32">
        <f>DATA!BO30</f>
        <v>0</v>
      </c>
      <c r="F30" s="197">
        <f>埼玉係数!D30</f>
        <v>0.22323151101014038</v>
      </c>
      <c r="G30" s="31">
        <f t="shared" si="6"/>
        <v>0</v>
      </c>
      <c r="H30" s="198">
        <f>建設係数!S30</f>
        <v>0.91885107165270208</v>
      </c>
      <c r="I30" s="204"/>
      <c r="J30" s="32">
        <f t="shared" si="0"/>
        <v>0</v>
      </c>
      <c r="K30" s="32">
        <v>0</v>
      </c>
      <c r="L30" s="32">
        <f t="shared" si="1"/>
        <v>0</v>
      </c>
      <c r="M30" s="198">
        <f>埼玉係数!E30+埼玉係数!F30</f>
        <v>0.26419828916354948</v>
      </c>
      <c r="N30" s="32">
        <f t="shared" si="2"/>
        <v>0</v>
      </c>
      <c r="O30" s="35"/>
      <c r="P30" s="17"/>
      <c r="Q30" s="198">
        <f>埼玉係数!G30</f>
        <v>1.089086966559537E-3</v>
      </c>
      <c r="R30" s="32">
        <f t="shared" si="3"/>
        <v>0</v>
      </c>
      <c r="S30" s="32">
        <f t="shared" si="4"/>
        <v>0</v>
      </c>
      <c r="T30" s="32">
        <v>0</v>
      </c>
      <c r="U30" s="32">
        <f t="shared" si="5"/>
        <v>0</v>
      </c>
      <c r="V30" s="202"/>
      <c r="W30" s="32">
        <f t="shared" si="7"/>
        <v>0</v>
      </c>
      <c r="X30" s="32">
        <f t="shared" si="8"/>
        <v>0</v>
      </c>
      <c r="Y30" s="32">
        <f t="shared" si="9"/>
        <v>0</v>
      </c>
      <c r="Z30" s="202"/>
      <c r="AA30" s="32">
        <f>W30*(1-建設係数!T30)</f>
        <v>0</v>
      </c>
      <c r="AB30" s="32">
        <f>X30*(1-建設係数!T30)</f>
        <v>0</v>
      </c>
      <c r="AC30" s="32">
        <f t="shared" si="10"/>
        <v>0</v>
      </c>
      <c r="AD30" s="433">
        <f>(I30+K30+T30)*埼玉係数!H30/1000</f>
        <v>0</v>
      </c>
      <c r="AE30" s="433">
        <f>(I30+K30+T30)*埼玉係数!I30/1000</f>
        <v>0</v>
      </c>
    </row>
    <row r="31" spans="1:31">
      <c r="A31" s="17"/>
      <c r="B31" s="194">
        <v>208</v>
      </c>
      <c r="C31" s="203" t="s">
        <v>25</v>
      </c>
      <c r="D31" s="204"/>
      <c r="E31" s="32">
        <f>DATA!BO31</f>
        <v>0</v>
      </c>
      <c r="F31" s="197">
        <f>埼玉係数!D31</f>
        <v>0.16189819616238055</v>
      </c>
      <c r="G31" s="31">
        <f t="shared" si="6"/>
        <v>0</v>
      </c>
      <c r="H31" s="198">
        <f>建設係数!S31</f>
        <v>0.96622528534847862</v>
      </c>
      <c r="I31" s="204"/>
      <c r="J31" s="32">
        <f t="shared" si="0"/>
        <v>0</v>
      </c>
      <c r="K31" s="32">
        <v>0</v>
      </c>
      <c r="L31" s="32">
        <f t="shared" si="1"/>
        <v>0</v>
      </c>
      <c r="M31" s="198">
        <f>埼玉係数!E31+埼玉係数!F31</f>
        <v>0.22484581328497827</v>
      </c>
      <c r="N31" s="32">
        <f t="shared" si="2"/>
        <v>0</v>
      </c>
      <c r="O31" s="35"/>
      <c r="P31" s="17"/>
      <c r="Q31" s="198">
        <f>埼玉係数!G31</f>
        <v>4.2449770761739591E-3</v>
      </c>
      <c r="R31" s="32">
        <f t="shared" si="3"/>
        <v>0</v>
      </c>
      <c r="S31" s="32">
        <f t="shared" si="4"/>
        <v>0</v>
      </c>
      <c r="T31" s="32">
        <v>0</v>
      </c>
      <c r="U31" s="32">
        <f t="shared" si="5"/>
        <v>0</v>
      </c>
      <c r="V31" s="202"/>
      <c r="W31" s="32">
        <f t="shared" si="7"/>
        <v>0</v>
      </c>
      <c r="X31" s="32">
        <f t="shared" si="8"/>
        <v>0</v>
      </c>
      <c r="Y31" s="32">
        <f t="shared" si="9"/>
        <v>0</v>
      </c>
      <c r="Z31" s="202"/>
      <c r="AA31" s="32">
        <f>W31*(1-建設係数!T31)</f>
        <v>0</v>
      </c>
      <c r="AB31" s="32">
        <f>X31*(1-建設係数!T31)</f>
        <v>0</v>
      </c>
      <c r="AC31" s="32">
        <f t="shared" si="10"/>
        <v>0</v>
      </c>
      <c r="AD31" s="433">
        <f>(I31+K31+T31)*埼玉係数!H31/1000</f>
        <v>0</v>
      </c>
      <c r="AE31" s="433">
        <f>(I31+K31+T31)*埼玉係数!I31/1000</f>
        <v>0</v>
      </c>
    </row>
    <row r="32" spans="1:31">
      <c r="A32" s="17"/>
      <c r="B32" s="194">
        <v>211</v>
      </c>
      <c r="C32" s="203" t="s">
        <v>26</v>
      </c>
      <c r="D32" s="204"/>
      <c r="E32" s="32">
        <f>DATA!BO32</f>
        <v>0</v>
      </c>
      <c r="F32" s="197">
        <f>埼玉係数!D32</f>
        <v>7.87753884211706E-4</v>
      </c>
      <c r="G32" s="31">
        <f t="shared" si="6"/>
        <v>0</v>
      </c>
      <c r="H32" s="198">
        <f>建設係数!S32</f>
        <v>1.0022786656411056</v>
      </c>
      <c r="I32" s="204"/>
      <c r="J32" s="32">
        <f t="shared" si="0"/>
        <v>0</v>
      </c>
      <c r="K32" s="32">
        <v>0</v>
      </c>
      <c r="L32" s="32">
        <f t="shared" si="1"/>
        <v>0</v>
      </c>
      <c r="M32" s="198">
        <f>埼玉係数!E32+埼玉係数!F32</f>
        <v>1.3830745452870552E-2</v>
      </c>
      <c r="N32" s="32">
        <f t="shared" si="2"/>
        <v>0</v>
      </c>
      <c r="O32" s="35"/>
      <c r="P32" s="17"/>
      <c r="Q32" s="198">
        <f>埼玉係数!G32</f>
        <v>1.129966706925685E-2</v>
      </c>
      <c r="R32" s="32">
        <f t="shared" si="3"/>
        <v>0</v>
      </c>
      <c r="S32" s="32">
        <f t="shared" si="4"/>
        <v>0</v>
      </c>
      <c r="T32" s="32">
        <v>0</v>
      </c>
      <c r="U32" s="32">
        <f t="shared" si="5"/>
        <v>0</v>
      </c>
      <c r="V32" s="202"/>
      <c r="W32" s="32">
        <f t="shared" si="7"/>
        <v>0</v>
      </c>
      <c r="X32" s="32">
        <f t="shared" si="8"/>
        <v>0</v>
      </c>
      <c r="Y32" s="32">
        <f t="shared" si="9"/>
        <v>0</v>
      </c>
      <c r="Z32" s="202"/>
      <c r="AA32" s="32">
        <f>W32*(1-建設係数!T32)</f>
        <v>0</v>
      </c>
      <c r="AB32" s="32">
        <f>X32*(1-建設係数!T32)</f>
        <v>0</v>
      </c>
      <c r="AC32" s="32">
        <f t="shared" si="10"/>
        <v>0</v>
      </c>
      <c r="AD32" s="433">
        <f>(I32+K32+T32)*埼玉係数!H32/1000</f>
        <v>0</v>
      </c>
      <c r="AE32" s="433">
        <f>(I32+K32+T32)*埼玉係数!I32/1000</f>
        <v>0</v>
      </c>
    </row>
    <row r="33" spans="1:31">
      <c r="A33" s="17"/>
      <c r="B33" s="194">
        <v>212</v>
      </c>
      <c r="C33" s="203" t="s">
        <v>27</v>
      </c>
      <c r="D33" s="204"/>
      <c r="E33" s="32">
        <f>DATA!BO33</f>
        <v>0</v>
      </c>
      <c r="F33" s="197">
        <f>埼玉係数!D33</f>
        <v>0.44413519794161693</v>
      </c>
      <c r="G33" s="31">
        <f t="shared" si="6"/>
        <v>0</v>
      </c>
      <c r="H33" s="198">
        <f>建設係数!S33</f>
        <v>1.0315692333774333</v>
      </c>
      <c r="I33" s="204"/>
      <c r="J33" s="32">
        <f t="shared" si="0"/>
        <v>0</v>
      </c>
      <c r="K33" s="32">
        <v>0</v>
      </c>
      <c r="L33" s="32">
        <f t="shared" si="1"/>
        <v>0</v>
      </c>
      <c r="M33" s="198">
        <f>埼玉係数!E33+埼玉係数!F33</f>
        <v>0.2008530171506018</v>
      </c>
      <c r="N33" s="32">
        <f t="shared" si="2"/>
        <v>0</v>
      </c>
      <c r="O33" s="35"/>
      <c r="P33" s="17"/>
      <c r="Q33" s="198">
        <f>埼玉係数!G33</f>
        <v>2.6640038257061699E-7</v>
      </c>
      <c r="R33" s="32">
        <f t="shared" si="3"/>
        <v>0</v>
      </c>
      <c r="S33" s="32">
        <f t="shared" si="4"/>
        <v>0</v>
      </c>
      <c r="T33" s="32">
        <v>0</v>
      </c>
      <c r="U33" s="32">
        <f t="shared" si="5"/>
        <v>0</v>
      </c>
      <c r="V33" s="202"/>
      <c r="W33" s="32">
        <f t="shared" si="7"/>
        <v>0</v>
      </c>
      <c r="X33" s="32">
        <f t="shared" si="8"/>
        <v>0</v>
      </c>
      <c r="Y33" s="32">
        <f t="shared" si="9"/>
        <v>0</v>
      </c>
      <c r="Z33" s="202"/>
      <c r="AA33" s="32">
        <f>W33*(1-建設係数!T33)</f>
        <v>0</v>
      </c>
      <c r="AB33" s="32">
        <f>X33*(1-建設係数!T33)</f>
        <v>0</v>
      </c>
      <c r="AC33" s="32">
        <f t="shared" si="10"/>
        <v>0</v>
      </c>
      <c r="AD33" s="433">
        <f>(I33+K33+T33)*埼玉係数!H33/1000</f>
        <v>0</v>
      </c>
      <c r="AE33" s="433">
        <f>(I33+K33+T33)*埼玉係数!I33/1000</f>
        <v>0</v>
      </c>
    </row>
    <row r="34" spans="1:31">
      <c r="A34" s="17"/>
      <c r="B34" s="194">
        <v>221</v>
      </c>
      <c r="C34" s="203" t="s">
        <v>28</v>
      </c>
      <c r="D34" s="204"/>
      <c r="E34" s="32">
        <f>DATA!BO34</f>
        <v>0</v>
      </c>
      <c r="F34" s="197">
        <f>埼玉係数!D34</f>
        <v>0.12029621483290154</v>
      </c>
      <c r="G34" s="31">
        <f t="shared" si="6"/>
        <v>0</v>
      </c>
      <c r="H34" s="198">
        <f>建設係数!S34</f>
        <v>0.94119135347514282</v>
      </c>
      <c r="I34" s="204"/>
      <c r="J34" s="32">
        <f t="shared" si="0"/>
        <v>0</v>
      </c>
      <c r="K34" s="32">
        <v>0</v>
      </c>
      <c r="L34" s="32">
        <f t="shared" si="1"/>
        <v>0</v>
      </c>
      <c r="M34" s="198">
        <f>埼玉係数!E34+埼玉係数!F34</f>
        <v>0.18862425058316765</v>
      </c>
      <c r="N34" s="32">
        <f t="shared" si="2"/>
        <v>0</v>
      </c>
      <c r="O34" s="35"/>
      <c r="P34" s="17"/>
      <c r="Q34" s="198">
        <f>埼玉係数!G34</f>
        <v>6.9338676605931997E-4</v>
      </c>
      <c r="R34" s="32">
        <f t="shared" si="3"/>
        <v>0</v>
      </c>
      <c r="S34" s="32">
        <f t="shared" si="4"/>
        <v>0</v>
      </c>
      <c r="T34" s="32">
        <v>0</v>
      </c>
      <c r="U34" s="32">
        <f t="shared" si="5"/>
        <v>0</v>
      </c>
      <c r="V34" s="202"/>
      <c r="W34" s="32">
        <f t="shared" si="7"/>
        <v>0</v>
      </c>
      <c r="X34" s="32">
        <f t="shared" si="8"/>
        <v>0</v>
      </c>
      <c r="Y34" s="32">
        <f t="shared" si="9"/>
        <v>0</v>
      </c>
      <c r="Z34" s="202"/>
      <c r="AA34" s="32">
        <f>W34*(1-建設係数!T34)</f>
        <v>0</v>
      </c>
      <c r="AB34" s="32">
        <f>X34*(1-建設係数!T34)</f>
        <v>0</v>
      </c>
      <c r="AC34" s="32">
        <f t="shared" si="10"/>
        <v>0</v>
      </c>
      <c r="AD34" s="433">
        <f>(I34+K34+T34)*埼玉係数!H34/1000</f>
        <v>0</v>
      </c>
      <c r="AE34" s="433">
        <f>(I34+K34+T34)*埼玉係数!I34/1000</f>
        <v>0</v>
      </c>
    </row>
    <row r="35" spans="1:31">
      <c r="A35" s="17"/>
      <c r="B35" s="194">
        <v>222</v>
      </c>
      <c r="C35" s="203" t="s">
        <v>29</v>
      </c>
      <c r="D35" s="204"/>
      <c r="E35" s="32">
        <f>DATA!BO35</f>
        <v>0</v>
      </c>
      <c r="F35" s="197">
        <f>埼玉係数!D35</f>
        <v>3.6682313355650642E-2</v>
      </c>
      <c r="G35" s="31">
        <f t="shared" si="6"/>
        <v>0</v>
      </c>
      <c r="H35" s="198">
        <f>建設係数!S35</f>
        <v>0.97788138773508126</v>
      </c>
      <c r="I35" s="204"/>
      <c r="J35" s="32">
        <f t="shared" si="0"/>
        <v>0</v>
      </c>
      <c r="K35" s="32">
        <v>0</v>
      </c>
      <c r="L35" s="32">
        <f t="shared" si="1"/>
        <v>0</v>
      </c>
      <c r="M35" s="198">
        <f>埼玉係数!E35+埼玉係数!F35</f>
        <v>0.25923291086995187</v>
      </c>
      <c r="N35" s="32">
        <f t="shared" si="2"/>
        <v>0</v>
      </c>
      <c r="O35" s="35"/>
      <c r="P35" s="17"/>
      <c r="Q35" s="198">
        <f>埼玉係数!G35</f>
        <v>1.7488556394737089E-3</v>
      </c>
      <c r="R35" s="32">
        <f t="shared" si="3"/>
        <v>0</v>
      </c>
      <c r="S35" s="32">
        <f t="shared" si="4"/>
        <v>0</v>
      </c>
      <c r="T35" s="32">
        <v>0</v>
      </c>
      <c r="U35" s="32">
        <f t="shared" si="5"/>
        <v>0</v>
      </c>
      <c r="V35" s="202"/>
      <c r="W35" s="32">
        <f t="shared" si="7"/>
        <v>0</v>
      </c>
      <c r="X35" s="32">
        <f t="shared" si="8"/>
        <v>0</v>
      </c>
      <c r="Y35" s="32">
        <f t="shared" si="9"/>
        <v>0</v>
      </c>
      <c r="Z35" s="202"/>
      <c r="AA35" s="32">
        <f>W35*(1-建設係数!T35)</f>
        <v>0</v>
      </c>
      <c r="AB35" s="32">
        <f>X35*(1-建設係数!T35)</f>
        <v>0</v>
      </c>
      <c r="AC35" s="32">
        <f t="shared" si="10"/>
        <v>0</v>
      </c>
      <c r="AD35" s="433">
        <f>(I35+K35+T35)*埼玉係数!H35/1000</f>
        <v>0</v>
      </c>
      <c r="AE35" s="433">
        <f>(I35+K35+T35)*埼玉係数!I35/1000</f>
        <v>0</v>
      </c>
    </row>
    <row r="36" spans="1:31">
      <c r="A36" s="17"/>
      <c r="B36" s="194">
        <v>231</v>
      </c>
      <c r="C36" s="203" t="s">
        <v>30</v>
      </c>
      <c r="D36" s="204"/>
      <c r="E36" s="32">
        <f>DATA!BO36</f>
        <v>0</v>
      </c>
      <c r="F36" s="197">
        <f>埼玉係数!D36</f>
        <v>3.7173018508232514E-2</v>
      </c>
      <c r="G36" s="31">
        <f t="shared" si="6"/>
        <v>0</v>
      </c>
      <c r="H36" s="198">
        <f>建設係数!S36</f>
        <v>0.98676609526055503</v>
      </c>
      <c r="I36" s="204"/>
      <c r="J36" s="32">
        <f t="shared" si="0"/>
        <v>0</v>
      </c>
      <c r="K36" s="32">
        <v>0</v>
      </c>
      <c r="L36" s="32">
        <f t="shared" si="1"/>
        <v>0</v>
      </c>
      <c r="M36" s="198">
        <f>埼玉係数!E36+埼玉係数!F36</f>
        <v>0.3027040262543309</v>
      </c>
      <c r="N36" s="32">
        <f t="shared" si="2"/>
        <v>0</v>
      </c>
      <c r="O36" s="35"/>
      <c r="P36" s="17"/>
      <c r="Q36" s="198">
        <f>埼玉係数!G36</f>
        <v>3.3537075071592565E-3</v>
      </c>
      <c r="R36" s="32">
        <f t="shared" si="3"/>
        <v>0</v>
      </c>
      <c r="S36" s="32">
        <f t="shared" si="4"/>
        <v>0</v>
      </c>
      <c r="T36" s="32">
        <v>0</v>
      </c>
      <c r="U36" s="32">
        <f t="shared" si="5"/>
        <v>0</v>
      </c>
      <c r="V36" s="202"/>
      <c r="W36" s="32">
        <f t="shared" si="7"/>
        <v>0</v>
      </c>
      <c r="X36" s="32">
        <f t="shared" si="8"/>
        <v>0</v>
      </c>
      <c r="Y36" s="32">
        <f t="shared" si="9"/>
        <v>0</v>
      </c>
      <c r="Z36" s="202"/>
      <c r="AA36" s="32">
        <f>W36*(1-建設係数!T36)</f>
        <v>0</v>
      </c>
      <c r="AB36" s="32">
        <f>X36*(1-建設係数!T36)</f>
        <v>0</v>
      </c>
      <c r="AC36" s="32">
        <f t="shared" si="10"/>
        <v>0</v>
      </c>
      <c r="AD36" s="433">
        <f>(I36+K36+T36)*埼玉係数!H36/1000</f>
        <v>0</v>
      </c>
      <c r="AE36" s="433">
        <f>(I36+K36+T36)*埼玉係数!I36/1000</f>
        <v>0</v>
      </c>
    </row>
    <row r="37" spans="1:31">
      <c r="A37" s="17"/>
      <c r="B37" s="194">
        <v>251</v>
      </c>
      <c r="C37" s="203" t="s">
        <v>31</v>
      </c>
      <c r="D37" s="204"/>
      <c r="E37" s="32">
        <f>DATA!BO37</f>
        <v>0</v>
      </c>
      <c r="F37" s="197">
        <f>埼玉係数!D37</f>
        <v>0.10243832311935219</v>
      </c>
      <c r="G37" s="31">
        <f t="shared" si="6"/>
        <v>0</v>
      </c>
      <c r="H37" s="198">
        <f>建設係数!S37</f>
        <v>1.0526967784300147</v>
      </c>
      <c r="I37" s="204"/>
      <c r="J37" s="32">
        <f t="shared" si="0"/>
        <v>0</v>
      </c>
      <c r="K37" s="32">
        <v>0</v>
      </c>
      <c r="L37" s="32">
        <f t="shared" si="1"/>
        <v>0</v>
      </c>
      <c r="M37" s="198">
        <f>埼玉係数!E37+埼玉係数!F37</f>
        <v>0.1826755008488927</v>
      </c>
      <c r="N37" s="32">
        <f t="shared" si="2"/>
        <v>0</v>
      </c>
      <c r="O37" s="35"/>
      <c r="P37" s="17"/>
      <c r="Q37" s="198">
        <f>埼玉係数!G37</f>
        <v>3.8903034557925826E-5</v>
      </c>
      <c r="R37" s="32">
        <f t="shared" si="3"/>
        <v>0</v>
      </c>
      <c r="S37" s="32">
        <f t="shared" si="4"/>
        <v>0</v>
      </c>
      <c r="T37" s="32">
        <v>0</v>
      </c>
      <c r="U37" s="32">
        <f t="shared" si="5"/>
        <v>0</v>
      </c>
      <c r="V37" s="202"/>
      <c r="W37" s="32">
        <f t="shared" si="7"/>
        <v>0</v>
      </c>
      <c r="X37" s="32">
        <f t="shared" si="8"/>
        <v>0</v>
      </c>
      <c r="Y37" s="32">
        <f t="shared" si="9"/>
        <v>0</v>
      </c>
      <c r="Z37" s="202"/>
      <c r="AA37" s="32">
        <f>W37*(1-建設係数!T37)</f>
        <v>0</v>
      </c>
      <c r="AB37" s="32">
        <f>X37*(1-建設係数!T37)</f>
        <v>0</v>
      </c>
      <c r="AC37" s="32">
        <f t="shared" si="10"/>
        <v>0</v>
      </c>
      <c r="AD37" s="433">
        <f>(I37+K37+T37)*埼玉係数!H37/1000</f>
        <v>0</v>
      </c>
      <c r="AE37" s="433">
        <f>(I37+K37+T37)*埼玉係数!I37/1000</f>
        <v>0</v>
      </c>
    </row>
    <row r="38" spans="1:31">
      <c r="A38" s="17"/>
      <c r="B38" s="194">
        <v>252</v>
      </c>
      <c r="C38" s="203" t="s">
        <v>32</v>
      </c>
      <c r="D38" s="204"/>
      <c r="E38" s="32">
        <f>DATA!BO38</f>
        <v>0</v>
      </c>
      <c r="F38" s="197">
        <f>埼玉係数!D38</f>
        <v>0.5048563950510393</v>
      </c>
      <c r="G38" s="31">
        <f t="shared" si="6"/>
        <v>0</v>
      </c>
      <c r="H38" s="198">
        <f>建設係数!S38</f>
        <v>1.0670700835814202</v>
      </c>
      <c r="I38" s="204"/>
      <c r="J38" s="32">
        <f t="shared" si="0"/>
        <v>0</v>
      </c>
      <c r="K38" s="32">
        <v>0</v>
      </c>
      <c r="L38" s="32">
        <f t="shared" si="1"/>
        <v>0</v>
      </c>
      <c r="M38" s="198">
        <f>埼玉係数!E38+埼玉係数!F38</f>
        <v>0.2421643548187889</v>
      </c>
      <c r="N38" s="32">
        <f t="shared" si="2"/>
        <v>0</v>
      </c>
      <c r="O38" s="35"/>
      <c r="P38" s="17"/>
      <c r="Q38" s="198">
        <f>埼玉係数!G38</f>
        <v>2.4690542481431467E-6</v>
      </c>
      <c r="R38" s="32">
        <f t="shared" ref="R38:R69" si="11">Q38*$P$117</f>
        <v>0</v>
      </c>
      <c r="S38" s="32">
        <f t="shared" si="4"/>
        <v>0</v>
      </c>
      <c r="T38" s="32">
        <v>0</v>
      </c>
      <c r="U38" s="32">
        <f t="shared" si="5"/>
        <v>0</v>
      </c>
      <c r="V38" s="202"/>
      <c r="W38" s="32">
        <f t="shared" si="7"/>
        <v>0</v>
      </c>
      <c r="X38" s="32">
        <f t="shared" si="8"/>
        <v>0</v>
      </c>
      <c r="Y38" s="32">
        <f t="shared" si="9"/>
        <v>0</v>
      </c>
      <c r="Z38" s="202"/>
      <c r="AA38" s="32">
        <f>W38*(1-建設係数!T38)</f>
        <v>0</v>
      </c>
      <c r="AB38" s="32">
        <f>X38*(1-建設係数!T38)</f>
        <v>0</v>
      </c>
      <c r="AC38" s="32">
        <f t="shared" si="10"/>
        <v>0</v>
      </c>
      <c r="AD38" s="433">
        <f>(I38+K38+T38)*埼玉係数!H38/1000</f>
        <v>0</v>
      </c>
      <c r="AE38" s="433">
        <f>(I38+K38+T38)*埼玉係数!I38/1000</f>
        <v>0</v>
      </c>
    </row>
    <row r="39" spans="1:31">
      <c r="A39" s="17"/>
      <c r="B39" s="194">
        <v>253</v>
      </c>
      <c r="C39" s="203" t="s">
        <v>33</v>
      </c>
      <c r="D39" s="204"/>
      <c r="E39" s="32">
        <f>DATA!BO39</f>
        <v>0</v>
      </c>
      <c r="F39" s="197">
        <f>埼玉係数!D39</f>
        <v>2.2138279113519288E-2</v>
      </c>
      <c r="G39" s="31">
        <f t="shared" si="6"/>
        <v>0</v>
      </c>
      <c r="H39" s="198">
        <f>建設係数!S39</f>
        <v>0.93984991216962599</v>
      </c>
      <c r="I39" s="204"/>
      <c r="J39" s="32">
        <f t="shared" si="0"/>
        <v>0</v>
      </c>
      <c r="K39" s="32">
        <v>0</v>
      </c>
      <c r="L39" s="32">
        <f t="shared" si="1"/>
        <v>0</v>
      </c>
      <c r="M39" s="198">
        <f>埼玉係数!E39+埼玉係数!F39</f>
        <v>0.49123118282592082</v>
      </c>
      <c r="N39" s="32">
        <f t="shared" si="2"/>
        <v>0</v>
      </c>
      <c r="O39" s="35"/>
      <c r="P39" s="17"/>
      <c r="Q39" s="198">
        <f>埼玉係数!G39</f>
        <v>4.1983767575126731E-5</v>
      </c>
      <c r="R39" s="32">
        <f t="shared" si="11"/>
        <v>0</v>
      </c>
      <c r="S39" s="32">
        <f t="shared" si="4"/>
        <v>0</v>
      </c>
      <c r="T39" s="32">
        <v>0</v>
      </c>
      <c r="U39" s="32">
        <f t="shared" si="5"/>
        <v>0</v>
      </c>
      <c r="V39" s="202"/>
      <c r="W39" s="32">
        <f t="shared" si="7"/>
        <v>0</v>
      </c>
      <c r="X39" s="32">
        <f t="shared" si="8"/>
        <v>0</v>
      </c>
      <c r="Y39" s="32">
        <f t="shared" si="9"/>
        <v>0</v>
      </c>
      <c r="Z39" s="202"/>
      <c r="AA39" s="32">
        <f>W39*(1-建設係数!T39)</f>
        <v>0</v>
      </c>
      <c r="AB39" s="32">
        <f>X39*(1-建設係数!T39)</f>
        <v>0</v>
      </c>
      <c r="AC39" s="32">
        <f t="shared" si="10"/>
        <v>0</v>
      </c>
      <c r="AD39" s="433">
        <f>(I39+K39+T39)*埼玉係数!H39/1000</f>
        <v>0</v>
      </c>
      <c r="AE39" s="433">
        <f>(I39+K39+T39)*埼玉係数!I39/1000</f>
        <v>0</v>
      </c>
    </row>
    <row r="40" spans="1:31">
      <c r="A40" s="17"/>
      <c r="B40" s="194">
        <v>259</v>
      </c>
      <c r="C40" s="203" t="s">
        <v>34</v>
      </c>
      <c r="D40" s="204"/>
      <c r="E40" s="32">
        <f>DATA!BO40</f>
        <v>0</v>
      </c>
      <c r="F40" s="197">
        <f>埼玉係数!D40</f>
        <v>0.11040459409606318</v>
      </c>
      <c r="G40" s="31">
        <f t="shared" si="6"/>
        <v>0</v>
      </c>
      <c r="H40" s="198">
        <f>建設係数!S40</f>
        <v>1.0686995841865128</v>
      </c>
      <c r="I40" s="204"/>
      <c r="J40" s="32">
        <f t="shared" si="0"/>
        <v>0</v>
      </c>
      <c r="K40" s="32">
        <v>0</v>
      </c>
      <c r="L40" s="32">
        <f t="shared" si="1"/>
        <v>0</v>
      </c>
      <c r="M40" s="198">
        <f>埼玉係数!E40+埼玉係数!F40</f>
        <v>0.38156664621228359</v>
      </c>
      <c r="N40" s="32">
        <f t="shared" si="2"/>
        <v>0</v>
      </c>
      <c r="O40" s="35"/>
      <c r="P40" s="17"/>
      <c r="Q40" s="198">
        <f>埼玉係数!G40</f>
        <v>2.2820943790498281E-4</v>
      </c>
      <c r="R40" s="32">
        <f t="shared" si="11"/>
        <v>0</v>
      </c>
      <c r="S40" s="32">
        <f t="shared" si="4"/>
        <v>0</v>
      </c>
      <c r="T40" s="32">
        <v>0</v>
      </c>
      <c r="U40" s="32">
        <f t="shared" si="5"/>
        <v>0</v>
      </c>
      <c r="V40" s="202"/>
      <c r="W40" s="32">
        <f t="shared" si="7"/>
        <v>0</v>
      </c>
      <c r="X40" s="32">
        <f t="shared" si="8"/>
        <v>0</v>
      </c>
      <c r="Y40" s="32">
        <f t="shared" si="9"/>
        <v>0</v>
      </c>
      <c r="Z40" s="202"/>
      <c r="AA40" s="32">
        <f>W40*(1-建設係数!T40)</f>
        <v>0</v>
      </c>
      <c r="AB40" s="32">
        <f>X40*(1-建設係数!T40)</f>
        <v>0</v>
      </c>
      <c r="AC40" s="32">
        <f t="shared" si="10"/>
        <v>0</v>
      </c>
      <c r="AD40" s="433">
        <f>(I40+K40+T40)*埼玉係数!H40/1000</f>
        <v>0</v>
      </c>
      <c r="AE40" s="433">
        <f>(I40+K40+T40)*埼玉係数!I40/1000</f>
        <v>0</v>
      </c>
    </row>
    <row r="41" spans="1:31">
      <c r="A41" s="17"/>
      <c r="B41" s="194">
        <v>261</v>
      </c>
      <c r="C41" s="203" t="s">
        <v>35</v>
      </c>
      <c r="D41" s="204"/>
      <c r="E41" s="32">
        <f>DATA!BO41</f>
        <v>0</v>
      </c>
      <c r="F41" s="197">
        <f>埼玉係数!D41</f>
        <v>8.6224411631530273E-4</v>
      </c>
      <c r="G41" s="31">
        <f t="shared" si="6"/>
        <v>0</v>
      </c>
      <c r="H41" s="198">
        <f>建設係数!S41</f>
        <v>0.98732919967788479</v>
      </c>
      <c r="I41" s="204"/>
      <c r="J41" s="32">
        <f t="shared" si="0"/>
        <v>0</v>
      </c>
      <c r="K41" s="32">
        <v>0</v>
      </c>
      <c r="L41" s="32">
        <f t="shared" si="1"/>
        <v>0</v>
      </c>
      <c r="M41" s="198">
        <f>埼玉係数!E41+埼玉係数!F41</f>
        <v>0.18956978210316641</v>
      </c>
      <c r="N41" s="32">
        <f t="shared" si="2"/>
        <v>0</v>
      </c>
      <c r="O41" s="35"/>
      <c r="P41" s="17"/>
      <c r="Q41" s="198">
        <f>埼玉係数!G41</f>
        <v>0</v>
      </c>
      <c r="R41" s="32">
        <f t="shared" si="11"/>
        <v>0</v>
      </c>
      <c r="S41" s="32">
        <f t="shared" si="4"/>
        <v>0</v>
      </c>
      <c r="T41" s="32">
        <v>0</v>
      </c>
      <c r="U41" s="32">
        <f t="shared" si="5"/>
        <v>0</v>
      </c>
      <c r="V41" s="202"/>
      <c r="W41" s="32">
        <f t="shared" si="7"/>
        <v>0</v>
      </c>
      <c r="X41" s="32">
        <f t="shared" si="8"/>
        <v>0</v>
      </c>
      <c r="Y41" s="32">
        <f t="shared" si="9"/>
        <v>0</v>
      </c>
      <c r="Z41" s="202"/>
      <c r="AA41" s="32">
        <f>W41*(1-建設係数!T41)</f>
        <v>0</v>
      </c>
      <c r="AB41" s="32">
        <f>X41*(1-建設係数!T41)</f>
        <v>0</v>
      </c>
      <c r="AC41" s="32">
        <f t="shared" si="10"/>
        <v>0</v>
      </c>
      <c r="AD41" s="433">
        <f>(I41+K41+T41)*埼玉係数!H41/1000</f>
        <v>0</v>
      </c>
      <c r="AE41" s="433">
        <f>(I41+K41+T41)*埼玉係数!I41/1000</f>
        <v>0</v>
      </c>
    </row>
    <row r="42" spans="1:31">
      <c r="A42" s="17"/>
      <c r="B42" s="194">
        <v>262</v>
      </c>
      <c r="C42" s="203" t="s">
        <v>36</v>
      </c>
      <c r="D42" s="204"/>
      <c r="E42" s="32">
        <f>DATA!BO42</f>
        <v>0</v>
      </c>
      <c r="F42" s="197">
        <f>埼玉係数!D42</f>
        <v>7.151964363288299E-2</v>
      </c>
      <c r="G42" s="31">
        <f t="shared" si="6"/>
        <v>0</v>
      </c>
      <c r="H42" s="198">
        <f>建設係数!S42</f>
        <v>1.0141266639115543</v>
      </c>
      <c r="I42" s="204"/>
      <c r="J42" s="32">
        <f t="shared" si="0"/>
        <v>0</v>
      </c>
      <c r="K42" s="32">
        <v>0</v>
      </c>
      <c r="L42" s="32">
        <f t="shared" si="1"/>
        <v>0</v>
      </c>
      <c r="M42" s="198">
        <f>埼玉係数!E42+埼玉係数!F42</f>
        <v>0.29829598527959006</v>
      </c>
      <c r="N42" s="32">
        <f t="shared" si="2"/>
        <v>0</v>
      </c>
      <c r="O42" s="35"/>
      <c r="P42" s="17"/>
      <c r="Q42" s="198">
        <f>埼玉係数!G42</f>
        <v>0</v>
      </c>
      <c r="R42" s="32">
        <f t="shared" si="11"/>
        <v>0</v>
      </c>
      <c r="S42" s="32">
        <f t="shared" si="4"/>
        <v>0</v>
      </c>
      <c r="T42" s="32">
        <v>0</v>
      </c>
      <c r="U42" s="32">
        <f t="shared" si="5"/>
        <v>0</v>
      </c>
      <c r="V42" s="202"/>
      <c r="W42" s="32">
        <f t="shared" si="7"/>
        <v>0</v>
      </c>
      <c r="X42" s="32">
        <f t="shared" si="8"/>
        <v>0</v>
      </c>
      <c r="Y42" s="32">
        <f t="shared" si="9"/>
        <v>0</v>
      </c>
      <c r="Z42" s="202"/>
      <c r="AA42" s="32">
        <f>W42*(1-建設係数!T42)</f>
        <v>0</v>
      </c>
      <c r="AB42" s="32">
        <f>X42*(1-建設係数!T42)</f>
        <v>0</v>
      </c>
      <c r="AC42" s="32">
        <f t="shared" si="10"/>
        <v>0</v>
      </c>
      <c r="AD42" s="433">
        <f>(I42+K42+T42)*埼玉係数!H42/1000</f>
        <v>0</v>
      </c>
      <c r="AE42" s="433">
        <f>(I42+K42+T42)*埼玉係数!I42/1000</f>
        <v>0</v>
      </c>
    </row>
    <row r="43" spans="1:31">
      <c r="A43" s="17"/>
      <c r="B43" s="194">
        <v>263</v>
      </c>
      <c r="C43" s="203" t="s">
        <v>37</v>
      </c>
      <c r="D43" s="204"/>
      <c r="E43" s="32">
        <f>DATA!BO43</f>
        <v>0</v>
      </c>
      <c r="F43" s="197">
        <f>埼玉係数!D43</f>
        <v>8.9259854277943251E-2</v>
      </c>
      <c r="G43" s="31">
        <f t="shared" si="6"/>
        <v>0</v>
      </c>
      <c r="H43" s="198">
        <f>建設係数!S43</f>
        <v>1.0762979803621566</v>
      </c>
      <c r="I43" s="204"/>
      <c r="J43" s="32">
        <f t="shared" si="0"/>
        <v>0</v>
      </c>
      <c r="K43" s="32">
        <v>0</v>
      </c>
      <c r="L43" s="32">
        <f t="shared" si="1"/>
        <v>0</v>
      </c>
      <c r="M43" s="198">
        <f>埼玉係数!E43+埼玉係数!F43</f>
        <v>0.36962919278630313</v>
      </c>
      <c r="N43" s="32">
        <f t="shared" si="2"/>
        <v>0</v>
      </c>
      <c r="O43" s="35"/>
      <c r="P43" s="17"/>
      <c r="Q43" s="198">
        <f>埼玉係数!G43</f>
        <v>6.6959940551032552E-8</v>
      </c>
      <c r="R43" s="32">
        <f t="shared" si="11"/>
        <v>0</v>
      </c>
      <c r="S43" s="32">
        <f t="shared" si="4"/>
        <v>0</v>
      </c>
      <c r="T43" s="32">
        <v>0</v>
      </c>
      <c r="U43" s="32">
        <f t="shared" si="5"/>
        <v>0</v>
      </c>
      <c r="V43" s="202"/>
      <c r="W43" s="32">
        <f t="shared" si="7"/>
        <v>0</v>
      </c>
      <c r="X43" s="32">
        <f t="shared" si="8"/>
        <v>0</v>
      </c>
      <c r="Y43" s="32">
        <f t="shared" si="9"/>
        <v>0</v>
      </c>
      <c r="Z43" s="202"/>
      <c r="AA43" s="32">
        <f>W43*(1-建設係数!T43)</f>
        <v>0</v>
      </c>
      <c r="AB43" s="32">
        <f>X43*(1-建設係数!T43)</f>
        <v>0</v>
      </c>
      <c r="AC43" s="32">
        <f t="shared" si="10"/>
        <v>0</v>
      </c>
      <c r="AD43" s="433">
        <f>(I43+K43+T43)*埼玉係数!H43/1000</f>
        <v>0</v>
      </c>
      <c r="AE43" s="433">
        <f>(I43+K43+T43)*埼玉係数!I43/1000</f>
        <v>0</v>
      </c>
    </row>
    <row r="44" spans="1:31">
      <c r="A44" s="17"/>
      <c r="B44" s="194">
        <v>269</v>
      </c>
      <c r="C44" s="203" t="s">
        <v>38</v>
      </c>
      <c r="D44" s="204"/>
      <c r="E44" s="32">
        <f>DATA!BO44</f>
        <v>0</v>
      </c>
      <c r="F44" s="197">
        <f>埼玉係数!D44</f>
        <v>0.34895606008252855</v>
      </c>
      <c r="G44" s="31">
        <f t="shared" si="6"/>
        <v>0</v>
      </c>
      <c r="H44" s="198">
        <f>建設係数!S44</f>
        <v>1.088861514875836</v>
      </c>
      <c r="I44" s="204"/>
      <c r="J44" s="32">
        <f t="shared" si="0"/>
        <v>0</v>
      </c>
      <c r="K44" s="32">
        <v>0</v>
      </c>
      <c r="L44" s="32">
        <f t="shared" si="1"/>
        <v>0</v>
      </c>
      <c r="M44" s="198">
        <f>埼玉係数!E44+埼玉係数!F44</f>
        <v>0.1857748502738692</v>
      </c>
      <c r="N44" s="32">
        <f t="shared" si="2"/>
        <v>0</v>
      </c>
      <c r="O44" s="35"/>
      <c r="P44" s="17"/>
      <c r="Q44" s="198">
        <f>埼玉係数!G44</f>
        <v>0</v>
      </c>
      <c r="R44" s="32">
        <f t="shared" si="11"/>
        <v>0</v>
      </c>
      <c r="S44" s="32">
        <f t="shared" si="4"/>
        <v>0</v>
      </c>
      <c r="T44" s="32">
        <v>0</v>
      </c>
      <c r="U44" s="32">
        <f t="shared" si="5"/>
        <v>0</v>
      </c>
      <c r="V44" s="202"/>
      <c r="W44" s="32">
        <f t="shared" si="7"/>
        <v>0</v>
      </c>
      <c r="X44" s="32">
        <f t="shared" si="8"/>
        <v>0</v>
      </c>
      <c r="Y44" s="32">
        <f t="shared" si="9"/>
        <v>0</v>
      </c>
      <c r="Z44" s="202"/>
      <c r="AA44" s="32">
        <f>W44*(1-建設係数!T44)</f>
        <v>0</v>
      </c>
      <c r="AB44" s="32">
        <f>X44*(1-建設係数!T44)</f>
        <v>0</v>
      </c>
      <c r="AC44" s="32">
        <f t="shared" si="10"/>
        <v>0</v>
      </c>
      <c r="AD44" s="433">
        <f>(I44+K44+T44)*埼玉係数!H44/1000</f>
        <v>0</v>
      </c>
      <c r="AE44" s="433">
        <f>(I44+K44+T44)*埼玉係数!I44/1000</f>
        <v>0</v>
      </c>
    </row>
    <row r="45" spans="1:31">
      <c r="A45" s="17"/>
      <c r="B45" s="194">
        <v>271</v>
      </c>
      <c r="C45" s="203" t="s">
        <v>39</v>
      </c>
      <c r="D45" s="204"/>
      <c r="E45" s="32">
        <f>DATA!BO45</f>
        <v>0</v>
      </c>
      <c r="F45" s="197">
        <f>埼玉係数!D45</f>
        <v>7.9113759470006872E-2</v>
      </c>
      <c r="G45" s="31">
        <f t="shared" si="6"/>
        <v>0</v>
      </c>
      <c r="H45" s="198">
        <f>建設係数!S45</f>
        <v>1.0022278956333002</v>
      </c>
      <c r="I45" s="204"/>
      <c r="J45" s="32">
        <f t="shared" si="0"/>
        <v>0</v>
      </c>
      <c r="K45" s="32">
        <v>0</v>
      </c>
      <c r="L45" s="32">
        <f t="shared" si="1"/>
        <v>0</v>
      </c>
      <c r="M45" s="198">
        <f>埼玉係数!E45+埼玉係数!F45</f>
        <v>0.22837316786600481</v>
      </c>
      <c r="N45" s="32">
        <f t="shared" si="2"/>
        <v>0</v>
      </c>
      <c r="O45" s="35"/>
      <c r="P45" s="17"/>
      <c r="Q45" s="198">
        <f>埼玉係数!G45</f>
        <v>3.338179306947361E-4</v>
      </c>
      <c r="R45" s="32">
        <f t="shared" si="11"/>
        <v>0</v>
      </c>
      <c r="S45" s="32">
        <f t="shared" si="4"/>
        <v>0</v>
      </c>
      <c r="T45" s="32">
        <v>0</v>
      </c>
      <c r="U45" s="32">
        <f t="shared" si="5"/>
        <v>0</v>
      </c>
      <c r="V45" s="202"/>
      <c r="W45" s="32">
        <f t="shared" si="7"/>
        <v>0</v>
      </c>
      <c r="X45" s="32">
        <f t="shared" si="8"/>
        <v>0</v>
      </c>
      <c r="Y45" s="32">
        <f t="shared" si="9"/>
        <v>0</v>
      </c>
      <c r="Z45" s="202"/>
      <c r="AA45" s="32">
        <f>W45*(1-建設係数!T45)</f>
        <v>0</v>
      </c>
      <c r="AB45" s="32">
        <f>X45*(1-建設係数!T45)</f>
        <v>0</v>
      </c>
      <c r="AC45" s="32">
        <f t="shared" si="10"/>
        <v>0</v>
      </c>
      <c r="AD45" s="433">
        <f>(I45+K45+T45)*埼玉係数!H45/1000</f>
        <v>0</v>
      </c>
      <c r="AE45" s="433">
        <f>(I45+K45+T45)*埼玉係数!I45/1000</f>
        <v>0</v>
      </c>
    </row>
    <row r="46" spans="1:31">
      <c r="A46" s="17"/>
      <c r="B46" s="194">
        <v>272</v>
      </c>
      <c r="C46" s="203" t="s">
        <v>40</v>
      </c>
      <c r="D46" s="204"/>
      <c r="E46" s="32">
        <f>DATA!BO46</f>
        <v>0</v>
      </c>
      <c r="F46" s="197">
        <f>埼玉係数!D46</f>
        <v>0.10431581902322939</v>
      </c>
      <c r="G46" s="31">
        <f t="shared" si="6"/>
        <v>0</v>
      </c>
      <c r="H46" s="198">
        <f>建設係数!S46</f>
        <v>1.1786980443126454</v>
      </c>
      <c r="I46" s="204"/>
      <c r="J46" s="32">
        <f t="shared" si="0"/>
        <v>0</v>
      </c>
      <c r="K46" s="32">
        <v>0</v>
      </c>
      <c r="L46" s="32">
        <f t="shared" si="1"/>
        <v>0</v>
      </c>
      <c r="M46" s="198">
        <f>埼玉係数!E46+埼玉係数!F46</f>
        <v>0.1359251474990589</v>
      </c>
      <c r="N46" s="32">
        <f t="shared" si="2"/>
        <v>0</v>
      </c>
      <c r="O46" s="35"/>
      <c r="P46" s="17"/>
      <c r="Q46" s="198">
        <f>埼玉係数!G46</f>
        <v>1.1288018112307643E-5</v>
      </c>
      <c r="R46" s="32">
        <f t="shared" si="11"/>
        <v>0</v>
      </c>
      <c r="S46" s="32">
        <f t="shared" si="4"/>
        <v>0</v>
      </c>
      <c r="T46" s="32">
        <v>0</v>
      </c>
      <c r="U46" s="32">
        <f t="shared" si="5"/>
        <v>0</v>
      </c>
      <c r="V46" s="202"/>
      <c r="W46" s="32">
        <f t="shared" si="7"/>
        <v>0</v>
      </c>
      <c r="X46" s="32">
        <f t="shared" si="8"/>
        <v>0</v>
      </c>
      <c r="Y46" s="32">
        <f t="shared" si="9"/>
        <v>0</v>
      </c>
      <c r="Z46" s="202"/>
      <c r="AA46" s="32">
        <f>W46*(1-建設係数!T46)</f>
        <v>0</v>
      </c>
      <c r="AB46" s="32">
        <f>X46*(1-建設係数!T46)</f>
        <v>0</v>
      </c>
      <c r="AC46" s="32">
        <f t="shared" si="10"/>
        <v>0</v>
      </c>
      <c r="AD46" s="433">
        <f>(I46+K46+T46)*埼玉係数!H46/1000</f>
        <v>0</v>
      </c>
      <c r="AE46" s="433">
        <f>(I46+K46+T46)*埼玉係数!I46/1000</f>
        <v>0</v>
      </c>
    </row>
    <row r="47" spans="1:31">
      <c r="A47" s="17"/>
      <c r="B47" s="194">
        <v>281</v>
      </c>
      <c r="C47" s="203" t="s">
        <v>41</v>
      </c>
      <c r="D47" s="204"/>
      <c r="E47" s="32">
        <f>DATA!BO47</f>
        <v>0</v>
      </c>
      <c r="F47" s="197">
        <f>埼玉係数!D47</f>
        <v>0.2509662771493818</v>
      </c>
      <c r="G47" s="31">
        <f t="shared" si="6"/>
        <v>0</v>
      </c>
      <c r="H47" s="198">
        <f>建設係数!S47</f>
        <v>1.078770995220204</v>
      </c>
      <c r="I47" s="204"/>
      <c r="J47" s="32">
        <f t="shared" si="0"/>
        <v>0</v>
      </c>
      <c r="K47" s="32">
        <v>0</v>
      </c>
      <c r="L47" s="32">
        <f t="shared" si="1"/>
        <v>0</v>
      </c>
      <c r="M47" s="198">
        <f>埼玉係数!E47+埼玉係数!F47</f>
        <v>0.25619574738553563</v>
      </c>
      <c r="N47" s="32">
        <f t="shared" si="2"/>
        <v>0</v>
      </c>
      <c r="O47" s="35"/>
      <c r="P47" s="17"/>
      <c r="Q47" s="198">
        <f>埼玉係数!G47</f>
        <v>5.4581448428375329E-5</v>
      </c>
      <c r="R47" s="32">
        <f t="shared" si="11"/>
        <v>0</v>
      </c>
      <c r="S47" s="32">
        <f t="shared" si="4"/>
        <v>0</v>
      </c>
      <c r="T47" s="32">
        <v>0</v>
      </c>
      <c r="U47" s="32">
        <f t="shared" si="5"/>
        <v>0</v>
      </c>
      <c r="V47" s="202"/>
      <c r="W47" s="32">
        <f t="shared" si="7"/>
        <v>0</v>
      </c>
      <c r="X47" s="32">
        <f t="shared" si="8"/>
        <v>0</v>
      </c>
      <c r="Y47" s="32">
        <f t="shared" si="9"/>
        <v>0</v>
      </c>
      <c r="Z47" s="202"/>
      <c r="AA47" s="32">
        <f>W47*(1-建設係数!T47)</f>
        <v>0</v>
      </c>
      <c r="AB47" s="32">
        <f>X47*(1-建設係数!T47)</f>
        <v>0</v>
      </c>
      <c r="AC47" s="32">
        <f t="shared" si="10"/>
        <v>0</v>
      </c>
      <c r="AD47" s="433">
        <f>(I47+K47+T47)*埼玉係数!H47/1000</f>
        <v>0</v>
      </c>
      <c r="AE47" s="433">
        <f>(I47+K47+T47)*埼玉係数!I47/1000</f>
        <v>0</v>
      </c>
    </row>
    <row r="48" spans="1:31">
      <c r="A48" s="17"/>
      <c r="B48" s="194">
        <v>289</v>
      </c>
      <c r="C48" s="203" t="s">
        <v>42</v>
      </c>
      <c r="D48" s="204"/>
      <c r="E48" s="32">
        <f>DATA!BO48</f>
        <v>0</v>
      </c>
      <c r="F48" s="197">
        <f>埼玉係数!D48</f>
        <v>0.20633101348163241</v>
      </c>
      <c r="G48" s="31">
        <f t="shared" si="6"/>
        <v>0</v>
      </c>
      <c r="H48" s="198">
        <f>建設係数!S48</f>
        <v>1.0064665346761426</v>
      </c>
      <c r="I48" s="204"/>
      <c r="J48" s="32">
        <f t="shared" si="0"/>
        <v>0</v>
      </c>
      <c r="K48" s="32">
        <v>0</v>
      </c>
      <c r="L48" s="32">
        <f t="shared" si="1"/>
        <v>0</v>
      </c>
      <c r="M48" s="198">
        <f>埼玉係数!E48+埼玉係数!F48</f>
        <v>0.35832383748428992</v>
      </c>
      <c r="N48" s="32">
        <f t="shared" si="2"/>
        <v>0</v>
      </c>
      <c r="O48" s="35"/>
      <c r="P48" s="17"/>
      <c r="Q48" s="198">
        <f>埼玉係数!G48</f>
        <v>6.1655112669238305E-4</v>
      </c>
      <c r="R48" s="32">
        <f t="shared" si="11"/>
        <v>0</v>
      </c>
      <c r="S48" s="32">
        <f t="shared" si="4"/>
        <v>0</v>
      </c>
      <c r="T48" s="32">
        <v>0</v>
      </c>
      <c r="U48" s="32">
        <f t="shared" si="5"/>
        <v>0</v>
      </c>
      <c r="V48" s="202"/>
      <c r="W48" s="32">
        <f t="shared" si="7"/>
        <v>0</v>
      </c>
      <c r="X48" s="32">
        <f t="shared" si="8"/>
        <v>0</v>
      </c>
      <c r="Y48" s="32">
        <f t="shared" si="9"/>
        <v>0</v>
      </c>
      <c r="Z48" s="202"/>
      <c r="AA48" s="32">
        <f>W48*(1-建設係数!T48)</f>
        <v>0</v>
      </c>
      <c r="AB48" s="32">
        <f>X48*(1-建設係数!T48)</f>
        <v>0</v>
      </c>
      <c r="AC48" s="32">
        <f t="shared" si="10"/>
        <v>0</v>
      </c>
      <c r="AD48" s="433">
        <f>(I48+K48+T48)*埼玉係数!H48/1000</f>
        <v>0</v>
      </c>
      <c r="AE48" s="433">
        <f>(I48+K48+T48)*埼玉係数!I48/1000</f>
        <v>0</v>
      </c>
    </row>
    <row r="49" spans="1:31">
      <c r="A49" s="17"/>
      <c r="B49" s="194">
        <v>291</v>
      </c>
      <c r="C49" s="203" t="s">
        <v>43</v>
      </c>
      <c r="D49" s="204"/>
      <c r="E49" s="32">
        <f>DATA!BO49</f>
        <v>0</v>
      </c>
      <c r="F49" s="197">
        <f>埼玉係数!D49</f>
        <v>0.19447037720968696</v>
      </c>
      <c r="G49" s="31">
        <f t="shared" si="6"/>
        <v>0</v>
      </c>
      <c r="H49" s="198">
        <f>建設係数!S49</f>
        <v>0.99804687742255671</v>
      </c>
      <c r="I49" s="204"/>
      <c r="J49" s="32">
        <f t="shared" si="0"/>
        <v>0</v>
      </c>
      <c r="K49" s="32">
        <v>0</v>
      </c>
      <c r="L49" s="32">
        <f t="shared" si="1"/>
        <v>0</v>
      </c>
      <c r="M49" s="198">
        <f>埼玉係数!E49+埼玉係数!F49</f>
        <v>0.28382344116182756</v>
      </c>
      <c r="N49" s="32">
        <f t="shared" si="2"/>
        <v>0</v>
      </c>
      <c r="O49" s="35"/>
      <c r="P49" s="17"/>
      <c r="Q49" s="198">
        <f>埼玉係数!G49</f>
        <v>2.5889257840221236E-5</v>
      </c>
      <c r="R49" s="32">
        <f t="shared" si="11"/>
        <v>0</v>
      </c>
      <c r="S49" s="32">
        <f t="shared" si="4"/>
        <v>0</v>
      </c>
      <c r="T49" s="32">
        <v>0</v>
      </c>
      <c r="U49" s="32">
        <f t="shared" si="5"/>
        <v>0</v>
      </c>
      <c r="V49" s="202"/>
      <c r="W49" s="32">
        <f t="shared" si="7"/>
        <v>0</v>
      </c>
      <c r="X49" s="32">
        <f t="shared" si="8"/>
        <v>0</v>
      </c>
      <c r="Y49" s="32">
        <f t="shared" si="9"/>
        <v>0</v>
      </c>
      <c r="Z49" s="202"/>
      <c r="AA49" s="32">
        <f>W49*(1-建設係数!T49)</f>
        <v>0</v>
      </c>
      <c r="AB49" s="32">
        <f>X49*(1-建設係数!T49)</f>
        <v>0</v>
      </c>
      <c r="AC49" s="32">
        <f t="shared" si="10"/>
        <v>0</v>
      </c>
      <c r="AD49" s="433">
        <f>(I49+K49+T49)*埼玉係数!H49/1000</f>
        <v>0</v>
      </c>
      <c r="AE49" s="433">
        <f>(I49+K49+T49)*埼玉係数!I49/1000</f>
        <v>0</v>
      </c>
    </row>
    <row r="50" spans="1:31">
      <c r="A50" s="17"/>
      <c r="B50" s="194">
        <v>301</v>
      </c>
      <c r="C50" s="203" t="s">
        <v>44</v>
      </c>
      <c r="D50" s="204"/>
      <c r="E50" s="32">
        <f>DATA!BO50</f>
        <v>0</v>
      </c>
      <c r="F50" s="197">
        <f>埼玉係数!D50</f>
        <v>0.27956452455417657</v>
      </c>
      <c r="G50" s="31">
        <f t="shared" si="6"/>
        <v>0</v>
      </c>
      <c r="H50" s="198">
        <f>建設係数!S50</f>
        <v>1.0542282146114508</v>
      </c>
      <c r="I50" s="204"/>
      <c r="J50" s="32">
        <f t="shared" si="0"/>
        <v>0</v>
      </c>
      <c r="K50" s="32">
        <v>0</v>
      </c>
      <c r="L50" s="32">
        <f t="shared" si="1"/>
        <v>0</v>
      </c>
      <c r="M50" s="198">
        <f>埼玉係数!E50+埼玉係数!F50</f>
        <v>0.33737146327787881</v>
      </c>
      <c r="N50" s="32">
        <f t="shared" si="2"/>
        <v>0</v>
      </c>
      <c r="O50" s="35"/>
      <c r="P50" s="17"/>
      <c r="Q50" s="198">
        <f>埼玉係数!G50</f>
        <v>1.2594629368425553E-5</v>
      </c>
      <c r="R50" s="32">
        <f t="shared" si="11"/>
        <v>0</v>
      </c>
      <c r="S50" s="32">
        <f t="shared" si="4"/>
        <v>0</v>
      </c>
      <c r="T50" s="32">
        <v>0</v>
      </c>
      <c r="U50" s="32">
        <f t="shared" si="5"/>
        <v>0</v>
      </c>
      <c r="V50" s="202"/>
      <c r="W50" s="32">
        <f t="shared" si="7"/>
        <v>0</v>
      </c>
      <c r="X50" s="32">
        <f t="shared" si="8"/>
        <v>0</v>
      </c>
      <c r="Y50" s="32">
        <f t="shared" si="9"/>
        <v>0</v>
      </c>
      <c r="Z50" s="202"/>
      <c r="AA50" s="32">
        <f>W50*(1-建設係数!T50)</f>
        <v>0</v>
      </c>
      <c r="AB50" s="32">
        <f>X50*(1-建設係数!T50)</f>
        <v>0</v>
      </c>
      <c r="AC50" s="32">
        <f t="shared" si="10"/>
        <v>0</v>
      </c>
      <c r="AD50" s="433">
        <f>(I50+K50+T50)*埼玉係数!H50/1000</f>
        <v>0</v>
      </c>
      <c r="AE50" s="433">
        <f>(I50+K50+T50)*埼玉係数!I50/1000</f>
        <v>0</v>
      </c>
    </row>
    <row r="51" spans="1:31">
      <c r="A51" s="17"/>
      <c r="B51" s="194">
        <v>311</v>
      </c>
      <c r="C51" s="203" t="s">
        <v>45</v>
      </c>
      <c r="D51" s="204"/>
      <c r="E51" s="32">
        <f>DATA!BO51</f>
        <v>0</v>
      </c>
      <c r="F51" s="197">
        <f>埼玉係数!D51</f>
        <v>0.18662164935342163</v>
      </c>
      <c r="G51" s="31">
        <f t="shared" si="6"/>
        <v>0</v>
      </c>
      <c r="H51" s="198">
        <f>建設係数!S51</f>
        <v>0.993776990181925</v>
      </c>
      <c r="I51" s="204"/>
      <c r="J51" s="32">
        <f t="shared" si="0"/>
        <v>0</v>
      </c>
      <c r="K51" s="32">
        <v>0</v>
      </c>
      <c r="L51" s="32">
        <f t="shared" si="1"/>
        <v>0</v>
      </c>
      <c r="M51" s="198">
        <f>埼玉係数!E51+埼玉係数!F51</f>
        <v>0.237295371525235</v>
      </c>
      <c r="N51" s="32">
        <f t="shared" si="2"/>
        <v>0</v>
      </c>
      <c r="O51" s="35"/>
      <c r="P51" s="17"/>
      <c r="Q51" s="198">
        <f>埼玉係数!G51</f>
        <v>1.8530302798477416E-4</v>
      </c>
      <c r="R51" s="32">
        <f t="shared" si="11"/>
        <v>0</v>
      </c>
      <c r="S51" s="32">
        <f t="shared" si="4"/>
        <v>0</v>
      </c>
      <c r="T51" s="32">
        <v>0</v>
      </c>
      <c r="U51" s="32">
        <f t="shared" si="5"/>
        <v>0</v>
      </c>
      <c r="V51" s="202"/>
      <c r="W51" s="32">
        <f t="shared" si="7"/>
        <v>0</v>
      </c>
      <c r="X51" s="32">
        <f t="shared" si="8"/>
        <v>0</v>
      </c>
      <c r="Y51" s="32">
        <f t="shared" si="9"/>
        <v>0</v>
      </c>
      <c r="Z51" s="202"/>
      <c r="AA51" s="32">
        <f>W51*(1-建設係数!T51)</f>
        <v>0</v>
      </c>
      <c r="AB51" s="32">
        <f>X51*(1-建設係数!T51)</f>
        <v>0</v>
      </c>
      <c r="AC51" s="32">
        <f t="shared" si="10"/>
        <v>0</v>
      </c>
      <c r="AD51" s="433">
        <f>(I51+K51+T51)*埼玉係数!H51/1000</f>
        <v>0</v>
      </c>
      <c r="AE51" s="433">
        <f>(I51+K51+T51)*埼玉係数!I51/1000</f>
        <v>0</v>
      </c>
    </row>
    <row r="52" spans="1:31">
      <c r="A52" s="17"/>
      <c r="B52" s="194">
        <v>321</v>
      </c>
      <c r="C52" s="203" t="s">
        <v>46</v>
      </c>
      <c r="D52" s="204"/>
      <c r="E52" s="32">
        <f>DATA!BO52</f>
        <v>0</v>
      </c>
      <c r="F52" s="197">
        <f>埼玉係数!D52</f>
        <v>0.10806372814409915</v>
      </c>
      <c r="G52" s="31">
        <f t="shared" si="6"/>
        <v>0</v>
      </c>
      <c r="H52" s="198">
        <f>建設係数!S52</f>
        <v>0.87217033210708417</v>
      </c>
      <c r="I52" s="204"/>
      <c r="J52" s="32">
        <f t="shared" si="0"/>
        <v>0</v>
      </c>
      <c r="K52" s="32">
        <v>0</v>
      </c>
      <c r="L52" s="32">
        <f t="shared" si="1"/>
        <v>0</v>
      </c>
      <c r="M52" s="198">
        <f>埼玉係数!E52+埼玉係数!F52</f>
        <v>8.119232321544069E-2</v>
      </c>
      <c r="N52" s="32">
        <f t="shared" si="2"/>
        <v>0</v>
      </c>
      <c r="O52" s="35"/>
      <c r="P52" s="17"/>
      <c r="Q52" s="198">
        <f>埼玉係数!G52</f>
        <v>3.7373204308242689E-6</v>
      </c>
      <c r="R52" s="32">
        <f t="shared" si="11"/>
        <v>0</v>
      </c>
      <c r="S52" s="32">
        <f t="shared" si="4"/>
        <v>0</v>
      </c>
      <c r="T52" s="32">
        <v>0</v>
      </c>
      <c r="U52" s="32">
        <f t="shared" si="5"/>
        <v>0</v>
      </c>
      <c r="V52" s="202"/>
      <c r="W52" s="32">
        <f t="shared" si="7"/>
        <v>0</v>
      </c>
      <c r="X52" s="32">
        <f t="shared" si="8"/>
        <v>0</v>
      </c>
      <c r="Y52" s="32">
        <f t="shared" si="9"/>
        <v>0</v>
      </c>
      <c r="Z52" s="202"/>
      <c r="AA52" s="32">
        <f>W52*(1-建設係数!T52)</f>
        <v>0</v>
      </c>
      <c r="AB52" s="32">
        <f>X52*(1-建設係数!T52)</f>
        <v>0</v>
      </c>
      <c r="AC52" s="32">
        <f t="shared" si="10"/>
        <v>0</v>
      </c>
      <c r="AD52" s="433">
        <f>(I52+K52+T52)*埼玉係数!H52/1000</f>
        <v>0</v>
      </c>
      <c r="AE52" s="433">
        <f>(I52+K52+T52)*埼玉係数!I52/1000</f>
        <v>0</v>
      </c>
    </row>
    <row r="53" spans="1:31">
      <c r="A53" s="17"/>
      <c r="B53" s="194">
        <v>329</v>
      </c>
      <c r="C53" s="203" t="s">
        <v>47</v>
      </c>
      <c r="D53" s="204"/>
      <c r="E53" s="32">
        <f>DATA!BO53</f>
        <v>0</v>
      </c>
      <c r="F53" s="197">
        <f>埼玉係数!D53</f>
        <v>6.1168281989615769E-2</v>
      </c>
      <c r="G53" s="31">
        <f t="shared" si="6"/>
        <v>0</v>
      </c>
      <c r="H53" s="198">
        <f>建設係数!S53</f>
        <v>0.9839279747950298</v>
      </c>
      <c r="I53" s="204"/>
      <c r="J53" s="32">
        <f t="shared" si="0"/>
        <v>0</v>
      </c>
      <c r="K53" s="32">
        <v>0</v>
      </c>
      <c r="L53" s="32">
        <f t="shared" si="1"/>
        <v>0</v>
      </c>
      <c r="M53" s="198">
        <f>埼玉係数!E53+埼玉係数!F53</f>
        <v>0.29877619717705572</v>
      </c>
      <c r="N53" s="32">
        <f t="shared" si="2"/>
        <v>0</v>
      </c>
      <c r="O53" s="35"/>
      <c r="P53" s="17"/>
      <c r="Q53" s="198">
        <f>埼玉係数!G53</f>
        <v>3.9027823014632879E-4</v>
      </c>
      <c r="R53" s="32">
        <f t="shared" si="11"/>
        <v>0</v>
      </c>
      <c r="S53" s="32">
        <f t="shared" si="4"/>
        <v>0</v>
      </c>
      <c r="T53" s="32">
        <v>0</v>
      </c>
      <c r="U53" s="32">
        <f t="shared" si="5"/>
        <v>0</v>
      </c>
      <c r="V53" s="202"/>
      <c r="W53" s="32">
        <f t="shared" si="7"/>
        <v>0</v>
      </c>
      <c r="X53" s="32">
        <f t="shared" si="8"/>
        <v>0</v>
      </c>
      <c r="Y53" s="32">
        <f t="shared" si="9"/>
        <v>0</v>
      </c>
      <c r="Z53" s="202"/>
      <c r="AA53" s="32">
        <f>W53*(1-建設係数!T53)</f>
        <v>0</v>
      </c>
      <c r="AB53" s="32">
        <f>X53*(1-建設係数!T53)</f>
        <v>0</v>
      </c>
      <c r="AC53" s="32">
        <f t="shared" si="10"/>
        <v>0</v>
      </c>
      <c r="AD53" s="433">
        <f>(I53+K53+T53)*埼玉係数!H53/1000</f>
        <v>0</v>
      </c>
      <c r="AE53" s="433">
        <f>(I53+K53+T53)*埼玉係数!I53/1000</f>
        <v>0</v>
      </c>
    </row>
    <row r="54" spans="1:31">
      <c r="A54" s="17"/>
      <c r="B54" s="194">
        <v>331</v>
      </c>
      <c r="C54" s="203" t="s">
        <v>48</v>
      </c>
      <c r="D54" s="204"/>
      <c r="E54" s="32">
        <f>DATA!BO54</f>
        <v>0</v>
      </c>
      <c r="F54" s="197">
        <f>埼玉係数!D54</f>
        <v>0.15690913891417524</v>
      </c>
      <c r="G54" s="31">
        <f t="shared" si="6"/>
        <v>0</v>
      </c>
      <c r="H54" s="198">
        <f>建設係数!S54</f>
        <v>0.96944649885451473</v>
      </c>
      <c r="I54" s="204"/>
      <c r="J54" s="32">
        <f t="shared" si="0"/>
        <v>0</v>
      </c>
      <c r="K54" s="32">
        <v>0</v>
      </c>
      <c r="L54" s="32">
        <f t="shared" si="1"/>
        <v>0</v>
      </c>
      <c r="M54" s="198">
        <f>埼玉係数!E54+埼玉係数!F54</f>
        <v>0.17336406714455868</v>
      </c>
      <c r="N54" s="32">
        <f t="shared" si="2"/>
        <v>0</v>
      </c>
      <c r="O54" s="35"/>
      <c r="P54" s="17"/>
      <c r="Q54" s="198">
        <f>埼玉係数!G54</f>
        <v>2.0819647620617176E-5</v>
      </c>
      <c r="R54" s="32">
        <f t="shared" si="11"/>
        <v>0</v>
      </c>
      <c r="S54" s="32">
        <f t="shared" si="4"/>
        <v>0</v>
      </c>
      <c r="T54" s="32">
        <v>0</v>
      </c>
      <c r="U54" s="32">
        <f t="shared" si="5"/>
        <v>0</v>
      </c>
      <c r="V54" s="202"/>
      <c r="W54" s="32">
        <f t="shared" si="7"/>
        <v>0</v>
      </c>
      <c r="X54" s="32">
        <f t="shared" si="8"/>
        <v>0</v>
      </c>
      <c r="Y54" s="32">
        <f t="shared" si="9"/>
        <v>0</v>
      </c>
      <c r="Z54" s="202"/>
      <c r="AA54" s="32">
        <f>W54*(1-建設係数!T54)</f>
        <v>0</v>
      </c>
      <c r="AB54" s="32">
        <f>X54*(1-建設係数!T54)</f>
        <v>0</v>
      </c>
      <c r="AC54" s="32">
        <f t="shared" si="10"/>
        <v>0</v>
      </c>
      <c r="AD54" s="433">
        <f>(I54+K54+T54)*埼玉係数!H54/1000</f>
        <v>0</v>
      </c>
      <c r="AE54" s="433">
        <f>(I54+K54+T54)*埼玉係数!I54/1000</f>
        <v>0</v>
      </c>
    </row>
    <row r="55" spans="1:31">
      <c r="A55" s="17"/>
      <c r="B55" s="194">
        <v>332</v>
      </c>
      <c r="C55" s="203" t="s">
        <v>49</v>
      </c>
      <c r="D55" s="204"/>
      <c r="E55" s="32">
        <f>DATA!BO55</f>
        <v>0</v>
      </c>
      <c r="F55" s="197">
        <f>埼玉係数!D55</f>
        <v>5.4339697316388436E-2</v>
      </c>
      <c r="G55" s="31">
        <f t="shared" si="6"/>
        <v>0</v>
      </c>
      <c r="H55" s="198">
        <f>建設係数!S55</f>
        <v>0.93933155585241601</v>
      </c>
      <c r="I55" s="204"/>
      <c r="J55" s="32">
        <f t="shared" si="0"/>
        <v>0</v>
      </c>
      <c r="K55" s="32">
        <v>0</v>
      </c>
      <c r="L55" s="32">
        <f t="shared" si="1"/>
        <v>0</v>
      </c>
      <c r="M55" s="198">
        <f>埼玉係数!E55+埼玉係数!F55</f>
        <v>0.2403125341043828</v>
      </c>
      <c r="N55" s="32">
        <f t="shared" si="2"/>
        <v>0</v>
      </c>
      <c r="O55" s="35"/>
      <c r="P55" s="17"/>
      <c r="Q55" s="198">
        <f>埼玉係数!G55</f>
        <v>4.6473165015965328E-3</v>
      </c>
      <c r="R55" s="32">
        <f t="shared" si="11"/>
        <v>0</v>
      </c>
      <c r="S55" s="32">
        <f t="shared" si="4"/>
        <v>0</v>
      </c>
      <c r="T55" s="32">
        <v>0</v>
      </c>
      <c r="U55" s="32">
        <f t="shared" si="5"/>
        <v>0</v>
      </c>
      <c r="V55" s="202"/>
      <c r="W55" s="32">
        <f t="shared" si="7"/>
        <v>0</v>
      </c>
      <c r="X55" s="32">
        <f t="shared" si="8"/>
        <v>0</v>
      </c>
      <c r="Y55" s="32">
        <f t="shared" si="9"/>
        <v>0</v>
      </c>
      <c r="Z55" s="202"/>
      <c r="AA55" s="32">
        <f>W55*(1-建設係数!T55)</f>
        <v>0</v>
      </c>
      <c r="AB55" s="32">
        <f>X55*(1-建設係数!T55)</f>
        <v>0</v>
      </c>
      <c r="AC55" s="32">
        <f t="shared" si="10"/>
        <v>0</v>
      </c>
      <c r="AD55" s="433">
        <f>(I55+K55+T55)*埼玉係数!H55/1000</f>
        <v>0</v>
      </c>
      <c r="AE55" s="433">
        <f>(I55+K55+T55)*埼玉係数!I55/1000</f>
        <v>0</v>
      </c>
    </row>
    <row r="56" spans="1:31">
      <c r="A56" s="17"/>
      <c r="B56" s="194">
        <v>333</v>
      </c>
      <c r="C56" s="203" t="s">
        <v>50</v>
      </c>
      <c r="D56" s="204"/>
      <c r="E56" s="32">
        <f>DATA!BO56</f>
        <v>0</v>
      </c>
      <c r="F56" s="197">
        <f>埼玉係数!D56</f>
        <v>8.044684326261653E-2</v>
      </c>
      <c r="G56" s="31">
        <f t="shared" si="6"/>
        <v>0</v>
      </c>
      <c r="H56" s="198">
        <f>建設係数!S56</f>
        <v>0.91252521591431612</v>
      </c>
      <c r="I56" s="204"/>
      <c r="J56" s="32">
        <f t="shared" si="0"/>
        <v>0</v>
      </c>
      <c r="K56" s="32">
        <v>0</v>
      </c>
      <c r="L56" s="32">
        <f t="shared" si="1"/>
        <v>0</v>
      </c>
      <c r="M56" s="198">
        <f>埼玉係数!E56+埼玉係数!F56</f>
        <v>0.13537601018029927</v>
      </c>
      <c r="N56" s="32">
        <f t="shared" si="2"/>
        <v>0</v>
      </c>
      <c r="O56" s="35"/>
      <c r="P56" s="17"/>
      <c r="Q56" s="198">
        <f>埼玉係数!G56</f>
        <v>1.2862296405073664E-7</v>
      </c>
      <c r="R56" s="32">
        <f t="shared" si="11"/>
        <v>0</v>
      </c>
      <c r="S56" s="32">
        <f t="shared" si="4"/>
        <v>0</v>
      </c>
      <c r="T56" s="32">
        <v>0</v>
      </c>
      <c r="U56" s="32">
        <f t="shared" si="5"/>
        <v>0</v>
      </c>
      <c r="V56" s="202"/>
      <c r="W56" s="32">
        <f t="shared" si="7"/>
        <v>0</v>
      </c>
      <c r="X56" s="32">
        <f t="shared" si="8"/>
        <v>0</v>
      </c>
      <c r="Y56" s="32">
        <f t="shared" si="9"/>
        <v>0</v>
      </c>
      <c r="Z56" s="202"/>
      <c r="AA56" s="32">
        <f>W56*(1-建設係数!T56)</f>
        <v>0</v>
      </c>
      <c r="AB56" s="32">
        <f>X56*(1-建設係数!T56)</f>
        <v>0</v>
      </c>
      <c r="AC56" s="32">
        <f t="shared" si="10"/>
        <v>0</v>
      </c>
      <c r="AD56" s="433">
        <f>(I56+K56+T56)*埼玉係数!H56/1000</f>
        <v>0</v>
      </c>
      <c r="AE56" s="433">
        <f>(I56+K56+T56)*埼玉係数!I56/1000</f>
        <v>0</v>
      </c>
    </row>
    <row r="57" spans="1:31">
      <c r="A57" s="17"/>
      <c r="B57" s="194">
        <v>339</v>
      </c>
      <c r="C57" s="203" t="s">
        <v>51</v>
      </c>
      <c r="D57" s="204"/>
      <c r="E57" s="32">
        <f>DATA!BO57</f>
        <v>0</v>
      </c>
      <c r="F57" s="197">
        <f>埼玉係数!D57</f>
        <v>2.5694054236487962E-2</v>
      </c>
      <c r="G57" s="31">
        <f t="shared" si="6"/>
        <v>0</v>
      </c>
      <c r="H57" s="198">
        <f>建設係数!S57</f>
        <v>1.0862464709146373</v>
      </c>
      <c r="I57" s="204"/>
      <c r="J57" s="32">
        <f t="shared" si="0"/>
        <v>0</v>
      </c>
      <c r="K57" s="32">
        <v>0</v>
      </c>
      <c r="L57" s="32">
        <f t="shared" si="1"/>
        <v>0</v>
      </c>
      <c r="M57" s="198">
        <f>埼玉係数!E57+埼玉係数!F57</f>
        <v>0.24753335594240047</v>
      </c>
      <c r="N57" s="32">
        <f t="shared" si="2"/>
        <v>0</v>
      </c>
      <c r="O57" s="35"/>
      <c r="P57" s="17"/>
      <c r="Q57" s="198">
        <f>埼玉係数!G57</f>
        <v>1.6586814993437466E-3</v>
      </c>
      <c r="R57" s="32">
        <f t="shared" si="11"/>
        <v>0</v>
      </c>
      <c r="S57" s="32">
        <f t="shared" si="4"/>
        <v>0</v>
      </c>
      <c r="T57" s="32">
        <v>0</v>
      </c>
      <c r="U57" s="32">
        <f t="shared" si="5"/>
        <v>0</v>
      </c>
      <c r="V57" s="202"/>
      <c r="W57" s="32">
        <f t="shared" si="7"/>
        <v>0</v>
      </c>
      <c r="X57" s="32">
        <f t="shared" si="8"/>
        <v>0</v>
      </c>
      <c r="Y57" s="32">
        <f t="shared" si="9"/>
        <v>0</v>
      </c>
      <c r="Z57" s="202"/>
      <c r="AA57" s="32">
        <f>W57*(1-建設係数!T57)</f>
        <v>0</v>
      </c>
      <c r="AB57" s="32">
        <f>X57*(1-建設係数!T57)</f>
        <v>0</v>
      </c>
      <c r="AC57" s="32">
        <f t="shared" si="10"/>
        <v>0</v>
      </c>
      <c r="AD57" s="433">
        <f>(I57+K57+T57)*埼玉係数!H57/1000</f>
        <v>0</v>
      </c>
      <c r="AE57" s="433">
        <f>(I57+K57+T57)*埼玉係数!I57/1000</f>
        <v>0</v>
      </c>
    </row>
    <row r="58" spans="1:31">
      <c r="A58" s="17"/>
      <c r="B58" s="194">
        <v>341</v>
      </c>
      <c r="C58" s="203" t="s">
        <v>52</v>
      </c>
      <c r="D58" s="204"/>
      <c r="E58" s="32">
        <f>DATA!BO58</f>
        <v>0</v>
      </c>
      <c r="F58" s="197">
        <f>埼玉係数!D58</f>
        <v>5.0816227614314258E-2</v>
      </c>
      <c r="G58" s="31">
        <f t="shared" si="6"/>
        <v>0</v>
      </c>
      <c r="H58" s="198">
        <f>建設係数!S58</f>
        <v>0.99759421019612848</v>
      </c>
      <c r="I58" s="204"/>
      <c r="J58" s="32">
        <f t="shared" si="0"/>
        <v>0</v>
      </c>
      <c r="K58" s="32">
        <v>0</v>
      </c>
      <c r="L58" s="32">
        <f t="shared" si="1"/>
        <v>0</v>
      </c>
      <c r="M58" s="198">
        <f>埼玉係数!E58+埼玉係数!F58</f>
        <v>0.17268851243932659</v>
      </c>
      <c r="N58" s="32">
        <f t="shared" si="2"/>
        <v>0</v>
      </c>
      <c r="O58" s="35"/>
      <c r="P58" s="17"/>
      <c r="Q58" s="198">
        <f>埼玉係数!G58</f>
        <v>8.0023812861750067E-3</v>
      </c>
      <c r="R58" s="32">
        <f t="shared" si="11"/>
        <v>0</v>
      </c>
      <c r="S58" s="32">
        <f t="shared" si="4"/>
        <v>0</v>
      </c>
      <c r="T58" s="32">
        <v>0</v>
      </c>
      <c r="U58" s="32">
        <f t="shared" si="5"/>
        <v>0</v>
      </c>
      <c r="V58" s="202"/>
      <c r="W58" s="32">
        <f t="shared" si="7"/>
        <v>0</v>
      </c>
      <c r="X58" s="32">
        <f t="shared" si="8"/>
        <v>0</v>
      </c>
      <c r="Y58" s="32">
        <f t="shared" si="9"/>
        <v>0</v>
      </c>
      <c r="Z58" s="202"/>
      <c r="AA58" s="32">
        <f>W58*(1-建設係数!T58)</f>
        <v>0</v>
      </c>
      <c r="AB58" s="32">
        <f>X58*(1-建設係数!T58)</f>
        <v>0</v>
      </c>
      <c r="AC58" s="32">
        <f t="shared" si="10"/>
        <v>0</v>
      </c>
      <c r="AD58" s="433">
        <f>(I58+K58+T58)*埼玉係数!H58/1000</f>
        <v>0</v>
      </c>
      <c r="AE58" s="433">
        <f>(I58+K58+T58)*埼玉係数!I58/1000</f>
        <v>0</v>
      </c>
    </row>
    <row r="59" spans="1:31">
      <c r="A59" s="17"/>
      <c r="B59" s="194">
        <v>342</v>
      </c>
      <c r="C59" s="203" t="s">
        <v>53</v>
      </c>
      <c r="D59" s="204"/>
      <c r="E59" s="32">
        <f>DATA!BO59</f>
        <v>0</v>
      </c>
      <c r="F59" s="197">
        <f>埼玉係数!D59</f>
        <v>2.5807602303842714E-2</v>
      </c>
      <c r="G59" s="31">
        <f t="shared" si="6"/>
        <v>0</v>
      </c>
      <c r="H59" s="198">
        <f>建設係数!S59</f>
        <v>0.88038727452022891</v>
      </c>
      <c r="I59" s="204"/>
      <c r="J59" s="32">
        <f t="shared" si="0"/>
        <v>0</v>
      </c>
      <c r="K59" s="32">
        <v>0</v>
      </c>
      <c r="L59" s="32">
        <f t="shared" si="1"/>
        <v>0</v>
      </c>
      <c r="M59" s="198">
        <f>埼玉係数!E59+埼玉係数!F59</f>
        <v>2.4147561688528857E-2</v>
      </c>
      <c r="N59" s="32">
        <f t="shared" si="2"/>
        <v>0</v>
      </c>
      <c r="O59" s="35"/>
      <c r="P59" s="17"/>
      <c r="Q59" s="198">
        <f>埼玉係数!G59</f>
        <v>1.6750215096689438E-3</v>
      </c>
      <c r="R59" s="32">
        <f t="shared" si="11"/>
        <v>0</v>
      </c>
      <c r="S59" s="32">
        <f t="shared" si="4"/>
        <v>0</v>
      </c>
      <c r="T59" s="32">
        <v>0</v>
      </c>
      <c r="U59" s="32">
        <f t="shared" si="5"/>
        <v>0</v>
      </c>
      <c r="V59" s="202"/>
      <c r="W59" s="32">
        <f t="shared" si="7"/>
        <v>0</v>
      </c>
      <c r="X59" s="32">
        <f t="shared" si="8"/>
        <v>0</v>
      </c>
      <c r="Y59" s="32">
        <f t="shared" si="9"/>
        <v>0</v>
      </c>
      <c r="Z59" s="202"/>
      <c r="AA59" s="32">
        <f>W59*(1-建設係数!T59)</f>
        <v>0</v>
      </c>
      <c r="AB59" s="32">
        <f>X59*(1-建設係数!T59)</f>
        <v>0</v>
      </c>
      <c r="AC59" s="32">
        <f t="shared" si="10"/>
        <v>0</v>
      </c>
      <c r="AD59" s="433">
        <f>(I59+K59+T59)*埼玉係数!H59/1000</f>
        <v>0</v>
      </c>
      <c r="AE59" s="433">
        <f>(I59+K59+T59)*埼玉係数!I59/1000</f>
        <v>0</v>
      </c>
    </row>
    <row r="60" spans="1:31">
      <c r="A60" s="17"/>
      <c r="B60" s="194">
        <v>351</v>
      </c>
      <c r="C60" s="203" t="s">
        <v>54</v>
      </c>
      <c r="D60" s="204"/>
      <c r="E60" s="32">
        <f>DATA!BO60</f>
        <v>0</v>
      </c>
      <c r="F60" s="197">
        <f>埼玉係数!D60</f>
        <v>0.18138586818061686</v>
      </c>
      <c r="G60" s="31">
        <f t="shared" si="6"/>
        <v>0</v>
      </c>
      <c r="H60" s="198">
        <f>建設係数!S60</f>
        <v>1.0292693984274004</v>
      </c>
      <c r="I60" s="204"/>
      <c r="J60" s="32">
        <f t="shared" si="0"/>
        <v>0</v>
      </c>
      <c r="K60" s="32">
        <v>0</v>
      </c>
      <c r="L60" s="32">
        <f t="shared" si="1"/>
        <v>0</v>
      </c>
      <c r="M60" s="198">
        <f>埼玉係数!E60+埼玉係数!F60</f>
        <v>9.9892762354099524E-2</v>
      </c>
      <c r="N60" s="32">
        <f t="shared" si="2"/>
        <v>0</v>
      </c>
      <c r="O60" s="35"/>
      <c r="P60" s="17"/>
      <c r="Q60" s="198">
        <f>埼玉係数!G60</f>
        <v>1.669588530939619E-2</v>
      </c>
      <c r="R60" s="32">
        <f t="shared" si="11"/>
        <v>0</v>
      </c>
      <c r="S60" s="32">
        <f t="shared" si="4"/>
        <v>0</v>
      </c>
      <c r="T60" s="32">
        <v>0</v>
      </c>
      <c r="U60" s="32">
        <f t="shared" si="5"/>
        <v>0</v>
      </c>
      <c r="V60" s="202"/>
      <c r="W60" s="32">
        <f t="shared" si="7"/>
        <v>0</v>
      </c>
      <c r="X60" s="32">
        <f t="shared" si="8"/>
        <v>0</v>
      </c>
      <c r="Y60" s="32">
        <f t="shared" si="9"/>
        <v>0</v>
      </c>
      <c r="Z60" s="202"/>
      <c r="AA60" s="32">
        <f>W60*(1-建設係数!T60)</f>
        <v>0</v>
      </c>
      <c r="AB60" s="32">
        <f>X60*(1-建設係数!T60)</f>
        <v>0</v>
      </c>
      <c r="AC60" s="32">
        <f t="shared" si="10"/>
        <v>0</v>
      </c>
      <c r="AD60" s="433">
        <f>(I60+K60+T60)*埼玉係数!H60/1000</f>
        <v>0</v>
      </c>
      <c r="AE60" s="433">
        <f>(I60+K60+T60)*埼玉係数!I60/1000</f>
        <v>0</v>
      </c>
    </row>
    <row r="61" spans="1:31">
      <c r="A61" s="17"/>
      <c r="B61" s="194">
        <v>352</v>
      </c>
      <c r="C61" s="203" t="s">
        <v>55</v>
      </c>
      <c r="D61" s="204"/>
      <c r="E61" s="32">
        <f>DATA!BO61</f>
        <v>0</v>
      </c>
      <c r="F61" s="197">
        <f>埼玉係数!D61</f>
        <v>1.2205764593368973E-2</v>
      </c>
      <c r="G61" s="31">
        <f t="shared" si="6"/>
        <v>0</v>
      </c>
      <c r="H61" s="198">
        <f>建設係数!S61</f>
        <v>1.0777770206850861</v>
      </c>
      <c r="I61" s="204"/>
      <c r="J61" s="32">
        <f t="shared" si="0"/>
        <v>0</v>
      </c>
      <c r="K61" s="32">
        <v>0</v>
      </c>
      <c r="L61" s="32">
        <f t="shared" si="1"/>
        <v>0</v>
      </c>
      <c r="M61" s="198">
        <f>埼玉係数!E61+埼玉係数!F61</f>
        <v>0.2632869790743177</v>
      </c>
      <c r="N61" s="32">
        <f t="shared" si="2"/>
        <v>0</v>
      </c>
      <c r="O61" s="35"/>
      <c r="P61" s="17"/>
      <c r="Q61" s="198">
        <f>埼玉係数!G61</f>
        <v>1.1299573452005485E-3</v>
      </c>
      <c r="R61" s="32">
        <f t="shared" si="11"/>
        <v>0</v>
      </c>
      <c r="S61" s="32">
        <f t="shared" si="4"/>
        <v>0</v>
      </c>
      <c r="T61" s="32">
        <v>0</v>
      </c>
      <c r="U61" s="32">
        <f t="shared" si="5"/>
        <v>0</v>
      </c>
      <c r="V61" s="202"/>
      <c r="W61" s="32">
        <f t="shared" si="7"/>
        <v>0</v>
      </c>
      <c r="X61" s="32">
        <f t="shared" si="8"/>
        <v>0</v>
      </c>
      <c r="Y61" s="32">
        <f t="shared" si="9"/>
        <v>0</v>
      </c>
      <c r="Z61" s="202"/>
      <c r="AA61" s="32">
        <f>W61*(1-建設係数!T61)</f>
        <v>0</v>
      </c>
      <c r="AB61" s="32">
        <f>X61*(1-建設係数!T61)</f>
        <v>0</v>
      </c>
      <c r="AC61" s="32">
        <f t="shared" si="10"/>
        <v>0</v>
      </c>
      <c r="AD61" s="433">
        <f>(I61+K61+T61)*埼玉係数!H61/1000</f>
        <v>0</v>
      </c>
      <c r="AE61" s="433">
        <f>(I61+K61+T61)*埼玉係数!I61/1000</f>
        <v>0</v>
      </c>
    </row>
    <row r="62" spans="1:31">
      <c r="A62" s="17"/>
      <c r="B62" s="194">
        <v>353</v>
      </c>
      <c r="C62" s="203" t="s">
        <v>56</v>
      </c>
      <c r="D62" s="204"/>
      <c r="E62" s="32">
        <f>DATA!BO62</f>
        <v>0</v>
      </c>
      <c r="F62" s="197">
        <f>埼玉係数!D62</f>
        <v>0.35032605907938386</v>
      </c>
      <c r="G62" s="31">
        <f t="shared" si="6"/>
        <v>0</v>
      </c>
      <c r="H62" s="198">
        <f>建設係数!S62</f>
        <v>0.97998583993842281</v>
      </c>
      <c r="I62" s="204"/>
      <c r="J62" s="32">
        <f t="shared" si="0"/>
        <v>0</v>
      </c>
      <c r="K62" s="32">
        <v>0</v>
      </c>
      <c r="L62" s="32">
        <f t="shared" si="1"/>
        <v>0</v>
      </c>
      <c r="M62" s="198">
        <f>埼玉係数!E62+埼玉係数!F62</f>
        <v>0.20059536011656015</v>
      </c>
      <c r="N62" s="32">
        <f t="shared" si="2"/>
        <v>0</v>
      </c>
      <c r="O62" s="35"/>
      <c r="P62" s="17"/>
      <c r="Q62" s="198">
        <f>埼玉係数!G62</f>
        <v>3.294509680370278E-5</v>
      </c>
      <c r="R62" s="32">
        <f t="shared" si="11"/>
        <v>0</v>
      </c>
      <c r="S62" s="32">
        <f t="shared" si="4"/>
        <v>0</v>
      </c>
      <c r="T62" s="32">
        <v>0</v>
      </c>
      <c r="U62" s="32">
        <f t="shared" si="5"/>
        <v>0</v>
      </c>
      <c r="V62" s="202"/>
      <c r="W62" s="32">
        <f t="shared" si="7"/>
        <v>0</v>
      </c>
      <c r="X62" s="32">
        <f t="shared" si="8"/>
        <v>0</v>
      </c>
      <c r="Y62" s="32">
        <f t="shared" si="9"/>
        <v>0</v>
      </c>
      <c r="Z62" s="202"/>
      <c r="AA62" s="32">
        <f>W62*(1-建設係数!T62)</f>
        <v>0</v>
      </c>
      <c r="AB62" s="32">
        <f>X62*(1-建設係数!T62)</f>
        <v>0</v>
      </c>
      <c r="AC62" s="32">
        <f t="shared" si="10"/>
        <v>0</v>
      </c>
      <c r="AD62" s="433">
        <f>(I62+K62+T62)*埼玉係数!H62/1000</f>
        <v>0</v>
      </c>
      <c r="AE62" s="433">
        <f>(I62+K62+T62)*埼玉係数!I62/1000</f>
        <v>0</v>
      </c>
    </row>
    <row r="63" spans="1:31">
      <c r="A63" s="17"/>
      <c r="B63" s="194">
        <v>354</v>
      </c>
      <c r="C63" s="203" t="s">
        <v>57</v>
      </c>
      <c r="D63" s="204"/>
      <c r="E63" s="32">
        <f>DATA!BO63</f>
        <v>0</v>
      </c>
      <c r="F63" s="197">
        <f>埼玉係数!D63</f>
        <v>7.3916866288037397E-4</v>
      </c>
      <c r="G63" s="31">
        <f t="shared" si="6"/>
        <v>0</v>
      </c>
      <c r="H63" s="198">
        <f>建設係数!S63</f>
        <v>1.0391045095811722</v>
      </c>
      <c r="I63" s="204"/>
      <c r="J63" s="32">
        <f t="shared" si="0"/>
        <v>0</v>
      </c>
      <c r="K63" s="32">
        <v>0</v>
      </c>
      <c r="L63" s="32">
        <f t="shared" si="1"/>
        <v>0</v>
      </c>
      <c r="M63" s="198">
        <f>埼玉係数!E63+埼玉係数!F63</f>
        <v>0.4360552531803713</v>
      </c>
      <c r="N63" s="32">
        <f t="shared" si="2"/>
        <v>0</v>
      </c>
      <c r="O63" s="35"/>
      <c r="P63" s="17"/>
      <c r="Q63" s="198">
        <f>埼玉係数!G63</f>
        <v>4.1310771233681304E-5</v>
      </c>
      <c r="R63" s="32">
        <f t="shared" si="11"/>
        <v>0</v>
      </c>
      <c r="S63" s="32">
        <f t="shared" si="4"/>
        <v>0</v>
      </c>
      <c r="T63" s="32">
        <v>0</v>
      </c>
      <c r="U63" s="32">
        <f t="shared" si="5"/>
        <v>0</v>
      </c>
      <c r="V63" s="202"/>
      <c r="W63" s="32">
        <f t="shared" si="7"/>
        <v>0</v>
      </c>
      <c r="X63" s="32">
        <f t="shared" si="8"/>
        <v>0</v>
      </c>
      <c r="Y63" s="32">
        <f t="shared" si="9"/>
        <v>0</v>
      </c>
      <c r="Z63" s="202"/>
      <c r="AA63" s="32">
        <f>W63*(1-建設係数!T63)</f>
        <v>0</v>
      </c>
      <c r="AB63" s="32">
        <f>X63*(1-建設係数!T63)</f>
        <v>0</v>
      </c>
      <c r="AC63" s="32">
        <f t="shared" si="10"/>
        <v>0</v>
      </c>
      <c r="AD63" s="433">
        <f>(I63+K63+T63)*埼玉係数!H63/1000</f>
        <v>0</v>
      </c>
      <c r="AE63" s="433">
        <f>(I63+K63+T63)*埼玉係数!I63/1000</f>
        <v>0</v>
      </c>
    </row>
    <row r="64" spans="1:31">
      <c r="A64" s="17"/>
      <c r="B64" s="194">
        <v>359</v>
      </c>
      <c r="C64" s="203" t="s">
        <v>58</v>
      </c>
      <c r="D64" s="204"/>
      <c r="E64" s="32">
        <f>DATA!BO64</f>
        <v>0</v>
      </c>
      <c r="F64" s="197">
        <f>埼玉係数!D64</f>
        <v>0.11789056275927778</v>
      </c>
      <c r="G64" s="31">
        <f t="shared" si="6"/>
        <v>0</v>
      </c>
      <c r="H64" s="198">
        <f>建設係数!S64</f>
        <v>0.97828680195451068</v>
      </c>
      <c r="I64" s="204"/>
      <c r="J64" s="32">
        <f t="shared" si="0"/>
        <v>0</v>
      </c>
      <c r="K64" s="32">
        <v>0</v>
      </c>
      <c r="L64" s="32">
        <f t="shared" si="1"/>
        <v>0</v>
      </c>
      <c r="M64" s="198">
        <f>埼玉係数!E64+埼玉係数!F64</f>
        <v>0.28865369360546178</v>
      </c>
      <c r="N64" s="32">
        <f t="shared" si="2"/>
        <v>0</v>
      </c>
      <c r="O64" s="35"/>
      <c r="P64" s="17"/>
      <c r="Q64" s="198">
        <f>埼玉係数!G64</f>
        <v>6.8290330358696091E-4</v>
      </c>
      <c r="R64" s="32">
        <f t="shared" si="11"/>
        <v>0</v>
      </c>
      <c r="S64" s="32">
        <f t="shared" si="4"/>
        <v>0</v>
      </c>
      <c r="T64" s="32">
        <v>0</v>
      </c>
      <c r="U64" s="32">
        <f t="shared" si="5"/>
        <v>0</v>
      </c>
      <c r="V64" s="202"/>
      <c r="W64" s="32">
        <f t="shared" si="7"/>
        <v>0</v>
      </c>
      <c r="X64" s="32">
        <f t="shared" si="8"/>
        <v>0</v>
      </c>
      <c r="Y64" s="32">
        <f t="shared" si="9"/>
        <v>0</v>
      </c>
      <c r="Z64" s="202"/>
      <c r="AA64" s="32">
        <f>W64*(1-建設係数!T64)</f>
        <v>0</v>
      </c>
      <c r="AB64" s="32">
        <f>X64*(1-建設係数!T64)</f>
        <v>0</v>
      </c>
      <c r="AC64" s="32">
        <f t="shared" si="10"/>
        <v>0</v>
      </c>
      <c r="AD64" s="433">
        <f>(I64+K64+T64)*埼玉係数!H64/1000</f>
        <v>0</v>
      </c>
      <c r="AE64" s="433">
        <f>(I64+K64+T64)*埼玉係数!I64/1000</f>
        <v>0</v>
      </c>
    </row>
    <row r="65" spans="1:31">
      <c r="A65" s="17"/>
      <c r="B65" s="194">
        <v>391</v>
      </c>
      <c r="C65" s="203" t="s">
        <v>59</v>
      </c>
      <c r="D65" s="204"/>
      <c r="E65" s="32">
        <f>DATA!BO65</f>
        <v>0</v>
      </c>
      <c r="F65" s="197">
        <f>埼玉係数!D65</f>
        <v>0.10668188263078404</v>
      </c>
      <c r="G65" s="31">
        <f t="shared" si="6"/>
        <v>0</v>
      </c>
      <c r="H65" s="198">
        <f>建設係数!S65</f>
        <v>1.0014938599114716</v>
      </c>
      <c r="I65" s="204"/>
      <c r="J65" s="32">
        <f t="shared" si="0"/>
        <v>0</v>
      </c>
      <c r="K65" s="32">
        <v>0</v>
      </c>
      <c r="L65" s="32">
        <f t="shared" si="1"/>
        <v>0</v>
      </c>
      <c r="M65" s="198">
        <f>埼玉係数!E65+埼玉係数!F65</f>
        <v>0.26182916961188041</v>
      </c>
      <c r="N65" s="32">
        <f t="shared" si="2"/>
        <v>0</v>
      </c>
      <c r="O65" s="35"/>
      <c r="P65" s="17"/>
      <c r="Q65" s="198">
        <f>埼玉係数!G65</f>
        <v>4.4821886246076744E-3</v>
      </c>
      <c r="R65" s="32">
        <f t="shared" si="11"/>
        <v>0</v>
      </c>
      <c r="S65" s="32">
        <f t="shared" si="4"/>
        <v>0</v>
      </c>
      <c r="T65" s="32">
        <v>0</v>
      </c>
      <c r="U65" s="32">
        <f t="shared" si="5"/>
        <v>0</v>
      </c>
      <c r="V65" s="202"/>
      <c r="W65" s="32">
        <f t="shared" si="7"/>
        <v>0</v>
      </c>
      <c r="X65" s="32">
        <f t="shared" si="8"/>
        <v>0</v>
      </c>
      <c r="Y65" s="32">
        <f t="shared" si="9"/>
        <v>0</v>
      </c>
      <c r="Z65" s="202"/>
      <c r="AA65" s="32">
        <f>W65*(1-建設係数!T65)</f>
        <v>0</v>
      </c>
      <c r="AB65" s="32">
        <f>X65*(1-建設係数!T65)</f>
        <v>0</v>
      </c>
      <c r="AC65" s="32">
        <f t="shared" si="10"/>
        <v>0</v>
      </c>
      <c r="AD65" s="433">
        <f>(I65+K65+T65)*埼玉係数!H65/1000</f>
        <v>0</v>
      </c>
      <c r="AE65" s="433">
        <f>(I65+K65+T65)*埼玉係数!I65/1000</f>
        <v>0</v>
      </c>
    </row>
    <row r="66" spans="1:31">
      <c r="A66" s="17"/>
      <c r="B66" s="194">
        <v>392</v>
      </c>
      <c r="C66" s="203" t="s">
        <v>60</v>
      </c>
      <c r="D66" s="204"/>
      <c r="E66" s="32">
        <f>DATA!BO66</f>
        <v>0</v>
      </c>
      <c r="F66" s="197">
        <f>埼玉係数!D66</f>
        <v>0.7440348788739255</v>
      </c>
      <c r="G66" s="31">
        <f t="shared" si="6"/>
        <v>0</v>
      </c>
      <c r="H66" s="198">
        <f>建設係数!S66</f>
        <v>1.0447962776028905</v>
      </c>
      <c r="I66" s="204"/>
      <c r="J66" s="32">
        <f t="shared" si="0"/>
        <v>0</v>
      </c>
      <c r="K66" s="32">
        <v>0</v>
      </c>
      <c r="L66" s="32">
        <f t="shared" si="1"/>
        <v>0</v>
      </c>
      <c r="M66" s="198">
        <f>埼玉係数!E66+埼玉係数!F66</f>
        <v>0.22337078017670559</v>
      </c>
      <c r="N66" s="32">
        <f t="shared" si="2"/>
        <v>0</v>
      </c>
      <c r="O66" s="35"/>
      <c r="P66" s="17"/>
      <c r="Q66" s="198">
        <f>埼玉係数!G66</f>
        <v>3.6033625500998784E-4</v>
      </c>
      <c r="R66" s="32">
        <f t="shared" si="11"/>
        <v>0</v>
      </c>
      <c r="S66" s="32">
        <f t="shared" si="4"/>
        <v>0</v>
      </c>
      <c r="T66" s="32">
        <v>0</v>
      </c>
      <c r="U66" s="32">
        <f t="shared" si="5"/>
        <v>0</v>
      </c>
      <c r="V66" s="202"/>
      <c r="W66" s="32">
        <f t="shared" si="7"/>
        <v>0</v>
      </c>
      <c r="X66" s="32">
        <f t="shared" si="8"/>
        <v>0</v>
      </c>
      <c r="Y66" s="32">
        <f t="shared" si="9"/>
        <v>0</v>
      </c>
      <c r="Z66" s="202"/>
      <c r="AA66" s="32">
        <f>W66*(1-建設係数!T66)</f>
        <v>0</v>
      </c>
      <c r="AB66" s="32">
        <f>X66*(1-建設係数!T66)</f>
        <v>0</v>
      </c>
      <c r="AC66" s="32">
        <f t="shared" si="10"/>
        <v>0</v>
      </c>
      <c r="AD66" s="433">
        <f>(I66+K66+T66)*埼玉係数!H66/1000</f>
        <v>0</v>
      </c>
      <c r="AE66" s="433">
        <f>(I66+K66+T66)*埼玉係数!I66/1000</f>
        <v>0</v>
      </c>
    </row>
    <row r="67" spans="1:31">
      <c r="A67" s="17"/>
      <c r="B67" s="194">
        <v>411</v>
      </c>
      <c r="C67" s="203" t="s">
        <v>61</v>
      </c>
      <c r="D67" s="205">
        <f t="array" ref="D67:D70">TRANSPOSE(DATA!BQ123:BT123)</f>
        <v>0</v>
      </c>
      <c r="E67" s="32">
        <f>DATA!BO67</f>
        <v>0</v>
      </c>
      <c r="F67" s="197">
        <f>埼玉係数!D67</f>
        <v>1</v>
      </c>
      <c r="G67" s="31">
        <f t="shared" si="6"/>
        <v>0</v>
      </c>
      <c r="H67" s="198">
        <f>建設係数!S67</f>
        <v>1.0911773272265726</v>
      </c>
      <c r="I67" s="205">
        <f t="shared" ref="I67" si="12">D67/H67</f>
        <v>0</v>
      </c>
      <c r="J67" s="32">
        <f t="shared" si="0"/>
        <v>0</v>
      </c>
      <c r="K67" s="32">
        <v>0</v>
      </c>
      <c r="L67" s="32">
        <f t="shared" si="1"/>
        <v>0</v>
      </c>
      <c r="M67" s="198">
        <f>埼玉係数!E67+埼玉係数!F67</f>
        <v>0.35937964912441589</v>
      </c>
      <c r="N67" s="32">
        <f t="shared" si="2"/>
        <v>0</v>
      </c>
      <c r="O67" s="35"/>
      <c r="P67" s="17"/>
      <c r="Q67" s="198">
        <f>埼玉係数!G67</f>
        <v>0</v>
      </c>
      <c r="R67" s="32">
        <f t="shared" si="11"/>
        <v>0</v>
      </c>
      <c r="S67" s="32">
        <f t="shared" si="4"/>
        <v>0</v>
      </c>
      <c r="T67" s="32">
        <v>0</v>
      </c>
      <c r="U67" s="32">
        <f t="shared" si="5"/>
        <v>0</v>
      </c>
      <c r="V67" s="31">
        <f t="array" ref="V67:V70">TRANSPOSE(DATA!BQ123:BT123)</f>
        <v>0</v>
      </c>
      <c r="W67" s="32">
        <f t="shared" si="7"/>
        <v>0</v>
      </c>
      <c r="X67" s="32">
        <f t="shared" si="8"/>
        <v>0</v>
      </c>
      <c r="Y67" s="32">
        <f t="shared" si="9"/>
        <v>0</v>
      </c>
      <c r="Z67" s="31">
        <f t="array" ref="Z67:Z70">TRANSPOSE(DATA!BQ122:BT122)</f>
        <v>0</v>
      </c>
      <c r="AA67" s="32">
        <f>W67*(1-建設係数!T67)</f>
        <v>0</v>
      </c>
      <c r="AB67" s="32">
        <f>X67*(1-建設係数!T67)</f>
        <v>0</v>
      </c>
      <c r="AC67" s="32">
        <f t="shared" si="10"/>
        <v>0</v>
      </c>
      <c r="AD67" s="433">
        <f>(I67+K67+T67)*埼玉係数!H67/1000</f>
        <v>0</v>
      </c>
      <c r="AE67" s="433">
        <f>(I67+K67+T67)*埼玉係数!I67/1000</f>
        <v>0</v>
      </c>
    </row>
    <row r="68" spans="1:31">
      <c r="A68" s="17"/>
      <c r="B68" s="194">
        <v>412</v>
      </c>
      <c r="C68" s="203" t="s">
        <v>62</v>
      </c>
      <c r="D68" s="205">
        <v>0</v>
      </c>
      <c r="E68" s="32">
        <f>DATA!BO68</f>
        <v>0</v>
      </c>
      <c r="F68" s="197">
        <f>埼玉係数!D68</f>
        <v>1</v>
      </c>
      <c r="G68" s="31">
        <f t="shared" si="6"/>
        <v>0</v>
      </c>
      <c r="H68" s="198">
        <f>建設係数!S68</f>
        <v>1.0891655498490418</v>
      </c>
      <c r="I68" s="205">
        <f>D68/H68</f>
        <v>0</v>
      </c>
      <c r="J68" s="32">
        <f t="shared" si="0"/>
        <v>0</v>
      </c>
      <c r="K68" s="32">
        <v>0</v>
      </c>
      <c r="L68" s="32">
        <f t="shared" si="1"/>
        <v>0</v>
      </c>
      <c r="M68" s="198">
        <f>埼玉係数!E68+埼玉係数!F68</f>
        <v>0.36317705693758245</v>
      </c>
      <c r="N68" s="32">
        <f t="shared" si="2"/>
        <v>0</v>
      </c>
      <c r="O68" s="35"/>
      <c r="P68" s="17"/>
      <c r="Q68" s="198">
        <f>埼玉係数!G68</f>
        <v>0</v>
      </c>
      <c r="R68" s="32">
        <f t="shared" si="11"/>
        <v>0</v>
      </c>
      <c r="S68" s="32">
        <f t="shared" si="4"/>
        <v>0</v>
      </c>
      <c r="T68" s="32">
        <v>0</v>
      </c>
      <c r="U68" s="32">
        <f t="shared" si="5"/>
        <v>0</v>
      </c>
      <c r="V68" s="32">
        <v>0</v>
      </c>
      <c r="W68" s="32">
        <f t="shared" si="7"/>
        <v>0</v>
      </c>
      <c r="X68" s="32">
        <f t="shared" si="8"/>
        <v>0</v>
      </c>
      <c r="Y68" s="32">
        <f>SUM(V68:X68)</f>
        <v>0</v>
      </c>
      <c r="Z68" s="31">
        <v>0</v>
      </c>
      <c r="AA68" s="32">
        <f>W68*(1-建設係数!T68)</f>
        <v>0</v>
      </c>
      <c r="AB68" s="32">
        <f>X68*(1-建設係数!T68)</f>
        <v>0</v>
      </c>
      <c r="AC68" s="32">
        <f>SUM(Z68:AB68)</f>
        <v>0</v>
      </c>
      <c r="AD68" s="433">
        <f>(I68+K68+T68)*埼玉係数!H68/1000</f>
        <v>0</v>
      </c>
      <c r="AE68" s="433">
        <f>(I68+K68+T68)*埼玉係数!I68/1000</f>
        <v>0</v>
      </c>
    </row>
    <row r="69" spans="1:31">
      <c r="A69" s="17"/>
      <c r="B69" s="194">
        <v>413</v>
      </c>
      <c r="C69" s="203" t="s">
        <v>63</v>
      </c>
      <c r="D69" s="205">
        <v>0</v>
      </c>
      <c r="E69" s="32">
        <f>DATA!BO69</f>
        <v>0</v>
      </c>
      <c r="F69" s="197">
        <f>埼玉係数!D69</f>
        <v>1</v>
      </c>
      <c r="G69" s="31">
        <f t="shared" si="6"/>
        <v>0</v>
      </c>
      <c r="H69" s="198">
        <f>建設係数!S69</f>
        <v>1.1036173722247071</v>
      </c>
      <c r="I69" s="205">
        <f t="shared" ref="I69:I70" si="13">D69/H69</f>
        <v>0</v>
      </c>
      <c r="J69" s="32">
        <f t="shared" si="0"/>
        <v>0</v>
      </c>
      <c r="K69" s="32">
        <v>0</v>
      </c>
      <c r="L69" s="32">
        <f t="shared" si="1"/>
        <v>0</v>
      </c>
      <c r="M69" s="198">
        <f>埼玉係数!E69+埼玉係数!F69</f>
        <v>0.34469418121508216</v>
      </c>
      <c r="N69" s="32">
        <f t="shared" si="2"/>
        <v>0</v>
      </c>
      <c r="O69" s="35"/>
      <c r="P69" s="17"/>
      <c r="Q69" s="198">
        <f>埼玉係数!G69</f>
        <v>0</v>
      </c>
      <c r="R69" s="32">
        <f t="shared" si="11"/>
        <v>0</v>
      </c>
      <c r="S69" s="32">
        <f t="shared" si="4"/>
        <v>0</v>
      </c>
      <c r="T69" s="32">
        <v>0</v>
      </c>
      <c r="U69" s="32">
        <f t="shared" si="5"/>
        <v>0</v>
      </c>
      <c r="V69" s="31">
        <v>0</v>
      </c>
      <c r="W69" s="32">
        <f t="shared" si="7"/>
        <v>0</v>
      </c>
      <c r="X69" s="32">
        <f t="shared" si="8"/>
        <v>0</v>
      </c>
      <c r="Y69" s="32">
        <f t="shared" si="9"/>
        <v>0</v>
      </c>
      <c r="Z69" s="31">
        <v>0</v>
      </c>
      <c r="AA69" s="32">
        <f>W69*(1-建設係数!T69)</f>
        <v>0</v>
      </c>
      <c r="AB69" s="32">
        <f>X69*(1-建設係数!T69)</f>
        <v>0</v>
      </c>
      <c r="AC69" s="32">
        <f t="shared" si="10"/>
        <v>0</v>
      </c>
      <c r="AD69" s="433">
        <f>(I69+K69+T69)*埼玉係数!H69/1000</f>
        <v>0</v>
      </c>
      <c r="AE69" s="433">
        <f>(I69+K69+T69)*埼玉係数!I69/1000</f>
        <v>0</v>
      </c>
    </row>
    <row r="70" spans="1:31">
      <c r="A70" s="17"/>
      <c r="B70" s="194">
        <v>419</v>
      </c>
      <c r="C70" s="203" t="s">
        <v>64</v>
      </c>
      <c r="D70" s="205">
        <v>0</v>
      </c>
      <c r="E70" s="32">
        <f>DATA!BO70</f>
        <v>0</v>
      </c>
      <c r="F70" s="197">
        <f>埼玉係数!D70</f>
        <v>1</v>
      </c>
      <c r="G70" s="31">
        <f t="shared" si="6"/>
        <v>0</v>
      </c>
      <c r="H70" s="198">
        <f>建設係数!S70</f>
        <v>1.0940690661295662</v>
      </c>
      <c r="I70" s="205">
        <f t="shared" si="13"/>
        <v>0</v>
      </c>
      <c r="J70" s="32">
        <f t="shared" ref="J70:J112" si="14">G70/H70</f>
        <v>0</v>
      </c>
      <c r="K70" s="32">
        <v>0</v>
      </c>
      <c r="L70" s="32">
        <f t="shared" ref="L70:L112" si="15">K70*H70</f>
        <v>0</v>
      </c>
      <c r="M70" s="198">
        <f>埼玉係数!E70+埼玉係数!F70</f>
        <v>0.45193957582936095</v>
      </c>
      <c r="N70" s="32">
        <f t="shared" ref="N70:N112" si="16">K70*M70</f>
        <v>0</v>
      </c>
      <c r="O70" s="35"/>
      <c r="P70" s="17"/>
      <c r="Q70" s="198">
        <f>埼玉係数!G70</f>
        <v>0</v>
      </c>
      <c r="R70" s="32">
        <f t="shared" ref="R70:R101" si="17">Q70*$P$117</f>
        <v>0</v>
      </c>
      <c r="S70" s="32">
        <f t="shared" ref="S70:S112" si="18">F70*R70</f>
        <v>0</v>
      </c>
      <c r="T70" s="32">
        <v>0</v>
      </c>
      <c r="U70" s="32">
        <f t="shared" ref="U70:U112" si="19">T70*H70</f>
        <v>0</v>
      </c>
      <c r="V70" s="32">
        <v>0</v>
      </c>
      <c r="W70" s="32">
        <f t="shared" si="7"/>
        <v>0</v>
      </c>
      <c r="X70" s="32">
        <f t="shared" si="8"/>
        <v>0</v>
      </c>
      <c r="Y70" s="32">
        <f>SUM(V70:X70)</f>
        <v>0</v>
      </c>
      <c r="Z70" s="31">
        <v>0</v>
      </c>
      <c r="AA70" s="32">
        <f>W70*(1-建設係数!T70)</f>
        <v>0</v>
      </c>
      <c r="AB70" s="32">
        <f>X70*(1-建設係数!T70)</f>
        <v>0</v>
      </c>
      <c r="AC70" s="32">
        <f>SUM(Z70:AB70)</f>
        <v>0</v>
      </c>
      <c r="AD70" s="433">
        <f>(I70+K70+T70)*埼玉係数!H70/1000</f>
        <v>0</v>
      </c>
      <c r="AE70" s="433">
        <f>(I70+K70+T70)*埼玉係数!I70/1000</f>
        <v>0</v>
      </c>
    </row>
    <row r="71" spans="1:31">
      <c r="A71" s="17"/>
      <c r="B71" s="194">
        <v>461</v>
      </c>
      <c r="C71" s="203" t="s">
        <v>65</v>
      </c>
      <c r="D71" s="204"/>
      <c r="E71" s="32">
        <f>DATA!BO71</f>
        <v>0</v>
      </c>
      <c r="F71" s="197">
        <f>埼玉係数!D71</f>
        <v>0.51677763384360897</v>
      </c>
      <c r="G71" s="31">
        <f t="shared" ref="G71:G112" si="20">E71*F71</f>
        <v>0</v>
      </c>
      <c r="H71" s="198">
        <f>建設係数!S71</f>
        <v>0.99996785504246921</v>
      </c>
      <c r="I71" s="204"/>
      <c r="J71" s="32">
        <f t="shared" si="14"/>
        <v>0</v>
      </c>
      <c r="K71" s="32">
        <v>0</v>
      </c>
      <c r="L71" s="32">
        <f t="shared" si="15"/>
        <v>0</v>
      </c>
      <c r="M71" s="198">
        <f>埼玉係数!E71+埼玉係数!F71</f>
        <v>0.10086007797334691</v>
      </c>
      <c r="N71" s="32">
        <f t="shared" si="16"/>
        <v>0</v>
      </c>
      <c r="O71" s="35"/>
      <c r="P71" s="17"/>
      <c r="Q71" s="198">
        <f>埼玉係数!G71</f>
        <v>1.7448931770381291E-2</v>
      </c>
      <c r="R71" s="32">
        <f t="shared" si="17"/>
        <v>0</v>
      </c>
      <c r="S71" s="32">
        <f t="shared" si="18"/>
        <v>0</v>
      </c>
      <c r="T71" s="32">
        <v>0</v>
      </c>
      <c r="U71" s="32">
        <f t="shared" si="19"/>
        <v>0</v>
      </c>
      <c r="V71" s="202"/>
      <c r="W71" s="32">
        <f t="shared" ref="W71:W112" si="21">L71</f>
        <v>0</v>
      </c>
      <c r="X71" s="32">
        <f t="shared" ref="X71:X112" si="22">U71</f>
        <v>0</v>
      </c>
      <c r="Y71" s="32">
        <f>SUM(V71:X71)</f>
        <v>0</v>
      </c>
      <c r="Z71" s="202"/>
      <c r="AA71" s="32">
        <f>W71*(1-建設係数!T71)</f>
        <v>0</v>
      </c>
      <c r="AB71" s="32">
        <f>X71*(1-建設係数!T71)</f>
        <v>0</v>
      </c>
      <c r="AC71" s="32">
        <f>SUM(Z71:AB71)</f>
        <v>0</v>
      </c>
      <c r="AD71" s="433">
        <f>(I71+K71+T71)*埼玉係数!H71/1000</f>
        <v>0</v>
      </c>
      <c r="AE71" s="433">
        <f>(I71+K71+T71)*埼玉係数!I71/1000</f>
        <v>0</v>
      </c>
    </row>
    <row r="72" spans="1:31">
      <c r="A72" s="17"/>
      <c r="B72" s="194">
        <v>462</v>
      </c>
      <c r="C72" s="203" t="s">
        <v>66</v>
      </c>
      <c r="D72" s="204"/>
      <c r="E72" s="32">
        <f>DATA!BO72</f>
        <v>0</v>
      </c>
      <c r="F72" s="197">
        <f>埼玉係数!D72</f>
        <v>0.99990223766871256</v>
      </c>
      <c r="G72" s="31">
        <f t="shared" si="20"/>
        <v>0</v>
      </c>
      <c r="H72" s="198">
        <f>建設係数!S72</f>
        <v>0.62325274900562266</v>
      </c>
      <c r="I72" s="204"/>
      <c r="J72" s="32">
        <f t="shared" si="14"/>
        <v>0</v>
      </c>
      <c r="K72" s="32">
        <v>0</v>
      </c>
      <c r="L72" s="32">
        <f t="shared" si="15"/>
        <v>0</v>
      </c>
      <c r="M72" s="198">
        <f>埼玉係数!E72+埼玉係数!F72</f>
        <v>0.12871056610861906</v>
      </c>
      <c r="N72" s="32">
        <f t="shared" si="16"/>
        <v>0</v>
      </c>
      <c r="O72" s="35"/>
      <c r="P72" s="17"/>
      <c r="Q72" s="198">
        <f>埼玉係数!G72</f>
        <v>6.5740211976849042E-3</v>
      </c>
      <c r="R72" s="32">
        <f t="shared" si="17"/>
        <v>0</v>
      </c>
      <c r="S72" s="32">
        <f t="shared" si="18"/>
        <v>0</v>
      </c>
      <c r="T72" s="32">
        <v>0</v>
      </c>
      <c r="U72" s="32">
        <f t="shared" si="19"/>
        <v>0</v>
      </c>
      <c r="V72" s="202"/>
      <c r="W72" s="32">
        <f t="shared" si="21"/>
        <v>0</v>
      </c>
      <c r="X72" s="32">
        <f t="shared" si="22"/>
        <v>0</v>
      </c>
      <c r="Y72" s="32">
        <f>SUM(V72:X72)</f>
        <v>0</v>
      </c>
      <c r="Z72" s="202"/>
      <c r="AA72" s="32">
        <f>W72*(1-建設係数!T72)</f>
        <v>0</v>
      </c>
      <c r="AB72" s="32">
        <f>X72*(1-建設係数!T72)</f>
        <v>0</v>
      </c>
      <c r="AC72" s="32">
        <f t="shared" ref="AC72:AC112" si="23">SUM(Z72:AB72)</f>
        <v>0</v>
      </c>
      <c r="AD72" s="433">
        <f>(I72+K72+T72)*埼玉係数!H72/1000</f>
        <v>0</v>
      </c>
      <c r="AE72" s="433">
        <f>(I72+K72+T72)*埼玉係数!I72/1000</f>
        <v>0</v>
      </c>
    </row>
    <row r="73" spans="1:31">
      <c r="A73" s="17"/>
      <c r="B73" s="194">
        <v>471</v>
      </c>
      <c r="C73" s="203" t="s">
        <v>67</v>
      </c>
      <c r="D73" s="204"/>
      <c r="E73" s="32">
        <f>DATA!BO73</f>
        <v>0</v>
      </c>
      <c r="F73" s="197">
        <f>埼玉係数!D73</f>
        <v>0.99939775843404044</v>
      </c>
      <c r="G73" s="31">
        <f t="shared" si="20"/>
        <v>0</v>
      </c>
      <c r="H73" s="198">
        <f>建設係数!S73</f>
        <v>1.0441799528888589</v>
      </c>
      <c r="I73" s="204"/>
      <c r="J73" s="32">
        <f t="shared" si="14"/>
        <v>0</v>
      </c>
      <c r="K73" s="32">
        <v>0</v>
      </c>
      <c r="L73" s="32">
        <f t="shared" si="15"/>
        <v>0</v>
      </c>
      <c r="M73" s="198">
        <f>埼玉係数!E73+埼玉係数!F73</f>
        <v>0.2889580654836672</v>
      </c>
      <c r="N73" s="32">
        <f t="shared" si="16"/>
        <v>0</v>
      </c>
      <c r="O73" s="35"/>
      <c r="P73" s="17"/>
      <c r="Q73" s="198">
        <f>埼玉係数!G73</f>
        <v>7.0190167536970131E-3</v>
      </c>
      <c r="R73" s="32">
        <f t="shared" si="17"/>
        <v>0</v>
      </c>
      <c r="S73" s="32">
        <f t="shared" si="18"/>
        <v>0</v>
      </c>
      <c r="T73" s="32">
        <v>0</v>
      </c>
      <c r="U73" s="32">
        <f t="shared" si="19"/>
        <v>0</v>
      </c>
      <c r="V73" s="202"/>
      <c r="W73" s="32">
        <f t="shared" si="21"/>
        <v>0</v>
      </c>
      <c r="X73" s="32">
        <f t="shared" si="22"/>
        <v>0</v>
      </c>
      <c r="Y73" s="32">
        <f>SUM(V73:X73)</f>
        <v>0</v>
      </c>
      <c r="Z73" s="202"/>
      <c r="AA73" s="32">
        <f>W73*(1-建設係数!T73)</f>
        <v>0</v>
      </c>
      <c r="AB73" s="32">
        <f>X73*(1-建設係数!T73)</f>
        <v>0</v>
      </c>
      <c r="AC73" s="32">
        <f t="shared" si="23"/>
        <v>0</v>
      </c>
      <c r="AD73" s="433">
        <f>(I73+K73+T73)*埼玉係数!H73/1000</f>
        <v>0</v>
      </c>
      <c r="AE73" s="433">
        <f>(I73+K73+T73)*埼玉係数!I73/1000</f>
        <v>0</v>
      </c>
    </row>
    <row r="74" spans="1:31">
      <c r="A74" s="17"/>
      <c r="B74" s="194">
        <v>481</v>
      </c>
      <c r="C74" s="203" t="s">
        <v>68</v>
      </c>
      <c r="D74" s="204"/>
      <c r="E74" s="32">
        <f>DATA!BO74</f>
        <v>0</v>
      </c>
      <c r="F74" s="197">
        <f>埼玉係数!D74</f>
        <v>0.91215514951778109</v>
      </c>
      <c r="G74" s="31">
        <f t="shared" si="20"/>
        <v>0</v>
      </c>
      <c r="H74" s="198">
        <f>建設係数!S74</f>
        <v>1.0660105759250897</v>
      </c>
      <c r="I74" s="204"/>
      <c r="J74" s="32">
        <f t="shared" si="14"/>
        <v>0</v>
      </c>
      <c r="K74" s="32">
        <v>0</v>
      </c>
      <c r="L74" s="32">
        <f t="shared" si="15"/>
        <v>0</v>
      </c>
      <c r="M74" s="198">
        <f>埼玉係数!E74+埼玉係数!F74</f>
        <v>0.52840952876144009</v>
      </c>
      <c r="N74" s="32">
        <f t="shared" si="16"/>
        <v>0</v>
      </c>
      <c r="O74" s="35"/>
      <c r="P74" s="17"/>
      <c r="Q74" s="198">
        <f>埼玉係数!G74</f>
        <v>3.9000192683187959E-4</v>
      </c>
      <c r="R74" s="32">
        <f t="shared" si="17"/>
        <v>0</v>
      </c>
      <c r="S74" s="32">
        <f t="shared" si="18"/>
        <v>0</v>
      </c>
      <c r="T74" s="32">
        <v>0</v>
      </c>
      <c r="U74" s="32">
        <f t="shared" si="19"/>
        <v>0</v>
      </c>
      <c r="V74" s="202"/>
      <c r="W74" s="32">
        <f t="shared" si="21"/>
        <v>0</v>
      </c>
      <c r="X74" s="32">
        <f t="shared" si="22"/>
        <v>0</v>
      </c>
      <c r="Y74" s="32">
        <f t="shared" ref="Y74:Y112" si="24">SUM(V74:X74)</f>
        <v>0</v>
      </c>
      <c r="Z74" s="202"/>
      <c r="AA74" s="32">
        <f>W74*(1-建設係数!T74)</f>
        <v>0</v>
      </c>
      <c r="AB74" s="32">
        <f>X74*(1-建設係数!T74)</f>
        <v>0</v>
      </c>
      <c r="AC74" s="32">
        <f t="shared" si="23"/>
        <v>0</v>
      </c>
      <c r="AD74" s="433">
        <f>(I74+K74+T74)*埼玉係数!H74/1000</f>
        <v>0</v>
      </c>
      <c r="AE74" s="433">
        <f>(I74+K74+T74)*埼玉係数!I74/1000</f>
        <v>0</v>
      </c>
    </row>
    <row r="75" spans="1:31">
      <c r="A75" s="17"/>
      <c r="B75" s="194">
        <v>511</v>
      </c>
      <c r="C75" s="203" t="s">
        <v>69</v>
      </c>
      <c r="D75" s="204"/>
      <c r="E75" s="32">
        <f>DATA!BO75</f>
        <v>0</v>
      </c>
      <c r="F75" s="197">
        <f>埼玉係数!D75</f>
        <v>0.69398572294023664</v>
      </c>
      <c r="G75" s="31">
        <f t="shared" si="20"/>
        <v>0</v>
      </c>
      <c r="H75" s="198">
        <f>建設係数!S75</f>
        <v>1.0055168872643394</v>
      </c>
      <c r="I75" s="204"/>
      <c r="J75" s="32">
        <f t="shared" si="14"/>
        <v>0</v>
      </c>
      <c r="K75" s="32">
        <v>0</v>
      </c>
      <c r="L75" s="32">
        <f t="shared" si="15"/>
        <v>0</v>
      </c>
      <c r="M75" s="198">
        <f>埼玉係数!E75+埼玉係数!F75</f>
        <v>0.52947231467310174</v>
      </c>
      <c r="N75" s="32">
        <f t="shared" si="16"/>
        <v>0</v>
      </c>
      <c r="O75" s="35"/>
      <c r="P75" s="17"/>
      <c r="Q75" s="198">
        <f>埼玉係数!G75</f>
        <v>0.1552052028671109</v>
      </c>
      <c r="R75" s="32">
        <f t="shared" si="17"/>
        <v>0</v>
      </c>
      <c r="S75" s="32">
        <f t="shared" si="18"/>
        <v>0</v>
      </c>
      <c r="T75" s="32">
        <v>0</v>
      </c>
      <c r="U75" s="32">
        <f t="shared" si="19"/>
        <v>0</v>
      </c>
      <c r="V75" s="202"/>
      <c r="W75" s="32">
        <f t="shared" si="21"/>
        <v>0</v>
      </c>
      <c r="X75" s="32">
        <f t="shared" si="22"/>
        <v>0</v>
      </c>
      <c r="Y75" s="32">
        <f t="shared" si="24"/>
        <v>0</v>
      </c>
      <c r="Z75" s="202"/>
      <c r="AA75" s="32">
        <f>W75*(1-建設係数!T75)</f>
        <v>0</v>
      </c>
      <c r="AB75" s="32">
        <f>X75*(1-建設係数!T75)</f>
        <v>0</v>
      </c>
      <c r="AC75" s="32">
        <f t="shared" si="23"/>
        <v>0</v>
      </c>
      <c r="AD75" s="433">
        <f>(I75+K75+T75)*埼玉係数!H75/1000</f>
        <v>0</v>
      </c>
      <c r="AE75" s="433">
        <f>(I75+K75+T75)*埼玉係数!I75/1000</f>
        <v>0</v>
      </c>
    </row>
    <row r="76" spans="1:31">
      <c r="A76" s="17"/>
      <c r="B76" s="194">
        <v>531</v>
      </c>
      <c r="C76" s="203" t="s">
        <v>70</v>
      </c>
      <c r="D76" s="204"/>
      <c r="E76" s="32">
        <f>DATA!BO76</f>
        <v>0</v>
      </c>
      <c r="F76" s="197">
        <f>埼玉係数!D76</f>
        <v>0.65221868508678371</v>
      </c>
      <c r="G76" s="31">
        <f t="shared" si="20"/>
        <v>0</v>
      </c>
      <c r="H76" s="198">
        <f>建設係数!S76</f>
        <v>1.0319367342584416</v>
      </c>
      <c r="I76" s="204"/>
      <c r="J76" s="32">
        <f t="shared" si="14"/>
        <v>0</v>
      </c>
      <c r="K76" s="32">
        <v>0</v>
      </c>
      <c r="L76" s="32">
        <f t="shared" si="15"/>
        <v>0</v>
      </c>
      <c r="M76" s="198">
        <f>埼玉係数!E76+埼玉係数!F76</f>
        <v>0.56188434310146596</v>
      </c>
      <c r="N76" s="32">
        <f t="shared" si="16"/>
        <v>0</v>
      </c>
      <c r="O76" s="35"/>
      <c r="P76" s="17"/>
      <c r="Q76" s="198">
        <f>埼玉係数!G76</f>
        <v>5.0368500255080752E-2</v>
      </c>
      <c r="R76" s="32">
        <f t="shared" si="17"/>
        <v>0</v>
      </c>
      <c r="S76" s="32">
        <f t="shared" si="18"/>
        <v>0</v>
      </c>
      <c r="T76" s="32">
        <v>0</v>
      </c>
      <c r="U76" s="32">
        <f t="shared" si="19"/>
        <v>0</v>
      </c>
      <c r="V76" s="202"/>
      <c r="W76" s="32">
        <f t="shared" si="21"/>
        <v>0</v>
      </c>
      <c r="X76" s="32">
        <f t="shared" si="22"/>
        <v>0</v>
      </c>
      <c r="Y76" s="32">
        <f t="shared" si="24"/>
        <v>0</v>
      </c>
      <c r="Z76" s="202"/>
      <c r="AA76" s="32">
        <f>W76*(1-建設係数!T76)</f>
        <v>0</v>
      </c>
      <c r="AB76" s="32">
        <f>X76*(1-建設係数!T76)</f>
        <v>0</v>
      </c>
      <c r="AC76" s="32">
        <f t="shared" si="23"/>
        <v>0</v>
      </c>
      <c r="AD76" s="433">
        <f>(I76+K76+T76)*埼玉係数!H76/1000</f>
        <v>0</v>
      </c>
      <c r="AE76" s="433">
        <f>(I76+K76+T76)*埼玉係数!I76/1000</f>
        <v>0</v>
      </c>
    </row>
    <row r="77" spans="1:31">
      <c r="A77" s="17"/>
      <c r="B77" s="194">
        <v>551</v>
      </c>
      <c r="C77" s="203" t="s">
        <v>71</v>
      </c>
      <c r="D77" s="204"/>
      <c r="E77" s="32">
        <f>DATA!BO77</f>
        <v>0</v>
      </c>
      <c r="F77" s="197">
        <f>埼玉係数!D77</f>
        <v>0.91133923912981973</v>
      </c>
      <c r="G77" s="31">
        <f t="shared" si="20"/>
        <v>0</v>
      </c>
      <c r="H77" s="198">
        <f>建設係数!S77</f>
        <v>1.0666288762958778</v>
      </c>
      <c r="I77" s="204"/>
      <c r="J77" s="32">
        <f t="shared" si="14"/>
        <v>0</v>
      </c>
      <c r="K77" s="32">
        <v>0</v>
      </c>
      <c r="L77" s="32">
        <f t="shared" si="15"/>
        <v>0</v>
      </c>
      <c r="M77" s="198">
        <f>埼玉係数!E77+埼玉係数!F77</f>
        <v>0.36976150900343197</v>
      </c>
      <c r="N77" s="32">
        <f t="shared" si="16"/>
        <v>0</v>
      </c>
      <c r="O77" s="35"/>
      <c r="P77" s="17"/>
      <c r="Q77" s="198">
        <f>埼玉係数!G77</f>
        <v>1.3776035899246398E-3</v>
      </c>
      <c r="R77" s="32">
        <f t="shared" si="17"/>
        <v>0</v>
      </c>
      <c r="S77" s="32">
        <f t="shared" si="18"/>
        <v>0</v>
      </c>
      <c r="T77" s="32">
        <v>0</v>
      </c>
      <c r="U77" s="32">
        <f t="shared" si="19"/>
        <v>0</v>
      </c>
      <c r="V77" s="202"/>
      <c r="W77" s="32">
        <f t="shared" si="21"/>
        <v>0</v>
      </c>
      <c r="X77" s="32">
        <f t="shared" si="22"/>
        <v>0</v>
      </c>
      <c r="Y77" s="32">
        <f t="shared" si="24"/>
        <v>0</v>
      </c>
      <c r="Z77" s="202"/>
      <c r="AA77" s="32">
        <f>W77*(1-建設係数!T77)</f>
        <v>0</v>
      </c>
      <c r="AB77" s="32">
        <f>X77*(1-建設係数!T77)</f>
        <v>0</v>
      </c>
      <c r="AC77" s="32">
        <f t="shared" si="23"/>
        <v>0</v>
      </c>
      <c r="AD77" s="433">
        <f>(I77+K77+T77)*埼玉係数!H77/1000</f>
        <v>0</v>
      </c>
      <c r="AE77" s="433">
        <f>(I77+K77+T77)*埼玉係数!I77/1000</f>
        <v>0</v>
      </c>
    </row>
    <row r="78" spans="1:31">
      <c r="A78" s="17"/>
      <c r="B78" s="194">
        <v>552</v>
      </c>
      <c r="C78" s="203" t="s">
        <v>72</v>
      </c>
      <c r="D78" s="204"/>
      <c r="E78" s="32">
        <f>DATA!BO78</f>
        <v>0</v>
      </c>
      <c r="F78" s="197">
        <f>埼玉係数!D78</f>
        <v>0.99978130712294322</v>
      </c>
      <c r="G78" s="31">
        <f t="shared" si="20"/>
        <v>0</v>
      </c>
      <c r="H78" s="198">
        <f>建設係数!S78</f>
        <v>0.98942603746520574</v>
      </c>
      <c r="I78" s="204"/>
      <c r="J78" s="32">
        <f t="shared" si="14"/>
        <v>0</v>
      </c>
      <c r="K78" s="32">
        <v>0</v>
      </c>
      <c r="L78" s="32">
        <f t="shared" si="15"/>
        <v>0</v>
      </c>
      <c r="M78" s="198">
        <f>埼玉係数!E78+埼玉係数!F78</f>
        <v>0.42729707600584182</v>
      </c>
      <c r="N78" s="32">
        <f t="shared" si="16"/>
        <v>0</v>
      </c>
      <c r="O78" s="35"/>
      <c r="P78" s="17"/>
      <c r="Q78" s="198">
        <f>埼玉係数!G78</f>
        <v>3.8135303200468512E-2</v>
      </c>
      <c r="R78" s="32">
        <f t="shared" si="17"/>
        <v>0</v>
      </c>
      <c r="S78" s="32">
        <f t="shared" si="18"/>
        <v>0</v>
      </c>
      <c r="T78" s="32">
        <v>0</v>
      </c>
      <c r="U78" s="32">
        <f t="shared" si="19"/>
        <v>0</v>
      </c>
      <c r="V78" s="202"/>
      <c r="W78" s="32">
        <f t="shared" si="21"/>
        <v>0</v>
      </c>
      <c r="X78" s="32">
        <f t="shared" si="22"/>
        <v>0</v>
      </c>
      <c r="Y78" s="32">
        <f t="shared" si="24"/>
        <v>0</v>
      </c>
      <c r="Z78" s="202"/>
      <c r="AA78" s="32">
        <f>W78*(1-建設係数!T78)</f>
        <v>0</v>
      </c>
      <c r="AB78" s="32">
        <f>X78*(1-建設係数!T78)</f>
        <v>0</v>
      </c>
      <c r="AC78" s="32">
        <f t="shared" si="23"/>
        <v>0</v>
      </c>
      <c r="AD78" s="433">
        <f>(I78+K78+T78)*埼玉係数!H78/1000</f>
        <v>0</v>
      </c>
      <c r="AE78" s="433">
        <f>(I78+K78+T78)*埼玉係数!I78/1000</f>
        <v>0</v>
      </c>
    </row>
    <row r="79" spans="1:31">
      <c r="A79" s="17"/>
      <c r="B79" s="194">
        <v>553</v>
      </c>
      <c r="C79" s="203" t="s">
        <v>73</v>
      </c>
      <c r="D79" s="204"/>
      <c r="E79" s="32">
        <f>DATA!BO79</f>
        <v>0</v>
      </c>
      <c r="F79" s="197">
        <f>埼玉係数!D79</f>
        <v>1</v>
      </c>
      <c r="G79" s="31">
        <f t="shared" si="20"/>
        <v>0</v>
      </c>
      <c r="H79" s="198">
        <f>建設係数!S79</f>
        <v>0.98894096394350195</v>
      </c>
      <c r="I79" s="204"/>
      <c r="J79" s="32">
        <f t="shared" si="14"/>
        <v>0</v>
      </c>
      <c r="K79" s="32">
        <v>0</v>
      </c>
      <c r="L79" s="32">
        <f t="shared" si="15"/>
        <v>0</v>
      </c>
      <c r="M79" s="198">
        <f>埼玉係数!E79+埼玉係数!F79</f>
        <v>0.51836613204597326</v>
      </c>
      <c r="N79" s="32">
        <f t="shared" si="16"/>
        <v>0</v>
      </c>
      <c r="O79" s="35"/>
      <c r="P79" s="17"/>
      <c r="Q79" s="198">
        <f>埼玉係数!G79</f>
        <v>0.19725092698403221</v>
      </c>
      <c r="R79" s="32">
        <f t="shared" si="17"/>
        <v>0</v>
      </c>
      <c r="S79" s="32">
        <f t="shared" si="18"/>
        <v>0</v>
      </c>
      <c r="T79" s="32">
        <v>0</v>
      </c>
      <c r="U79" s="32">
        <f t="shared" si="19"/>
        <v>0</v>
      </c>
      <c r="V79" s="202"/>
      <c r="W79" s="32">
        <f t="shared" si="21"/>
        <v>0</v>
      </c>
      <c r="X79" s="32">
        <f t="shared" si="22"/>
        <v>0</v>
      </c>
      <c r="Y79" s="32">
        <f t="shared" si="24"/>
        <v>0</v>
      </c>
      <c r="Z79" s="202"/>
      <c r="AA79" s="32">
        <f>W79*(1-建設係数!T79)</f>
        <v>0</v>
      </c>
      <c r="AB79" s="32">
        <f>X79*(1-建設係数!T79)</f>
        <v>0</v>
      </c>
      <c r="AC79" s="32">
        <f t="shared" si="23"/>
        <v>0</v>
      </c>
      <c r="AD79" s="433">
        <f>(I79+K79+T79)*埼玉係数!H79/1000</f>
        <v>0</v>
      </c>
      <c r="AE79" s="433">
        <f>(I79+K79+T79)*埼玉係数!I79/1000</f>
        <v>0</v>
      </c>
    </row>
    <row r="80" spans="1:31">
      <c r="A80" s="17"/>
      <c r="B80" s="194">
        <v>571</v>
      </c>
      <c r="C80" s="203" t="s">
        <v>74</v>
      </c>
      <c r="D80" s="204"/>
      <c r="E80" s="32">
        <f>DATA!BO80</f>
        <v>0</v>
      </c>
      <c r="F80" s="197">
        <f>埼玉係数!D80</f>
        <v>0.40226365408134801</v>
      </c>
      <c r="G80" s="31">
        <f t="shared" si="20"/>
        <v>0</v>
      </c>
      <c r="H80" s="198">
        <f>建設係数!S80</f>
        <v>1.0182942664078762</v>
      </c>
      <c r="I80" s="204"/>
      <c r="J80" s="32">
        <f t="shared" si="14"/>
        <v>0</v>
      </c>
      <c r="K80" s="32">
        <v>0</v>
      </c>
      <c r="L80" s="32">
        <f t="shared" si="15"/>
        <v>0</v>
      </c>
      <c r="M80" s="198">
        <f>埼玉係数!E80+埼玉係数!F80</f>
        <v>0.28331832269118118</v>
      </c>
      <c r="N80" s="32">
        <f t="shared" si="16"/>
        <v>0</v>
      </c>
      <c r="O80" s="35"/>
      <c r="P80" s="17"/>
      <c r="Q80" s="198">
        <f>埼玉係数!G80</f>
        <v>2.4129027359255723E-2</v>
      </c>
      <c r="R80" s="32">
        <f t="shared" si="17"/>
        <v>0</v>
      </c>
      <c r="S80" s="32">
        <f t="shared" si="18"/>
        <v>0</v>
      </c>
      <c r="T80" s="32">
        <v>0</v>
      </c>
      <c r="U80" s="32">
        <f t="shared" si="19"/>
        <v>0</v>
      </c>
      <c r="V80" s="202"/>
      <c r="W80" s="32">
        <f t="shared" si="21"/>
        <v>0</v>
      </c>
      <c r="X80" s="32">
        <f t="shared" si="22"/>
        <v>0</v>
      </c>
      <c r="Y80" s="32">
        <f t="shared" si="24"/>
        <v>0</v>
      </c>
      <c r="Z80" s="202"/>
      <c r="AA80" s="32">
        <f>W80*(1-建設係数!T80)</f>
        <v>0</v>
      </c>
      <c r="AB80" s="32">
        <f>X80*(1-建設係数!T80)</f>
        <v>0</v>
      </c>
      <c r="AC80" s="32">
        <f t="shared" si="23"/>
        <v>0</v>
      </c>
      <c r="AD80" s="433">
        <f>(I80+K80+T80)*埼玉係数!H80/1000</f>
        <v>0</v>
      </c>
      <c r="AE80" s="433">
        <f>(I80+K80+T80)*埼玉係数!I80/1000</f>
        <v>0</v>
      </c>
    </row>
    <row r="81" spans="1:31">
      <c r="A81" s="17"/>
      <c r="B81" s="194">
        <v>572</v>
      </c>
      <c r="C81" s="203" t="s">
        <v>75</v>
      </c>
      <c r="D81" s="204"/>
      <c r="E81" s="32">
        <f>DATA!BO81</f>
        <v>0</v>
      </c>
      <c r="F81" s="197">
        <f>埼玉係数!D81</f>
        <v>0.45803115517433801</v>
      </c>
      <c r="G81" s="31">
        <f t="shared" si="20"/>
        <v>0</v>
      </c>
      <c r="H81" s="198">
        <f>建設係数!S81</f>
        <v>1.0997139324098191</v>
      </c>
      <c r="I81" s="204"/>
      <c r="J81" s="32">
        <f t="shared" si="14"/>
        <v>0</v>
      </c>
      <c r="K81" s="32">
        <v>0</v>
      </c>
      <c r="L81" s="32">
        <f t="shared" si="15"/>
        <v>0</v>
      </c>
      <c r="M81" s="198">
        <f>埼玉係数!E81+埼玉係数!F81</f>
        <v>0.55922453512261927</v>
      </c>
      <c r="N81" s="32">
        <f t="shared" si="16"/>
        <v>0</v>
      </c>
      <c r="O81" s="35"/>
      <c r="P81" s="17"/>
      <c r="Q81" s="198">
        <f>埼玉係数!G81</f>
        <v>1.9200902860708961E-2</v>
      </c>
      <c r="R81" s="32">
        <f t="shared" si="17"/>
        <v>0</v>
      </c>
      <c r="S81" s="32">
        <f t="shared" si="18"/>
        <v>0</v>
      </c>
      <c r="T81" s="32">
        <v>0</v>
      </c>
      <c r="U81" s="32">
        <f t="shared" si="19"/>
        <v>0</v>
      </c>
      <c r="V81" s="202"/>
      <c r="W81" s="32">
        <f t="shared" si="21"/>
        <v>0</v>
      </c>
      <c r="X81" s="32">
        <f t="shared" si="22"/>
        <v>0</v>
      </c>
      <c r="Y81" s="32">
        <f t="shared" si="24"/>
        <v>0</v>
      </c>
      <c r="Z81" s="202"/>
      <c r="AA81" s="32">
        <f>W81*(1-建設係数!T81)</f>
        <v>0</v>
      </c>
      <c r="AB81" s="32">
        <f>X81*(1-建設係数!T81)</f>
        <v>0</v>
      </c>
      <c r="AC81" s="32">
        <f t="shared" si="23"/>
        <v>0</v>
      </c>
      <c r="AD81" s="433">
        <f>(I81+K81+T81)*埼玉係数!H81/1000</f>
        <v>0</v>
      </c>
      <c r="AE81" s="433">
        <f>(I81+K81+T81)*埼玉係数!I81/1000</f>
        <v>0</v>
      </c>
    </row>
    <row r="82" spans="1:31">
      <c r="A82" s="17"/>
      <c r="B82" s="194">
        <v>573</v>
      </c>
      <c r="C82" s="203" t="s">
        <v>76</v>
      </c>
      <c r="D82" s="204"/>
      <c r="E82" s="32">
        <f>DATA!BO82</f>
        <v>0</v>
      </c>
      <c r="F82" s="197">
        <f>埼玉係数!D82</f>
        <v>1</v>
      </c>
      <c r="G82" s="31">
        <f t="shared" si="20"/>
        <v>0</v>
      </c>
      <c r="H82" s="198">
        <f>建設係数!S82</f>
        <v>1.0266896584206475</v>
      </c>
      <c r="I82" s="204"/>
      <c r="J82" s="32">
        <f t="shared" si="14"/>
        <v>0</v>
      </c>
      <c r="K82" s="32">
        <v>0</v>
      </c>
      <c r="L82" s="32">
        <f t="shared" si="15"/>
        <v>0</v>
      </c>
      <c r="M82" s="198">
        <f>埼玉係数!E82+埼玉係数!F82</f>
        <v>0</v>
      </c>
      <c r="N82" s="32">
        <f t="shared" si="16"/>
        <v>0</v>
      </c>
      <c r="O82" s="35"/>
      <c r="P82" s="17"/>
      <c r="Q82" s="198">
        <f>埼玉係数!G82</f>
        <v>0</v>
      </c>
      <c r="R82" s="32">
        <f t="shared" si="17"/>
        <v>0</v>
      </c>
      <c r="S82" s="32">
        <f t="shared" si="18"/>
        <v>0</v>
      </c>
      <c r="T82" s="32">
        <v>0</v>
      </c>
      <c r="U82" s="32">
        <f t="shared" si="19"/>
        <v>0</v>
      </c>
      <c r="V82" s="202"/>
      <c r="W82" s="32">
        <f t="shared" si="21"/>
        <v>0</v>
      </c>
      <c r="X82" s="32">
        <f t="shared" si="22"/>
        <v>0</v>
      </c>
      <c r="Y82" s="32">
        <f t="shared" si="24"/>
        <v>0</v>
      </c>
      <c r="Z82" s="202"/>
      <c r="AA82" s="32">
        <f>W82*(1-建設係数!T82)</f>
        <v>0</v>
      </c>
      <c r="AB82" s="32">
        <f>X82*(1-建設係数!T82)</f>
        <v>0</v>
      </c>
      <c r="AC82" s="32">
        <f t="shared" si="23"/>
        <v>0</v>
      </c>
      <c r="AD82" s="433">
        <f>(I82+K82+T82)*埼玉係数!H82/1000</f>
        <v>0</v>
      </c>
      <c r="AE82" s="433">
        <f>(I82+K82+T82)*埼玉係数!I82/1000</f>
        <v>0</v>
      </c>
    </row>
    <row r="83" spans="1:31">
      <c r="A83" s="17"/>
      <c r="B83" s="194">
        <v>574</v>
      </c>
      <c r="C83" s="203" t="s">
        <v>77</v>
      </c>
      <c r="D83" s="204"/>
      <c r="E83" s="32">
        <f>DATA!BO83</f>
        <v>0</v>
      </c>
      <c r="F83" s="197">
        <f>埼玉係数!D83</f>
        <v>2.3705675804371884E-3</v>
      </c>
      <c r="G83" s="31">
        <f t="shared" si="20"/>
        <v>0</v>
      </c>
      <c r="H83" s="198">
        <f>建設係数!S83</f>
        <v>1.023256985468471</v>
      </c>
      <c r="I83" s="204"/>
      <c r="J83" s="32">
        <f t="shared" si="14"/>
        <v>0</v>
      </c>
      <c r="K83" s="32">
        <v>0</v>
      </c>
      <c r="L83" s="32">
        <f t="shared" si="15"/>
        <v>0</v>
      </c>
      <c r="M83" s="198">
        <f>埼玉係数!E83+埼玉係数!F83</f>
        <v>0.21548430673111424</v>
      </c>
      <c r="N83" s="32">
        <f t="shared" si="16"/>
        <v>0</v>
      </c>
      <c r="O83" s="35"/>
      <c r="P83" s="17"/>
      <c r="Q83" s="198">
        <f>埼玉係数!G83</f>
        <v>4.8178241463284254E-4</v>
      </c>
      <c r="R83" s="32">
        <f t="shared" si="17"/>
        <v>0</v>
      </c>
      <c r="S83" s="32">
        <f t="shared" si="18"/>
        <v>0</v>
      </c>
      <c r="T83" s="32">
        <v>0</v>
      </c>
      <c r="U83" s="32">
        <f t="shared" si="19"/>
        <v>0</v>
      </c>
      <c r="V83" s="202"/>
      <c r="W83" s="32">
        <f t="shared" si="21"/>
        <v>0</v>
      </c>
      <c r="X83" s="32">
        <f t="shared" si="22"/>
        <v>0</v>
      </c>
      <c r="Y83" s="32">
        <f t="shared" si="24"/>
        <v>0</v>
      </c>
      <c r="Z83" s="202"/>
      <c r="AA83" s="32">
        <f>W83*(1-建設係数!T83)</f>
        <v>0</v>
      </c>
      <c r="AB83" s="32">
        <f>X83*(1-建設係数!T83)</f>
        <v>0</v>
      </c>
      <c r="AC83" s="32">
        <f t="shared" si="23"/>
        <v>0</v>
      </c>
      <c r="AD83" s="433">
        <f>(I83+K83+T83)*埼玉係数!H83/1000</f>
        <v>0</v>
      </c>
      <c r="AE83" s="433">
        <f>(I83+K83+T83)*埼玉係数!I83/1000</f>
        <v>0</v>
      </c>
    </row>
    <row r="84" spans="1:31">
      <c r="A84" s="17"/>
      <c r="B84" s="194">
        <v>575</v>
      </c>
      <c r="C84" s="203" t="s">
        <v>78</v>
      </c>
      <c r="D84" s="204"/>
      <c r="E84" s="32">
        <f>DATA!BO84</f>
        <v>0</v>
      </c>
      <c r="F84" s="197">
        <f>埼玉係数!D84</f>
        <v>2.0368516307380791E-3</v>
      </c>
      <c r="G84" s="31">
        <f t="shared" si="20"/>
        <v>0</v>
      </c>
      <c r="H84" s="198">
        <f>建設係数!S84</f>
        <v>1.0281489984471577</v>
      </c>
      <c r="I84" s="204"/>
      <c r="J84" s="32">
        <f t="shared" si="14"/>
        <v>0</v>
      </c>
      <c r="K84" s="32">
        <v>0</v>
      </c>
      <c r="L84" s="32">
        <f t="shared" si="15"/>
        <v>0</v>
      </c>
      <c r="M84" s="198">
        <f>埼玉係数!E84+埼玉係数!F84</f>
        <v>0.11890210098770179</v>
      </c>
      <c r="N84" s="32">
        <f t="shared" si="16"/>
        <v>0</v>
      </c>
      <c r="O84" s="35"/>
      <c r="P84" s="17"/>
      <c r="Q84" s="198">
        <f>埼玉係数!G84</f>
        <v>6.8165696779237603E-3</v>
      </c>
      <c r="R84" s="32">
        <f t="shared" si="17"/>
        <v>0</v>
      </c>
      <c r="S84" s="32">
        <f t="shared" si="18"/>
        <v>0</v>
      </c>
      <c r="T84" s="32">
        <v>0</v>
      </c>
      <c r="U84" s="32">
        <f t="shared" si="19"/>
        <v>0</v>
      </c>
      <c r="V84" s="202"/>
      <c r="W84" s="32">
        <f t="shared" si="21"/>
        <v>0</v>
      </c>
      <c r="X84" s="32">
        <f t="shared" si="22"/>
        <v>0</v>
      </c>
      <c r="Y84" s="32">
        <f t="shared" si="24"/>
        <v>0</v>
      </c>
      <c r="Z84" s="202"/>
      <c r="AA84" s="32">
        <f>W84*(1-建設係数!T84)</f>
        <v>0</v>
      </c>
      <c r="AB84" s="32">
        <f>X84*(1-建設係数!T84)</f>
        <v>0</v>
      </c>
      <c r="AC84" s="32">
        <f t="shared" si="23"/>
        <v>0</v>
      </c>
      <c r="AD84" s="433">
        <f>(I84+K84+T84)*埼玉係数!H84/1000</f>
        <v>0</v>
      </c>
      <c r="AE84" s="433">
        <f>(I84+K84+T84)*埼玉係数!I84/1000</f>
        <v>0</v>
      </c>
    </row>
    <row r="85" spans="1:31">
      <c r="A85" s="17"/>
      <c r="B85" s="194">
        <v>576</v>
      </c>
      <c r="C85" s="203" t="s">
        <v>79</v>
      </c>
      <c r="D85" s="204"/>
      <c r="E85" s="32">
        <f>DATA!BO85</f>
        <v>0</v>
      </c>
      <c r="F85" s="197">
        <f>埼玉係数!D85</f>
        <v>0.55895220534838652</v>
      </c>
      <c r="G85" s="31">
        <f t="shared" si="20"/>
        <v>0</v>
      </c>
      <c r="H85" s="198">
        <f>建設係数!S85</f>
        <v>1.1772963903332645</v>
      </c>
      <c r="I85" s="204"/>
      <c r="J85" s="32">
        <f t="shared" si="14"/>
        <v>0</v>
      </c>
      <c r="K85" s="32">
        <v>0</v>
      </c>
      <c r="L85" s="32">
        <f t="shared" si="15"/>
        <v>0</v>
      </c>
      <c r="M85" s="198">
        <f>埼玉係数!E85+埼玉係数!F85</f>
        <v>0.35453902402555509</v>
      </c>
      <c r="N85" s="32">
        <f t="shared" si="16"/>
        <v>0</v>
      </c>
      <c r="O85" s="35"/>
      <c r="P85" s="17"/>
      <c r="Q85" s="198">
        <f>埼玉係数!G85</f>
        <v>5.9493872634481214E-4</v>
      </c>
      <c r="R85" s="32">
        <f t="shared" si="17"/>
        <v>0</v>
      </c>
      <c r="S85" s="32">
        <f t="shared" si="18"/>
        <v>0</v>
      </c>
      <c r="T85" s="32">
        <v>0</v>
      </c>
      <c r="U85" s="32">
        <f t="shared" si="19"/>
        <v>0</v>
      </c>
      <c r="V85" s="202"/>
      <c r="W85" s="32">
        <f t="shared" si="21"/>
        <v>0</v>
      </c>
      <c r="X85" s="32">
        <f t="shared" si="22"/>
        <v>0</v>
      </c>
      <c r="Y85" s="32">
        <f t="shared" si="24"/>
        <v>0</v>
      </c>
      <c r="Z85" s="202"/>
      <c r="AA85" s="32">
        <f>W85*(1-建設係数!T85)</f>
        <v>0</v>
      </c>
      <c r="AB85" s="32">
        <f>X85*(1-建設係数!T85)</f>
        <v>0</v>
      </c>
      <c r="AC85" s="32">
        <f t="shared" si="23"/>
        <v>0</v>
      </c>
      <c r="AD85" s="433">
        <f>(I85+K85+T85)*埼玉係数!H85/1000</f>
        <v>0</v>
      </c>
      <c r="AE85" s="433">
        <f>(I85+K85+T85)*埼玉係数!I85/1000</f>
        <v>0</v>
      </c>
    </row>
    <row r="86" spans="1:31">
      <c r="A86" s="17"/>
      <c r="B86" s="194">
        <v>577</v>
      </c>
      <c r="C86" s="203" t="s">
        <v>80</v>
      </c>
      <c r="D86" s="204"/>
      <c r="E86" s="32">
        <f>DATA!BO86</f>
        <v>0</v>
      </c>
      <c r="F86" s="197">
        <f>埼玉係数!D86</f>
        <v>0.48557673339597607</v>
      </c>
      <c r="G86" s="31">
        <f t="shared" si="20"/>
        <v>0</v>
      </c>
      <c r="H86" s="198">
        <f>建設係数!S86</f>
        <v>1.0090092911053812</v>
      </c>
      <c r="I86" s="204"/>
      <c r="J86" s="32">
        <f t="shared" si="14"/>
        <v>0</v>
      </c>
      <c r="K86" s="32">
        <v>0</v>
      </c>
      <c r="L86" s="32">
        <f t="shared" si="15"/>
        <v>0</v>
      </c>
      <c r="M86" s="198">
        <f>埼玉係数!E86+埼玉係数!F86</f>
        <v>0.27836877182055553</v>
      </c>
      <c r="N86" s="32">
        <f t="shared" si="16"/>
        <v>0</v>
      </c>
      <c r="O86" s="35"/>
      <c r="P86" s="17"/>
      <c r="Q86" s="198">
        <f>埼玉係数!G86</f>
        <v>7.0375484786025673E-4</v>
      </c>
      <c r="R86" s="32">
        <f t="shared" si="17"/>
        <v>0</v>
      </c>
      <c r="S86" s="32">
        <f t="shared" si="18"/>
        <v>0</v>
      </c>
      <c r="T86" s="32">
        <v>0</v>
      </c>
      <c r="U86" s="32">
        <f t="shared" si="19"/>
        <v>0</v>
      </c>
      <c r="V86" s="202"/>
      <c r="W86" s="32">
        <f t="shared" si="21"/>
        <v>0</v>
      </c>
      <c r="X86" s="32">
        <f t="shared" si="22"/>
        <v>0</v>
      </c>
      <c r="Y86" s="32">
        <f t="shared" si="24"/>
        <v>0</v>
      </c>
      <c r="Z86" s="202"/>
      <c r="AA86" s="32">
        <f>W86*(1-建設係数!T86)</f>
        <v>0</v>
      </c>
      <c r="AB86" s="32">
        <f>X86*(1-建設係数!T86)</f>
        <v>0</v>
      </c>
      <c r="AC86" s="32">
        <f t="shared" si="23"/>
        <v>0</v>
      </c>
      <c r="AD86" s="433">
        <f>(I86+K86+T86)*埼玉係数!H86/1000</f>
        <v>0</v>
      </c>
      <c r="AE86" s="433">
        <f>(I86+K86+T86)*埼玉係数!I86/1000</f>
        <v>0</v>
      </c>
    </row>
    <row r="87" spans="1:31">
      <c r="A87" s="17"/>
      <c r="B87" s="194">
        <v>578</v>
      </c>
      <c r="C87" s="203" t="s">
        <v>81</v>
      </c>
      <c r="D87" s="204"/>
      <c r="E87" s="32">
        <f>DATA!BO87</f>
        <v>0</v>
      </c>
      <c r="F87" s="197">
        <f>埼玉係数!D87</f>
        <v>0.53276727084930819</v>
      </c>
      <c r="G87" s="31">
        <f t="shared" si="20"/>
        <v>0</v>
      </c>
      <c r="H87" s="198">
        <f>建設係数!S87</f>
        <v>1.0298484795264919</v>
      </c>
      <c r="I87" s="204"/>
      <c r="J87" s="32">
        <f t="shared" si="14"/>
        <v>0</v>
      </c>
      <c r="K87" s="32">
        <v>0</v>
      </c>
      <c r="L87" s="32">
        <f t="shared" si="15"/>
        <v>0</v>
      </c>
      <c r="M87" s="198">
        <f>埼玉係数!E87+埼玉係数!F87</f>
        <v>0.44413306985799472</v>
      </c>
      <c r="N87" s="32">
        <f t="shared" si="16"/>
        <v>0</v>
      </c>
      <c r="O87" s="35"/>
      <c r="P87" s="17"/>
      <c r="Q87" s="198">
        <f>埼玉係数!G87</f>
        <v>1.181355611326928E-2</v>
      </c>
      <c r="R87" s="32">
        <f t="shared" si="17"/>
        <v>0</v>
      </c>
      <c r="S87" s="32">
        <f t="shared" si="18"/>
        <v>0</v>
      </c>
      <c r="T87" s="32">
        <v>0</v>
      </c>
      <c r="U87" s="32">
        <f t="shared" si="19"/>
        <v>0</v>
      </c>
      <c r="V87" s="202"/>
      <c r="W87" s="32">
        <f t="shared" si="21"/>
        <v>0</v>
      </c>
      <c r="X87" s="32">
        <f t="shared" si="22"/>
        <v>0</v>
      </c>
      <c r="Y87" s="32">
        <f t="shared" si="24"/>
        <v>0</v>
      </c>
      <c r="Z87" s="202"/>
      <c r="AA87" s="32">
        <f>W87*(1-建設係数!T87)</f>
        <v>0</v>
      </c>
      <c r="AB87" s="32">
        <f>X87*(1-建設係数!T87)</f>
        <v>0</v>
      </c>
      <c r="AC87" s="32">
        <f t="shared" si="23"/>
        <v>0</v>
      </c>
      <c r="AD87" s="433">
        <f>(I87+K87+T87)*埼玉係数!H87/1000</f>
        <v>0</v>
      </c>
      <c r="AE87" s="433">
        <f>(I87+K87+T87)*埼玉係数!I87/1000</f>
        <v>0</v>
      </c>
    </row>
    <row r="88" spans="1:31">
      <c r="A88" s="17"/>
      <c r="B88" s="194">
        <v>579</v>
      </c>
      <c r="C88" s="203" t="s">
        <v>82</v>
      </c>
      <c r="D88" s="204"/>
      <c r="E88" s="32">
        <f>DATA!BO88</f>
        <v>0</v>
      </c>
      <c r="F88" s="197">
        <f>埼玉係数!D88</f>
        <v>0.95310895271243956</v>
      </c>
      <c r="G88" s="31">
        <f t="shared" si="20"/>
        <v>0</v>
      </c>
      <c r="H88" s="198">
        <f>建設係数!S88</f>
        <v>1.1174978971127241</v>
      </c>
      <c r="I88" s="204"/>
      <c r="J88" s="32">
        <f t="shared" si="14"/>
        <v>0</v>
      </c>
      <c r="K88" s="32">
        <v>0</v>
      </c>
      <c r="L88" s="32">
        <f t="shared" si="15"/>
        <v>0</v>
      </c>
      <c r="M88" s="198">
        <f>埼玉係数!E88+埼玉係数!F88</f>
        <v>0.67173496409260369</v>
      </c>
      <c r="N88" s="32">
        <f t="shared" si="16"/>
        <v>0</v>
      </c>
      <c r="O88" s="35"/>
      <c r="P88" s="17"/>
      <c r="Q88" s="198">
        <f>埼玉係数!G88</f>
        <v>6.1821654650354304E-4</v>
      </c>
      <c r="R88" s="32">
        <f t="shared" si="17"/>
        <v>0</v>
      </c>
      <c r="S88" s="32">
        <f t="shared" si="18"/>
        <v>0</v>
      </c>
      <c r="T88" s="32">
        <v>0</v>
      </c>
      <c r="U88" s="32">
        <f t="shared" si="19"/>
        <v>0</v>
      </c>
      <c r="V88" s="202"/>
      <c r="W88" s="32">
        <f t="shared" si="21"/>
        <v>0</v>
      </c>
      <c r="X88" s="32">
        <f t="shared" si="22"/>
        <v>0</v>
      </c>
      <c r="Y88" s="32">
        <f t="shared" si="24"/>
        <v>0</v>
      </c>
      <c r="Z88" s="202"/>
      <c r="AA88" s="32">
        <f>W88*(1-建設係数!T88)</f>
        <v>0</v>
      </c>
      <c r="AB88" s="32">
        <f>X88*(1-建設係数!T88)</f>
        <v>0</v>
      </c>
      <c r="AC88" s="32">
        <f t="shared" si="23"/>
        <v>0</v>
      </c>
      <c r="AD88" s="433">
        <f>(I88+K88+T88)*埼玉係数!H88/1000</f>
        <v>0</v>
      </c>
      <c r="AE88" s="433">
        <f>(I88+K88+T88)*埼玉係数!I88/1000</f>
        <v>0</v>
      </c>
    </row>
    <row r="89" spans="1:31">
      <c r="A89" s="17"/>
      <c r="B89" s="194">
        <v>591</v>
      </c>
      <c r="C89" s="203" t="s">
        <v>83</v>
      </c>
      <c r="D89" s="204"/>
      <c r="E89" s="32">
        <f>DATA!BO89</f>
        <v>0</v>
      </c>
      <c r="F89" s="197">
        <f>埼玉係数!D89</f>
        <v>0.65916508886688407</v>
      </c>
      <c r="G89" s="31">
        <f t="shared" si="20"/>
        <v>0</v>
      </c>
      <c r="H89" s="198">
        <f>建設係数!S89</f>
        <v>0.93254410568839985</v>
      </c>
      <c r="I89" s="204"/>
      <c r="J89" s="32">
        <f t="shared" si="14"/>
        <v>0</v>
      </c>
      <c r="K89" s="32">
        <v>0</v>
      </c>
      <c r="L89" s="32">
        <f t="shared" si="15"/>
        <v>0</v>
      </c>
      <c r="M89" s="198">
        <f>埼玉係数!E89+埼玉係数!F89</f>
        <v>0.28275476691597956</v>
      </c>
      <c r="N89" s="32">
        <f t="shared" si="16"/>
        <v>0</v>
      </c>
      <c r="O89" s="35"/>
      <c r="P89" s="17"/>
      <c r="Q89" s="198">
        <f>埼玉係数!G89</f>
        <v>2.8507195932862002E-2</v>
      </c>
      <c r="R89" s="32">
        <f t="shared" si="17"/>
        <v>0</v>
      </c>
      <c r="S89" s="32">
        <f t="shared" si="18"/>
        <v>0</v>
      </c>
      <c r="T89" s="32">
        <v>0</v>
      </c>
      <c r="U89" s="32">
        <f t="shared" si="19"/>
        <v>0</v>
      </c>
      <c r="V89" s="202"/>
      <c r="W89" s="32">
        <f t="shared" si="21"/>
        <v>0</v>
      </c>
      <c r="X89" s="32">
        <f t="shared" si="22"/>
        <v>0</v>
      </c>
      <c r="Y89" s="32">
        <f t="shared" si="24"/>
        <v>0</v>
      </c>
      <c r="Z89" s="202"/>
      <c r="AA89" s="32">
        <f>W89*(1-建設係数!T89)</f>
        <v>0</v>
      </c>
      <c r="AB89" s="32">
        <f>X89*(1-建設係数!T89)</f>
        <v>0</v>
      </c>
      <c r="AC89" s="32">
        <f t="shared" si="23"/>
        <v>0</v>
      </c>
      <c r="AD89" s="433">
        <f>(I89+K89+T89)*埼玉係数!H89/1000</f>
        <v>0</v>
      </c>
      <c r="AE89" s="433">
        <f>(I89+K89+T89)*埼玉係数!I89/1000</f>
        <v>0</v>
      </c>
    </row>
    <row r="90" spans="1:31">
      <c r="A90" s="17"/>
      <c r="B90" s="194">
        <v>592</v>
      </c>
      <c r="C90" s="203" t="s">
        <v>84</v>
      </c>
      <c r="D90" s="204"/>
      <c r="E90" s="32">
        <f>DATA!BO90</f>
        <v>0</v>
      </c>
      <c r="F90" s="197">
        <f>埼玉係数!D90</f>
        <v>0.42052090644560014</v>
      </c>
      <c r="G90" s="31">
        <f t="shared" si="20"/>
        <v>0</v>
      </c>
      <c r="H90" s="198">
        <f>建設係数!S90</f>
        <v>1.0429375865029142</v>
      </c>
      <c r="I90" s="204"/>
      <c r="J90" s="32">
        <f t="shared" si="14"/>
        <v>0</v>
      </c>
      <c r="K90" s="32">
        <v>0</v>
      </c>
      <c r="L90" s="32">
        <f t="shared" si="15"/>
        <v>0</v>
      </c>
      <c r="M90" s="198">
        <f>埼玉係数!E90+埼玉係数!F90</f>
        <v>0.34764210716689059</v>
      </c>
      <c r="N90" s="32">
        <f t="shared" si="16"/>
        <v>0</v>
      </c>
      <c r="O90" s="35"/>
      <c r="P90" s="17"/>
      <c r="Q90" s="198">
        <f>埼玉係数!G90</f>
        <v>4.8242729125376766E-3</v>
      </c>
      <c r="R90" s="32">
        <f t="shared" si="17"/>
        <v>0</v>
      </c>
      <c r="S90" s="32">
        <f t="shared" si="18"/>
        <v>0</v>
      </c>
      <c r="T90" s="32">
        <v>0</v>
      </c>
      <c r="U90" s="32">
        <f t="shared" si="19"/>
        <v>0</v>
      </c>
      <c r="V90" s="202"/>
      <c r="W90" s="32">
        <f t="shared" si="21"/>
        <v>0</v>
      </c>
      <c r="X90" s="32">
        <f t="shared" si="22"/>
        <v>0</v>
      </c>
      <c r="Y90" s="32">
        <f t="shared" si="24"/>
        <v>0</v>
      </c>
      <c r="Z90" s="202"/>
      <c r="AA90" s="32">
        <f>W90*(1-建設係数!T90)</f>
        <v>0</v>
      </c>
      <c r="AB90" s="32">
        <f>X90*(1-建設係数!T90)</f>
        <v>0</v>
      </c>
      <c r="AC90" s="32">
        <f t="shared" si="23"/>
        <v>0</v>
      </c>
      <c r="AD90" s="433">
        <f>(I90+K90+T90)*埼玉係数!H90/1000</f>
        <v>0</v>
      </c>
      <c r="AE90" s="433">
        <f>(I90+K90+T90)*埼玉係数!I90/1000</f>
        <v>0</v>
      </c>
    </row>
    <row r="91" spans="1:31">
      <c r="A91" s="17"/>
      <c r="B91" s="194">
        <v>593</v>
      </c>
      <c r="C91" s="203" t="s">
        <v>85</v>
      </c>
      <c r="D91" s="204"/>
      <c r="E91" s="32">
        <f>DATA!BO91</f>
        <v>0</v>
      </c>
      <c r="F91" s="197">
        <f>埼玉係数!D91</f>
        <v>0.14994159138414165</v>
      </c>
      <c r="G91" s="31">
        <f t="shared" si="20"/>
        <v>0</v>
      </c>
      <c r="H91" s="198">
        <f>建設係数!S91</f>
        <v>1.0458052771621891</v>
      </c>
      <c r="I91" s="204"/>
      <c r="J91" s="32">
        <f t="shared" si="14"/>
        <v>0</v>
      </c>
      <c r="K91" s="32">
        <v>0</v>
      </c>
      <c r="L91" s="32">
        <f t="shared" si="15"/>
        <v>0</v>
      </c>
      <c r="M91" s="198">
        <f>埼玉係数!E91+埼玉係数!F91</f>
        <v>0.45371864429398623</v>
      </c>
      <c r="N91" s="32">
        <f t="shared" si="16"/>
        <v>0</v>
      </c>
      <c r="O91" s="35"/>
      <c r="P91" s="17"/>
      <c r="Q91" s="198">
        <f>埼玉係数!G91</f>
        <v>2.7290136371545337E-3</v>
      </c>
      <c r="R91" s="32">
        <f t="shared" si="17"/>
        <v>0</v>
      </c>
      <c r="S91" s="32">
        <f t="shared" si="18"/>
        <v>0</v>
      </c>
      <c r="T91" s="32">
        <v>0</v>
      </c>
      <c r="U91" s="32">
        <f t="shared" si="19"/>
        <v>0</v>
      </c>
      <c r="V91" s="202"/>
      <c r="W91" s="32">
        <f t="shared" si="21"/>
        <v>0</v>
      </c>
      <c r="X91" s="32">
        <f t="shared" si="22"/>
        <v>0</v>
      </c>
      <c r="Y91" s="32">
        <f t="shared" si="24"/>
        <v>0</v>
      </c>
      <c r="Z91" s="202"/>
      <c r="AA91" s="32">
        <f>W91*(1-建設係数!T91)</f>
        <v>0</v>
      </c>
      <c r="AB91" s="32">
        <f>X91*(1-建設係数!T91)</f>
        <v>0</v>
      </c>
      <c r="AC91" s="32">
        <f t="shared" si="23"/>
        <v>0</v>
      </c>
      <c r="AD91" s="433">
        <f>(I91+K91+T91)*埼玉係数!H91/1000</f>
        <v>0</v>
      </c>
      <c r="AE91" s="433">
        <f>(I91+K91+T91)*埼玉係数!I91/1000</f>
        <v>0</v>
      </c>
    </row>
    <row r="92" spans="1:31">
      <c r="A92" s="17"/>
      <c r="B92" s="194">
        <v>594</v>
      </c>
      <c r="C92" s="203" t="s">
        <v>86</v>
      </c>
      <c r="D92" s="204"/>
      <c r="E92" s="32">
        <f>DATA!BO92</f>
        <v>0</v>
      </c>
      <c r="F92" s="197">
        <f>埼玉係数!D92</f>
        <v>7.9533817118407901E-3</v>
      </c>
      <c r="G92" s="31">
        <f t="shared" si="20"/>
        <v>0</v>
      </c>
      <c r="H92" s="198">
        <f>建設係数!S92</f>
        <v>1.0127547216054087</v>
      </c>
      <c r="I92" s="204"/>
      <c r="J92" s="32">
        <f t="shared" si="14"/>
        <v>0</v>
      </c>
      <c r="K92" s="32">
        <v>0</v>
      </c>
      <c r="L92" s="32">
        <f t="shared" si="15"/>
        <v>0</v>
      </c>
      <c r="M92" s="198">
        <f>埼玉係数!E92+埼玉係数!F92</f>
        <v>0.18018034131360366</v>
      </c>
      <c r="N92" s="32">
        <f t="shared" si="16"/>
        <v>0</v>
      </c>
      <c r="O92" s="35"/>
      <c r="P92" s="17"/>
      <c r="Q92" s="198">
        <f>埼玉係数!G92</f>
        <v>3.7367999511487902E-3</v>
      </c>
      <c r="R92" s="32">
        <f t="shared" si="17"/>
        <v>0</v>
      </c>
      <c r="S92" s="32">
        <f t="shared" si="18"/>
        <v>0</v>
      </c>
      <c r="T92" s="32">
        <v>0</v>
      </c>
      <c r="U92" s="32">
        <f t="shared" si="19"/>
        <v>0</v>
      </c>
      <c r="V92" s="202"/>
      <c r="W92" s="32">
        <f t="shared" si="21"/>
        <v>0</v>
      </c>
      <c r="X92" s="32">
        <f t="shared" si="22"/>
        <v>0</v>
      </c>
      <c r="Y92" s="32">
        <f t="shared" si="24"/>
        <v>0</v>
      </c>
      <c r="Z92" s="202"/>
      <c r="AA92" s="32">
        <f>W92*(1-建設係数!T92)</f>
        <v>0</v>
      </c>
      <c r="AB92" s="32">
        <f>X92*(1-建設係数!T92)</f>
        <v>0</v>
      </c>
      <c r="AC92" s="32">
        <f t="shared" si="23"/>
        <v>0</v>
      </c>
      <c r="AD92" s="433">
        <f>(I92+K92+T92)*埼玉係数!H92/1000</f>
        <v>0</v>
      </c>
      <c r="AE92" s="433">
        <f>(I92+K92+T92)*埼玉係数!I92/1000</f>
        <v>0</v>
      </c>
    </row>
    <row r="93" spans="1:31">
      <c r="A93" s="17"/>
      <c r="B93" s="194">
        <v>595</v>
      </c>
      <c r="C93" s="203" t="s">
        <v>87</v>
      </c>
      <c r="D93" s="204"/>
      <c r="E93" s="32">
        <f>DATA!BO93</f>
        <v>0</v>
      </c>
      <c r="F93" s="197">
        <f>埼玉係数!D93</f>
        <v>0.17591112421915622</v>
      </c>
      <c r="G93" s="31">
        <f t="shared" si="20"/>
        <v>0</v>
      </c>
      <c r="H93" s="198">
        <f>建設係数!S93</f>
        <v>1.0302529158067364</v>
      </c>
      <c r="I93" s="204"/>
      <c r="J93" s="32">
        <f t="shared" si="14"/>
        <v>0</v>
      </c>
      <c r="K93" s="32">
        <v>0</v>
      </c>
      <c r="L93" s="32">
        <f t="shared" si="15"/>
        <v>0</v>
      </c>
      <c r="M93" s="198">
        <f>埼玉係数!E93+埼玉係数!F93</f>
        <v>0.3209294682637428</v>
      </c>
      <c r="N93" s="32">
        <f t="shared" si="16"/>
        <v>0</v>
      </c>
      <c r="O93" s="35"/>
      <c r="P93" s="17"/>
      <c r="Q93" s="198">
        <f>埼玉係数!G93</f>
        <v>3.0247763278954832E-3</v>
      </c>
      <c r="R93" s="32">
        <f t="shared" si="17"/>
        <v>0</v>
      </c>
      <c r="S93" s="32">
        <f t="shared" si="18"/>
        <v>0</v>
      </c>
      <c r="T93" s="32">
        <v>0</v>
      </c>
      <c r="U93" s="32">
        <f t="shared" si="19"/>
        <v>0</v>
      </c>
      <c r="V93" s="202"/>
      <c r="W93" s="32">
        <f t="shared" si="21"/>
        <v>0</v>
      </c>
      <c r="X93" s="32">
        <f t="shared" si="22"/>
        <v>0</v>
      </c>
      <c r="Y93" s="32">
        <f t="shared" si="24"/>
        <v>0</v>
      </c>
      <c r="Z93" s="202"/>
      <c r="AA93" s="32">
        <f>W93*(1-建設係数!T93)</f>
        <v>0</v>
      </c>
      <c r="AB93" s="32">
        <f>X93*(1-建設係数!T93)</f>
        <v>0</v>
      </c>
      <c r="AC93" s="32">
        <f t="shared" si="23"/>
        <v>0</v>
      </c>
      <c r="AD93" s="433">
        <f>(I93+K93+T93)*埼玉係数!H93/1000</f>
        <v>0</v>
      </c>
      <c r="AE93" s="433">
        <f>(I93+K93+T93)*埼玉係数!I93/1000</f>
        <v>0</v>
      </c>
    </row>
    <row r="94" spans="1:31">
      <c r="A94" s="17"/>
      <c r="B94" s="194">
        <v>611</v>
      </c>
      <c r="C94" s="203" t="s">
        <v>88</v>
      </c>
      <c r="D94" s="204"/>
      <c r="E94" s="32">
        <f>DATA!BO94</f>
        <v>0</v>
      </c>
      <c r="F94" s="197">
        <f>埼玉係数!D94</f>
        <v>1</v>
      </c>
      <c r="G94" s="31">
        <f t="shared" si="20"/>
        <v>0</v>
      </c>
      <c r="H94" s="198">
        <f>建設係数!S94</f>
        <v>1.0422022200323366</v>
      </c>
      <c r="I94" s="204"/>
      <c r="J94" s="32">
        <f t="shared" si="14"/>
        <v>0</v>
      </c>
      <c r="K94" s="32">
        <v>0</v>
      </c>
      <c r="L94" s="32">
        <f t="shared" si="15"/>
        <v>0</v>
      </c>
      <c r="M94" s="198">
        <f>埼玉係数!E94+埼玉係数!F94</f>
        <v>0.36360236959080738</v>
      </c>
      <c r="N94" s="32">
        <f t="shared" si="16"/>
        <v>0</v>
      </c>
      <c r="O94" s="35"/>
      <c r="P94" s="17"/>
      <c r="Q94" s="198">
        <f>埼玉係数!G94</f>
        <v>3.4146547559548075E-3</v>
      </c>
      <c r="R94" s="32">
        <f t="shared" si="17"/>
        <v>0</v>
      </c>
      <c r="S94" s="32">
        <f t="shared" si="18"/>
        <v>0</v>
      </c>
      <c r="T94" s="32">
        <v>0</v>
      </c>
      <c r="U94" s="32">
        <f t="shared" si="19"/>
        <v>0</v>
      </c>
      <c r="V94" s="202"/>
      <c r="W94" s="32">
        <f t="shared" si="21"/>
        <v>0</v>
      </c>
      <c r="X94" s="32">
        <f t="shared" si="22"/>
        <v>0</v>
      </c>
      <c r="Y94" s="32">
        <f t="shared" si="24"/>
        <v>0</v>
      </c>
      <c r="Z94" s="202"/>
      <c r="AA94" s="32">
        <f>W94*(1-建設係数!T94)</f>
        <v>0</v>
      </c>
      <c r="AB94" s="32">
        <f>X94*(1-建設係数!T94)</f>
        <v>0</v>
      </c>
      <c r="AC94" s="32">
        <f t="shared" si="23"/>
        <v>0</v>
      </c>
      <c r="AD94" s="433">
        <f>(I94+K94+T94)*埼玉係数!H94/1000</f>
        <v>0</v>
      </c>
      <c r="AE94" s="433">
        <f>(I94+K94+T94)*埼玉係数!I94/1000</f>
        <v>0</v>
      </c>
    </row>
    <row r="95" spans="1:31">
      <c r="A95" s="17"/>
      <c r="B95" s="194">
        <v>631</v>
      </c>
      <c r="C95" s="203" t="s">
        <v>89</v>
      </c>
      <c r="D95" s="204"/>
      <c r="E95" s="32">
        <f>DATA!BO95</f>
        <v>0</v>
      </c>
      <c r="F95" s="197">
        <f>埼玉係数!D95</f>
        <v>0.7477433498707633</v>
      </c>
      <c r="G95" s="31">
        <f t="shared" si="20"/>
        <v>0</v>
      </c>
      <c r="H95" s="198">
        <f>建設係数!S95</f>
        <v>1.0078013765321219</v>
      </c>
      <c r="I95" s="204"/>
      <c r="J95" s="32">
        <f t="shared" si="14"/>
        <v>0</v>
      </c>
      <c r="K95" s="32">
        <v>0</v>
      </c>
      <c r="L95" s="32">
        <f t="shared" si="15"/>
        <v>0</v>
      </c>
      <c r="M95" s="198">
        <f>埼玉係数!E95+埼玉係数!F95</f>
        <v>0.6082116649070648</v>
      </c>
      <c r="N95" s="32">
        <f t="shared" si="16"/>
        <v>0</v>
      </c>
      <c r="O95" s="35"/>
      <c r="P95" s="17"/>
      <c r="Q95" s="198">
        <f>埼玉係数!G95</f>
        <v>2.8545895266414194E-2</v>
      </c>
      <c r="R95" s="32">
        <f t="shared" si="17"/>
        <v>0</v>
      </c>
      <c r="S95" s="32">
        <f t="shared" si="18"/>
        <v>0</v>
      </c>
      <c r="T95" s="32">
        <v>0</v>
      </c>
      <c r="U95" s="32">
        <f t="shared" si="19"/>
        <v>0</v>
      </c>
      <c r="V95" s="202"/>
      <c r="W95" s="32">
        <f t="shared" si="21"/>
        <v>0</v>
      </c>
      <c r="X95" s="32">
        <f t="shared" si="22"/>
        <v>0</v>
      </c>
      <c r="Y95" s="32">
        <f t="shared" si="24"/>
        <v>0</v>
      </c>
      <c r="Z95" s="202"/>
      <c r="AA95" s="32">
        <f>W95*(1-建設係数!T95)</f>
        <v>0</v>
      </c>
      <c r="AB95" s="32">
        <f>X95*(1-建設係数!T95)</f>
        <v>0</v>
      </c>
      <c r="AC95" s="32">
        <f t="shared" si="23"/>
        <v>0</v>
      </c>
      <c r="AD95" s="433">
        <f>(I95+K95+T95)*埼玉係数!H95/1000</f>
        <v>0</v>
      </c>
      <c r="AE95" s="433">
        <f>(I95+K95+T95)*埼玉係数!I95/1000</f>
        <v>0</v>
      </c>
    </row>
    <row r="96" spans="1:31">
      <c r="A96" s="17"/>
      <c r="B96" s="194">
        <v>632</v>
      </c>
      <c r="C96" s="203" t="s">
        <v>90</v>
      </c>
      <c r="D96" s="204"/>
      <c r="E96" s="32">
        <f>DATA!BO96</f>
        <v>0</v>
      </c>
      <c r="F96" s="197">
        <f>埼玉係数!D96</f>
        <v>0.8929262008580916</v>
      </c>
      <c r="G96" s="31">
        <f t="shared" si="20"/>
        <v>0</v>
      </c>
      <c r="H96" s="198">
        <f>建設係数!S96</f>
        <v>1.0294610105460382</v>
      </c>
      <c r="I96" s="204"/>
      <c r="J96" s="32">
        <f t="shared" si="14"/>
        <v>0</v>
      </c>
      <c r="K96" s="32">
        <v>0</v>
      </c>
      <c r="L96" s="32">
        <f t="shared" si="15"/>
        <v>0</v>
      </c>
      <c r="M96" s="198">
        <f>埼玉係数!E96+埼玉係数!F96</f>
        <v>0.458474854269313</v>
      </c>
      <c r="N96" s="32">
        <f t="shared" si="16"/>
        <v>0</v>
      </c>
      <c r="O96" s="35"/>
      <c r="P96" s="17"/>
      <c r="Q96" s="198">
        <f>埼玉係数!G96</f>
        <v>0</v>
      </c>
      <c r="R96" s="32">
        <f t="shared" si="17"/>
        <v>0</v>
      </c>
      <c r="S96" s="32">
        <f t="shared" si="18"/>
        <v>0</v>
      </c>
      <c r="T96" s="32">
        <v>0</v>
      </c>
      <c r="U96" s="32">
        <f t="shared" si="19"/>
        <v>0</v>
      </c>
      <c r="V96" s="202"/>
      <c r="W96" s="32">
        <f t="shared" si="21"/>
        <v>0</v>
      </c>
      <c r="X96" s="32">
        <f t="shared" si="22"/>
        <v>0</v>
      </c>
      <c r="Y96" s="32">
        <f t="shared" si="24"/>
        <v>0</v>
      </c>
      <c r="Z96" s="202"/>
      <c r="AA96" s="32">
        <f>W96*(1-建設係数!T96)</f>
        <v>0</v>
      </c>
      <c r="AB96" s="32">
        <f>X96*(1-建設係数!T96)</f>
        <v>0</v>
      </c>
      <c r="AC96" s="32">
        <f t="shared" si="23"/>
        <v>0</v>
      </c>
      <c r="AD96" s="433">
        <f>(I96+K96+T96)*埼玉係数!H96/1000</f>
        <v>0</v>
      </c>
      <c r="AE96" s="433">
        <f>(I96+K96+T96)*埼玉係数!I96/1000</f>
        <v>0</v>
      </c>
    </row>
    <row r="97" spans="1:31">
      <c r="A97" s="17"/>
      <c r="B97" s="194">
        <v>641</v>
      </c>
      <c r="C97" s="203" t="s">
        <v>91</v>
      </c>
      <c r="D97" s="204"/>
      <c r="E97" s="32">
        <f>DATA!BO97</f>
        <v>0</v>
      </c>
      <c r="F97" s="197">
        <f>埼玉係数!D97</f>
        <v>0.88674054310097117</v>
      </c>
      <c r="G97" s="31">
        <f t="shared" si="20"/>
        <v>0</v>
      </c>
      <c r="H97" s="198">
        <f>建設係数!S97</f>
        <v>1.0914558897229967</v>
      </c>
      <c r="I97" s="204"/>
      <c r="J97" s="32">
        <f t="shared" si="14"/>
        <v>0</v>
      </c>
      <c r="K97" s="32">
        <v>0</v>
      </c>
      <c r="L97" s="32">
        <f t="shared" si="15"/>
        <v>0</v>
      </c>
      <c r="M97" s="198">
        <f>埼玉係数!E97+埼玉係数!F97</f>
        <v>0.49102529392265498</v>
      </c>
      <c r="N97" s="32">
        <f t="shared" si="16"/>
        <v>0</v>
      </c>
      <c r="O97" s="35"/>
      <c r="P97" s="17"/>
      <c r="Q97" s="198">
        <f>埼玉係数!G97</f>
        <v>3.1945021476705991E-2</v>
      </c>
      <c r="R97" s="32">
        <f t="shared" si="17"/>
        <v>0</v>
      </c>
      <c r="S97" s="32">
        <f t="shared" si="18"/>
        <v>0</v>
      </c>
      <c r="T97" s="32">
        <v>0</v>
      </c>
      <c r="U97" s="32">
        <f t="shared" si="19"/>
        <v>0</v>
      </c>
      <c r="V97" s="202"/>
      <c r="W97" s="32">
        <f t="shared" si="21"/>
        <v>0</v>
      </c>
      <c r="X97" s="32">
        <f t="shared" si="22"/>
        <v>0</v>
      </c>
      <c r="Y97" s="32">
        <f t="shared" si="24"/>
        <v>0</v>
      </c>
      <c r="Z97" s="202"/>
      <c r="AA97" s="32">
        <f>W97*(1-建設係数!T97)</f>
        <v>0</v>
      </c>
      <c r="AB97" s="32">
        <f>X97*(1-建設係数!T97)</f>
        <v>0</v>
      </c>
      <c r="AC97" s="32">
        <f t="shared" si="23"/>
        <v>0</v>
      </c>
      <c r="AD97" s="433">
        <f>(I97+K97+T97)*埼玉係数!H97/1000</f>
        <v>0</v>
      </c>
      <c r="AE97" s="433">
        <f>(I97+K97+T97)*埼玉係数!I97/1000</f>
        <v>0</v>
      </c>
    </row>
    <row r="98" spans="1:31">
      <c r="A98" s="17"/>
      <c r="B98" s="194">
        <v>642</v>
      </c>
      <c r="C98" s="203" t="s">
        <v>92</v>
      </c>
      <c r="D98" s="204"/>
      <c r="E98" s="32">
        <f>DATA!BO98</f>
        <v>0</v>
      </c>
      <c r="F98" s="197">
        <f>埼玉係数!D98</f>
        <v>0.69228221635414489</v>
      </c>
      <c r="G98" s="31">
        <f t="shared" si="20"/>
        <v>0</v>
      </c>
      <c r="H98" s="198">
        <f>建設係数!S98</f>
        <v>1.0914560751813873</v>
      </c>
      <c r="I98" s="204"/>
      <c r="J98" s="32">
        <f t="shared" si="14"/>
        <v>0</v>
      </c>
      <c r="K98" s="32">
        <v>0</v>
      </c>
      <c r="L98" s="32">
        <f t="shared" si="15"/>
        <v>0</v>
      </c>
      <c r="M98" s="198">
        <f>埼玉係数!E98+埼玉係数!F98</f>
        <v>0.56227528633597335</v>
      </c>
      <c r="N98" s="32">
        <f t="shared" si="16"/>
        <v>0</v>
      </c>
      <c r="O98" s="35"/>
      <c r="P98" s="17"/>
      <c r="Q98" s="198">
        <f>埼玉係数!G98</f>
        <v>5.1553719126798923E-4</v>
      </c>
      <c r="R98" s="32">
        <f t="shared" si="17"/>
        <v>0</v>
      </c>
      <c r="S98" s="32">
        <f t="shared" si="18"/>
        <v>0</v>
      </c>
      <c r="T98" s="32">
        <v>0</v>
      </c>
      <c r="U98" s="32">
        <f t="shared" si="19"/>
        <v>0</v>
      </c>
      <c r="V98" s="202"/>
      <c r="W98" s="32">
        <f t="shared" si="21"/>
        <v>0</v>
      </c>
      <c r="X98" s="32">
        <f t="shared" si="22"/>
        <v>0</v>
      </c>
      <c r="Y98" s="32">
        <f t="shared" si="24"/>
        <v>0</v>
      </c>
      <c r="Z98" s="202"/>
      <c r="AA98" s="32">
        <f>W98*(1-建設係数!T98)</f>
        <v>0</v>
      </c>
      <c r="AB98" s="32">
        <f>X98*(1-建設係数!T98)</f>
        <v>0</v>
      </c>
      <c r="AC98" s="32">
        <f t="shared" si="23"/>
        <v>0</v>
      </c>
      <c r="AD98" s="433">
        <f>(I98+K98+T98)*埼玉係数!H98/1000</f>
        <v>0</v>
      </c>
      <c r="AE98" s="433">
        <f>(I98+K98+T98)*埼玉係数!I98/1000</f>
        <v>0</v>
      </c>
    </row>
    <row r="99" spans="1:31">
      <c r="A99" s="17"/>
      <c r="B99" s="194">
        <v>643</v>
      </c>
      <c r="C99" s="203" t="s">
        <v>93</v>
      </c>
      <c r="D99" s="204"/>
      <c r="E99" s="32">
        <f>DATA!BO99</f>
        <v>0</v>
      </c>
      <c r="F99" s="197">
        <f>埼玉係数!D99</f>
        <v>0.98861919528651476</v>
      </c>
      <c r="G99" s="31">
        <f t="shared" si="20"/>
        <v>0</v>
      </c>
      <c r="H99" s="198">
        <f>建設係数!S99</f>
        <v>1.0016093510065227</v>
      </c>
      <c r="I99" s="204"/>
      <c r="J99" s="32">
        <f t="shared" si="14"/>
        <v>0</v>
      </c>
      <c r="K99" s="32">
        <v>0</v>
      </c>
      <c r="L99" s="32">
        <f t="shared" si="15"/>
        <v>0</v>
      </c>
      <c r="M99" s="198">
        <f>埼玉係数!E99+埼玉係数!F99</f>
        <v>0.69477205797160679</v>
      </c>
      <c r="N99" s="32">
        <f t="shared" si="16"/>
        <v>0</v>
      </c>
      <c r="O99" s="35"/>
      <c r="P99" s="17"/>
      <c r="Q99" s="198">
        <f>埼玉係数!G99</f>
        <v>6.9487745094049024E-3</v>
      </c>
      <c r="R99" s="32">
        <f t="shared" si="17"/>
        <v>0</v>
      </c>
      <c r="S99" s="32">
        <f t="shared" si="18"/>
        <v>0</v>
      </c>
      <c r="T99" s="32">
        <v>0</v>
      </c>
      <c r="U99" s="32">
        <f t="shared" si="19"/>
        <v>0</v>
      </c>
      <c r="V99" s="202"/>
      <c r="W99" s="32">
        <f t="shared" si="21"/>
        <v>0</v>
      </c>
      <c r="X99" s="32">
        <f t="shared" si="22"/>
        <v>0</v>
      </c>
      <c r="Y99" s="32">
        <f t="shared" si="24"/>
        <v>0</v>
      </c>
      <c r="Z99" s="202"/>
      <c r="AA99" s="32">
        <f>W99*(1-建設係数!T99)</f>
        <v>0</v>
      </c>
      <c r="AB99" s="32">
        <f>X99*(1-建設係数!T99)</f>
        <v>0</v>
      </c>
      <c r="AC99" s="32">
        <f t="shared" si="23"/>
        <v>0</v>
      </c>
      <c r="AD99" s="433">
        <f>(I99+K99+T99)*埼玉係数!H99/1000</f>
        <v>0</v>
      </c>
      <c r="AE99" s="433">
        <f>(I99+K99+T99)*埼玉係数!I99/1000</f>
        <v>0</v>
      </c>
    </row>
    <row r="100" spans="1:31">
      <c r="A100" s="17"/>
      <c r="B100" s="194">
        <v>644</v>
      </c>
      <c r="C100" s="203" t="s">
        <v>94</v>
      </c>
      <c r="D100" s="204"/>
      <c r="E100" s="32">
        <f>DATA!BO100</f>
        <v>0</v>
      </c>
      <c r="F100" s="197">
        <f>埼玉係数!D100</f>
        <v>1</v>
      </c>
      <c r="G100" s="31">
        <f t="shared" si="20"/>
        <v>0</v>
      </c>
      <c r="H100" s="198">
        <f>建設係数!S100</f>
        <v>1.1035660009439356</v>
      </c>
      <c r="I100" s="204"/>
      <c r="J100" s="32">
        <f t="shared" si="14"/>
        <v>0</v>
      </c>
      <c r="K100" s="32">
        <v>0</v>
      </c>
      <c r="L100" s="32">
        <f t="shared" si="15"/>
        <v>0</v>
      </c>
      <c r="M100" s="198">
        <f>埼玉係数!E100+埼玉係数!F100</f>
        <v>0.67515972340585839</v>
      </c>
      <c r="N100" s="32">
        <f t="shared" si="16"/>
        <v>0</v>
      </c>
      <c r="O100" s="35"/>
      <c r="P100" s="17"/>
      <c r="Q100" s="198">
        <f>埼玉係数!G100</f>
        <v>3.5947401479184669E-3</v>
      </c>
      <c r="R100" s="32">
        <f t="shared" si="17"/>
        <v>0</v>
      </c>
      <c r="S100" s="32">
        <f t="shared" si="18"/>
        <v>0</v>
      </c>
      <c r="T100" s="32">
        <v>0</v>
      </c>
      <c r="U100" s="32">
        <f t="shared" si="19"/>
        <v>0</v>
      </c>
      <c r="V100" s="202"/>
      <c r="W100" s="32">
        <f t="shared" si="21"/>
        <v>0</v>
      </c>
      <c r="X100" s="32">
        <f t="shared" si="22"/>
        <v>0</v>
      </c>
      <c r="Y100" s="32">
        <f t="shared" si="24"/>
        <v>0</v>
      </c>
      <c r="Z100" s="202"/>
      <c r="AA100" s="32">
        <f>W100*(1-建設係数!T100)</f>
        <v>0</v>
      </c>
      <c r="AB100" s="32">
        <f>X100*(1-建設係数!T100)</f>
        <v>0</v>
      </c>
      <c r="AC100" s="32">
        <f t="shared" si="23"/>
        <v>0</v>
      </c>
      <c r="AD100" s="433">
        <f>(I100+K100+T100)*埼玉係数!H100/1000</f>
        <v>0</v>
      </c>
      <c r="AE100" s="433">
        <f>(I100+K100+T100)*埼玉係数!I100/1000</f>
        <v>0</v>
      </c>
    </row>
    <row r="101" spans="1:31">
      <c r="A101" s="17"/>
      <c r="B101" s="194">
        <v>659</v>
      </c>
      <c r="C101" s="203" t="s">
        <v>95</v>
      </c>
      <c r="D101" s="204"/>
      <c r="E101" s="32">
        <f>DATA!BO101</f>
        <v>0</v>
      </c>
      <c r="F101" s="197">
        <f>埼玉係数!D101</f>
        <v>0.87866035988768521</v>
      </c>
      <c r="G101" s="31">
        <f t="shared" si="20"/>
        <v>0</v>
      </c>
      <c r="H101" s="198">
        <f>建設係数!S101</f>
        <v>1.0507911566191084</v>
      </c>
      <c r="I101" s="204"/>
      <c r="J101" s="32">
        <f t="shared" si="14"/>
        <v>0</v>
      </c>
      <c r="K101" s="32">
        <v>0</v>
      </c>
      <c r="L101" s="32">
        <f t="shared" si="15"/>
        <v>0</v>
      </c>
      <c r="M101" s="198">
        <f>埼玉係数!E101+埼玉係数!F101</f>
        <v>0.51026348638672248</v>
      </c>
      <c r="N101" s="32">
        <f t="shared" si="16"/>
        <v>0</v>
      </c>
      <c r="O101" s="35"/>
      <c r="P101" s="17"/>
      <c r="Q101" s="198">
        <f>埼玉係数!G101</f>
        <v>4.0936006867525725E-3</v>
      </c>
      <c r="R101" s="32">
        <f t="shared" si="17"/>
        <v>0</v>
      </c>
      <c r="S101" s="32">
        <f t="shared" si="18"/>
        <v>0</v>
      </c>
      <c r="T101" s="32">
        <v>0</v>
      </c>
      <c r="U101" s="32">
        <f t="shared" si="19"/>
        <v>0</v>
      </c>
      <c r="V101" s="202"/>
      <c r="W101" s="32">
        <f t="shared" si="21"/>
        <v>0</v>
      </c>
      <c r="X101" s="32">
        <f t="shared" si="22"/>
        <v>0</v>
      </c>
      <c r="Y101" s="32">
        <f t="shared" si="24"/>
        <v>0</v>
      </c>
      <c r="Z101" s="202"/>
      <c r="AA101" s="32">
        <f>W101*(1-建設係数!T101)</f>
        <v>0</v>
      </c>
      <c r="AB101" s="32">
        <f>X101*(1-建設係数!T101)</f>
        <v>0</v>
      </c>
      <c r="AC101" s="32">
        <f t="shared" si="23"/>
        <v>0</v>
      </c>
      <c r="AD101" s="433">
        <f>(I101+K101+T101)*埼玉係数!H101/1000</f>
        <v>0</v>
      </c>
      <c r="AE101" s="433">
        <f>(I101+K101+T101)*埼玉係数!I101/1000</f>
        <v>0</v>
      </c>
    </row>
    <row r="102" spans="1:31">
      <c r="A102" s="17"/>
      <c r="B102" s="194">
        <v>661</v>
      </c>
      <c r="C102" s="203" t="s">
        <v>96</v>
      </c>
      <c r="D102" s="204"/>
      <c r="E102" s="32">
        <f>DATA!BO102</f>
        <v>0</v>
      </c>
      <c r="F102" s="197">
        <f>埼玉係数!D102</f>
        <v>0.47610167437928397</v>
      </c>
      <c r="G102" s="31">
        <f t="shared" si="20"/>
        <v>0</v>
      </c>
      <c r="H102" s="198">
        <f>建設係数!S102</f>
        <v>0.97842676343256219</v>
      </c>
      <c r="I102" s="204"/>
      <c r="J102" s="32">
        <f t="shared" si="14"/>
        <v>0</v>
      </c>
      <c r="K102" s="32">
        <v>0</v>
      </c>
      <c r="L102" s="32">
        <f t="shared" si="15"/>
        <v>0</v>
      </c>
      <c r="M102" s="198">
        <f>埼玉係数!E102+埼玉係数!F102</f>
        <v>0.20035123691511803</v>
      </c>
      <c r="N102" s="32">
        <f t="shared" si="16"/>
        <v>0</v>
      </c>
      <c r="O102" s="35"/>
      <c r="P102" s="17"/>
      <c r="Q102" s="198">
        <f>埼玉係数!G102</f>
        <v>2.1055297672449274E-3</v>
      </c>
      <c r="R102" s="32">
        <f t="shared" ref="R102:R113" si="25">Q102*$P$117</f>
        <v>0</v>
      </c>
      <c r="S102" s="32">
        <f t="shared" si="18"/>
        <v>0</v>
      </c>
      <c r="T102" s="32">
        <v>0</v>
      </c>
      <c r="U102" s="32">
        <f t="shared" si="19"/>
        <v>0</v>
      </c>
      <c r="V102" s="202"/>
      <c r="W102" s="32">
        <f t="shared" si="21"/>
        <v>0</v>
      </c>
      <c r="X102" s="32">
        <f t="shared" si="22"/>
        <v>0</v>
      </c>
      <c r="Y102" s="32">
        <f t="shared" si="24"/>
        <v>0</v>
      </c>
      <c r="Z102" s="202"/>
      <c r="AA102" s="32">
        <f>W102*(1-建設係数!T102)</f>
        <v>0</v>
      </c>
      <c r="AB102" s="32">
        <f>X102*(1-建設係数!T102)</f>
        <v>0</v>
      </c>
      <c r="AC102" s="32">
        <f t="shared" si="23"/>
        <v>0</v>
      </c>
      <c r="AD102" s="433">
        <f>(I102+K102+T102)*埼玉係数!H102/1000</f>
        <v>0</v>
      </c>
      <c r="AE102" s="433">
        <f>(I102+K102+T102)*埼玉係数!I102/1000</f>
        <v>0</v>
      </c>
    </row>
    <row r="103" spans="1:31">
      <c r="A103" s="17"/>
      <c r="B103" s="194">
        <v>662</v>
      </c>
      <c r="C103" s="203" t="s">
        <v>97</v>
      </c>
      <c r="D103" s="204"/>
      <c r="E103" s="32">
        <f>DATA!BO103</f>
        <v>0</v>
      </c>
      <c r="F103" s="197">
        <f>埼玉係数!D103</f>
        <v>0.1130668425767325</v>
      </c>
      <c r="G103" s="31">
        <f t="shared" si="20"/>
        <v>0</v>
      </c>
      <c r="H103" s="198">
        <f>建設係数!S103</f>
        <v>1.0265638383950213</v>
      </c>
      <c r="I103" s="204"/>
      <c r="J103" s="32">
        <f t="shared" si="14"/>
        <v>0</v>
      </c>
      <c r="K103" s="32">
        <v>0</v>
      </c>
      <c r="L103" s="32">
        <f t="shared" si="15"/>
        <v>0</v>
      </c>
      <c r="M103" s="198">
        <f>埼玉係数!E103+埼玉係数!F103</f>
        <v>0.12783275141434985</v>
      </c>
      <c r="N103" s="32">
        <f t="shared" si="16"/>
        <v>0</v>
      </c>
      <c r="O103" s="35"/>
      <c r="P103" s="17"/>
      <c r="Q103" s="198">
        <f>埼玉係数!G103</f>
        <v>8.895654011038077E-6</v>
      </c>
      <c r="R103" s="32">
        <f t="shared" si="25"/>
        <v>0</v>
      </c>
      <c r="S103" s="32">
        <f t="shared" si="18"/>
        <v>0</v>
      </c>
      <c r="T103" s="32">
        <v>0</v>
      </c>
      <c r="U103" s="32">
        <f t="shared" si="19"/>
        <v>0</v>
      </c>
      <c r="V103" s="202"/>
      <c r="W103" s="32">
        <f t="shared" si="21"/>
        <v>0</v>
      </c>
      <c r="X103" s="32">
        <f t="shared" si="22"/>
        <v>0</v>
      </c>
      <c r="Y103" s="32">
        <f t="shared" si="24"/>
        <v>0</v>
      </c>
      <c r="Z103" s="202"/>
      <c r="AA103" s="32">
        <f>W103*(1-建設係数!T103)</f>
        <v>0</v>
      </c>
      <c r="AB103" s="32">
        <f>X103*(1-建設係数!T103)</f>
        <v>0</v>
      </c>
      <c r="AC103" s="32">
        <f t="shared" si="23"/>
        <v>0</v>
      </c>
      <c r="AD103" s="433">
        <f>(I103+K103+T103)*埼玉係数!H103/1000</f>
        <v>0</v>
      </c>
      <c r="AE103" s="433">
        <f>(I103+K103+T103)*埼玉係数!I103/1000</f>
        <v>0</v>
      </c>
    </row>
    <row r="104" spans="1:31">
      <c r="A104" s="17"/>
      <c r="B104" s="194">
        <v>663</v>
      </c>
      <c r="C104" s="203" t="s">
        <v>98</v>
      </c>
      <c r="D104" s="204"/>
      <c r="E104" s="32">
        <f>DATA!BO104</f>
        <v>0</v>
      </c>
      <c r="F104" s="197">
        <f>埼玉係数!D104</f>
        <v>0.70119000467395631</v>
      </c>
      <c r="G104" s="31">
        <f t="shared" si="20"/>
        <v>0</v>
      </c>
      <c r="H104" s="198">
        <f>建設係数!S104</f>
        <v>1.0434608238924852</v>
      </c>
      <c r="I104" s="204"/>
      <c r="J104" s="32">
        <f t="shared" si="14"/>
        <v>0</v>
      </c>
      <c r="K104" s="32">
        <v>0</v>
      </c>
      <c r="L104" s="32">
        <f t="shared" si="15"/>
        <v>0</v>
      </c>
      <c r="M104" s="198">
        <f>埼玉係数!E104+埼玉係数!F104</f>
        <v>0.33622412182077144</v>
      </c>
      <c r="N104" s="32">
        <f t="shared" si="16"/>
        <v>0</v>
      </c>
      <c r="O104" s="35"/>
      <c r="P104" s="17"/>
      <c r="Q104" s="198">
        <f>埼玉係数!G104</f>
        <v>1.1711149721987427E-2</v>
      </c>
      <c r="R104" s="32">
        <f t="shared" si="25"/>
        <v>0</v>
      </c>
      <c r="S104" s="32">
        <f t="shared" si="18"/>
        <v>0</v>
      </c>
      <c r="T104" s="32">
        <v>0</v>
      </c>
      <c r="U104" s="32">
        <f t="shared" si="19"/>
        <v>0</v>
      </c>
      <c r="V104" s="202"/>
      <c r="W104" s="32">
        <f t="shared" si="21"/>
        <v>0</v>
      </c>
      <c r="X104" s="32">
        <f t="shared" si="22"/>
        <v>0</v>
      </c>
      <c r="Y104" s="32">
        <f t="shared" si="24"/>
        <v>0</v>
      </c>
      <c r="Z104" s="202"/>
      <c r="AA104" s="32">
        <f>W104*(1-建設係数!T104)</f>
        <v>0</v>
      </c>
      <c r="AB104" s="32">
        <f>X104*(1-建設係数!T104)</f>
        <v>0</v>
      </c>
      <c r="AC104" s="32">
        <f t="shared" si="23"/>
        <v>0</v>
      </c>
      <c r="AD104" s="433">
        <f>(I104+K104+T104)*埼玉係数!H104/1000</f>
        <v>0</v>
      </c>
      <c r="AE104" s="433">
        <f>(I104+K104+T104)*埼玉係数!I104/1000</f>
        <v>0</v>
      </c>
    </row>
    <row r="105" spans="1:31">
      <c r="A105" s="17"/>
      <c r="B105" s="194">
        <v>669</v>
      </c>
      <c r="C105" s="203" t="s">
        <v>99</v>
      </c>
      <c r="D105" s="204"/>
      <c r="E105" s="32">
        <f>DATA!BO105</f>
        <v>0</v>
      </c>
      <c r="F105" s="197">
        <f>埼玉係数!D105</f>
        <v>0.50404100505806737</v>
      </c>
      <c r="G105" s="31">
        <f t="shared" si="20"/>
        <v>0</v>
      </c>
      <c r="H105" s="198">
        <f>建設係数!S105</f>
        <v>1.0810607115261244</v>
      </c>
      <c r="I105" s="204"/>
      <c r="J105" s="32">
        <f t="shared" si="14"/>
        <v>0</v>
      </c>
      <c r="K105" s="32">
        <v>0</v>
      </c>
      <c r="L105" s="32">
        <f t="shared" si="15"/>
        <v>0</v>
      </c>
      <c r="M105" s="198">
        <f>埼玉係数!E105+埼玉係数!F105</f>
        <v>0.51508312350524033</v>
      </c>
      <c r="N105" s="32">
        <f t="shared" si="16"/>
        <v>0</v>
      </c>
      <c r="O105" s="35"/>
      <c r="P105" s="17"/>
      <c r="Q105" s="198">
        <f>埼玉係数!G105</f>
        <v>1.9996042079095037E-3</v>
      </c>
      <c r="R105" s="32">
        <f t="shared" si="25"/>
        <v>0</v>
      </c>
      <c r="S105" s="32">
        <f t="shared" si="18"/>
        <v>0</v>
      </c>
      <c r="T105" s="32">
        <v>0</v>
      </c>
      <c r="U105" s="32">
        <f t="shared" si="19"/>
        <v>0</v>
      </c>
      <c r="V105" s="202"/>
      <c r="W105" s="32">
        <f t="shared" si="21"/>
        <v>0</v>
      </c>
      <c r="X105" s="32">
        <f t="shared" si="22"/>
        <v>0</v>
      </c>
      <c r="Y105" s="32">
        <f t="shared" si="24"/>
        <v>0</v>
      </c>
      <c r="Z105" s="202"/>
      <c r="AA105" s="32">
        <f>W105*(1-建設係数!T105)</f>
        <v>0</v>
      </c>
      <c r="AB105" s="32">
        <f>X105*(1-建設係数!T105)</f>
        <v>0</v>
      </c>
      <c r="AC105" s="32">
        <f t="shared" si="23"/>
        <v>0</v>
      </c>
      <c r="AD105" s="433">
        <f>(I105+K105+T105)*埼玉係数!H105/1000</f>
        <v>0</v>
      </c>
      <c r="AE105" s="433">
        <f>(I105+K105+T105)*埼玉係数!I105/1000</f>
        <v>0</v>
      </c>
    </row>
    <row r="106" spans="1:31">
      <c r="A106" s="17"/>
      <c r="B106" s="194">
        <v>671</v>
      </c>
      <c r="C106" s="203" t="s">
        <v>100</v>
      </c>
      <c r="D106" s="204"/>
      <c r="E106" s="32">
        <f>DATA!BO106</f>
        <v>0</v>
      </c>
      <c r="F106" s="197">
        <f>埼玉係数!D106</f>
        <v>5.8091070816597146E-2</v>
      </c>
      <c r="G106" s="31">
        <f t="shared" si="20"/>
        <v>0</v>
      </c>
      <c r="H106" s="198">
        <f>建設係数!S106</f>
        <v>0.99778001578727737</v>
      </c>
      <c r="I106" s="204"/>
      <c r="J106" s="32">
        <f t="shared" si="14"/>
        <v>0</v>
      </c>
      <c r="K106" s="32">
        <v>0</v>
      </c>
      <c r="L106" s="32">
        <f t="shared" si="15"/>
        <v>0</v>
      </c>
      <c r="M106" s="198">
        <f>埼玉係数!E106+埼玉係数!F106</f>
        <v>0.29524720193386311</v>
      </c>
      <c r="N106" s="32">
        <f t="shared" si="16"/>
        <v>0</v>
      </c>
      <c r="O106" s="35"/>
      <c r="P106" s="17"/>
      <c r="Q106" s="198">
        <f>埼玉係数!G106</f>
        <v>1.0122757505862213E-2</v>
      </c>
      <c r="R106" s="32">
        <f t="shared" si="25"/>
        <v>0</v>
      </c>
      <c r="S106" s="32">
        <f t="shared" si="18"/>
        <v>0</v>
      </c>
      <c r="T106" s="32">
        <v>0</v>
      </c>
      <c r="U106" s="32">
        <f t="shared" si="19"/>
        <v>0</v>
      </c>
      <c r="V106" s="202"/>
      <c r="W106" s="32">
        <f t="shared" si="21"/>
        <v>0</v>
      </c>
      <c r="X106" s="32">
        <f t="shared" si="22"/>
        <v>0</v>
      </c>
      <c r="Y106" s="32">
        <f t="shared" si="24"/>
        <v>0</v>
      </c>
      <c r="Z106" s="202"/>
      <c r="AA106" s="32">
        <f>W106*(1-建設係数!T106)</f>
        <v>0</v>
      </c>
      <c r="AB106" s="32">
        <f>X106*(1-建設係数!T106)</f>
        <v>0</v>
      </c>
      <c r="AC106" s="32">
        <f t="shared" si="23"/>
        <v>0</v>
      </c>
      <c r="AD106" s="433">
        <f>(I106+K106+T106)*埼玉係数!H106/1000</f>
        <v>0</v>
      </c>
      <c r="AE106" s="433">
        <f>(I106+K106+T106)*埼玉係数!I106/1000</f>
        <v>0</v>
      </c>
    </row>
    <row r="107" spans="1:31">
      <c r="A107" s="17"/>
      <c r="B107" s="194">
        <v>672</v>
      </c>
      <c r="C107" s="203" t="s">
        <v>101</v>
      </c>
      <c r="D107" s="204"/>
      <c r="E107" s="32">
        <f>DATA!BO107</f>
        <v>0</v>
      </c>
      <c r="F107" s="197">
        <f>埼玉係数!D107</f>
        <v>0.72820634021564856</v>
      </c>
      <c r="G107" s="31">
        <f t="shared" si="20"/>
        <v>0</v>
      </c>
      <c r="H107" s="198">
        <f>建設係数!S107</f>
        <v>1.0452790920516544</v>
      </c>
      <c r="I107" s="204"/>
      <c r="J107" s="32">
        <f t="shared" si="14"/>
        <v>0</v>
      </c>
      <c r="K107" s="32">
        <v>0</v>
      </c>
      <c r="L107" s="32">
        <f t="shared" si="15"/>
        <v>0</v>
      </c>
      <c r="M107" s="198">
        <f>埼玉係数!E107+埼玉係数!F107</f>
        <v>0.30881632321758701</v>
      </c>
      <c r="N107" s="32">
        <f t="shared" si="16"/>
        <v>0</v>
      </c>
      <c r="O107" s="35"/>
      <c r="P107" s="17"/>
      <c r="Q107" s="198">
        <f>埼玉係数!G107</f>
        <v>6.8032036677371802E-2</v>
      </c>
      <c r="R107" s="32">
        <f t="shared" si="25"/>
        <v>0</v>
      </c>
      <c r="S107" s="32">
        <f t="shared" si="18"/>
        <v>0</v>
      </c>
      <c r="T107" s="32">
        <v>0</v>
      </c>
      <c r="U107" s="32">
        <f t="shared" si="19"/>
        <v>0</v>
      </c>
      <c r="V107" s="202"/>
      <c r="W107" s="32">
        <f t="shared" si="21"/>
        <v>0</v>
      </c>
      <c r="X107" s="32">
        <f t="shared" si="22"/>
        <v>0</v>
      </c>
      <c r="Y107" s="32">
        <f t="shared" si="24"/>
        <v>0</v>
      </c>
      <c r="Z107" s="202"/>
      <c r="AA107" s="32">
        <f>W107*(1-建設係数!T107)</f>
        <v>0</v>
      </c>
      <c r="AB107" s="32">
        <f>X107*(1-建設係数!T107)</f>
        <v>0</v>
      </c>
      <c r="AC107" s="32">
        <f t="shared" si="23"/>
        <v>0</v>
      </c>
      <c r="AD107" s="433">
        <f>(I107+K107+T107)*埼玉係数!H107/1000</f>
        <v>0</v>
      </c>
      <c r="AE107" s="433">
        <f>(I107+K107+T107)*埼玉係数!I107/1000</f>
        <v>0</v>
      </c>
    </row>
    <row r="108" spans="1:31">
      <c r="A108" s="17"/>
      <c r="B108" s="194">
        <v>673</v>
      </c>
      <c r="C108" s="203" t="s">
        <v>102</v>
      </c>
      <c r="D108" s="204"/>
      <c r="E108" s="32">
        <f>DATA!BO108</f>
        <v>0</v>
      </c>
      <c r="F108" s="197">
        <f>埼玉係数!D108</f>
        <v>0.6388015677735992</v>
      </c>
      <c r="G108" s="31">
        <f t="shared" si="20"/>
        <v>0</v>
      </c>
      <c r="H108" s="198">
        <f>建設係数!S108</f>
        <v>1.0506410335278007</v>
      </c>
      <c r="I108" s="204"/>
      <c r="J108" s="32">
        <f t="shared" si="14"/>
        <v>0</v>
      </c>
      <c r="K108" s="32">
        <v>0</v>
      </c>
      <c r="L108" s="32">
        <f t="shared" si="15"/>
        <v>0</v>
      </c>
      <c r="M108" s="198">
        <f>埼玉係数!E108+埼玉係数!F108</f>
        <v>0.46161552261733657</v>
      </c>
      <c r="N108" s="32">
        <f t="shared" si="16"/>
        <v>0</v>
      </c>
      <c r="O108" s="35"/>
      <c r="P108" s="17"/>
      <c r="Q108" s="198">
        <f>埼玉係数!G108</f>
        <v>1.6065285607179975E-2</v>
      </c>
      <c r="R108" s="32">
        <f t="shared" si="25"/>
        <v>0</v>
      </c>
      <c r="S108" s="32">
        <f t="shared" si="18"/>
        <v>0</v>
      </c>
      <c r="T108" s="32">
        <v>0</v>
      </c>
      <c r="U108" s="32">
        <f t="shared" si="19"/>
        <v>0</v>
      </c>
      <c r="V108" s="202"/>
      <c r="W108" s="32">
        <f t="shared" si="21"/>
        <v>0</v>
      </c>
      <c r="X108" s="32">
        <f t="shared" si="22"/>
        <v>0</v>
      </c>
      <c r="Y108" s="32">
        <f t="shared" si="24"/>
        <v>0</v>
      </c>
      <c r="Z108" s="202"/>
      <c r="AA108" s="32">
        <f>W108*(1-建設係数!T108)</f>
        <v>0</v>
      </c>
      <c r="AB108" s="32">
        <f>X108*(1-建設係数!T108)</f>
        <v>0</v>
      </c>
      <c r="AC108" s="32">
        <f t="shared" si="23"/>
        <v>0</v>
      </c>
      <c r="AD108" s="433">
        <f>(I108+K108+T108)*埼玉係数!H108/1000</f>
        <v>0</v>
      </c>
      <c r="AE108" s="433">
        <f>(I108+K108+T108)*埼玉係数!I108/1000</f>
        <v>0</v>
      </c>
    </row>
    <row r="109" spans="1:31">
      <c r="A109" s="17"/>
      <c r="B109" s="194">
        <v>674</v>
      </c>
      <c r="C109" s="203" t="s">
        <v>103</v>
      </c>
      <c r="D109" s="204"/>
      <c r="E109" s="32">
        <f>DATA!BO109</f>
        <v>0</v>
      </c>
      <c r="F109" s="197">
        <f>埼玉係数!D109</f>
        <v>0.68994526184309024</v>
      </c>
      <c r="G109" s="31">
        <f t="shared" si="20"/>
        <v>0</v>
      </c>
      <c r="H109" s="198">
        <f>建設係数!S109</f>
        <v>1.0386175627118526</v>
      </c>
      <c r="I109" s="204"/>
      <c r="J109" s="32">
        <f t="shared" si="14"/>
        <v>0</v>
      </c>
      <c r="K109" s="32">
        <v>0</v>
      </c>
      <c r="L109" s="32">
        <f t="shared" si="15"/>
        <v>0</v>
      </c>
      <c r="M109" s="198">
        <f>埼玉係数!E109+埼玉係数!F109</f>
        <v>0.46553453283193624</v>
      </c>
      <c r="N109" s="32">
        <f t="shared" si="16"/>
        <v>0</v>
      </c>
      <c r="O109" s="35"/>
      <c r="P109" s="17"/>
      <c r="Q109" s="198">
        <f>埼玉係数!G109</f>
        <v>2.5971025139663696E-2</v>
      </c>
      <c r="R109" s="32">
        <f t="shared" si="25"/>
        <v>0</v>
      </c>
      <c r="S109" s="32">
        <f t="shared" si="18"/>
        <v>0</v>
      </c>
      <c r="T109" s="32">
        <v>0</v>
      </c>
      <c r="U109" s="32">
        <f t="shared" si="19"/>
        <v>0</v>
      </c>
      <c r="V109" s="202"/>
      <c r="W109" s="32">
        <f t="shared" si="21"/>
        <v>0</v>
      </c>
      <c r="X109" s="32">
        <f t="shared" si="22"/>
        <v>0</v>
      </c>
      <c r="Y109" s="32">
        <f t="shared" si="24"/>
        <v>0</v>
      </c>
      <c r="Z109" s="202"/>
      <c r="AA109" s="32">
        <f>W109*(1-建設係数!T109)</f>
        <v>0</v>
      </c>
      <c r="AB109" s="32">
        <f>X109*(1-建設係数!T109)</f>
        <v>0</v>
      </c>
      <c r="AC109" s="32">
        <f t="shared" si="23"/>
        <v>0</v>
      </c>
      <c r="AD109" s="433">
        <f>(I109+K109+T109)*埼玉係数!H109/1000</f>
        <v>0</v>
      </c>
      <c r="AE109" s="433">
        <f>(I109+K109+T109)*埼玉係数!I109/1000</f>
        <v>0</v>
      </c>
    </row>
    <row r="110" spans="1:31">
      <c r="A110" s="17"/>
      <c r="B110" s="194">
        <v>679</v>
      </c>
      <c r="C110" s="203" t="s">
        <v>104</v>
      </c>
      <c r="D110" s="204"/>
      <c r="E110" s="32">
        <f>DATA!BO110</f>
        <v>0</v>
      </c>
      <c r="F110" s="197">
        <f>埼玉係数!D110</f>
        <v>0.85499621410633087</v>
      </c>
      <c r="G110" s="31">
        <f t="shared" si="20"/>
        <v>0</v>
      </c>
      <c r="H110" s="198">
        <f>建設係数!S110</f>
        <v>1.0542101932793972</v>
      </c>
      <c r="I110" s="204"/>
      <c r="J110" s="32">
        <f t="shared" si="14"/>
        <v>0</v>
      </c>
      <c r="K110" s="32">
        <v>0</v>
      </c>
      <c r="L110" s="32">
        <f t="shared" si="15"/>
        <v>0</v>
      </c>
      <c r="M110" s="198">
        <f>埼玉係数!E110+埼玉係数!F110</f>
        <v>0.42873009255848693</v>
      </c>
      <c r="N110" s="32">
        <f t="shared" si="16"/>
        <v>0</v>
      </c>
      <c r="O110" s="35"/>
      <c r="P110" s="17"/>
      <c r="Q110" s="198">
        <f>埼玉係数!G110</f>
        <v>2.0323537851413082E-2</v>
      </c>
      <c r="R110" s="32">
        <f t="shared" si="25"/>
        <v>0</v>
      </c>
      <c r="S110" s="32">
        <f t="shared" si="18"/>
        <v>0</v>
      </c>
      <c r="T110" s="32">
        <v>0</v>
      </c>
      <c r="U110" s="32">
        <f t="shared" si="19"/>
        <v>0</v>
      </c>
      <c r="V110" s="202"/>
      <c r="W110" s="32">
        <f t="shared" si="21"/>
        <v>0</v>
      </c>
      <c r="X110" s="32">
        <f t="shared" si="22"/>
        <v>0</v>
      </c>
      <c r="Y110" s="32">
        <f t="shared" si="24"/>
        <v>0</v>
      </c>
      <c r="Z110" s="202"/>
      <c r="AA110" s="32">
        <f>W110*(1-建設係数!T110)</f>
        <v>0</v>
      </c>
      <c r="AB110" s="32">
        <f>X110*(1-建設係数!T110)</f>
        <v>0</v>
      </c>
      <c r="AC110" s="32">
        <f t="shared" si="23"/>
        <v>0</v>
      </c>
      <c r="AD110" s="433">
        <f>(I110+K110+T110)*埼玉係数!H110/1000</f>
        <v>0</v>
      </c>
      <c r="AE110" s="433">
        <f>(I110+K110+T110)*埼玉係数!I110/1000</f>
        <v>0</v>
      </c>
    </row>
    <row r="111" spans="1:31">
      <c r="A111" s="17"/>
      <c r="B111" s="194">
        <v>681</v>
      </c>
      <c r="C111" s="203" t="s">
        <v>105</v>
      </c>
      <c r="D111" s="204"/>
      <c r="E111" s="32">
        <f>DATA!BO111</f>
        <v>0</v>
      </c>
      <c r="F111" s="197">
        <f>埼玉係数!D111</f>
        <v>1</v>
      </c>
      <c r="G111" s="31">
        <f t="shared" si="20"/>
        <v>0</v>
      </c>
      <c r="H111" s="198">
        <f>建設係数!S111</f>
        <v>1.0288465387463284</v>
      </c>
      <c r="I111" s="204"/>
      <c r="J111" s="32">
        <f t="shared" si="14"/>
        <v>0</v>
      </c>
      <c r="K111" s="32">
        <v>0</v>
      </c>
      <c r="L111" s="32">
        <f t="shared" si="15"/>
        <v>0</v>
      </c>
      <c r="M111" s="198">
        <f>埼玉係数!E111+埼玉係数!F111</f>
        <v>0</v>
      </c>
      <c r="N111" s="32">
        <f t="shared" si="16"/>
        <v>0</v>
      </c>
      <c r="O111" s="35"/>
      <c r="P111" s="17"/>
      <c r="Q111" s="198">
        <f>埼玉係数!G111</f>
        <v>0</v>
      </c>
      <c r="R111" s="32">
        <f t="shared" si="25"/>
        <v>0</v>
      </c>
      <c r="S111" s="32">
        <f t="shared" si="18"/>
        <v>0</v>
      </c>
      <c r="T111" s="32">
        <v>0</v>
      </c>
      <c r="U111" s="32">
        <f t="shared" si="19"/>
        <v>0</v>
      </c>
      <c r="V111" s="202"/>
      <c r="W111" s="32">
        <f t="shared" si="21"/>
        <v>0</v>
      </c>
      <c r="X111" s="32">
        <f t="shared" si="22"/>
        <v>0</v>
      </c>
      <c r="Y111" s="32">
        <f t="shared" si="24"/>
        <v>0</v>
      </c>
      <c r="Z111" s="202"/>
      <c r="AA111" s="32">
        <f>W111*(1-建設係数!T111)</f>
        <v>0</v>
      </c>
      <c r="AB111" s="32">
        <f>X111*(1-建設係数!T111)</f>
        <v>0</v>
      </c>
      <c r="AC111" s="32">
        <f t="shared" si="23"/>
        <v>0</v>
      </c>
      <c r="AD111" s="433">
        <f>(I111+K111+T111)*埼玉係数!H111/1000</f>
        <v>0</v>
      </c>
      <c r="AE111" s="433">
        <f>(I111+K111+T111)*埼玉係数!I111/1000</f>
        <v>0</v>
      </c>
    </row>
    <row r="112" spans="1:31">
      <c r="A112" s="17"/>
      <c r="B112" s="302">
        <v>691</v>
      </c>
      <c r="C112" s="303" t="s">
        <v>106</v>
      </c>
      <c r="D112" s="300"/>
      <c r="E112" s="283">
        <f>DATA!BO112</f>
        <v>0</v>
      </c>
      <c r="F112" s="309">
        <f>埼玉係数!D112</f>
        <v>0.83135903104260511</v>
      </c>
      <c r="G112" s="310">
        <f t="shared" si="20"/>
        <v>0</v>
      </c>
      <c r="H112" s="311">
        <f>建設係数!S112</f>
        <v>1.0259489910062567</v>
      </c>
      <c r="I112" s="300"/>
      <c r="J112" s="283">
        <f t="shared" si="14"/>
        <v>0</v>
      </c>
      <c r="K112" s="283">
        <v>0</v>
      </c>
      <c r="L112" s="283">
        <f t="shared" si="15"/>
        <v>0</v>
      </c>
      <c r="M112" s="311">
        <f>埼玉係数!E112+埼玉係数!F112</f>
        <v>0.428718203339573</v>
      </c>
      <c r="N112" s="283">
        <f t="shared" si="16"/>
        <v>0</v>
      </c>
      <c r="O112" s="35"/>
      <c r="P112" s="17"/>
      <c r="Q112" s="311">
        <f>埼玉係数!G112</f>
        <v>1.6943513417936898E-5</v>
      </c>
      <c r="R112" s="283">
        <f t="shared" si="25"/>
        <v>0</v>
      </c>
      <c r="S112" s="283">
        <f t="shared" si="18"/>
        <v>0</v>
      </c>
      <c r="T112" s="283">
        <v>0</v>
      </c>
      <c r="U112" s="283">
        <f t="shared" si="19"/>
        <v>0</v>
      </c>
      <c r="V112" s="316"/>
      <c r="W112" s="283">
        <f t="shared" si="21"/>
        <v>0</v>
      </c>
      <c r="X112" s="283">
        <f t="shared" si="22"/>
        <v>0</v>
      </c>
      <c r="Y112" s="283">
        <f t="shared" si="24"/>
        <v>0</v>
      </c>
      <c r="Z112" s="316"/>
      <c r="AA112" s="283">
        <f>W112*(1-建設係数!T112)</f>
        <v>0</v>
      </c>
      <c r="AB112" s="283">
        <f>X112*(1-建設係数!T112)</f>
        <v>0</v>
      </c>
      <c r="AC112" s="283">
        <f t="shared" si="23"/>
        <v>0</v>
      </c>
      <c r="AD112" s="434">
        <f>(I112+K112+T112)*埼玉係数!H112/1000</f>
        <v>0</v>
      </c>
      <c r="AE112" s="434">
        <f>(I112+K112+T112)*埼玉係数!I112/1000</f>
        <v>0</v>
      </c>
    </row>
    <row r="113" spans="1:31">
      <c r="A113" s="17"/>
      <c r="B113" s="206">
        <v>700</v>
      </c>
      <c r="C113" s="304" t="s">
        <v>147</v>
      </c>
      <c r="D113" s="301"/>
      <c r="E113" s="39">
        <f>DATA!BO113</f>
        <v>0</v>
      </c>
      <c r="F113" s="320"/>
      <c r="G113" s="208">
        <f>SUM(G6:G112)</f>
        <v>0</v>
      </c>
      <c r="H113" s="321"/>
      <c r="I113" s="39">
        <f>SUM((I6:I112))</f>
        <v>0</v>
      </c>
      <c r="J113" s="39">
        <f>SUM((J6:J112))</f>
        <v>0</v>
      </c>
      <c r="K113" s="39">
        <f>SUM((K6:K112))</f>
        <v>0</v>
      </c>
      <c r="L113" s="39">
        <f>SUM((L6:L112))</f>
        <v>0</v>
      </c>
      <c r="M113" s="317"/>
      <c r="N113" s="39">
        <f>SUM((N6:N112))</f>
        <v>0</v>
      </c>
      <c r="O113" s="35"/>
      <c r="P113" s="17"/>
      <c r="Q113" s="211">
        <f>埼玉係数!G113</f>
        <v>1</v>
      </c>
      <c r="R113" s="39">
        <f t="shared" si="25"/>
        <v>0</v>
      </c>
      <c r="S113" s="39">
        <f>SUM((S6:S112))</f>
        <v>0</v>
      </c>
      <c r="T113" s="39">
        <f>SUM((T6:T112))</f>
        <v>0</v>
      </c>
      <c r="U113" s="39">
        <f>SUM((U6:U112))</f>
        <v>0</v>
      </c>
      <c r="V113" s="39">
        <f t="shared" ref="V113:Y113" si="26">SUM((V6:V112))</f>
        <v>0</v>
      </c>
      <c r="W113" s="39">
        <f t="shared" si="26"/>
        <v>0</v>
      </c>
      <c r="X113" s="39">
        <f t="shared" si="26"/>
        <v>0</v>
      </c>
      <c r="Y113" s="39">
        <f t="shared" si="26"/>
        <v>0</v>
      </c>
      <c r="Z113" s="39">
        <f t="shared" ref="Z113" si="27">SUM((Z6:Z112))</f>
        <v>0</v>
      </c>
      <c r="AA113" s="39">
        <f t="shared" ref="AA113" si="28">SUM((AA6:AA112))</f>
        <v>0</v>
      </c>
      <c r="AB113" s="39">
        <f t="shared" ref="AB113" si="29">SUM((AB6:AB112))</f>
        <v>0</v>
      </c>
      <c r="AC113" s="39">
        <f t="shared" ref="AC113" si="30">SUM((AC6:AC112))</f>
        <v>0</v>
      </c>
      <c r="AD113" s="435">
        <f t="shared" ref="AD113" si="31">SUM((AD6:AD112))</f>
        <v>0</v>
      </c>
      <c r="AE113" s="435">
        <f t="shared" ref="AE113" si="32">SUM((AE6:AE112))</f>
        <v>0</v>
      </c>
    </row>
    <row r="114" spans="1:31">
      <c r="A114" s="17"/>
      <c r="B114" s="307">
        <v>711</v>
      </c>
      <c r="C114" s="308" t="s">
        <v>148</v>
      </c>
      <c r="D114" s="207"/>
      <c r="E114" s="213">
        <f>DATA!BO114</f>
        <v>0</v>
      </c>
      <c r="F114" s="319"/>
      <c r="G114" s="313"/>
      <c r="H114" s="209"/>
      <c r="I114" s="210"/>
      <c r="J114" s="313"/>
      <c r="K114" s="313"/>
      <c r="L114" s="313"/>
      <c r="M114" s="314"/>
      <c r="N114" s="216" t="s">
        <v>506</v>
      </c>
      <c r="O114" s="312" t="s">
        <v>507</v>
      </c>
      <c r="P114" s="312" t="s">
        <v>508</v>
      </c>
      <c r="Q114" s="315"/>
      <c r="R114" s="313"/>
      <c r="S114" s="313"/>
      <c r="T114" s="313"/>
      <c r="U114" s="313"/>
      <c r="V114" s="313"/>
      <c r="W114" s="313"/>
      <c r="X114" s="313"/>
      <c r="Y114" s="313"/>
      <c r="Z114" s="313"/>
      <c r="AA114" s="313"/>
      <c r="AB114" s="313"/>
      <c r="AC114" s="313"/>
      <c r="AD114" s="313"/>
      <c r="AE114" s="313"/>
    </row>
    <row r="115" spans="1:31">
      <c r="A115" s="17"/>
      <c r="B115" s="305">
        <v>911</v>
      </c>
      <c r="C115" s="306" t="s">
        <v>149</v>
      </c>
      <c r="D115" s="212"/>
      <c r="E115" s="285">
        <f>DATA!BO115</f>
        <v>0</v>
      </c>
      <c r="F115" s="214"/>
      <c r="G115" s="215"/>
      <c r="H115" s="221">
        <f>建設係数!S113</f>
        <v>1.0389806327222173</v>
      </c>
      <c r="I115" s="178"/>
      <c r="J115" s="223">
        <f>(E115+E116)/H115</f>
        <v>0</v>
      </c>
      <c r="K115" s="215"/>
      <c r="L115" s="215"/>
      <c r="M115" s="215"/>
      <c r="N115" s="224">
        <f>J115</f>
        <v>0</v>
      </c>
      <c r="O115" s="225">
        <f>建設係数!L6</f>
        <v>0.94501567479740156</v>
      </c>
      <c r="P115" s="225">
        <f>建設係数!M6</f>
        <v>0.8187155930141643</v>
      </c>
      <c r="Q115" s="215"/>
      <c r="R115" s="215"/>
      <c r="S115" s="215"/>
      <c r="T115" s="215"/>
      <c r="U115" s="215"/>
      <c r="V115" s="215"/>
      <c r="W115" s="215"/>
      <c r="X115" s="215"/>
      <c r="Y115" s="215"/>
      <c r="Z115" s="215"/>
      <c r="AA115" s="215"/>
      <c r="AB115" s="215"/>
      <c r="AC115" s="215"/>
      <c r="AD115" s="215"/>
      <c r="AE115" s="215"/>
    </row>
    <row r="116" spans="1:31">
      <c r="A116" s="17"/>
      <c r="B116" s="217">
        <v>921</v>
      </c>
      <c r="C116" s="218" t="s">
        <v>150</v>
      </c>
      <c r="D116" s="219"/>
      <c r="E116" s="32">
        <f>DATA!BO116</f>
        <v>0</v>
      </c>
      <c r="F116" s="176"/>
      <c r="G116" s="220"/>
      <c r="I116" s="222"/>
      <c r="K116" s="176"/>
      <c r="L116" s="178"/>
      <c r="M116" s="175"/>
      <c r="N116" s="230" t="s">
        <v>509</v>
      </c>
      <c r="O116" s="230" t="s">
        <v>509</v>
      </c>
      <c r="P116" s="230" t="s">
        <v>509</v>
      </c>
      <c r="Q116" s="176"/>
      <c r="R116" s="178"/>
      <c r="S116" s="178"/>
      <c r="T116" s="178"/>
      <c r="U116" s="178"/>
      <c r="V116" s="178"/>
      <c r="W116" s="178"/>
      <c r="X116" s="178"/>
      <c r="Y116" s="178"/>
      <c r="Z116" s="178"/>
      <c r="AA116" s="178"/>
      <c r="AB116" s="178"/>
      <c r="AC116" s="178"/>
      <c r="AD116" s="178"/>
      <c r="AE116" s="178"/>
    </row>
    <row r="117" spans="1:31">
      <c r="A117" s="17"/>
      <c r="B117" s="217">
        <v>931</v>
      </c>
      <c r="C117" s="218" t="s">
        <v>151</v>
      </c>
      <c r="D117" s="226"/>
      <c r="E117" s="32">
        <f>DATA!BO117</f>
        <v>0</v>
      </c>
      <c r="F117" s="176"/>
      <c r="G117" s="178"/>
      <c r="H117" s="227"/>
      <c r="I117" s="228"/>
      <c r="J117" s="229"/>
      <c r="K117" s="178"/>
      <c r="L117" s="178"/>
      <c r="M117" s="178"/>
      <c r="N117" s="224">
        <f>N113+N115</f>
        <v>0</v>
      </c>
      <c r="O117" s="208">
        <f>N117*O115</f>
        <v>0</v>
      </c>
      <c r="P117" s="208">
        <f>O117*P115</f>
        <v>0</v>
      </c>
      <c r="Q117" s="178"/>
      <c r="R117" s="178"/>
      <c r="S117" s="178"/>
      <c r="T117" s="178"/>
      <c r="U117" s="178"/>
      <c r="V117" s="178"/>
      <c r="W117" s="178"/>
      <c r="X117" s="178"/>
      <c r="Y117" s="178"/>
      <c r="Z117" s="178"/>
      <c r="AA117" s="178"/>
      <c r="AB117" s="178"/>
      <c r="AC117" s="178"/>
      <c r="AD117" s="178"/>
      <c r="AE117" s="178"/>
    </row>
    <row r="118" spans="1:31">
      <c r="A118" s="17"/>
      <c r="B118" s="217">
        <v>932</v>
      </c>
      <c r="C118" s="218" t="s">
        <v>152</v>
      </c>
      <c r="D118" s="226"/>
      <c r="E118" s="32">
        <f>DATA!BO118</f>
        <v>0</v>
      </c>
      <c r="F118" s="231"/>
      <c r="G118" s="232"/>
      <c r="H118" s="178"/>
      <c r="I118" s="178"/>
      <c r="J118" s="178"/>
      <c r="K118" s="178"/>
      <c r="L118" s="178"/>
      <c r="M118" s="175"/>
      <c r="Q118" s="176"/>
      <c r="R118" s="178"/>
      <c r="S118" s="178"/>
      <c r="T118" s="178"/>
      <c r="U118" s="178"/>
      <c r="V118" s="178"/>
      <c r="W118" s="178"/>
      <c r="X118" s="178"/>
      <c r="Y118" s="178"/>
      <c r="Z118" s="178"/>
      <c r="AA118" s="178"/>
      <c r="AB118" s="178"/>
      <c r="AC118" s="178"/>
      <c r="AD118" s="178"/>
      <c r="AE118" s="178"/>
    </row>
    <row r="119" spans="1:31">
      <c r="A119" s="17"/>
      <c r="B119" s="217">
        <v>941</v>
      </c>
      <c r="C119" s="218" t="s">
        <v>153</v>
      </c>
      <c r="D119" s="226"/>
      <c r="E119" s="32">
        <f>DATA!BO119</f>
        <v>0</v>
      </c>
      <c r="F119" s="35"/>
      <c r="N119" s="40"/>
      <c r="O119" s="40"/>
      <c r="P119" s="40"/>
    </row>
    <row r="120" spans="1:31">
      <c r="A120" s="17"/>
      <c r="B120" s="217">
        <v>951</v>
      </c>
      <c r="C120" s="218" t="s">
        <v>154</v>
      </c>
      <c r="D120" s="226"/>
      <c r="E120" s="32">
        <f>DATA!BO120</f>
        <v>0</v>
      </c>
      <c r="F120" s="35"/>
    </row>
    <row r="121" spans="1:31">
      <c r="A121" s="17"/>
      <c r="B121" s="233"/>
      <c r="C121" s="234" t="s">
        <v>155</v>
      </c>
      <c r="D121" s="226"/>
      <c r="E121" s="199">
        <f>DATA!BO121</f>
        <v>0</v>
      </c>
      <c r="F121" s="35"/>
    </row>
    <row r="122" spans="1:31">
      <c r="A122" s="17"/>
      <c r="B122" s="235">
        <v>960</v>
      </c>
      <c r="C122" s="236" t="s">
        <v>156</v>
      </c>
      <c r="D122" s="226"/>
      <c r="E122" s="39">
        <f>DATA!BO122</f>
        <v>0</v>
      </c>
      <c r="F122" s="35"/>
    </row>
    <row r="123" spans="1:31">
      <c r="A123" s="17"/>
      <c r="B123" s="235">
        <v>970</v>
      </c>
      <c r="C123" s="236" t="s">
        <v>157</v>
      </c>
      <c r="D123" s="226"/>
      <c r="E123" s="39">
        <f>DATA!BO123</f>
        <v>0</v>
      </c>
      <c r="F123" s="35"/>
    </row>
    <row r="124" spans="1:31">
      <c r="B124" s="237"/>
      <c r="C124" s="237"/>
      <c r="D124" s="186"/>
      <c r="E124" s="40"/>
    </row>
    <row r="125" spans="1:31">
      <c r="B125" s="186"/>
      <c r="C125" s="186"/>
      <c r="D125" s="186"/>
    </row>
    <row r="126" spans="1:31">
      <c r="B126" s="186"/>
    </row>
  </sheetData>
  <sheetProtection sheet="1" objects="1" scenarios="1"/>
  <mergeCells count="31">
    <mergeCell ref="U2:U3"/>
    <mergeCell ref="V2:Y2"/>
    <mergeCell ref="Z2:AC2"/>
    <mergeCell ref="AE2:AE5"/>
    <mergeCell ref="AD2:AD5"/>
    <mergeCell ref="V3:V4"/>
    <mergeCell ref="W3:W4"/>
    <mergeCell ref="X3:X4"/>
    <mergeCell ref="Y3:Y4"/>
    <mergeCell ref="Z3:Z4"/>
    <mergeCell ref="AA3:AA4"/>
    <mergeCell ref="AB3:AB4"/>
    <mergeCell ref="AC3:AC4"/>
    <mergeCell ref="T2:T4"/>
    <mergeCell ref="I2:I3"/>
    <mergeCell ref="J2:J3"/>
    <mergeCell ref="K2:K4"/>
    <mergeCell ref="L2:L3"/>
    <mergeCell ref="M2:M4"/>
    <mergeCell ref="N2:N4"/>
    <mergeCell ref="O2:O4"/>
    <mergeCell ref="P2:P4"/>
    <mergeCell ref="Q2:Q4"/>
    <mergeCell ref="R2:R4"/>
    <mergeCell ref="S2:S4"/>
    <mergeCell ref="H2:H4"/>
    <mergeCell ref="B2:C5"/>
    <mergeCell ref="D2:D4"/>
    <mergeCell ref="E2:E4"/>
    <mergeCell ref="F2:F4"/>
    <mergeCell ref="G2:G4"/>
  </mergeCells>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3300"/>
  </sheetPr>
  <dimension ref="A1:AE126"/>
  <sheetViews>
    <sheetView showGridLines="0" showRowColHeaders="0" workbookViewId="0">
      <pane xSplit="3" ySplit="5" topLeftCell="D6" activePane="bottomRight" state="frozen"/>
      <selection pane="topRight" activeCell="D1" sqref="D1"/>
      <selection pane="bottomLeft" activeCell="A6" sqref="A6"/>
      <selection pane="bottomRight" activeCell="D6" sqref="D6"/>
    </sheetView>
  </sheetViews>
  <sheetFormatPr defaultColWidth="9" defaultRowHeight="13.5"/>
  <cols>
    <col min="1" max="1" width="1.625" style="8" customWidth="1"/>
    <col min="2" max="2" width="9" style="51"/>
    <col min="3" max="3" width="24.625" style="51" customWidth="1"/>
    <col min="4" max="4" width="12.625" style="51" customWidth="1"/>
    <col min="5" max="31" width="12.625" style="8" customWidth="1"/>
    <col min="32" max="16384" width="9" style="8"/>
  </cols>
  <sheetData>
    <row r="1" spans="1:31" ht="37.5" customHeight="1">
      <c r="B1" s="187"/>
      <c r="C1" s="187"/>
      <c r="D1" s="187"/>
      <c r="E1" s="11"/>
      <c r="F1" s="11"/>
      <c r="G1" s="11"/>
      <c r="H1" s="11"/>
      <c r="I1" s="11"/>
      <c r="J1" s="11"/>
      <c r="K1" s="11"/>
      <c r="L1" s="11"/>
      <c r="M1" s="11"/>
      <c r="N1" s="11"/>
      <c r="O1" s="11"/>
      <c r="P1" s="11"/>
      <c r="Q1" s="11"/>
      <c r="R1" s="11"/>
      <c r="S1" s="11"/>
      <c r="T1" s="11"/>
      <c r="U1" s="11"/>
      <c r="V1" s="11"/>
      <c r="W1" s="11"/>
      <c r="X1" s="11"/>
      <c r="Y1" s="11"/>
      <c r="Z1" s="11"/>
      <c r="AA1" s="11"/>
      <c r="AB1" s="11"/>
      <c r="AC1" s="436" t="s">
        <v>619</v>
      </c>
      <c r="AD1" s="436"/>
      <c r="AE1" s="436" t="s">
        <v>620</v>
      </c>
    </row>
    <row r="2" spans="1:31" ht="16.5" customHeight="1">
      <c r="A2" s="17"/>
      <c r="B2" s="776" t="s">
        <v>612</v>
      </c>
      <c r="C2" s="777"/>
      <c r="D2" s="776" t="s">
        <v>482</v>
      </c>
      <c r="E2" s="774" t="s">
        <v>483</v>
      </c>
      <c r="F2" s="774" t="s">
        <v>614</v>
      </c>
      <c r="G2" s="774" t="s">
        <v>714</v>
      </c>
      <c r="H2" s="774" t="s">
        <v>486</v>
      </c>
      <c r="I2" s="779" t="s">
        <v>482</v>
      </c>
      <c r="J2" s="781" t="s">
        <v>714</v>
      </c>
      <c r="K2" s="774" t="s">
        <v>487</v>
      </c>
      <c r="L2" s="774" t="s">
        <v>487</v>
      </c>
      <c r="M2" s="775" t="s">
        <v>488</v>
      </c>
      <c r="N2" s="774" t="s">
        <v>489</v>
      </c>
      <c r="O2" s="774" t="s">
        <v>615</v>
      </c>
      <c r="P2" s="774" t="s">
        <v>491</v>
      </c>
      <c r="Q2" s="775" t="s">
        <v>492</v>
      </c>
      <c r="R2" s="775" t="s">
        <v>493</v>
      </c>
      <c r="S2" s="774" t="s">
        <v>617</v>
      </c>
      <c r="T2" s="774" t="s">
        <v>495</v>
      </c>
      <c r="U2" s="774" t="s">
        <v>495</v>
      </c>
      <c r="V2" s="775" t="s">
        <v>496</v>
      </c>
      <c r="W2" s="775"/>
      <c r="X2" s="775"/>
      <c r="Y2" s="775"/>
      <c r="Z2" s="783" t="s">
        <v>497</v>
      </c>
      <c r="AA2" s="783"/>
      <c r="AB2" s="783"/>
      <c r="AC2" s="783"/>
      <c r="AD2" s="774" t="s">
        <v>618</v>
      </c>
      <c r="AE2" s="774" t="s">
        <v>498</v>
      </c>
    </row>
    <row r="3" spans="1:31" ht="16.5" customHeight="1">
      <c r="A3" s="17"/>
      <c r="B3" s="777"/>
      <c r="C3" s="777"/>
      <c r="D3" s="777"/>
      <c r="E3" s="775"/>
      <c r="F3" s="775"/>
      <c r="G3" s="775"/>
      <c r="H3" s="775"/>
      <c r="I3" s="780"/>
      <c r="J3" s="782"/>
      <c r="K3" s="775"/>
      <c r="L3" s="774"/>
      <c r="M3" s="775"/>
      <c r="N3" s="774"/>
      <c r="O3" s="774"/>
      <c r="P3" s="775"/>
      <c r="Q3" s="775"/>
      <c r="R3" s="775"/>
      <c r="S3" s="775"/>
      <c r="T3" s="775"/>
      <c r="U3" s="774"/>
      <c r="V3" s="783" t="s">
        <v>499</v>
      </c>
      <c r="W3" s="785" t="s">
        <v>487</v>
      </c>
      <c r="X3" s="785" t="s">
        <v>495</v>
      </c>
      <c r="Y3" s="775" t="s">
        <v>372</v>
      </c>
      <c r="Z3" s="783" t="s">
        <v>499</v>
      </c>
      <c r="AA3" s="785" t="s">
        <v>487</v>
      </c>
      <c r="AB3" s="785" t="s">
        <v>495</v>
      </c>
      <c r="AC3" s="783" t="s">
        <v>372</v>
      </c>
      <c r="AD3" s="775"/>
      <c r="AE3" s="775"/>
    </row>
    <row r="4" spans="1:31">
      <c r="A4" s="17"/>
      <c r="B4" s="777"/>
      <c r="C4" s="777"/>
      <c r="D4" s="777"/>
      <c r="E4" s="775"/>
      <c r="F4" s="775"/>
      <c r="G4" s="775"/>
      <c r="H4" s="775"/>
      <c r="I4" s="290" t="s">
        <v>500</v>
      </c>
      <c r="J4" s="290" t="s">
        <v>500</v>
      </c>
      <c r="K4" s="775"/>
      <c r="L4" s="290" t="s">
        <v>500</v>
      </c>
      <c r="M4" s="775"/>
      <c r="N4" s="774"/>
      <c r="O4" s="774"/>
      <c r="P4" s="775"/>
      <c r="Q4" s="775"/>
      <c r="R4" s="775"/>
      <c r="S4" s="775"/>
      <c r="T4" s="775"/>
      <c r="U4" s="290" t="s">
        <v>500</v>
      </c>
      <c r="V4" s="783"/>
      <c r="W4" s="785"/>
      <c r="X4" s="785"/>
      <c r="Y4" s="775"/>
      <c r="Z4" s="783"/>
      <c r="AA4" s="785"/>
      <c r="AB4" s="785"/>
      <c r="AC4" s="783"/>
      <c r="AD4" s="775"/>
      <c r="AE4" s="775"/>
    </row>
    <row r="5" spans="1:31">
      <c r="A5" s="17"/>
      <c r="B5" s="778"/>
      <c r="C5" s="778"/>
      <c r="D5" s="318">
        <f>建設係数!$J$6</f>
        <v>2024</v>
      </c>
      <c r="E5" s="318">
        <f>建設係数!$J$6</f>
        <v>2024</v>
      </c>
      <c r="F5" s="189"/>
      <c r="G5" s="318">
        <f>建設係数!$J$6</f>
        <v>2024</v>
      </c>
      <c r="H5" s="190"/>
      <c r="I5" s="322">
        <v>2015</v>
      </c>
      <c r="J5" s="322">
        <v>2015</v>
      </c>
      <c r="K5" s="322">
        <v>2015</v>
      </c>
      <c r="L5" s="318">
        <f>建設係数!$J$6</f>
        <v>2024</v>
      </c>
      <c r="M5" s="191"/>
      <c r="N5" s="322">
        <v>2015</v>
      </c>
      <c r="O5" s="192"/>
      <c r="P5" s="192"/>
      <c r="Q5" s="291"/>
      <c r="R5" s="322">
        <v>2015</v>
      </c>
      <c r="S5" s="322">
        <v>2015</v>
      </c>
      <c r="T5" s="322">
        <v>2015</v>
      </c>
      <c r="U5" s="318">
        <f>建設係数!$J$6</f>
        <v>2024</v>
      </c>
      <c r="V5" s="318">
        <f>建設係数!$J$6</f>
        <v>2024</v>
      </c>
      <c r="W5" s="318">
        <f>建設係数!$J$6</f>
        <v>2024</v>
      </c>
      <c r="X5" s="318">
        <f>建設係数!$J$6</f>
        <v>2024</v>
      </c>
      <c r="Y5" s="318">
        <f>建設係数!$J$6</f>
        <v>2024</v>
      </c>
      <c r="Z5" s="318">
        <f>建設係数!$J$6</f>
        <v>2024</v>
      </c>
      <c r="AA5" s="318">
        <f>建設係数!$J$6</f>
        <v>2024</v>
      </c>
      <c r="AB5" s="318">
        <f>建設係数!$J$6</f>
        <v>2024</v>
      </c>
      <c r="AC5" s="318">
        <f>建設係数!$J$6</f>
        <v>2024</v>
      </c>
      <c r="AD5" s="784"/>
      <c r="AE5" s="784"/>
    </row>
    <row r="6" spans="1:31">
      <c r="A6" s="17"/>
      <c r="B6" s="194">
        <v>11</v>
      </c>
      <c r="C6" s="195" t="s">
        <v>0</v>
      </c>
      <c r="D6" s="196"/>
      <c r="E6" s="32">
        <f>DATA!BO6</f>
        <v>0</v>
      </c>
      <c r="F6" s="197">
        <f>全国係数!D6</f>
        <v>0.71742646740203275</v>
      </c>
      <c r="G6" s="31">
        <f>E6*F6</f>
        <v>0</v>
      </c>
      <c r="H6" s="198">
        <f>建設係数!U6</f>
        <v>1.0009543318944403</v>
      </c>
      <c r="I6" s="196"/>
      <c r="J6" s="32">
        <f t="shared" ref="J6:J69" si="0">G6/H6</f>
        <v>0</v>
      </c>
      <c r="K6" s="32">
        <f t="array" ref="K6:K112">MMULT(全国係数!J6:DL112,J6:J112)</f>
        <v>0</v>
      </c>
      <c r="L6" s="32">
        <f t="shared" ref="L6:L69" si="1">K6*H6</f>
        <v>0</v>
      </c>
      <c r="M6" s="198">
        <f>全国係数!E6+全国係数!F6</f>
        <v>0.40301585348243352</v>
      </c>
      <c r="N6" s="32">
        <f t="shared" ref="N6:N69" si="2">K6*M6</f>
        <v>0</v>
      </c>
      <c r="O6" s="200"/>
      <c r="P6" s="201"/>
      <c r="Q6" s="198">
        <f>全国係数!G6</f>
        <v>8.9609063450170751E-3</v>
      </c>
      <c r="R6" s="32">
        <f t="shared" ref="R6:R69" si="3">Q6*$P$117</f>
        <v>0</v>
      </c>
      <c r="S6" s="32">
        <f t="shared" ref="S6:S69" si="4">F6*R6</f>
        <v>0</v>
      </c>
      <c r="T6" s="32">
        <f t="array" ref="T6:T112">MMULT(全国係数!J6:DL112,S6:S112)</f>
        <v>0</v>
      </c>
      <c r="U6" s="32">
        <f t="shared" ref="U6:U69" si="5">T6*H6</f>
        <v>0</v>
      </c>
      <c r="V6" s="202"/>
      <c r="W6" s="32">
        <f>L6</f>
        <v>0</v>
      </c>
      <c r="X6" s="32">
        <f>U6</f>
        <v>0</v>
      </c>
      <c r="Y6" s="32">
        <f>SUM(V6:X6)</f>
        <v>0</v>
      </c>
      <c r="Z6" s="202"/>
      <c r="AA6" s="32">
        <f>W6*(1-建設係数!V6)</f>
        <v>0</v>
      </c>
      <c r="AB6" s="32">
        <f>X6*(1-建設係数!V6)</f>
        <v>0</v>
      </c>
      <c r="AC6" s="32">
        <f>SUM(Z6:AB6)</f>
        <v>0</v>
      </c>
      <c r="AD6" s="433">
        <f>(I6+K6+T6)*全国係数!H6/1000</f>
        <v>0</v>
      </c>
      <c r="AE6" s="433">
        <f>(I6+K6+T6)*全国係数!I6/1000</f>
        <v>0</v>
      </c>
    </row>
    <row r="7" spans="1:31">
      <c r="A7" s="17"/>
      <c r="B7" s="194">
        <v>12</v>
      </c>
      <c r="C7" s="195" t="s">
        <v>1</v>
      </c>
      <c r="D7" s="196"/>
      <c r="E7" s="32">
        <f>DATA!BO7</f>
        <v>0</v>
      </c>
      <c r="F7" s="197">
        <f>全国係数!D7</f>
        <v>0.98283102967320435</v>
      </c>
      <c r="G7" s="31">
        <f t="shared" ref="G7:G70" si="6">E7*F7</f>
        <v>0</v>
      </c>
      <c r="H7" s="198">
        <f>建設係数!U7</f>
        <v>1.005978053783225</v>
      </c>
      <c r="I7" s="196"/>
      <c r="J7" s="32">
        <f t="shared" si="0"/>
        <v>0</v>
      </c>
      <c r="K7" s="32">
        <v>0</v>
      </c>
      <c r="L7" s="32">
        <f t="shared" si="1"/>
        <v>0</v>
      </c>
      <c r="M7" s="198">
        <f>全国係数!E7+全国係数!F7</f>
        <v>0.12225019976299732</v>
      </c>
      <c r="N7" s="32">
        <f t="shared" si="2"/>
        <v>0</v>
      </c>
      <c r="O7" s="35"/>
      <c r="P7" s="17"/>
      <c r="Q7" s="198">
        <f>全国係数!G7</f>
        <v>7.9087022064018206E-4</v>
      </c>
      <c r="R7" s="32">
        <f t="shared" si="3"/>
        <v>0</v>
      </c>
      <c r="S7" s="32">
        <f t="shared" si="4"/>
        <v>0</v>
      </c>
      <c r="T7" s="32">
        <v>0</v>
      </c>
      <c r="U7" s="32">
        <f t="shared" si="5"/>
        <v>0</v>
      </c>
      <c r="V7" s="202"/>
      <c r="W7" s="32">
        <f t="shared" ref="W7:W70" si="7">L7</f>
        <v>0</v>
      </c>
      <c r="X7" s="32">
        <f t="shared" ref="X7:X70" si="8">U7</f>
        <v>0</v>
      </c>
      <c r="Y7" s="32">
        <f t="shared" ref="Y7:Y67" si="9">SUM(V7:X7)</f>
        <v>0</v>
      </c>
      <c r="Z7" s="202"/>
      <c r="AA7" s="32">
        <f>W7*(1-建設係数!V7)</f>
        <v>0</v>
      </c>
      <c r="AB7" s="32">
        <f>X7*(1-建設係数!V7)</f>
        <v>0</v>
      </c>
      <c r="AC7" s="32">
        <f t="shared" ref="AC7:AC69" si="10">SUM(Z7:AB7)</f>
        <v>0</v>
      </c>
      <c r="AD7" s="433">
        <f>(I7+K7+T7)*全国係数!H7/1000</f>
        <v>0</v>
      </c>
      <c r="AE7" s="433">
        <f>(I7+K7+T7)*全国係数!I7/1000</f>
        <v>0</v>
      </c>
    </row>
    <row r="8" spans="1:31">
      <c r="A8" s="17"/>
      <c r="B8" s="194">
        <v>13</v>
      </c>
      <c r="C8" s="195" t="s">
        <v>2</v>
      </c>
      <c r="D8" s="196"/>
      <c r="E8" s="32">
        <f>DATA!BO8</f>
        <v>0</v>
      </c>
      <c r="F8" s="197">
        <f>全国係数!D8</f>
        <v>1</v>
      </c>
      <c r="G8" s="31">
        <f t="shared" si="6"/>
        <v>0</v>
      </c>
      <c r="H8" s="198">
        <f>建設係数!U8</f>
        <v>1.0244894790408856</v>
      </c>
      <c r="I8" s="196"/>
      <c r="J8" s="32">
        <f t="shared" si="0"/>
        <v>0</v>
      </c>
      <c r="K8" s="32">
        <v>0</v>
      </c>
      <c r="L8" s="32">
        <f t="shared" si="1"/>
        <v>0</v>
      </c>
      <c r="M8" s="198">
        <f>全国係数!E8+全国係数!F8</f>
        <v>0.50468027308769392</v>
      </c>
      <c r="N8" s="32">
        <f t="shared" si="2"/>
        <v>0</v>
      </c>
      <c r="O8" s="35"/>
      <c r="P8" s="17"/>
      <c r="Q8" s="198">
        <f>全国係数!G8</f>
        <v>1.3818469209690464E-3</v>
      </c>
      <c r="R8" s="32">
        <f t="shared" si="3"/>
        <v>0</v>
      </c>
      <c r="S8" s="32">
        <f t="shared" si="4"/>
        <v>0</v>
      </c>
      <c r="T8" s="32">
        <v>0</v>
      </c>
      <c r="U8" s="32">
        <f t="shared" si="5"/>
        <v>0</v>
      </c>
      <c r="V8" s="202"/>
      <c r="W8" s="32">
        <f t="shared" si="7"/>
        <v>0</v>
      </c>
      <c r="X8" s="32">
        <f t="shared" si="8"/>
        <v>0</v>
      </c>
      <c r="Y8" s="32">
        <f t="shared" si="9"/>
        <v>0</v>
      </c>
      <c r="Z8" s="202"/>
      <c r="AA8" s="32">
        <f>W8*(1-建設係数!V8)</f>
        <v>0</v>
      </c>
      <c r="AB8" s="32">
        <f>X8*(1-建設係数!V8)</f>
        <v>0</v>
      </c>
      <c r="AC8" s="32">
        <f t="shared" si="10"/>
        <v>0</v>
      </c>
      <c r="AD8" s="433">
        <f>(I8+K8+T8)*全国係数!H8/1000</f>
        <v>0</v>
      </c>
      <c r="AE8" s="433">
        <f>(I8+K8+T8)*全国係数!I8/1000</f>
        <v>0</v>
      </c>
    </row>
    <row r="9" spans="1:31">
      <c r="A9" s="17"/>
      <c r="B9" s="194">
        <v>15</v>
      </c>
      <c r="C9" s="203" t="s">
        <v>3</v>
      </c>
      <c r="D9" s="204"/>
      <c r="E9" s="32">
        <f>DATA!BO9</f>
        <v>0</v>
      </c>
      <c r="F9" s="197">
        <f>全国係数!D9</f>
        <v>0.84071757560285498</v>
      </c>
      <c r="G9" s="31">
        <f t="shared" si="6"/>
        <v>0</v>
      </c>
      <c r="H9" s="198">
        <f>建設係数!U9</f>
        <v>1.0185960952716755</v>
      </c>
      <c r="I9" s="204"/>
      <c r="J9" s="32">
        <f t="shared" si="0"/>
        <v>0</v>
      </c>
      <c r="K9" s="32">
        <v>0</v>
      </c>
      <c r="L9" s="32">
        <f t="shared" si="1"/>
        <v>0</v>
      </c>
      <c r="M9" s="198">
        <f>全国係数!E9+全国係数!F9</f>
        <v>0.57488683428440024</v>
      </c>
      <c r="N9" s="32">
        <f t="shared" si="2"/>
        <v>0</v>
      </c>
      <c r="O9" s="35"/>
      <c r="P9" s="17"/>
      <c r="Q9" s="198">
        <f>全国係数!G9</f>
        <v>5.8433975496384287E-4</v>
      </c>
      <c r="R9" s="32">
        <f t="shared" si="3"/>
        <v>0</v>
      </c>
      <c r="S9" s="32">
        <f t="shared" si="4"/>
        <v>0</v>
      </c>
      <c r="T9" s="32">
        <v>0</v>
      </c>
      <c r="U9" s="32">
        <f t="shared" si="5"/>
        <v>0</v>
      </c>
      <c r="V9" s="202"/>
      <c r="W9" s="32">
        <f t="shared" si="7"/>
        <v>0</v>
      </c>
      <c r="X9" s="32">
        <f t="shared" si="8"/>
        <v>0</v>
      </c>
      <c r="Y9" s="32">
        <f t="shared" si="9"/>
        <v>0</v>
      </c>
      <c r="Z9" s="202"/>
      <c r="AA9" s="32">
        <f>W9*(1-建設係数!V9)</f>
        <v>0</v>
      </c>
      <c r="AB9" s="32">
        <f>X9*(1-建設係数!V9)</f>
        <v>0</v>
      </c>
      <c r="AC9" s="32">
        <f t="shared" si="10"/>
        <v>0</v>
      </c>
      <c r="AD9" s="433">
        <f>(I9+K9+T9)*全国係数!H9/1000</f>
        <v>0</v>
      </c>
      <c r="AE9" s="433">
        <f>(I9+K9+T9)*全国係数!I9/1000</f>
        <v>0</v>
      </c>
    </row>
    <row r="10" spans="1:31">
      <c r="A10" s="17"/>
      <c r="B10" s="194">
        <v>17</v>
      </c>
      <c r="C10" s="203" t="s">
        <v>4</v>
      </c>
      <c r="D10" s="204"/>
      <c r="E10" s="32">
        <f>DATA!BO10</f>
        <v>0</v>
      </c>
      <c r="F10" s="197">
        <f>全国係数!D10</f>
        <v>0.8608368417629102</v>
      </c>
      <c r="G10" s="31">
        <f t="shared" si="6"/>
        <v>0</v>
      </c>
      <c r="H10" s="198">
        <f>建設係数!U10</f>
        <v>1.035445698071114</v>
      </c>
      <c r="I10" s="204"/>
      <c r="J10" s="32">
        <f t="shared" si="0"/>
        <v>0</v>
      </c>
      <c r="K10" s="32">
        <v>0</v>
      </c>
      <c r="L10" s="32">
        <f t="shared" si="1"/>
        <v>0</v>
      </c>
      <c r="M10" s="198">
        <f>全国係数!E10+全国係数!F10</f>
        <v>0.33032252572331366</v>
      </c>
      <c r="N10" s="32">
        <f t="shared" si="2"/>
        <v>0</v>
      </c>
      <c r="O10" s="35"/>
      <c r="P10" s="17"/>
      <c r="Q10" s="198">
        <f>全国係数!G10</f>
        <v>1.1057392565621286E-3</v>
      </c>
      <c r="R10" s="32">
        <f t="shared" si="3"/>
        <v>0</v>
      </c>
      <c r="S10" s="32">
        <f t="shared" si="4"/>
        <v>0</v>
      </c>
      <c r="T10" s="32">
        <v>0</v>
      </c>
      <c r="U10" s="32">
        <f t="shared" si="5"/>
        <v>0</v>
      </c>
      <c r="V10" s="202"/>
      <c r="W10" s="32">
        <f t="shared" si="7"/>
        <v>0</v>
      </c>
      <c r="X10" s="32">
        <f t="shared" si="8"/>
        <v>0</v>
      </c>
      <c r="Y10" s="32">
        <f t="shared" si="9"/>
        <v>0</v>
      </c>
      <c r="Z10" s="202"/>
      <c r="AA10" s="32">
        <f>W10*(1-建設係数!V10)</f>
        <v>0</v>
      </c>
      <c r="AB10" s="32">
        <f>X10*(1-建設係数!V10)</f>
        <v>0</v>
      </c>
      <c r="AC10" s="32">
        <f t="shared" si="10"/>
        <v>0</v>
      </c>
      <c r="AD10" s="433">
        <f>(I10+K10+T10)*全国係数!H10/1000</f>
        <v>0</v>
      </c>
      <c r="AE10" s="433">
        <f>(I10+K10+T10)*全国係数!I10/1000</f>
        <v>0</v>
      </c>
    </row>
    <row r="11" spans="1:31">
      <c r="A11" s="17"/>
      <c r="B11" s="194">
        <v>61</v>
      </c>
      <c r="C11" s="203" t="s">
        <v>5</v>
      </c>
      <c r="D11" s="204"/>
      <c r="E11" s="32">
        <f>DATA!BO11</f>
        <v>0</v>
      </c>
      <c r="F11" s="197">
        <f>全国係数!D11</f>
        <v>1.0597331158082923E-2</v>
      </c>
      <c r="G11" s="31">
        <f t="shared" si="6"/>
        <v>0</v>
      </c>
      <c r="H11" s="198">
        <f>建設係数!U11</f>
        <v>0.76290792908811322</v>
      </c>
      <c r="I11" s="204"/>
      <c r="J11" s="32">
        <f t="shared" si="0"/>
        <v>0</v>
      </c>
      <c r="K11" s="32">
        <v>0</v>
      </c>
      <c r="L11" s="32">
        <f t="shared" si="1"/>
        <v>0</v>
      </c>
      <c r="M11" s="198">
        <f>全国係数!E11+全国係数!F11</f>
        <v>0.2606836249695661</v>
      </c>
      <c r="N11" s="32">
        <f t="shared" si="2"/>
        <v>0</v>
      </c>
      <c r="O11" s="35"/>
      <c r="P11" s="17"/>
      <c r="Q11" s="198">
        <f>全国係数!G11</f>
        <v>4.6975346365166816E-8</v>
      </c>
      <c r="R11" s="32">
        <f t="shared" si="3"/>
        <v>0</v>
      </c>
      <c r="S11" s="32">
        <f t="shared" si="4"/>
        <v>0</v>
      </c>
      <c r="T11" s="32">
        <v>0</v>
      </c>
      <c r="U11" s="32">
        <f t="shared" si="5"/>
        <v>0</v>
      </c>
      <c r="V11" s="202"/>
      <c r="W11" s="32">
        <f t="shared" si="7"/>
        <v>0</v>
      </c>
      <c r="X11" s="32">
        <f t="shared" si="8"/>
        <v>0</v>
      </c>
      <c r="Y11" s="32">
        <f t="shared" si="9"/>
        <v>0</v>
      </c>
      <c r="Z11" s="202"/>
      <c r="AA11" s="32">
        <f>W11*(1-建設係数!V11)</f>
        <v>0</v>
      </c>
      <c r="AB11" s="32">
        <f>X11*(1-建設係数!V11)</f>
        <v>0</v>
      </c>
      <c r="AC11" s="32">
        <f t="shared" si="10"/>
        <v>0</v>
      </c>
      <c r="AD11" s="433">
        <f>(I11+K11+T11)*全国係数!H11/1000</f>
        <v>0</v>
      </c>
      <c r="AE11" s="433">
        <f>(I11+K11+T11)*全国係数!I11/1000</f>
        <v>0</v>
      </c>
    </row>
    <row r="12" spans="1:31">
      <c r="A12" s="17"/>
      <c r="B12" s="194">
        <v>62</v>
      </c>
      <c r="C12" s="203" t="s">
        <v>6</v>
      </c>
      <c r="D12" s="204"/>
      <c r="E12" s="32">
        <f>DATA!BO12</f>
        <v>0</v>
      </c>
      <c r="F12" s="197">
        <f>全国係数!D12</f>
        <v>0.21140255934957619</v>
      </c>
      <c r="G12" s="31">
        <f t="shared" si="6"/>
        <v>0</v>
      </c>
      <c r="H12" s="198">
        <f>建設係数!U12</f>
        <v>1.0998374223917498</v>
      </c>
      <c r="I12" s="204"/>
      <c r="J12" s="32">
        <f t="shared" si="0"/>
        <v>0</v>
      </c>
      <c r="K12" s="32">
        <v>0</v>
      </c>
      <c r="L12" s="32">
        <f t="shared" si="1"/>
        <v>0</v>
      </c>
      <c r="M12" s="198">
        <f>全国係数!E12+全国係数!F12</f>
        <v>0.30644282612093521</v>
      </c>
      <c r="N12" s="32">
        <f t="shared" si="2"/>
        <v>0</v>
      </c>
      <c r="O12" s="35"/>
      <c r="P12" s="17"/>
      <c r="Q12" s="198">
        <f>全国係数!G12</f>
        <v>1.8119062169421486E-7</v>
      </c>
      <c r="R12" s="32">
        <f t="shared" si="3"/>
        <v>0</v>
      </c>
      <c r="S12" s="32">
        <f t="shared" si="4"/>
        <v>0</v>
      </c>
      <c r="T12" s="32">
        <v>0</v>
      </c>
      <c r="U12" s="32">
        <f t="shared" si="5"/>
        <v>0</v>
      </c>
      <c r="V12" s="202"/>
      <c r="W12" s="32">
        <f t="shared" si="7"/>
        <v>0</v>
      </c>
      <c r="X12" s="32">
        <f t="shared" si="8"/>
        <v>0</v>
      </c>
      <c r="Y12" s="32">
        <f t="shared" si="9"/>
        <v>0</v>
      </c>
      <c r="Z12" s="202"/>
      <c r="AA12" s="32">
        <f>W12*(1-建設係数!V12)</f>
        <v>0</v>
      </c>
      <c r="AB12" s="32">
        <f>X12*(1-建設係数!V12)</f>
        <v>0</v>
      </c>
      <c r="AC12" s="32">
        <f t="shared" si="10"/>
        <v>0</v>
      </c>
      <c r="AD12" s="433">
        <f>(I12+K12+T12)*全国係数!H12/1000</f>
        <v>0</v>
      </c>
      <c r="AE12" s="433">
        <f>(I12+K12+T12)*全国係数!I12/1000</f>
        <v>0</v>
      </c>
    </row>
    <row r="13" spans="1:31">
      <c r="A13" s="17"/>
      <c r="B13" s="194">
        <v>111</v>
      </c>
      <c r="C13" s="203" t="s">
        <v>7</v>
      </c>
      <c r="D13" s="204"/>
      <c r="E13" s="32">
        <f>DATA!BO13</f>
        <v>0</v>
      </c>
      <c r="F13" s="197">
        <f>全国係数!D13</f>
        <v>0.83009615560739114</v>
      </c>
      <c r="G13" s="31">
        <f t="shared" si="6"/>
        <v>0</v>
      </c>
      <c r="H13" s="198">
        <f>建設係数!U13</f>
        <v>1.0147495192463387</v>
      </c>
      <c r="I13" s="204"/>
      <c r="J13" s="32">
        <f t="shared" si="0"/>
        <v>0</v>
      </c>
      <c r="K13" s="32">
        <v>0</v>
      </c>
      <c r="L13" s="32">
        <f t="shared" si="1"/>
        <v>0</v>
      </c>
      <c r="M13" s="198">
        <f>全国係数!E13+全国係数!F13</f>
        <v>0.23370972061135731</v>
      </c>
      <c r="N13" s="32">
        <f t="shared" si="2"/>
        <v>0</v>
      </c>
      <c r="O13" s="35"/>
      <c r="P13" s="17"/>
      <c r="Q13" s="198">
        <f>全国係数!G13</f>
        <v>6.6454968912890156E-2</v>
      </c>
      <c r="R13" s="32">
        <f t="shared" si="3"/>
        <v>0</v>
      </c>
      <c r="S13" s="32">
        <f t="shared" si="4"/>
        <v>0</v>
      </c>
      <c r="T13" s="32">
        <v>0</v>
      </c>
      <c r="U13" s="32">
        <f t="shared" si="5"/>
        <v>0</v>
      </c>
      <c r="V13" s="202"/>
      <c r="W13" s="32">
        <f t="shared" si="7"/>
        <v>0</v>
      </c>
      <c r="X13" s="32">
        <f t="shared" si="8"/>
        <v>0</v>
      </c>
      <c r="Y13" s="32">
        <f t="shared" si="9"/>
        <v>0</v>
      </c>
      <c r="Z13" s="202"/>
      <c r="AA13" s="32">
        <f>W13*(1-建設係数!V13)</f>
        <v>0</v>
      </c>
      <c r="AB13" s="32">
        <f>X13*(1-建設係数!V13)</f>
        <v>0</v>
      </c>
      <c r="AC13" s="32">
        <f t="shared" si="10"/>
        <v>0</v>
      </c>
      <c r="AD13" s="433">
        <f>(I13+K13+T13)*全国係数!H13/1000</f>
        <v>0</v>
      </c>
      <c r="AE13" s="433">
        <f>(I13+K13+T13)*全国係数!I13/1000</f>
        <v>0</v>
      </c>
    </row>
    <row r="14" spans="1:31">
      <c r="A14" s="17"/>
      <c r="B14" s="194">
        <v>112</v>
      </c>
      <c r="C14" s="203" t="s">
        <v>8</v>
      </c>
      <c r="D14" s="204"/>
      <c r="E14" s="32">
        <f>DATA!BO14</f>
        <v>0</v>
      </c>
      <c r="F14" s="197">
        <f>全国係数!D14</f>
        <v>0.9132403273878229</v>
      </c>
      <c r="G14" s="31">
        <f t="shared" si="6"/>
        <v>0</v>
      </c>
      <c r="H14" s="198">
        <f>建設係数!U14</f>
        <v>0.98677838481056968</v>
      </c>
      <c r="I14" s="204"/>
      <c r="J14" s="32">
        <f t="shared" si="0"/>
        <v>0</v>
      </c>
      <c r="K14" s="32">
        <v>0</v>
      </c>
      <c r="L14" s="32">
        <f t="shared" si="1"/>
        <v>0</v>
      </c>
      <c r="M14" s="198">
        <f>全国係数!E14+全国係数!F14</f>
        <v>0.22944045610309038</v>
      </c>
      <c r="N14" s="32">
        <f t="shared" si="2"/>
        <v>0</v>
      </c>
      <c r="O14" s="35"/>
      <c r="P14" s="17"/>
      <c r="Q14" s="198">
        <f>全国係数!G14</f>
        <v>1.5160142143371642E-2</v>
      </c>
      <c r="R14" s="32">
        <f t="shared" si="3"/>
        <v>0</v>
      </c>
      <c r="S14" s="32">
        <f t="shared" si="4"/>
        <v>0</v>
      </c>
      <c r="T14" s="32">
        <v>0</v>
      </c>
      <c r="U14" s="32">
        <f t="shared" si="5"/>
        <v>0</v>
      </c>
      <c r="V14" s="202"/>
      <c r="W14" s="32">
        <f t="shared" si="7"/>
        <v>0</v>
      </c>
      <c r="X14" s="32">
        <f t="shared" si="8"/>
        <v>0</v>
      </c>
      <c r="Y14" s="32">
        <f t="shared" si="9"/>
        <v>0</v>
      </c>
      <c r="Z14" s="202"/>
      <c r="AA14" s="32">
        <f>W14*(1-建設係数!V14)</f>
        <v>0</v>
      </c>
      <c r="AB14" s="32">
        <f>X14*(1-建設係数!V14)</f>
        <v>0</v>
      </c>
      <c r="AC14" s="32">
        <f t="shared" si="10"/>
        <v>0</v>
      </c>
      <c r="AD14" s="433">
        <f>(I14+K14+T14)*全国係数!H14/1000</f>
        <v>0</v>
      </c>
      <c r="AE14" s="433">
        <f>(I14+K14+T14)*全国係数!I14/1000</f>
        <v>0</v>
      </c>
    </row>
    <row r="15" spans="1:31">
      <c r="A15" s="17"/>
      <c r="B15" s="194">
        <v>113</v>
      </c>
      <c r="C15" s="203" t="s">
        <v>9</v>
      </c>
      <c r="D15" s="204"/>
      <c r="E15" s="32">
        <f>DATA!BO15</f>
        <v>0</v>
      </c>
      <c r="F15" s="197">
        <f>全国係数!D15</f>
        <v>0.88622185530580044</v>
      </c>
      <c r="G15" s="31">
        <f t="shared" si="6"/>
        <v>0</v>
      </c>
      <c r="H15" s="198">
        <f>建設係数!U15</f>
        <v>0.95655725220615673</v>
      </c>
      <c r="I15" s="204"/>
      <c r="J15" s="32">
        <f t="shared" si="0"/>
        <v>0</v>
      </c>
      <c r="K15" s="32">
        <v>0</v>
      </c>
      <c r="L15" s="32">
        <f t="shared" si="1"/>
        <v>0</v>
      </c>
      <c r="M15" s="198">
        <f>全国係数!E15+全国係数!F15</f>
        <v>0.14103053612219221</v>
      </c>
      <c r="N15" s="32">
        <f t="shared" si="2"/>
        <v>0</v>
      </c>
      <c r="O15" s="35"/>
      <c r="P15" s="17"/>
      <c r="Q15" s="198">
        <f>全国係数!G15</f>
        <v>6.0362984541051032E-4</v>
      </c>
      <c r="R15" s="32">
        <f t="shared" si="3"/>
        <v>0</v>
      </c>
      <c r="S15" s="32">
        <f t="shared" si="4"/>
        <v>0</v>
      </c>
      <c r="T15" s="32">
        <v>0</v>
      </c>
      <c r="U15" s="32">
        <f t="shared" si="5"/>
        <v>0</v>
      </c>
      <c r="V15" s="202"/>
      <c r="W15" s="32">
        <f t="shared" si="7"/>
        <v>0</v>
      </c>
      <c r="X15" s="32">
        <f t="shared" si="8"/>
        <v>0</v>
      </c>
      <c r="Y15" s="32">
        <f t="shared" si="9"/>
        <v>0</v>
      </c>
      <c r="Z15" s="202"/>
      <c r="AA15" s="32">
        <f>W15*(1-建設係数!V15)</f>
        <v>0</v>
      </c>
      <c r="AB15" s="32">
        <f>X15*(1-建設係数!V15)</f>
        <v>0</v>
      </c>
      <c r="AC15" s="32">
        <f t="shared" si="10"/>
        <v>0</v>
      </c>
      <c r="AD15" s="433">
        <f>(I15+K15+T15)*全国係数!H15/1000</f>
        <v>0</v>
      </c>
      <c r="AE15" s="433">
        <f>(I15+K15+T15)*全国係数!I15/1000</f>
        <v>0</v>
      </c>
    </row>
    <row r="16" spans="1:31">
      <c r="A16" s="17"/>
      <c r="B16" s="194">
        <v>114</v>
      </c>
      <c r="C16" s="203" t="s">
        <v>10</v>
      </c>
      <c r="D16" s="204"/>
      <c r="E16" s="32">
        <f>DATA!BO16</f>
        <v>0</v>
      </c>
      <c r="F16" s="197">
        <f>全国係数!D16</f>
        <v>0.59801873226780033</v>
      </c>
      <c r="G16" s="31">
        <f t="shared" si="6"/>
        <v>0</v>
      </c>
      <c r="H16" s="198">
        <f>建設係数!U16</f>
        <v>1.2080786075141372</v>
      </c>
      <c r="I16" s="204"/>
      <c r="J16" s="32">
        <f t="shared" si="0"/>
        <v>0</v>
      </c>
      <c r="K16" s="32">
        <v>0</v>
      </c>
      <c r="L16" s="32">
        <f t="shared" si="1"/>
        <v>0</v>
      </c>
      <c r="M16" s="198">
        <f>全国係数!E16+全国係数!F16</f>
        <v>0.1620573217733082</v>
      </c>
      <c r="N16" s="32">
        <f t="shared" si="2"/>
        <v>0</v>
      </c>
      <c r="O16" s="35"/>
      <c r="P16" s="17"/>
      <c r="Q16" s="198">
        <f>全国係数!G16</f>
        <v>1.1028640298263922E-2</v>
      </c>
      <c r="R16" s="32">
        <f t="shared" si="3"/>
        <v>0</v>
      </c>
      <c r="S16" s="32">
        <f t="shared" si="4"/>
        <v>0</v>
      </c>
      <c r="T16" s="32">
        <v>0</v>
      </c>
      <c r="U16" s="32">
        <f t="shared" si="5"/>
        <v>0</v>
      </c>
      <c r="V16" s="202"/>
      <c r="W16" s="32">
        <f t="shared" si="7"/>
        <v>0</v>
      </c>
      <c r="X16" s="32">
        <f t="shared" si="8"/>
        <v>0</v>
      </c>
      <c r="Y16" s="32">
        <f t="shared" si="9"/>
        <v>0</v>
      </c>
      <c r="Z16" s="202"/>
      <c r="AA16" s="32">
        <f>W16*(1-建設係数!V16)</f>
        <v>0</v>
      </c>
      <c r="AB16" s="32">
        <f>X16*(1-建設係数!V16)</f>
        <v>0</v>
      </c>
      <c r="AC16" s="32">
        <f t="shared" si="10"/>
        <v>0</v>
      </c>
      <c r="AD16" s="433">
        <f>(I16+K16+T16)*全国係数!H16/1000</f>
        <v>0</v>
      </c>
      <c r="AE16" s="433">
        <f>(I16+K16+T16)*全国係数!I16/1000</f>
        <v>0</v>
      </c>
    </row>
    <row r="17" spans="1:31">
      <c r="A17" s="17"/>
      <c r="B17" s="194">
        <v>151</v>
      </c>
      <c r="C17" s="203" t="s">
        <v>11</v>
      </c>
      <c r="D17" s="204"/>
      <c r="E17" s="32">
        <f>DATA!BO17</f>
        <v>0</v>
      </c>
      <c r="F17" s="197">
        <f>全国係数!D17</f>
        <v>0.64843004853652797</v>
      </c>
      <c r="G17" s="31">
        <f t="shared" si="6"/>
        <v>0</v>
      </c>
      <c r="H17" s="198">
        <f>建設係数!U17</f>
        <v>0.93633264784207781</v>
      </c>
      <c r="I17" s="204"/>
      <c r="J17" s="32">
        <f t="shared" si="0"/>
        <v>0</v>
      </c>
      <c r="K17" s="32">
        <v>0</v>
      </c>
      <c r="L17" s="32">
        <f t="shared" si="1"/>
        <v>0</v>
      </c>
      <c r="M17" s="198">
        <f>全国係数!E17+全国係数!F17</f>
        <v>0.16032556668543443</v>
      </c>
      <c r="N17" s="32">
        <f t="shared" si="2"/>
        <v>0</v>
      </c>
      <c r="O17" s="35"/>
      <c r="P17" s="17"/>
      <c r="Q17" s="198">
        <f>全国係数!G17</f>
        <v>2.7020890305620596E-4</v>
      </c>
      <c r="R17" s="32">
        <f t="shared" si="3"/>
        <v>0</v>
      </c>
      <c r="S17" s="32">
        <f t="shared" si="4"/>
        <v>0</v>
      </c>
      <c r="T17" s="32">
        <v>0</v>
      </c>
      <c r="U17" s="32">
        <f t="shared" si="5"/>
        <v>0</v>
      </c>
      <c r="V17" s="202"/>
      <c r="W17" s="32">
        <f t="shared" si="7"/>
        <v>0</v>
      </c>
      <c r="X17" s="32">
        <f t="shared" si="8"/>
        <v>0</v>
      </c>
      <c r="Y17" s="32">
        <f t="shared" si="9"/>
        <v>0</v>
      </c>
      <c r="Z17" s="202"/>
      <c r="AA17" s="32">
        <f>W17*(1-建設係数!V17)</f>
        <v>0</v>
      </c>
      <c r="AB17" s="32">
        <f>X17*(1-建設係数!V17)</f>
        <v>0</v>
      </c>
      <c r="AC17" s="32">
        <f t="shared" si="10"/>
        <v>0</v>
      </c>
      <c r="AD17" s="433">
        <f>(I17+K17+T17)*全国係数!H17/1000</f>
        <v>0</v>
      </c>
      <c r="AE17" s="433">
        <f>(I17+K17+T17)*全国係数!I17/1000</f>
        <v>0</v>
      </c>
    </row>
    <row r="18" spans="1:31">
      <c r="A18" s="17"/>
      <c r="B18" s="194">
        <v>152</v>
      </c>
      <c r="C18" s="203" t="s">
        <v>12</v>
      </c>
      <c r="D18" s="204"/>
      <c r="E18" s="32">
        <f>DATA!BO18</f>
        <v>0</v>
      </c>
      <c r="F18" s="197">
        <f>全国係数!D18</f>
        <v>0.30494754746548325</v>
      </c>
      <c r="G18" s="31">
        <f t="shared" si="6"/>
        <v>0</v>
      </c>
      <c r="H18" s="198">
        <f>建設係数!U18</f>
        <v>0.95443254036492997</v>
      </c>
      <c r="I18" s="204"/>
      <c r="J18" s="32">
        <f t="shared" si="0"/>
        <v>0</v>
      </c>
      <c r="K18" s="32">
        <v>0</v>
      </c>
      <c r="L18" s="32">
        <f t="shared" si="1"/>
        <v>0</v>
      </c>
      <c r="M18" s="198">
        <f>全国係数!E18+全国係数!F18</f>
        <v>0.26077106989578919</v>
      </c>
      <c r="N18" s="32">
        <f t="shared" si="2"/>
        <v>0</v>
      </c>
      <c r="O18" s="35"/>
      <c r="P18" s="17"/>
      <c r="Q18" s="198">
        <f>全国係数!G18</f>
        <v>1.4475278502568226E-2</v>
      </c>
      <c r="R18" s="32">
        <f t="shared" si="3"/>
        <v>0</v>
      </c>
      <c r="S18" s="32">
        <f t="shared" si="4"/>
        <v>0</v>
      </c>
      <c r="T18" s="32">
        <v>0</v>
      </c>
      <c r="U18" s="32">
        <f t="shared" si="5"/>
        <v>0</v>
      </c>
      <c r="V18" s="202"/>
      <c r="W18" s="32">
        <f t="shared" si="7"/>
        <v>0</v>
      </c>
      <c r="X18" s="32">
        <f t="shared" si="8"/>
        <v>0</v>
      </c>
      <c r="Y18" s="32">
        <f t="shared" si="9"/>
        <v>0</v>
      </c>
      <c r="Z18" s="202"/>
      <c r="AA18" s="32">
        <f>W18*(1-建設係数!V18)</f>
        <v>0</v>
      </c>
      <c r="AB18" s="32">
        <f>X18*(1-建設係数!V18)</f>
        <v>0</v>
      </c>
      <c r="AC18" s="32">
        <f t="shared" si="10"/>
        <v>0</v>
      </c>
      <c r="AD18" s="433">
        <f>(I18+K18+T18)*全国係数!H18/1000</f>
        <v>0</v>
      </c>
      <c r="AE18" s="433">
        <f>(I18+K18+T18)*全国係数!I18/1000</f>
        <v>0</v>
      </c>
    </row>
    <row r="19" spans="1:31">
      <c r="A19" s="17"/>
      <c r="B19" s="194">
        <v>161</v>
      </c>
      <c r="C19" s="203" t="s">
        <v>13</v>
      </c>
      <c r="D19" s="204"/>
      <c r="E19" s="32">
        <f>DATA!BO19</f>
        <v>0</v>
      </c>
      <c r="F19" s="197">
        <f>全国係数!D19</f>
        <v>0.66158251841789739</v>
      </c>
      <c r="G19" s="31">
        <f t="shared" si="6"/>
        <v>0</v>
      </c>
      <c r="H19" s="198">
        <f>建設係数!U19</f>
        <v>0.95168782653991146</v>
      </c>
      <c r="I19" s="204"/>
      <c r="J19" s="32">
        <f t="shared" si="0"/>
        <v>0</v>
      </c>
      <c r="K19" s="32">
        <v>0</v>
      </c>
      <c r="L19" s="32">
        <f t="shared" si="1"/>
        <v>0</v>
      </c>
      <c r="M19" s="198">
        <f>全国係数!E19+全国係数!F19</f>
        <v>0.30035543866865266</v>
      </c>
      <c r="N19" s="32">
        <f t="shared" si="2"/>
        <v>0</v>
      </c>
      <c r="O19" s="35"/>
      <c r="P19" s="17"/>
      <c r="Q19" s="198">
        <f>全国係数!G19</f>
        <v>1.5886726602511094E-4</v>
      </c>
      <c r="R19" s="32">
        <f t="shared" si="3"/>
        <v>0</v>
      </c>
      <c r="S19" s="32">
        <f t="shared" si="4"/>
        <v>0</v>
      </c>
      <c r="T19" s="32">
        <v>0</v>
      </c>
      <c r="U19" s="32">
        <f t="shared" si="5"/>
        <v>0</v>
      </c>
      <c r="V19" s="202"/>
      <c r="W19" s="32">
        <f t="shared" si="7"/>
        <v>0</v>
      </c>
      <c r="X19" s="32">
        <f t="shared" si="8"/>
        <v>0</v>
      </c>
      <c r="Y19" s="32">
        <f t="shared" si="9"/>
        <v>0</v>
      </c>
      <c r="Z19" s="202"/>
      <c r="AA19" s="32">
        <f>W19*(1-建設係数!V19)</f>
        <v>0</v>
      </c>
      <c r="AB19" s="32">
        <f>X19*(1-建設係数!V19)</f>
        <v>0</v>
      </c>
      <c r="AC19" s="32">
        <f t="shared" si="10"/>
        <v>0</v>
      </c>
      <c r="AD19" s="433">
        <f>(I19+K19+T19)*全国係数!H19/1000</f>
        <v>0</v>
      </c>
      <c r="AE19" s="433">
        <f>(I19+K19+T19)*全国係数!I19/1000</f>
        <v>0</v>
      </c>
    </row>
    <row r="20" spans="1:31">
      <c r="A20" s="17"/>
      <c r="B20" s="194">
        <v>162</v>
      </c>
      <c r="C20" s="203" t="s">
        <v>14</v>
      </c>
      <c r="D20" s="204"/>
      <c r="E20" s="32">
        <f>DATA!BO20</f>
        <v>0</v>
      </c>
      <c r="F20" s="197">
        <f>全国係数!D20</f>
        <v>0.70137061969972736</v>
      </c>
      <c r="G20" s="31">
        <f t="shared" si="6"/>
        <v>0</v>
      </c>
      <c r="H20" s="198">
        <f>建設係数!U20</f>
        <v>1.0285453992026452</v>
      </c>
      <c r="I20" s="204"/>
      <c r="J20" s="32">
        <f t="shared" si="0"/>
        <v>0</v>
      </c>
      <c r="K20" s="32">
        <v>0</v>
      </c>
      <c r="L20" s="32">
        <f t="shared" si="1"/>
        <v>0</v>
      </c>
      <c r="M20" s="198">
        <f>全国係数!E20+全国係数!F20</f>
        <v>0.30927679558670501</v>
      </c>
      <c r="N20" s="32">
        <f t="shared" si="2"/>
        <v>0</v>
      </c>
      <c r="O20" s="35"/>
      <c r="P20" s="17"/>
      <c r="Q20" s="198">
        <f>全国係数!G20</f>
        <v>4.6033155132356896E-4</v>
      </c>
      <c r="R20" s="32">
        <f t="shared" si="3"/>
        <v>0</v>
      </c>
      <c r="S20" s="32">
        <f t="shared" si="4"/>
        <v>0</v>
      </c>
      <c r="T20" s="32">
        <v>0</v>
      </c>
      <c r="U20" s="32">
        <f t="shared" si="5"/>
        <v>0</v>
      </c>
      <c r="V20" s="202"/>
      <c r="W20" s="32">
        <f t="shared" si="7"/>
        <v>0</v>
      </c>
      <c r="X20" s="32">
        <f t="shared" si="8"/>
        <v>0</v>
      </c>
      <c r="Y20" s="32">
        <f t="shared" si="9"/>
        <v>0</v>
      </c>
      <c r="Z20" s="202"/>
      <c r="AA20" s="32">
        <f>W20*(1-建設係数!V20)</f>
        <v>0</v>
      </c>
      <c r="AB20" s="32">
        <f>X20*(1-建設係数!V20)</f>
        <v>0</v>
      </c>
      <c r="AC20" s="32">
        <f t="shared" si="10"/>
        <v>0</v>
      </c>
      <c r="AD20" s="433">
        <f>(I20+K20+T20)*全国係数!H20/1000</f>
        <v>0</v>
      </c>
      <c r="AE20" s="433">
        <f>(I20+K20+T20)*全国係数!I20/1000</f>
        <v>0</v>
      </c>
    </row>
    <row r="21" spans="1:31">
      <c r="A21" s="17"/>
      <c r="B21" s="194">
        <v>163</v>
      </c>
      <c r="C21" s="203" t="s">
        <v>15</v>
      </c>
      <c r="D21" s="204"/>
      <c r="E21" s="32">
        <f>DATA!BO21</f>
        <v>0</v>
      </c>
      <c r="F21" s="197">
        <f>全国係数!D21</f>
        <v>0.91077169496855748</v>
      </c>
      <c r="G21" s="31">
        <f t="shared" si="6"/>
        <v>0</v>
      </c>
      <c r="H21" s="198">
        <f>建設係数!U21</f>
        <v>1.0413293941411002</v>
      </c>
      <c r="I21" s="204"/>
      <c r="J21" s="32">
        <f t="shared" si="0"/>
        <v>0</v>
      </c>
      <c r="K21" s="32">
        <v>0</v>
      </c>
      <c r="L21" s="32">
        <f t="shared" si="1"/>
        <v>0</v>
      </c>
      <c r="M21" s="198">
        <f>全国係数!E21+全国係数!F21</f>
        <v>0.141625522396845</v>
      </c>
      <c r="N21" s="32">
        <f t="shared" si="2"/>
        <v>0</v>
      </c>
      <c r="O21" s="35"/>
      <c r="P21" s="17"/>
      <c r="Q21" s="198">
        <f>全国係数!G21</f>
        <v>1.3061830595022955E-4</v>
      </c>
      <c r="R21" s="32">
        <f t="shared" si="3"/>
        <v>0</v>
      </c>
      <c r="S21" s="32">
        <f t="shared" si="4"/>
        <v>0</v>
      </c>
      <c r="T21" s="32">
        <v>0</v>
      </c>
      <c r="U21" s="32">
        <f t="shared" si="5"/>
        <v>0</v>
      </c>
      <c r="V21" s="202"/>
      <c r="W21" s="32">
        <f t="shared" si="7"/>
        <v>0</v>
      </c>
      <c r="X21" s="32">
        <f t="shared" si="8"/>
        <v>0</v>
      </c>
      <c r="Y21" s="32">
        <f t="shared" si="9"/>
        <v>0</v>
      </c>
      <c r="Z21" s="202"/>
      <c r="AA21" s="32">
        <f>W21*(1-建設係数!V21)</f>
        <v>0</v>
      </c>
      <c r="AB21" s="32">
        <f>X21*(1-建設係数!V21)</f>
        <v>0</v>
      </c>
      <c r="AC21" s="32">
        <f t="shared" si="10"/>
        <v>0</v>
      </c>
      <c r="AD21" s="433">
        <f>(I21+K21+T21)*全国係数!H21/1000</f>
        <v>0</v>
      </c>
      <c r="AE21" s="433">
        <f>(I21+K21+T21)*全国係数!I21/1000</f>
        <v>0</v>
      </c>
    </row>
    <row r="22" spans="1:31">
      <c r="A22" s="17"/>
      <c r="B22" s="194">
        <v>164</v>
      </c>
      <c r="C22" s="203" t="s">
        <v>16</v>
      </c>
      <c r="D22" s="204"/>
      <c r="E22" s="32">
        <f>DATA!BO22</f>
        <v>0</v>
      </c>
      <c r="F22" s="197">
        <f>全国係数!D22</f>
        <v>0.94974596620479934</v>
      </c>
      <c r="G22" s="31">
        <f t="shared" si="6"/>
        <v>0</v>
      </c>
      <c r="H22" s="198">
        <f>建設係数!U22</f>
        <v>1.0737339011011402</v>
      </c>
      <c r="I22" s="204"/>
      <c r="J22" s="32">
        <f t="shared" si="0"/>
        <v>0</v>
      </c>
      <c r="K22" s="32">
        <v>0</v>
      </c>
      <c r="L22" s="32">
        <f t="shared" si="1"/>
        <v>0</v>
      </c>
      <c r="M22" s="198">
        <f>全国係数!E22+全国係数!F22</f>
        <v>0.30747068572036979</v>
      </c>
      <c r="N22" s="32">
        <f t="shared" si="2"/>
        <v>0</v>
      </c>
      <c r="O22" s="35"/>
      <c r="P22" s="17"/>
      <c r="Q22" s="198">
        <f>全国係数!G22</f>
        <v>8.7234560352868066E-4</v>
      </c>
      <c r="R22" s="32">
        <f t="shared" si="3"/>
        <v>0</v>
      </c>
      <c r="S22" s="32">
        <f t="shared" si="4"/>
        <v>0</v>
      </c>
      <c r="T22" s="32">
        <v>0</v>
      </c>
      <c r="U22" s="32">
        <f t="shared" si="5"/>
        <v>0</v>
      </c>
      <c r="V22" s="202"/>
      <c r="W22" s="32">
        <f t="shared" si="7"/>
        <v>0</v>
      </c>
      <c r="X22" s="32">
        <f t="shared" si="8"/>
        <v>0</v>
      </c>
      <c r="Y22" s="32">
        <f t="shared" si="9"/>
        <v>0</v>
      </c>
      <c r="Z22" s="202"/>
      <c r="AA22" s="32">
        <f>W22*(1-建設係数!V22)</f>
        <v>0</v>
      </c>
      <c r="AB22" s="32">
        <f>X22*(1-建設係数!V22)</f>
        <v>0</v>
      </c>
      <c r="AC22" s="32">
        <f t="shared" si="10"/>
        <v>0</v>
      </c>
      <c r="AD22" s="433">
        <f>(I22+K22+T22)*全国係数!H22/1000</f>
        <v>0</v>
      </c>
      <c r="AE22" s="433">
        <f>(I22+K22+T22)*全国係数!I22/1000</f>
        <v>0</v>
      </c>
    </row>
    <row r="23" spans="1:31">
      <c r="A23" s="17"/>
      <c r="B23" s="194">
        <v>191</v>
      </c>
      <c r="C23" s="203" t="s">
        <v>17</v>
      </c>
      <c r="D23" s="204"/>
      <c r="E23" s="32">
        <f>DATA!BO23</f>
        <v>0</v>
      </c>
      <c r="F23" s="197">
        <f>全国係数!D23</f>
        <v>0.9871315221312702</v>
      </c>
      <c r="G23" s="31">
        <f t="shared" si="6"/>
        <v>0</v>
      </c>
      <c r="H23" s="198">
        <f>建設係数!U23</f>
        <v>1.050151322316317</v>
      </c>
      <c r="I23" s="204"/>
      <c r="J23" s="32">
        <f t="shared" si="0"/>
        <v>0</v>
      </c>
      <c r="K23" s="32">
        <v>0</v>
      </c>
      <c r="L23" s="32">
        <f t="shared" si="1"/>
        <v>0</v>
      </c>
      <c r="M23" s="198">
        <f>全国係数!E23+全国係数!F23</f>
        <v>0.36436697213019836</v>
      </c>
      <c r="N23" s="32">
        <f t="shared" si="2"/>
        <v>0</v>
      </c>
      <c r="O23" s="35"/>
      <c r="P23" s="17"/>
      <c r="Q23" s="198">
        <f>全国係数!G23</f>
        <v>1.4419418104976277E-4</v>
      </c>
      <c r="R23" s="32">
        <f t="shared" si="3"/>
        <v>0</v>
      </c>
      <c r="S23" s="32">
        <f t="shared" si="4"/>
        <v>0</v>
      </c>
      <c r="T23" s="32">
        <v>0</v>
      </c>
      <c r="U23" s="32">
        <f t="shared" si="5"/>
        <v>0</v>
      </c>
      <c r="V23" s="202"/>
      <c r="W23" s="32">
        <f t="shared" si="7"/>
        <v>0</v>
      </c>
      <c r="X23" s="32">
        <f t="shared" si="8"/>
        <v>0</v>
      </c>
      <c r="Y23" s="32">
        <f t="shared" si="9"/>
        <v>0</v>
      </c>
      <c r="Z23" s="202"/>
      <c r="AA23" s="32">
        <f>W23*(1-建設係数!V23)</f>
        <v>0</v>
      </c>
      <c r="AB23" s="32">
        <f>X23*(1-建設係数!V23)</f>
        <v>0</v>
      </c>
      <c r="AC23" s="32">
        <f t="shared" si="10"/>
        <v>0</v>
      </c>
      <c r="AD23" s="433">
        <f>(I23+K23+T23)*全国係数!H23/1000</f>
        <v>0</v>
      </c>
      <c r="AE23" s="433">
        <f>(I23+K23+T23)*全国係数!I23/1000</f>
        <v>0</v>
      </c>
    </row>
    <row r="24" spans="1:31">
      <c r="A24" s="17"/>
      <c r="B24" s="194">
        <v>201</v>
      </c>
      <c r="C24" s="203" t="s">
        <v>18</v>
      </c>
      <c r="D24" s="204"/>
      <c r="E24" s="32">
        <f>DATA!BO24</f>
        <v>0</v>
      </c>
      <c r="F24" s="197">
        <f>全国係数!D24</f>
        <v>0.77531689467586951</v>
      </c>
      <c r="G24" s="31">
        <f t="shared" si="6"/>
        <v>0</v>
      </c>
      <c r="H24" s="198">
        <f>建設係数!U24</f>
        <v>0.74610952502765016</v>
      </c>
      <c r="I24" s="204"/>
      <c r="J24" s="32">
        <f t="shared" si="0"/>
        <v>0</v>
      </c>
      <c r="K24" s="32">
        <v>0</v>
      </c>
      <c r="L24" s="32">
        <f t="shared" si="1"/>
        <v>0</v>
      </c>
      <c r="M24" s="198">
        <f>全国係数!E24+全国係数!F24</f>
        <v>0.15181608084381115</v>
      </c>
      <c r="N24" s="32">
        <f t="shared" si="2"/>
        <v>0</v>
      </c>
      <c r="O24" s="35"/>
      <c r="P24" s="17"/>
      <c r="Q24" s="198">
        <f>全国係数!G24</f>
        <v>2.3725905296292467E-5</v>
      </c>
      <c r="R24" s="32">
        <f t="shared" si="3"/>
        <v>0</v>
      </c>
      <c r="S24" s="32">
        <f t="shared" si="4"/>
        <v>0</v>
      </c>
      <c r="T24" s="32">
        <v>0</v>
      </c>
      <c r="U24" s="32">
        <f t="shared" si="5"/>
        <v>0</v>
      </c>
      <c r="V24" s="202"/>
      <c r="W24" s="32">
        <f t="shared" si="7"/>
        <v>0</v>
      </c>
      <c r="X24" s="32">
        <f t="shared" si="8"/>
        <v>0</v>
      </c>
      <c r="Y24" s="32">
        <f t="shared" si="9"/>
        <v>0</v>
      </c>
      <c r="Z24" s="202"/>
      <c r="AA24" s="32">
        <f>W24*(1-建設係数!V24)</f>
        <v>0</v>
      </c>
      <c r="AB24" s="32">
        <f>X24*(1-建設係数!V24)</f>
        <v>0</v>
      </c>
      <c r="AC24" s="32">
        <f t="shared" si="10"/>
        <v>0</v>
      </c>
      <c r="AD24" s="433">
        <f>(I24+K24+T24)*全国係数!H24/1000</f>
        <v>0</v>
      </c>
      <c r="AE24" s="433">
        <f>(I24+K24+T24)*全国係数!I24/1000</f>
        <v>0</v>
      </c>
    </row>
    <row r="25" spans="1:31">
      <c r="A25" s="17"/>
      <c r="B25" s="194">
        <v>202</v>
      </c>
      <c r="C25" s="203" t="s">
        <v>19</v>
      </c>
      <c r="D25" s="204"/>
      <c r="E25" s="32">
        <f>DATA!BO25</f>
        <v>0</v>
      </c>
      <c r="F25" s="197">
        <f>全国係数!D25</f>
        <v>0.74897332828449104</v>
      </c>
      <c r="G25" s="31">
        <f t="shared" si="6"/>
        <v>0</v>
      </c>
      <c r="H25" s="198">
        <f>建設係数!U25</f>
        <v>1.1276140080921824</v>
      </c>
      <c r="I25" s="204"/>
      <c r="J25" s="32">
        <f t="shared" si="0"/>
        <v>0</v>
      </c>
      <c r="K25" s="32">
        <v>0</v>
      </c>
      <c r="L25" s="32">
        <f t="shared" si="1"/>
        <v>0</v>
      </c>
      <c r="M25" s="198">
        <f>全国係数!E25+全国係数!F25</f>
        <v>0.21518027077197832</v>
      </c>
      <c r="N25" s="32">
        <f t="shared" si="2"/>
        <v>0</v>
      </c>
      <c r="O25" s="35"/>
      <c r="P25" s="17"/>
      <c r="Q25" s="198">
        <f>全国係数!G25</f>
        <v>3.7415863379855368E-5</v>
      </c>
      <c r="R25" s="32">
        <f t="shared" si="3"/>
        <v>0</v>
      </c>
      <c r="S25" s="32">
        <f t="shared" si="4"/>
        <v>0</v>
      </c>
      <c r="T25" s="32">
        <v>0</v>
      </c>
      <c r="U25" s="32">
        <f t="shared" si="5"/>
        <v>0</v>
      </c>
      <c r="V25" s="202"/>
      <c r="W25" s="32">
        <f t="shared" si="7"/>
        <v>0</v>
      </c>
      <c r="X25" s="32">
        <f t="shared" si="8"/>
        <v>0</v>
      </c>
      <c r="Y25" s="32">
        <f t="shared" si="9"/>
        <v>0</v>
      </c>
      <c r="Z25" s="202"/>
      <c r="AA25" s="32">
        <f>W25*(1-建設係数!V25)</f>
        <v>0</v>
      </c>
      <c r="AB25" s="32">
        <f>X25*(1-建設係数!V25)</f>
        <v>0</v>
      </c>
      <c r="AC25" s="32">
        <f t="shared" si="10"/>
        <v>0</v>
      </c>
      <c r="AD25" s="433">
        <f>(I25+K25+T25)*全国係数!H25/1000</f>
        <v>0</v>
      </c>
      <c r="AE25" s="433">
        <f>(I25+K25+T25)*全国係数!I25/1000</f>
        <v>0</v>
      </c>
    </row>
    <row r="26" spans="1:31">
      <c r="A26" s="17"/>
      <c r="B26" s="194">
        <v>203</v>
      </c>
      <c r="C26" s="203" t="s">
        <v>20</v>
      </c>
      <c r="D26" s="204"/>
      <c r="E26" s="32">
        <f>DATA!BO26</f>
        <v>0</v>
      </c>
      <c r="F26" s="197">
        <f>全国係数!D26</f>
        <v>0.98129341062553366</v>
      </c>
      <c r="G26" s="31">
        <f t="shared" si="6"/>
        <v>0</v>
      </c>
      <c r="H26" s="198">
        <f>建設係数!U26</f>
        <v>0.83514291236364846</v>
      </c>
      <c r="I26" s="204"/>
      <c r="J26" s="32">
        <f t="shared" si="0"/>
        <v>0</v>
      </c>
      <c r="K26" s="32">
        <v>0</v>
      </c>
      <c r="L26" s="32">
        <f t="shared" si="1"/>
        <v>0</v>
      </c>
      <c r="M26" s="198">
        <f>全国係数!E26+全国係数!F26</f>
        <v>2.3184951267184707E-2</v>
      </c>
      <c r="N26" s="32">
        <f t="shared" si="2"/>
        <v>0</v>
      </c>
      <c r="O26" s="35"/>
      <c r="P26" s="17"/>
      <c r="Q26" s="198">
        <f>全国係数!G26</f>
        <v>0</v>
      </c>
      <c r="R26" s="32">
        <f t="shared" si="3"/>
        <v>0</v>
      </c>
      <c r="S26" s="32">
        <f t="shared" si="4"/>
        <v>0</v>
      </c>
      <c r="T26" s="32">
        <v>0</v>
      </c>
      <c r="U26" s="32">
        <f t="shared" si="5"/>
        <v>0</v>
      </c>
      <c r="V26" s="202"/>
      <c r="W26" s="32">
        <f t="shared" si="7"/>
        <v>0</v>
      </c>
      <c r="X26" s="32">
        <f t="shared" si="8"/>
        <v>0</v>
      </c>
      <c r="Y26" s="32">
        <f t="shared" si="9"/>
        <v>0</v>
      </c>
      <c r="Z26" s="202"/>
      <c r="AA26" s="32">
        <f>W26*(1-建設係数!V26)</f>
        <v>0</v>
      </c>
      <c r="AB26" s="32">
        <f>X26*(1-建設係数!V26)</f>
        <v>0</v>
      </c>
      <c r="AC26" s="32">
        <f t="shared" si="10"/>
        <v>0</v>
      </c>
      <c r="AD26" s="433">
        <f>(I26+K26+T26)*全国係数!H26/1000</f>
        <v>0</v>
      </c>
      <c r="AE26" s="433">
        <f>(I26+K26+T26)*全国係数!I26/1000</f>
        <v>0</v>
      </c>
    </row>
    <row r="27" spans="1:31">
      <c r="A27" s="17"/>
      <c r="B27" s="194">
        <v>204</v>
      </c>
      <c r="C27" s="203" t="s">
        <v>21</v>
      </c>
      <c r="D27" s="204"/>
      <c r="E27" s="32">
        <f>DATA!BO27</f>
        <v>0</v>
      </c>
      <c r="F27" s="197">
        <f>全国係数!D27</f>
        <v>0.67763407072940918</v>
      </c>
      <c r="G27" s="31">
        <f t="shared" si="6"/>
        <v>0</v>
      </c>
      <c r="H27" s="198">
        <f>建設係数!U27</f>
        <v>0.90381144233038824</v>
      </c>
      <c r="I27" s="204"/>
      <c r="J27" s="32">
        <f t="shared" si="0"/>
        <v>0</v>
      </c>
      <c r="K27" s="32">
        <v>0</v>
      </c>
      <c r="L27" s="32">
        <f t="shared" si="1"/>
        <v>0</v>
      </c>
      <c r="M27" s="198">
        <f>全国係数!E27+全国係数!F27</f>
        <v>7.5927659495024669E-2</v>
      </c>
      <c r="N27" s="32">
        <f t="shared" si="2"/>
        <v>0</v>
      </c>
      <c r="O27" s="35"/>
      <c r="P27" s="17"/>
      <c r="Q27" s="198">
        <f>全国係数!G27</f>
        <v>4.7310884553489434E-7</v>
      </c>
      <c r="R27" s="32">
        <f t="shared" si="3"/>
        <v>0</v>
      </c>
      <c r="S27" s="32">
        <f t="shared" si="4"/>
        <v>0</v>
      </c>
      <c r="T27" s="32">
        <v>0</v>
      </c>
      <c r="U27" s="32">
        <f t="shared" si="5"/>
        <v>0</v>
      </c>
      <c r="V27" s="202"/>
      <c r="W27" s="32">
        <f t="shared" si="7"/>
        <v>0</v>
      </c>
      <c r="X27" s="32">
        <f t="shared" si="8"/>
        <v>0</v>
      </c>
      <c r="Y27" s="32">
        <f t="shared" si="9"/>
        <v>0</v>
      </c>
      <c r="Z27" s="202"/>
      <c r="AA27" s="32">
        <f>W27*(1-建設係数!V27)</f>
        <v>0</v>
      </c>
      <c r="AB27" s="32">
        <f>X27*(1-建設係数!V27)</f>
        <v>0</v>
      </c>
      <c r="AC27" s="32">
        <f t="shared" si="10"/>
        <v>0</v>
      </c>
      <c r="AD27" s="433">
        <f>(I27+K27+T27)*全国係数!H27/1000</f>
        <v>0</v>
      </c>
      <c r="AE27" s="433">
        <f>(I27+K27+T27)*全国係数!I27/1000</f>
        <v>0</v>
      </c>
    </row>
    <row r="28" spans="1:31">
      <c r="A28" s="17"/>
      <c r="B28" s="194">
        <v>205</v>
      </c>
      <c r="C28" s="203" t="s">
        <v>22</v>
      </c>
      <c r="D28" s="204"/>
      <c r="E28" s="32">
        <f>DATA!BO28</f>
        <v>0</v>
      </c>
      <c r="F28" s="197">
        <f>全国係数!D28</f>
        <v>0.68688266140316601</v>
      </c>
      <c r="G28" s="31">
        <f t="shared" si="6"/>
        <v>0</v>
      </c>
      <c r="H28" s="198">
        <f>建設係数!U28</f>
        <v>0.95333486347387009</v>
      </c>
      <c r="I28" s="204"/>
      <c r="J28" s="32">
        <f t="shared" si="0"/>
        <v>0</v>
      </c>
      <c r="K28" s="32">
        <v>0</v>
      </c>
      <c r="L28" s="32">
        <f t="shared" si="1"/>
        <v>0</v>
      </c>
      <c r="M28" s="198">
        <f>全国係数!E28+全国係数!F28</f>
        <v>0.10702853393510947</v>
      </c>
      <c r="N28" s="32">
        <f t="shared" si="2"/>
        <v>0</v>
      </c>
      <c r="O28" s="35"/>
      <c r="P28" s="17"/>
      <c r="Q28" s="198">
        <f>全国係数!G28</f>
        <v>0</v>
      </c>
      <c r="R28" s="32">
        <f t="shared" si="3"/>
        <v>0</v>
      </c>
      <c r="S28" s="32">
        <f t="shared" si="4"/>
        <v>0</v>
      </c>
      <c r="T28" s="32">
        <v>0</v>
      </c>
      <c r="U28" s="32">
        <f t="shared" si="5"/>
        <v>0</v>
      </c>
      <c r="V28" s="202"/>
      <c r="W28" s="32">
        <f t="shared" si="7"/>
        <v>0</v>
      </c>
      <c r="X28" s="32">
        <f t="shared" si="8"/>
        <v>0</v>
      </c>
      <c r="Y28" s="32">
        <f t="shared" si="9"/>
        <v>0</v>
      </c>
      <c r="Z28" s="202"/>
      <c r="AA28" s="32">
        <f>W28*(1-建設係数!V28)</f>
        <v>0</v>
      </c>
      <c r="AB28" s="32">
        <f>X28*(1-建設係数!V28)</f>
        <v>0</v>
      </c>
      <c r="AC28" s="32">
        <f t="shared" si="10"/>
        <v>0</v>
      </c>
      <c r="AD28" s="433">
        <f>(I28+K28+T28)*全国係数!H28/1000</f>
        <v>0</v>
      </c>
      <c r="AE28" s="433">
        <f>(I28+K28+T28)*全国係数!I28/1000</f>
        <v>0</v>
      </c>
    </row>
    <row r="29" spans="1:31">
      <c r="A29" s="17"/>
      <c r="B29" s="194">
        <v>206</v>
      </c>
      <c r="C29" s="203" t="s">
        <v>23</v>
      </c>
      <c r="D29" s="204"/>
      <c r="E29" s="32">
        <f>DATA!BO29</f>
        <v>0</v>
      </c>
      <c r="F29" s="197">
        <f>全国係数!D29</f>
        <v>0.70962063394796948</v>
      </c>
      <c r="G29" s="31">
        <f t="shared" si="6"/>
        <v>0</v>
      </c>
      <c r="H29" s="198">
        <f>建設係数!U29</f>
        <v>0.89693880152923222</v>
      </c>
      <c r="I29" s="204"/>
      <c r="J29" s="32">
        <f t="shared" si="0"/>
        <v>0</v>
      </c>
      <c r="K29" s="32">
        <v>0</v>
      </c>
      <c r="L29" s="32">
        <f t="shared" si="1"/>
        <v>0</v>
      </c>
      <c r="M29" s="198">
        <f>全国係数!E29+全国係数!F29</f>
        <v>0.186270300049826</v>
      </c>
      <c r="N29" s="32">
        <f t="shared" si="2"/>
        <v>0</v>
      </c>
      <c r="O29" s="35"/>
      <c r="P29" s="17"/>
      <c r="Q29" s="198">
        <f>全国係数!G29</f>
        <v>0</v>
      </c>
      <c r="R29" s="32">
        <f t="shared" si="3"/>
        <v>0</v>
      </c>
      <c r="S29" s="32">
        <f t="shared" si="4"/>
        <v>0</v>
      </c>
      <c r="T29" s="32">
        <v>0</v>
      </c>
      <c r="U29" s="32">
        <f t="shared" si="5"/>
        <v>0</v>
      </c>
      <c r="V29" s="202"/>
      <c r="W29" s="32">
        <f t="shared" si="7"/>
        <v>0</v>
      </c>
      <c r="X29" s="32">
        <f t="shared" si="8"/>
        <v>0</v>
      </c>
      <c r="Y29" s="32">
        <f t="shared" si="9"/>
        <v>0</v>
      </c>
      <c r="Z29" s="202"/>
      <c r="AA29" s="32">
        <f>W29*(1-建設係数!V29)</f>
        <v>0</v>
      </c>
      <c r="AB29" s="32">
        <f>X29*(1-建設係数!V29)</f>
        <v>0</v>
      </c>
      <c r="AC29" s="32">
        <f t="shared" si="10"/>
        <v>0</v>
      </c>
      <c r="AD29" s="433">
        <f>(I29+K29+T29)*全国係数!H29/1000</f>
        <v>0</v>
      </c>
      <c r="AE29" s="433">
        <f>(I29+K29+T29)*全国係数!I29/1000</f>
        <v>0</v>
      </c>
    </row>
    <row r="30" spans="1:31">
      <c r="A30" s="17"/>
      <c r="B30" s="194">
        <v>207</v>
      </c>
      <c r="C30" s="203" t="s">
        <v>24</v>
      </c>
      <c r="D30" s="204"/>
      <c r="E30" s="32">
        <f>DATA!BO30</f>
        <v>0</v>
      </c>
      <c r="F30" s="197">
        <f>全国係数!D30</f>
        <v>0.67559409743428711</v>
      </c>
      <c r="G30" s="31">
        <f t="shared" si="6"/>
        <v>0</v>
      </c>
      <c r="H30" s="198">
        <f>建設係数!U30</f>
        <v>0.91885107165270208</v>
      </c>
      <c r="I30" s="204"/>
      <c r="J30" s="32">
        <f t="shared" si="0"/>
        <v>0</v>
      </c>
      <c r="K30" s="32">
        <v>0</v>
      </c>
      <c r="L30" s="32">
        <f t="shared" si="1"/>
        <v>0</v>
      </c>
      <c r="M30" s="198">
        <f>全国係数!E30+全国係数!F30</f>
        <v>0.22242019413688796</v>
      </c>
      <c r="N30" s="32">
        <f t="shared" si="2"/>
        <v>0</v>
      </c>
      <c r="O30" s="35"/>
      <c r="P30" s="17"/>
      <c r="Q30" s="198">
        <f>全国係数!G30</f>
        <v>2.0467057749846682E-3</v>
      </c>
      <c r="R30" s="32">
        <f t="shared" si="3"/>
        <v>0</v>
      </c>
      <c r="S30" s="32">
        <f t="shared" si="4"/>
        <v>0</v>
      </c>
      <c r="T30" s="32">
        <v>0</v>
      </c>
      <c r="U30" s="32">
        <f t="shared" si="5"/>
        <v>0</v>
      </c>
      <c r="V30" s="202"/>
      <c r="W30" s="32">
        <f t="shared" si="7"/>
        <v>0</v>
      </c>
      <c r="X30" s="32">
        <f t="shared" si="8"/>
        <v>0</v>
      </c>
      <c r="Y30" s="32">
        <f t="shared" si="9"/>
        <v>0</v>
      </c>
      <c r="Z30" s="202"/>
      <c r="AA30" s="32">
        <f>W30*(1-建設係数!V30)</f>
        <v>0</v>
      </c>
      <c r="AB30" s="32">
        <f>X30*(1-建設係数!V30)</f>
        <v>0</v>
      </c>
      <c r="AC30" s="32">
        <f t="shared" si="10"/>
        <v>0</v>
      </c>
      <c r="AD30" s="433">
        <f>(I30+K30+T30)*全国係数!H30/1000</f>
        <v>0</v>
      </c>
      <c r="AE30" s="433">
        <f>(I30+K30+T30)*全国係数!I30/1000</f>
        <v>0</v>
      </c>
    </row>
    <row r="31" spans="1:31">
      <c r="A31" s="17"/>
      <c r="B31" s="194">
        <v>208</v>
      </c>
      <c r="C31" s="203" t="s">
        <v>25</v>
      </c>
      <c r="D31" s="204"/>
      <c r="E31" s="32">
        <f>DATA!BO31</f>
        <v>0</v>
      </c>
      <c r="F31" s="197">
        <f>全国係数!D31</f>
        <v>0.80293558468479065</v>
      </c>
      <c r="G31" s="31">
        <f t="shared" si="6"/>
        <v>0</v>
      </c>
      <c r="H31" s="198">
        <f>建設係数!U31</f>
        <v>0.98365204555928865</v>
      </c>
      <c r="I31" s="204"/>
      <c r="J31" s="32">
        <f t="shared" si="0"/>
        <v>0</v>
      </c>
      <c r="K31" s="32">
        <v>0</v>
      </c>
      <c r="L31" s="32">
        <f t="shared" si="1"/>
        <v>0</v>
      </c>
      <c r="M31" s="198">
        <f>全国係数!E31+全国係数!F31</f>
        <v>0.19911675790956457</v>
      </c>
      <c r="N31" s="32">
        <f t="shared" si="2"/>
        <v>0</v>
      </c>
      <c r="O31" s="35"/>
      <c r="P31" s="17"/>
      <c r="Q31" s="198">
        <f>全国係数!G31</f>
        <v>6.4133292947956989E-3</v>
      </c>
      <c r="R31" s="32">
        <f t="shared" si="3"/>
        <v>0</v>
      </c>
      <c r="S31" s="32">
        <f t="shared" si="4"/>
        <v>0</v>
      </c>
      <c r="T31" s="32">
        <v>0</v>
      </c>
      <c r="U31" s="32">
        <f t="shared" si="5"/>
        <v>0</v>
      </c>
      <c r="V31" s="202"/>
      <c r="W31" s="32">
        <f t="shared" si="7"/>
        <v>0</v>
      </c>
      <c r="X31" s="32">
        <f t="shared" si="8"/>
        <v>0</v>
      </c>
      <c r="Y31" s="32">
        <f t="shared" si="9"/>
        <v>0</v>
      </c>
      <c r="Z31" s="202"/>
      <c r="AA31" s="32">
        <f>W31*(1-建設係数!V31)</f>
        <v>0</v>
      </c>
      <c r="AB31" s="32">
        <f>X31*(1-建設係数!V31)</f>
        <v>0</v>
      </c>
      <c r="AC31" s="32">
        <f t="shared" si="10"/>
        <v>0</v>
      </c>
      <c r="AD31" s="433">
        <f>(I31+K31+T31)*全国係数!H31/1000</f>
        <v>0</v>
      </c>
      <c r="AE31" s="433">
        <f>(I31+K31+T31)*全国係数!I31/1000</f>
        <v>0</v>
      </c>
    </row>
    <row r="32" spans="1:31">
      <c r="A32" s="17"/>
      <c r="B32" s="194">
        <v>211</v>
      </c>
      <c r="C32" s="203" t="s">
        <v>26</v>
      </c>
      <c r="D32" s="204"/>
      <c r="E32" s="32">
        <f>DATA!BO32</f>
        <v>0</v>
      </c>
      <c r="F32" s="197">
        <f>全国係数!D32</f>
        <v>0.81290552011535611</v>
      </c>
      <c r="G32" s="31">
        <f t="shared" si="6"/>
        <v>0</v>
      </c>
      <c r="H32" s="198">
        <f>建設係数!U32</f>
        <v>0.97076747004736563</v>
      </c>
      <c r="I32" s="204"/>
      <c r="J32" s="32">
        <f t="shared" si="0"/>
        <v>0</v>
      </c>
      <c r="K32" s="32">
        <v>0</v>
      </c>
      <c r="L32" s="32">
        <f t="shared" si="1"/>
        <v>0</v>
      </c>
      <c r="M32" s="198">
        <f>全国係数!E32+全国係数!F32</f>
        <v>5.0994330481715325E-2</v>
      </c>
      <c r="N32" s="32">
        <f t="shared" si="2"/>
        <v>0</v>
      </c>
      <c r="O32" s="35"/>
      <c r="P32" s="17"/>
      <c r="Q32" s="198">
        <f>全国係数!G32</f>
        <v>1.707449152459057E-2</v>
      </c>
      <c r="R32" s="32">
        <f t="shared" si="3"/>
        <v>0</v>
      </c>
      <c r="S32" s="32">
        <f t="shared" si="4"/>
        <v>0</v>
      </c>
      <c r="T32" s="32">
        <v>0</v>
      </c>
      <c r="U32" s="32">
        <f t="shared" si="5"/>
        <v>0</v>
      </c>
      <c r="V32" s="202"/>
      <c r="W32" s="32">
        <f t="shared" si="7"/>
        <v>0</v>
      </c>
      <c r="X32" s="32">
        <f t="shared" si="8"/>
        <v>0</v>
      </c>
      <c r="Y32" s="32">
        <f t="shared" si="9"/>
        <v>0</v>
      </c>
      <c r="Z32" s="202"/>
      <c r="AA32" s="32">
        <f>W32*(1-建設係数!V32)</f>
        <v>0</v>
      </c>
      <c r="AB32" s="32">
        <f>X32*(1-建設係数!V32)</f>
        <v>0</v>
      </c>
      <c r="AC32" s="32">
        <f t="shared" si="10"/>
        <v>0</v>
      </c>
      <c r="AD32" s="433">
        <f>(I32+K32+T32)*全国係数!H32/1000</f>
        <v>0</v>
      </c>
      <c r="AE32" s="433">
        <f>(I32+K32+T32)*全国係数!I32/1000</f>
        <v>0</v>
      </c>
    </row>
    <row r="33" spans="1:31">
      <c r="A33" s="17"/>
      <c r="B33" s="194">
        <v>212</v>
      </c>
      <c r="C33" s="203" t="s">
        <v>27</v>
      </c>
      <c r="D33" s="204"/>
      <c r="E33" s="32">
        <f>DATA!BO33</f>
        <v>0</v>
      </c>
      <c r="F33" s="197">
        <f>全国係数!D33</f>
        <v>0.95661005166129731</v>
      </c>
      <c r="G33" s="31">
        <f t="shared" si="6"/>
        <v>0</v>
      </c>
      <c r="H33" s="198">
        <f>建設係数!U33</f>
        <v>1.1289565098127443</v>
      </c>
      <c r="I33" s="204"/>
      <c r="J33" s="32">
        <f t="shared" si="0"/>
        <v>0</v>
      </c>
      <c r="K33" s="32">
        <v>0</v>
      </c>
      <c r="L33" s="32">
        <f t="shared" si="1"/>
        <v>0</v>
      </c>
      <c r="M33" s="198">
        <f>全国係数!E33+全国係数!F33</f>
        <v>7.0792011019283757E-2</v>
      </c>
      <c r="N33" s="32">
        <f t="shared" si="2"/>
        <v>0</v>
      </c>
      <c r="O33" s="35"/>
      <c r="P33" s="17"/>
      <c r="Q33" s="198">
        <f>全国係数!G33</f>
        <v>4.4962117235231096E-7</v>
      </c>
      <c r="R33" s="32">
        <f t="shared" si="3"/>
        <v>0</v>
      </c>
      <c r="S33" s="32">
        <f t="shared" si="4"/>
        <v>0</v>
      </c>
      <c r="T33" s="32">
        <v>0</v>
      </c>
      <c r="U33" s="32">
        <f t="shared" si="5"/>
        <v>0</v>
      </c>
      <c r="V33" s="202"/>
      <c r="W33" s="32">
        <f t="shared" si="7"/>
        <v>0</v>
      </c>
      <c r="X33" s="32">
        <f t="shared" si="8"/>
        <v>0</v>
      </c>
      <c r="Y33" s="32">
        <f t="shared" si="9"/>
        <v>0</v>
      </c>
      <c r="Z33" s="202"/>
      <c r="AA33" s="32">
        <f>W33*(1-建設係数!V33)</f>
        <v>0</v>
      </c>
      <c r="AB33" s="32">
        <f>X33*(1-建設係数!V33)</f>
        <v>0</v>
      </c>
      <c r="AC33" s="32">
        <f t="shared" si="10"/>
        <v>0</v>
      </c>
      <c r="AD33" s="433">
        <f>(I33+K33+T33)*全国係数!H33/1000</f>
        <v>0</v>
      </c>
      <c r="AE33" s="433">
        <f>(I33+K33+T33)*全国係数!I33/1000</f>
        <v>0</v>
      </c>
    </row>
    <row r="34" spans="1:31">
      <c r="A34" s="17"/>
      <c r="B34" s="194">
        <v>221</v>
      </c>
      <c r="C34" s="203" t="s">
        <v>28</v>
      </c>
      <c r="D34" s="204"/>
      <c r="E34" s="32">
        <f>DATA!BO34</f>
        <v>0</v>
      </c>
      <c r="F34" s="197">
        <f>全国係数!D34</f>
        <v>0.89768911256076811</v>
      </c>
      <c r="G34" s="31">
        <f t="shared" si="6"/>
        <v>0</v>
      </c>
      <c r="H34" s="198">
        <f>建設係数!U34</f>
        <v>0.93724973418776569</v>
      </c>
      <c r="I34" s="204"/>
      <c r="J34" s="32">
        <f t="shared" si="0"/>
        <v>0</v>
      </c>
      <c r="K34" s="32">
        <v>0</v>
      </c>
      <c r="L34" s="32">
        <f t="shared" si="1"/>
        <v>0</v>
      </c>
      <c r="M34" s="198">
        <f>全国係数!E34+全国係数!F34</f>
        <v>0.21676537573639257</v>
      </c>
      <c r="N34" s="32">
        <f t="shared" si="2"/>
        <v>0</v>
      </c>
      <c r="O34" s="35"/>
      <c r="P34" s="17"/>
      <c r="Q34" s="198">
        <f>全国係数!G34</f>
        <v>1.2535908038646081E-3</v>
      </c>
      <c r="R34" s="32">
        <f t="shared" si="3"/>
        <v>0</v>
      </c>
      <c r="S34" s="32">
        <f t="shared" si="4"/>
        <v>0</v>
      </c>
      <c r="T34" s="32">
        <v>0</v>
      </c>
      <c r="U34" s="32">
        <f t="shared" si="5"/>
        <v>0</v>
      </c>
      <c r="V34" s="202"/>
      <c r="W34" s="32">
        <f t="shared" si="7"/>
        <v>0</v>
      </c>
      <c r="X34" s="32">
        <f t="shared" si="8"/>
        <v>0</v>
      </c>
      <c r="Y34" s="32">
        <f t="shared" si="9"/>
        <v>0</v>
      </c>
      <c r="Z34" s="202"/>
      <c r="AA34" s="32">
        <f>W34*(1-建設係数!V34)</f>
        <v>0</v>
      </c>
      <c r="AB34" s="32">
        <f>X34*(1-建設係数!V34)</f>
        <v>0</v>
      </c>
      <c r="AC34" s="32">
        <f t="shared" si="10"/>
        <v>0</v>
      </c>
      <c r="AD34" s="433">
        <f>(I34+K34+T34)*全国係数!H34/1000</f>
        <v>0</v>
      </c>
      <c r="AE34" s="433">
        <f>(I34+K34+T34)*全国係数!I34/1000</f>
        <v>0</v>
      </c>
    </row>
    <row r="35" spans="1:31">
      <c r="A35" s="17"/>
      <c r="B35" s="194">
        <v>222</v>
      </c>
      <c r="C35" s="203" t="s">
        <v>29</v>
      </c>
      <c r="D35" s="204"/>
      <c r="E35" s="32">
        <f>DATA!BO35</f>
        <v>0</v>
      </c>
      <c r="F35" s="197">
        <f>全国係数!D35</f>
        <v>0.72094595632384006</v>
      </c>
      <c r="G35" s="31">
        <f t="shared" si="6"/>
        <v>0</v>
      </c>
      <c r="H35" s="198">
        <f>建設係数!U35</f>
        <v>0.97328226244624516</v>
      </c>
      <c r="I35" s="204"/>
      <c r="J35" s="32">
        <f t="shared" si="0"/>
        <v>0</v>
      </c>
      <c r="K35" s="32">
        <v>0</v>
      </c>
      <c r="L35" s="32">
        <f t="shared" si="1"/>
        <v>0</v>
      </c>
      <c r="M35" s="198">
        <f>全国係数!E35+全国係数!F35</f>
        <v>0.26768774550874885</v>
      </c>
      <c r="N35" s="32">
        <f t="shared" si="2"/>
        <v>0</v>
      </c>
      <c r="O35" s="35"/>
      <c r="P35" s="17"/>
      <c r="Q35" s="198">
        <f>全国係数!G35</f>
        <v>1.7561632577161117E-3</v>
      </c>
      <c r="R35" s="32">
        <f t="shared" si="3"/>
        <v>0</v>
      </c>
      <c r="S35" s="32">
        <f t="shared" si="4"/>
        <v>0</v>
      </c>
      <c r="T35" s="32">
        <v>0</v>
      </c>
      <c r="U35" s="32">
        <f t="shared" si="5"/>
        <v>0</v>
      </c>
      <c r="V35" s="202"/>
      <c r="W35" s="32">
        <f t="shared" si="7"/>
        <v>0</v>
      </c>
      <c r="X35" s="32">
        <f t="shared" si="8"/>
        <v>0</v>
      </c>
      <c r="Y35" s="32">
        <f t="shared" si="9"/>
        <v>0</v>
      </c>
      <c r="Z35" s="202"/>
      <c r="AA35" s="32">
        <f>W35*(1-建設係数!V35)</f>
        <v>0</v>
      </c>
      <c r="AB35" s="32">
        <f>X35*(1-建設係数!V35)</f>
        <v>0</v>
      </c>
      <c r="AC35" s="32">
        <f t="shared" si="10"/>
        <v>0</v>
      </c>
      <c r="AD35" s="433">
        <f>(I35+K35+T35)*全国係数!H35/1000</f>
        <v>0</v>
      </c>
      <c r="AE35" s="433">
        <f>(I35+K35+T35)*全国係数!I35/1000</f>
        <v>0</v>
      </c>
    </row>
    <row r="36" spans="1:31">
      <c r="A36" s="17"/>
      <c r="B36" s="194">
        <v>231</v>
      </c>
      <c r="C36" s="203" t="s">
        <v>30</v>
      </c>
      <c r="D36" s="204"/>
      <c r="E36" s="32">
        <f>DATA!BO36</f>
        <v>0</v>
      </c>
      <c r="F36" s="197">
        <f>全国係数!D36</f>
        <v>0.22221825513504434</v>
      </c>
      <c r="G36" s="31">
        <f t="shared" si="6"/>
        <v>0</v>
      </c>
      <c r="H36" s="198">
        <f>建設係数!U36</f>
        <v>0.98871364383772931</v>
      </c>
      <c r="I36" s="204"/>
      <c r="J36" s="32">
        <f t="shared" si="0"/>
        <v>0</v>
      </c>
      <c r="K36" s="32">
        <v>0</v>
      </c>
      <c r="L36" s="32">
        <f t="shared" si="1"/>
        <v>0</v>
      </c>
      <c r="M36" s="198">
        <f>全国係数!E36+全国係数!F36</f>
        <v>0.31384782076823597</v>
      </c>
      <c r="N36" s="32">
        <f t="shared" si="2"/>
        <v>0</v>
      </c>
      <c r="O36" s="35"/>
      <c r="P36" s="17"/>
      <c r="Q36" s="198">
        <f>全国係数!G36</f>
        <v>3.7320335657639917E-3</v>
      </c>
      <c r="R36" s="32">
        <f t="shared" si="3"/>
        <v>0</v>
      </c>
      <c r="S36" s="32">
        <f t="shared" si="4"/>
        <v>0</v>
      </c>
      <c r="T36" s="32">
        <v>0</v>
      </c>
      <c r="U36" s="32">
        <f t="shared" si="5"/>
        <v>0</v>
      </c>
      <c r="V36" s="202"/>
      <c r="W36" s="32">
        <f t="shared" si="7"/>
        <v>0</v>
      </c>
      <c r="X36" s="32">
        <f t="shared" si="8"/>
        <v>0</v>
      </c>
      <c r="Y36" s="32">
        <f t="shared" si="9"/>
        <v>0</v>
      </c>
      <c r="Z36" s="202"/>
      <c r="AA36" s="32">
        <f>W36*(1-建設係数!V36)</f>
        <v>0</v>
      </c>
      <c r="AB36" s="32">
        <f>X36*(1-建設係数!V36)</f>
        <v>0</v>
      </c>
      <c r="AC36" s="32">
        <f t="shared" si="10"/>
        <v>0</v>
      </c>
      <c r="AD36" s="433">
        <f>(I36+K36+T36)*全国係数!H36/1000</f>
        <v>0</v>
      </c>
      <c r="AE36" s="433">
        <f>(I36+K36+T36)*全国係数!I36/1000</f>
        <v>0</v>
      </c>
    </row>
    <row r="37" spans="1:31">
      <c r="A37" s="17"/>
      <c r="B37" s="194">
        <v>251</v>
      </c>
      <c r="C37" s="203" t="s">
        <v>31</v>
      </c>
      <c r="D37" s="204"/>
      <c r="E37" s="32">
        <f>DATA!BO37</f>
        <v>0</v>
      </c>
      <c r="F37" s="197">
        <f>全国係数!D37</f>
        <v>0.78243896668490398</v>
      </c>
      <c r="G37" s="31">
        <f t="shared" si="6"/>
        <v>0</v>
      </c>
      <c r="H37" s="198">
        <f>建設係数!U37</f>
        <v>1.0499892683890926</v>
      </c>
      <c r="I37" s="204"/>
      <c r="J37" s="32">
        <f t="shared" si="0"/>
        <v>0</v>
      </c>
      <c r="K37" s="32">
        <v>0</v>
      </c>
      <c r="L37" s="32">
        <f t="shared" si="1"/>
        <v>0</v>
      </c>
      <c r="M37" s="198">
        <f>全国係数!E37+全国係数!F37</f>
        <v>0.29419880019740929</v>
      </c>
      <c r="N37" s="32">
        <f t="shared" si="2"/>
        <v>0</v>
      </c>
      <c r="O37" s="35"/>
      <c r="P37" s="17"/>
      <c r="Q37" s="198">
        <f>全国係数!G37</f>
        <v>6.0718990558861332E-5</v>
      </c>
      <c r="R37" s="32">
        <f t="shared" si="3"/>
        <v>0</v>
      </c>
      <c r="S37" s="32">
        <f t="shared" si="4"/>
        <v>0</v>
      </c>
      <c r="T37" s="32">
        <v>0</v>
      </c>
      <c r="U37" s="32">
        <f t="shared" si="5"/>
        <v>0</v>
      </c>
      <c r="V37" s="202"/>
      <c r="W37" s="32">
        <f t="shared" si="7"/>
        <v>0</v>
      </c>
      <c r="X37" s="32">
        <f t="shared" si="8"/>
        <v>0</v>
      </c>
      <c r="Y37" s="32">
        <f t="shared" si="9"/>
        <v>0</v>
      </c>
      <c r="Z37" s="202"/>
      <c r="AA37" s="32">
        <f>W37*(1-建設係数!V37)</f>
        <v>0</v>
      </c>
      <c r="AB37" s="32">
        <f>X37*(1-建設係数!V37)</f>
        <v>0</v>
      </c>
      <c r="AC37" s="32">
        <f t="shared" si="10"/>
        <v>0</v>
      </c>
      <c r="AD37" s="433">
        <f>(I37+K37+T37)*全国係数!H37/1000</f>
        <v>0</v>
      </c>
      <c r="AE37" s="433">
        <f>(I37+K37+T37)*全国係数!I37/1000</f>
        <v>0</v>
      </c>
    </row>
    <row r="38" spans="1:31">
      <c r="A38" s="17"/>
      <c r="B38" s="194">
        <v>252</v>
      </c>
      <c r="C38" s="203" t="s">
        <v>32</v>
      </c>
      <c r="D38" s="204"/>
      <c r="E38" s="32">
        <f>DATA!BO38</f>
        <v>0</v>
      </c>
      <c r="F38" s="197">
        <f>全国係数!D38</f>
        <v>0.99308810367882339</v>
      </c>
      <c r="G38" s="31">
        <f t="shared" si="6"/>
        <v>0</v>
      </c>
      <c r="H38" s="198">
        <f>建設係数!U38</f>
        <v>1.0795533607244074</v>
      </c>
      <c r="I38" s="204"/>
      <c r="J38" s="32">
        <f t="shared" si="0"/>
        <v>0</v>
      </c>
      <c r="K38" s="32">
        <v>0</v>
      </c>
      <c r="L38" s="32">
        <f t="shared" si="1"/>
        <v>0</v>
      </c>
      <c r="M38" s="198">
        <f>全国係数!E38+全国係数!F38</f>
        <v>0.31689004001483445</v>
      </c>
      <c r="N38" s="32">
        <f t="shared" si="2"/>
        <v>0</v>
      </c>
      <c r="O38" s="35"/>
      <c r="P38" s="17"/>
      <c r="Q38" s="198">
        <f>全国係数!G38</f>
        <v>5.1169573719199565E-6</v>
      </c>
      <c r="R38" s="32">
        <f t="shared" si="3"/>
        <v>0</v>
      </c>
      <c r="S38" s="32">
        <f t="shared" si="4"/>
        <v>0</v>
      </c>
      <c r="T38" s="32">
        <v>0</v>
      </c>
      <c r="U38" s="32">
        <f t="shared" si="5"/>
        <v>0</v>
      </c>
      <c r="V38" s="202"/>
      <c r="W38" s="32">
        <f t="shared" si="7"/>
        <v>0</v>
      </c>
      <c r="X38" s="32">
        <f t="shared" si="8"/>
        <v>0</v>
      </c>
      <c r="Y38" s="32">
        <f t="shared" si="9"/>
        <v>0</v>
      </c>
      <c r="Z38" s="202"/>
      <c r="AA38" s="32">
        <f>W38*(1-建設係数!V38)</f>
        <v>0</v>
      </c>
      <c r="AB38" s="32">
        <f>X38*(1-建設係数!V38)</f>
        <v>0</v>
      </c>
      <c r="AC38" s="32">
        <f t="shared" si="10"/>
        <v>0</v>
      </c>
      <c r="AD38" s="433">
        <f>(I38+K38+T38)*全国係数!H38/1000</f>
        <v>0</v>
      </c>
      <c r="AE38" s="433">
        <f>(I38+K38+T38)*全国係数!I38/1000</f>
        <v>0</v>
      </c>
    </row>
    <row r="39" spans="1:31">
      <c r="A39" s="17"/>
      <c r="B39" s="194">
        <v>253</v>
      </c>
      <c r="C39" s="203" t="s">
        <v>33</v>
      </c>
      <c r="D39" s="204"/>
      <c r="E39" s="32">
        <f>DATA!BO39</f>
        <v>0</v>
      </c>
      <c r="F39" s="197">
        <f>全国係数!D39</f>
        <v>0.78434324132498268</v>
      </c>
      <c r="G39" s="31">
        <f t="shared" si="6"/>
        <v>0</v>
      </c>
      <c r="H39" s="198">
        <f>建設係数!U39</f>
        <v>0.95444293900215316</v>
      </c>
      <c r="I39" s="204"/>
      <c r="J39" s="32">
        <f t="shared" si="0"/>
        <v>0</v>
      </c>
      <c r="K39" s="32">
        <v>0</v>
      </c>
      <c r="L39" s="32">
        <f t="shared" si="1"/>
        <v>0</v>
      </c>
      <c r="M39" s="198">
        <f>全国係数!E39+全国係数!F39</f>
        <v>0.31055834710842622</v>
      </c>
      <c r="N39" s="32">
        <f t="shared" si="2"/>
        <v>0</v>
      </c>
      <c r="O39" s="35"/>
      <c r="P39" s="17"/>
      <c r="Q39" s="198">
        <f>全国係数!G39</f>
        <v>7.3811690667209976E-5</v>
      </c>
      <c r="R39" s="32">
        <f t="shared" si="3"/>
        <v>0</v>
      </c>
      <c r="S39" s="32">
        <f t="shared" si="4"/>
        <v>0</v>
      </c>
      <c r="T39" s="32">
        <v>0</v>
      </c>
      <c r="U39" s="32">
        <f t="shared" si="5"/>
        <v>0</v>
      </c>
      <c r="V39" s="202"/>
      <c r="W39" s="32">
        <f t="shared" si="7"/>
        <v>0</v>
      </c>
      <c r="X39" s="32">
        <f t="shared" si="8"/>
        <v>0</v>
      </c>
      <c r="Y39" s="32">
        <f t="shared" si="9"/>
        <v>0</v>
      </c>
      <c r="Z39" s="202"/>
      <c r="AA39" s="32">
        <f>W39*(1-建設係数!V39)</f>
        <v>0</v>
      </c>
      <c r="AB39" s="32">
        <f>X39*(1-建設係数!V39)</f>
        <v>0</v>
      </c>
      <c r="AC39" s="32">
        <f t="shared" si="10"/>
        <v>0</v>
      </c>
      <c r="AD39" s="433">
        <f>(I39+K39+T39)*全国係数!H39/1000</f>
        <v>0</v>
      </c>
      <c r="AE39" s="433">
        <f>(I39+K39+T39)*全国係数!I39/1000</f>
        <v>0</v>
      </c>
    </row>
    <row r="40" spans="1:31">
      <c r="A40" s="17"/>
      <c r="B40" s="194">
        <v>259</v>
      </c>
      <c r="C40" s="203" t="s">
        <v>34</v>
      </c>
      <c r="D40" s="204"/>
      <c r="E40" s="32">
        <f>DATA!BO40</f>
        <v>0</v>
      </c>
      <c r="F40" s="197">
        <f>全国係数!D40</f>
        <v>0.80424836440794512</v>
      </c>
      <c r="G40" s="31">
        <f t="shared" si="6"/>
        <v>0</v>
      </c>
      <c r="H40" s="198">
        <f>建設係数!U40</f>
        <v>1.0643571753798868</v>
      </c>
      <c r="I40" s="204"/>
      <c r="J40" s="32">
        <f t="shared" si="0"/>
        <v>0</v>
      </c>
      <c r="K40" s="32">
        <v>0</v>
      </c>
      <c r="L40" s="32">
        <f t="shared" si="1"/>
        <v>0</v>
      </c>
      <c r="M40" s="198">
        <f>全国係数!E40+全国係数!F40</f>
        <v>0.36622795148145548</v>
      </c>
      <c r="N40" s="32">
        <f t="shared" si="2"/>
        <v>0</v>
      </c>
      <c r="O40" s="35"/>
      <c r="P40" s="17"/>
      <c r="Q40" s="198">
        <f>全国係数!G40</f>
        <v>3.1489923435889573E-4</v>
      </c>
      <c r="R40" s="32">
        <f t="shared" si="3"/>
        <v>0</v>
      </c>
      <c r="S40" s="32">
        <f t="shared" si="4"/>
        <v>0</v>
      </c>
      <c r="T40" s="32">
        <v>0</v>
      </c>
      <c r="U40" s="32">
        <f t="shared" si="5"/>
        <v>0</v>
      </c>
      <c r="V40" s="202"/>
      <c r="W40" s="32">
        <f t="shared" si="7"/>
        <v>0</v>
      </c>
      <c r="X40" s="32">
        <f t="shared" si="8"/>
        <v>0</v>
      </c>
      <c r="Y40" s="32">
        <f t="shared" si="9"/>
        <v>0</v>
      </c>
      <c r="Z40" s="202"/>
      <c r="AA40" s="32">
        <f>W40*(1-建設係数!V40)</f>
        <v>0</v>
      </c>
      <c r="AB40" s="32">
        <f>X40*(1-建設係数!V40)</f>
        <v>0</v>
      </c>
      <c r="AC40" s="32">
        <f t="shared" si="10"/>
        <v>0</v>
      </c>
      <c r="AD40" s="433">
        <f>(I40+K40+T40)*全国係数!H40/1000</f>
        <v>0</v>
      </c>
      <c r="AE40" s="433">
        <f>(I40+K40+T40)*全国係数!I40/1000</f>
        <v>0</v>
      </c>
    </row>
    <row r="41" spans="1:31">
      <c r="A41" s="17"/>
      <c r="B41" s="194">
        <v>261</v>
      </c>
      <c r="C41" s="203" t="s">
        <v>35</v>
      </c>
      <c r="D41" s="204"/>
      <c r="E41" s="32">
        <f>DATA!BO41</f>
        <v>0</v>
      </c>
      <c r="F41" s="197">
        <f>全国係数!D41</f>
        <v>0.9643585021879385</v>
      </c>
      <c r="G41" s="31">
        <f t="shared" si="6"/>
        <v>0</v>
      </c>
      <c r="H41" s="198">
        <f>建設係数!U41</f>
        <v>1.0337423905868866</v>
      </c>
      <c r="I41" s="204"/>
      <c r="J41" s="32">
        <f t="shared" si="0"/>
        <v>0</v>
      </c>
      <c r="K41" s="32">
        <v>0</v>
      </c>
      <c r="L41" s="32">
        <f t="shared" si="1"/>
        <v>0</v>
      </c>
      <c r="M41" s="198">
        <f>全国係数!E41+全国係数!F41</f>
        <v>0.14231966281512051</v>
      </c>
      <c r="N41" s="32">
        <f t="shared" si="2"/>
        <v>0</v>
      </c>
      <c r="O41" s="35"/>
      <c r="P41" s="17"/>
      <c r="Q41" s="198">
        <f>全国係数!G41</f>
        <v>0</v>
      </c>
      <c r="R41" s="32">
        <f t="shared" si="3"/>
        <v>0</v>
      </c>
      <c r="S41" s="32">
        <f t="shared" si="4"/>
        <v>0</v>
      </c>
      <c r="T41" s="32">
        <v>0</v>
      </c>
      <c r="U41" s="32">
        <f t="shared" si="5"/>
        <v>0</v>
      </c>
      <c r="V41" s="202"/>
      <c r="W41" s="32">
        <f t="shared" si="7"/>
        <v>0</v>
      </c>
      <c r="X41" s="32">
        <f t="shared" si="8"/>
        <v>0</v>
      </c>
      <c r="Y41" s="32">
        <f t="shared" si="9"/>
        <v>0</v>
      </c>
      <c r="Z41" s="202"/>
      <c r="AA41" s="32">
        <f>W41*(1-建設係数!V41)</f>
        <v>0</v>
      </c>
      <c r="AB41" s="32">
        <f>X41*(1-建設係数!V41)</f>
        <v>0</v>
      </c>
      <c r="AC41" s="32">
        <f t="shared" si="10"/>
        <v>0</v>
      </c>
      <c r="AD41" s="433">
        <f>(I41+K41+T41)*全国係数!H41/1000</f>
        <v>0</v>
      </c>
      <c r="AE41" s="433">
        <f>(I41+K41+T41)*全国係数!I41/1000</f>
        <v>0</v>
      </c>
    </row>
    <row r="42" spans="1:31">
      <c r="A42" s="17"/>
      <c r="B42" s="194">
        <v>262</v>
      </c>
      <c r="C42" s="203" t="s">
        <v>36</v>
      </c>
      <c r="D42" s="204"/>
      <c r="E42" s="32">
        <f>DATA!BO42</f>
        <v>0</v>
      </c>
      <c r="F42" s="197">
        <f>全国係数!D42</f>
        <v>0.95671298836741314</v>
      </c>
      <c r="G42" s="31">
        <f t="shared" si="6"/>
        <v>0</v>
      </c>
      <c r="H42" s="198">
        <f>建設係数!U42</f>
        <v>0.99539683400830348</v>
      </c>
      <c r="I42" s="204"/>
      <c r="J42" s="32">
        <f t="shared" si="0"/>
        <v>0</v>
      </c>
      <c r="K42" s="32">
        <v>0</v>
      </c>
      <c r="L42" s="32">
        <f t="shared" si="1"/>
        <v>0</v>
      </c>
      <c r="M42" s="198">
        <f>全国係数!E42+全国係数!F42</f>
        <v>0.18719881083352322</v>
      </c>
      <c r="N42" s="32">
        <f t="shared" si="2"/>
        <v>0</v>
      </c>
      <c r="O42" s="35"/>
      <c r="P42" s="17"/>
      <c r="Q42" s="198">
        <f>全国係数!G42</f>
        <v>0</v>
      </c>
      <c r="R42" s="32">
        <f t="shared" si="3"/>
        <v>0</v>
      </c>
      <c r="S42" s="32">
        <f t="shared" si="4"/>
        <v>0</v>
      </c>
      <c r="T42" s="32">
        <v>0</v>
      </c>
      <c r="U42" s="32">
        <f t="shared" si="5"/>
        <v>0</v>
      </c>
      <c r="V42" s="202"/>
      <c r="W42" s="32">
        <f t="shared" si="7"/>
        <v>0</v>
      </c>
      <c r="X42" s="32">
        <f t="shared" si="8"/>
        <v>0</v>
      </c>
      <c r="Y42" s="32">
        <f t="shared" si="9"/>
        <v>0</v>
      </c>
      <c r="Z42" s="202"/>
      <c r="AA42" s="32">
        <f>W42*(1-建設係数!V42)</f>
        <v>0</v>
      </c>
      <c r="AB42" s="32">
        <f>X42*(1-建設係数!V42)</f>
        <v>0</v>
      </c>
      <c r="AC42" s="32">
        <f t="shared" si="10"/>
        <v>0</v>
      </c>
      <c r="AD42" s="433">
        <f>(I42+K42+T42)*全国係数!H42/1000</f>
        <v>0</v>
      </c>
      <c r="AE42" s="433">
        <f>(I42+K42+T42)*全国係数!I42/1000</f>
        <v>0</v>
      </c>
    </row>
    <row r="43" spans="1:31">
      <c r="A43" s="17"/>
      <c r="B43" s="194">
        <v>263</v>
      </c>
      <c r="C43" s="203" t="s">
        <v>37</v>
      </c>
      <c r="D43" s="204"/>
      <c r="E43" s="32">
        <f>DATA!BO43</f>
        <v>0</v>
      </c>
      <c r="F43" s="197">
        <f>全国係数!D43</f>
        <v>0.98306770040946667</v>
      </c>
      <c r="G43" s="31">
        <f t="shared" si="6"/>
        <v>0</v>
      </c>
      <c r="H43" s="198">
        <f>建設係数!U43</f>
        <v>1.0698193058968608</v>
      </c>
      <c r="I43" s="204"/>
      <c r="J43" s="32">
        <f t="shared" si="0"/>
        <v>0</v>
      </c>
      <c r="K43" s="32">
        <v>0</v>
      </c>
      <c r="L43" s="32">
        <f t="shared" si="1"/>
        <v>0</v>
      </c>
      <c r="M43" s="198">
        <f>全国係数!E43+全国係数!F43</f>
        <v>0.32570652242583459</v>
      </c>
      <c r="N43" s="32">
        <f t="shared" si="2"/>
        <v>0</v>
      </c>
      <c r="O43" s="35"/>
      <c r="P43" s="17"/>
      <c r="Q43" s="198">
        <f>全国係数!G43</f>
        <v>1.2414912967936945E-7</v>
      </c>
      <c r="R43" s="32">
        <f t="shared" si="3"/>
        <v>0</v>
      </c>
      <c r="S43" s="32">
        <f t="shared" si="4"/>
        <v>0</v>
      </c>
      <c r="T43" s="32">
        <v>0</v>
      </c>
      <c r="U43" s="32">
        <f t="shared" si="5"/>
        <v>0</v>
      </c>
      <c r="V43" s="202"/>
      <c r="W43" s="32">
        <f t="shared" si="7"/>
        <v>0</v>
      </c>
      <c r="X43" s="32">
        <f t="shared" si="8"/>
        <v>0</v>
      </c>
      <c r="Y43" s="32">
        <f t="shared" si="9"/>
        <v>0</v>
      </c>
      <c r="Z43" s="202"/>
      <c r="AA43" s="32">
        <f>W43*(1-建設係数!V43)</f>
        <v>0</v>
      </c>
      <c r="AB43" s="32">
        <f>X43*(1-建設係数!V43)</f>
        <v>0</v>
      </c>
      <c r="AC43" s="32">
        <f t="shared" si="10"/>
        <v>0</v>
      </c>
      <c r="AD43" s="433">
        <f>(I43+K43+T43)*全国係数!H43/1000</f>
        <v>0</v>
      </c>
      <c r="AE43" s="433">
        <f>(I43+K43+T43)*全国係数!I43/1000</f>
        <v>0</v>
      </c>
    </row>
    <row r="44" spans="1:31">
      <c r="A44" s="17"/>
      <c r="B44" s="194">
        <v>269</v>
      </c>
      <c r="C44" s="203" t="s">
        <v>38</v>
      </c>
      <c r="D44" s="204"/>
      <c r="E44" s="32">
        <f>DATA!BO44</f>
        <v>0</v>
      </c>
      <c r="F44" s="197">
        <f>全国係数!D44</f>
        <v>0.92534693236575227</v>
      </c>
      <c r="G44" s="31">
        <f t="shared" si="6"/>
        <v>0</v>
      </c>
      <c r="H44" s="198">
        <f>建設係数!U44</f>
        <v>1.0873502679753193</v>
      </c>
      <c r="I44" s="204"/>
      <c r="J44" s="32">
        <f t="shared" si="0"/>
        <v>0</v>
      </c>
      <c r="K44" s="32">
        <v>0</v>
      </c>
      <c r="L44" s="32">
        <f t="shared" si="1"/>
        <v>0</v>
      </c>
      <c r="M44" s="198">
        <f>全国係数!E44+全国係数!F44</f>
        <v>0.2347397743927892</v>
      </c>
      <c r="N44" s="32">
        <f t="shared" si="2"/>
        <v>0</v>
      </c>
      <c r="O44" s="35"/>
      <c r="P44" s="17"/>
      <c r="Q44" s="198">
        <f>全国係数!G44</f>
        <v>0</v>
      </c>
      <c r="R44" s="32">
        <f t="shared" si="3"/>
        <v>0</v>
      </c>
      <c r="S44" s="32">
        <f t="shared" si="4"/>
        <v>0</v>
      </c>
      <c r="T44" s="32">
        <v>0</v>
      </c>
      <c r="U44" s="32">
        <f t="shared" si="5"/>
        <v>0</v>
      </c>
      <c r="V44" s="202"/>
      <c r="W44" s="32">
        <f t="shared" si="7"/>
        <v>0</v>
      </c>
      <c r="X44" s="32">
        <f t="shared" si="8"/>
        <v>0</v>
      </c>
      <c r="Y44" s="32">
        <f t="shared" si="9"/>
        <v>0</v>
      </c>
      <c r="Z44" s="202"/>
      <c r="AA44" s="32">
        <f>W44*(1-建設係数!V44)</f>
        <v>0</v>
      </c>
      <c r="AB44" s="32">
        <f>X44*(1-建設係数!V44)</f>
        <v>0</v>
      </c>
      <c r="AC44" s="32">
        <f t="shared" si="10"/>
        <v>0</v>
      </c>
      <c r="AD44" s="433">
        <f>(I44+K44+T44)*全国係数!H44/1000</f>
        <v>0</v>
      </c>
      <c r="AE44" s="433">
        <f>(I44+K44+T44)*全国係数!I44/1000</f>
        <v>0</v>
      </c>
    </row>
    <row r="45" spans="1:31">
      <c r="A45" s="17"/>
      <c r="B45" s="194">
        <v>271</v>
      </c>
      <c r="C45" s="203" t="s">
        <v>39</v>
      </c>
      <c r="D45" s="204"/>
      <c r="E45" s="32">
        <f>DATA!BO45</f>
        <v>0</v>
      </c>
      <c r="F45" s="197">
        <f>全国係数!D45</f>
        <v>0.51654948020755898</v>
      </c>
      <c r="G45" s="31">
        <f t="shared" si="6"/>
        <v>0</v>
      </c>
      <c r="H45" s="198">
        <f>建設係数!U45</f>
        <v>0.98875880324381504</v>
      </c>
      <c r="I45" s="204"/>
      <c r="J45" s="32">
        <f t="shared" si="0"/>
        <v>0</v>
      </c>
      <c r="K45" s="32">
        <v>0</v>
      </c>
      <c r="L45" s="32">
        <f t="shared" si="1"/>
        <v>0</v>
      </c>
      <c r="M45" s="198">
        <f>全国係数!E45+全国係数!F45</f>
        <v>0.21542401494364255</v>
      </c>
      <c r="N45" s="32">
        <f t="shared" si="2"/>
        <v>0</v>
      </c>
      <c r="O45" s="35"/>
      <c r="P45" s="17"/>
      <c r="Q45" s="198">
        <f>全国係数!G45</f>
        <v>5.6489867233243027E-4</v>
      </c>
      <c r="R45" s="32">
        <f t="shared" si="3"/>
        <v>0</v>
      </c>
      <c r="S45" s="32">
        <f t="shared" si="4"/>
        <v>0</v>
      </c>
      <c r="T45" s="32">
        <v>0</v>
      </c>
      <c r="U45" s="32">
        <f t="shared" si="5"/>
        <v>0</v>
      </c>
      <c r="V45" s="202"/>
      <c r="W45" s="32">
        <f t="shared" si="7"/>
        <v>0</v>
      </c>
      <c r="X45" s="32">
        <f t="shared" si="8"/>
        <v>0</v>
      </c>
      <c r="Y45" s="32">
        <f t="shared" si="9"/>
        <v>0</v>
      </c>
      <c r="Z45" s="202"/>
      <c r="AA45" s="32">
        <f>W45*(1-建設係数!V45)</f>
        <v>0</v>
      </c>
      <c r="AB45" s="32">
        <f>X45*(1-建設係数!V45)</f>
        <v>0</v>
      </c>
      <c r="AC45" s="32">
        <f t="shared" si="10"/>
        <v>0</v>
      </c>
      <c r="AD45" s="433">
        <f>(I45+K45+T45)*全国係数!H45/1000</f>
        <v>0</v>
      </c>
      <c r="AE45" s="433">
        <f>(I45+K45+T45)*全国係数!I45/1000</f>
        <v>0</v>
      </c>
    </row>
    <row r="46" spans="1:31">
      <c r="A46" s="17"/>
      <c r="B46" s="194">
        <v>272</v>
      </c>
      <c r="C46" s="203" t="s">
        <v>40</v>
      </c>
      <c r="D46" s="204"/>
      <c r="E46" s="32">
        <f>DATA!BO46</f>
        <v>0</v>
      </c>
      <c r="F46" s="197">
        <f>全国係数!D46</f>
        <v>0.7762637707729384</v>
      </c>
      <c r="G46" s="31">
        <f t="shared" si="6"/>
        <v>0</v>
      </c>
      <c r="H46" s="198">
        <f>建設係数!U46</f>
        <v>1.0416148538167882</v>
      </c>
      <c r="I46" s="204"/>
      <c r="J46" s="32">
        <f t="shared" si="0"/>
        <v>0</v>
      </c>
      <c r="K46" s="32">
        <v>0</v>
      </c>
      <c r="L46" s="32">
        <f t="shared" si="1"/>
        <v>0</v>
      </c>
      <c r="M46" s="198">
        <f>全国係数!E46+全国係数!F46</f>
        <v>0.14373962510561522</v>
      </c>
      <c r="N46" s="32">
        <f t="shared" si="2"/>
        <v>0</v>
      </c>
      <c r="O46" s="35"/>
      <c r="P46" s="17"/>
      <c r="Q46" s="198">
        <f>全国係数!G46</f>
        <v>2.4353361708455768E-5</v>
      </c>
      <c r="R46" s="32">
        <f t="shared" si="3"/>
        <v>0</v>
      </c>
      <c r="S46" s="32">
        <f t="shared" si="4"/>
        <v>0</v>
      </c>
      <c r="T46" s="32">
        <v>0</v>
      </c>
      <c r="U46" s="32">
        <f t="shared" si="5"/>
        <v>0</v>
      </c>
      <c r="V46" s="202"/>
      <c r="W46" s="32">
        <f t="shared" si="7"/>
        <v>0</v>
      </c>
      <c r="X46" s="32">
        <f t="shared" si="8"/>
        <v>0</v>
      </c>
      <c r="Y46" s="32">
        <f t="shared" si="9"/>
        <v>0</v>
      </c>
      <c r="Z46" s="202"/>
      <c r="AA46" s="32">
        <f>W46*(1-建設係数!V46)</f>
        <v>0</v>
      </c>
      <c r="AB46" s="32">
        <f>X46*(1-建設係数!V46)</f>
        <v>0</v>
      </c>
      <c r="AC46" s="32">
        <f t="shared" si="10"/>
        <v>0</v>
      </c>
      <c r="AD46" s="433">
        <f>(I46+K46+T46)*全国係数!H46/1000</f>
        <v>0</v>
      </c>
      <c r="AE46" s="433">
        <f>(I46+K46+T46)*全国係数!I46/1000</f>
        <v>0</v>
      </c>
    </row>
    <row r="47" spans="1:31">
      <c r="A47" s="17"/>
      <c r="B47" s="194">
        <v>281</v>
      </c>
      <c r="C47" s="203" t="s">
        <v>41</v>
      </c>
      <c r="D47" s="204"/>
      <c r="E47" s="32">
        <f>DATA!BO47</f>
        <v>0</v>
      </c>
      <c r="F47" s="197">
        <f>全国係数!D47</f>
        <v>0.91848231885789378</v>
      </c>
      <c r="G47" s="31">
        <f t="shared" si="6"/>
        <v>0</v>
      </c>
      <c r="H47" s="198">
        <f>建設係数!U47</f>
        <v>1.0818515834313596</v>
      </c>
      <c r="I47" s="204"/>
      <c r="J47" s="32">
        <f t="shared" si="0"/>
        <v>0</v>
      </c>
      <c r="K47" s="32">
        <v>0</v>
      </c>
      <c r="L47" s="32">
        <f t="shared" si="1"/>
        <v>0</v>
      </c>
      <c r="M47" s="198">
        <f>全国係数!E47+全国係数!F47</f>
        <v>0.2751818181172962</v>
      </c>
      <c r="N47" s="32">
        <f t="shared" si="2"/>
        <v>0</v>
      </c>
      <c r="O47" s="35"/>
      <c r="P47" s="17"/>
      <c r="Q47" s="198">
        <f>全国係数!G47</f>
        <v>9.6430319942037785E-5</v>
      </c>
      <c r="R47" s="32">
        <f t="shared" si="3"/>
        <v>0</v>
      </c>
      <c r="S47" s="32">
        <f t="shared" si="4"/>
        <v>0</v>
      </c>
      <c r="T47" s="32">
        <v>0</v>
      </c>
      <c r="U47" s="32">
        <f t="shared" si="5"/>
        <v>0</v>
      </c>
      <c r="V47" s="202"/>
      <c r="W47" s="32">
        <f t="shared" si="7"/>
        <v>0</v>
      </c>
      <c r="X47" s="32">
        <f t="shared" si="8"/>
        <v>0</v>
      </c>
      <c r="Y47" s="32">
        <f t="shared" si="9"/>
        <v>0</v>
      </c>
      <c r="Z47" s="202"/>
      <c r="AA47" s="32">
        <f>W47*(1-建設係数!V47)</f>
        <v>0</v>
      </c>
      <c r="AB47" s="32">
        <f>X47*(1-建設係数!V47)</f>
        <v>0</v>
      </c>
      <c r="AC47" s="32">
        <f t="shared" si="10"/>
        <v>0</v>
      </c>
      <c r="AD47" s="433">
        <f>(I47+K47+T47)*全国係数!H47/1000</f>
        <v>0</v>
      </c>
      <c r="AE47" s="433">
        <f>(I47+K47+T47)*全国係数!I47/1000</f>
        <v>0</v>
      </c>
    </row>
    <row r="48" spans="1:31">
      <c r="A48" s="17"/>
      <c r="B48" s="194">
        <v>289</v>
      </c>
      <c r="C48" s="203" t="s">
        <v>42</v>
      </c>
      <c r="D48" s="204"/>
      <c r="E48" s="32">
        <f>DATA!BO48</f>
        <v>0</v>
      </c>
      <c r="F48" s="197">
        <f>全国係数!D48</f>
        <v>0.88450800819438846</v>
      </c>
      <c r="G48" s="31">
        <f t="shared" si="6"/>
        <v>0</v>
      </c>
      <c r="H48" s="198">
        <f>建設係数!U48</f>
        <v>1.010371024574432</v>
      </c>
      <c r="I48" s="204"/>
      <c r="J48" s="32">
        <f t="shared" si="0"/>
        <v>0</v>
      </c>
      <c r="K48" s="32">
        <v>0</v>
      </c>
      <c r="L48" s="32">
        <f t="shared" si="1"/>
        <v>0</v>
      </c>
      <c r="M48" s="198">
        <f>全国係数!E48+全国係数!F48</f>
        <v>0.34399019448579637</v>
      </c>
      <c r="N48" s="32">
        <f t="shared" si="2"/>
        <v>0</v>
      </c>
      <c r="O48" s="35"/>
      <c r="P48" s="17"/>
      <c r="Q48" s="198">
        <f>全国係数!G48</f>
        <v>8.4111370895961117E-4</v>
      </c>
      <c r="R48" s="32">
        <f t="shared" si="3"/>
        <v>0</v>
      </c>
      <c r="S48" s="32">
        <f t="shared" si="4"/>
        <v>0</v>
      </c>
      <c r="T48" s="32">
        <v>0</v>
      </c>
      <c r="U48" s="32">
        <f t="shared" si="5"/>
        <v>0</v>
      </c>
      <c r="V48" s="202"/>
      <c r="W48" s="32">
        <f t="shared" si="7"/>
        <v>0</v>
      </c>
      <c r="X48" s="32">
        <f t="shared" si="8"/>
        <v>0</v>
      </c>
      <c r="Y48" s="32">
        <f t="shared" si="9"/>
        <v>0</v>
      </c>
      <c r="Z48" s="202"/>
      <c r="AA48" s="32">
        <f>W48*(1-建設係数!V48)</f>
        <v>0</v>
      </c>
      <c r="AB48" s="32">
        <f>X48*(1-建設係数!V48)</f>
        <v>0</v>
      </c>
      <c r="AC48" s="32">
        <f t="shared" si="10"/>
        <v>0</v>
      </c>
      <c r="AD48" s="433">
        <f>(I48+K48+T48)*全国係数!H48/1000</f>
        <v>0</v>
      </c>
      <c r="AE48" s="433">
        <f>(I48+K48+T48)*全国係数!I48/1000</f>
        <v>0</v>
      </c>
    </row>
    <row r="49" spans="1:31">
      <c r="A49" s="17"/>
      <c r="B49" s="194">
        <v>291</v>
      </c>
      <c r="C49" s="203" t="s">
        <v>43</v>
      </c>
      <c r="D49" s="204"/>
      <c r="E49" s="32">
        <f>DATA!BO49</f>
        <v>0</v>
      </c>
      <c r="F49" s="197">
        <f>全国係数!D49</f>
        <v>0.82159968649057269</v>
      </c>
      <c r="G49" s="31">
        <f t="shared" si="6"/>
        <v>0</v>
      </c>
      <c r="H49" s="198">
        <f>建設係数!U49</f>
        <v>0.98943554873304884</v>
      </c>
      <c r="I49" s="204"/>
      <c r="J49" s="32">
        <f t="shared" si="0"/>
        <v>0</v>
      </c>
      <c r="K49" s="32">
        <v>0</v>
      </c>
      <c r="L49" s="32">
        <f t="shared" si="1"/>
        <v>0</v>
      </c>
      <c r="M49" s="198">
        <f>全国係数!E49+全国係数!F49</f>
        <v>0.31787412758049438</v>
      </c>
      <c r="N49" s="32">
        <f t="shared" si="2"/>
        <v>0</v>
      </c>
      <c r="O49" s="35"/>
      <c r="P49" s="17"/>
      <c r="Q49" s="198">
        <f>全国係数!G49</f>
        <v>4.4596380609959441E-5</v>
      </c>
      <c r="R49" s="32">
        <f t="shared" si="3"/>
        <v>0</v>
      </c>
      <c r="S49" s="32">
        <f t="shared" si="4"/>
        <v>0</v>
      </c>
      <c r="T49" s="32">
        <v>0</v>
      </c>
      <c r="U49" s="32">
        <f t="shared" si="5"/>
        <v>0</v>
      </c>
      <c r="V49" s="202"/>
      <c r="W49" s="32">
        <f t="shared" si="7"/>
        <v>0</v>
      </c>
      <c r="X49" s="32">
        <f t="shared" si="8"/>
        <v>0</v>
      </c>
      <c r="Y49" s="32">
        <f t="shared" si="9"/>
        <v>0</v>
      </c>
      <c r="Z49" s="202"/>
      <c r="AA49" s="32">
        <f>W49*(1-建設係数!V49)</f>
        <v>0</v>
      </c>
      <c r="AB49" s="32">
        <f>X49*(1-建設係数!V49)</f>
        <v>0</v>
      </c>
      <c r="AC49" s="32">
        <f t="shared" si="10"/>
        <v>0</v>
      </c>
      <c r="AD49" s="433">
        <f>(I49+K49+T49)*全国係数!H49/1000</f>
        <v>0</v>
      </c>
      <c r="AE49" s="433">
        <f>(I49+K49+T49)*全国係数!I49/1000</f>
        <v>0</v>
      </c>
    </row>
    <row r="50" spans="1:31">
      <c r="A50" s="17"/>
      <c r="B50" s="194">
        <v>301</v>
      </c>
      <c r="C50" s="203" t="s">
        <v>44</v>
      </c>
      <c r="D50" s="204"/>
      <c r="E50" s="32">
        <f>DATA!BO50</f>
        <v>0</v>
      </c>
      <c r="F50" s="197">
        <f>全国係数!D50</f>
        <v>0.83507220239527469</v>
      </c>
      <c r="G50" s="31">
        <f t="shared" si="6"/>
        <v>0</v>
      </c>
      <c r="H50" s="198">
        <f>建設係数!U50</f>
        <v>1.054952475359213</v>
      </c>
      <c r="I50" s="204"/>
      <c r="J50" s="32">
        <f t="shared" si="0"/>
        <v>0</v>
      </c>
      <c r="K50" s="32">
        <v>0</v>
      </c>
      <c r="L50" s="32">
        <f t="shared" si="1"/>
        <v>0</v>
      </c>
      <c r="M50" s="198">
        <f>全国係数!E50+全国係数!F50</f>
        <v>0.33397382316578172</v>
      </c>
      <c r="N50" s="32">
        <f t="shared" si="2"/>
        <v>0</v>
      </c>
      <c r="O50" s="35"/>
      <c r="P50" s="17"/>
      <c r="Q50" s="198">
        <f>全国係数!G50</f>
        <v>2.61887555985805E-5</v>
      </c>
      <c r="R50" s="32">
        <f t="shared" si="3"/>
        <v>0</v>
      </c>
      <c r="S50" s="32">
        <f t="shared" si="4"/>
        <v>0</v>
      </c>
      <c r="T50" s="32">
        <v>0</v>
      </c>
      <c r="U50" s="32">
        <f t="shared" si="5"/>
        <v>0</v>
      </c>
      <c r="V50" s="202"/>
      <c r="W50" s="32">
        <f t="shared" si="7"/>
        <v>0</v>
      </c>
      <c r="X50" s="32">
        <f t="shared" si="8"/>
        <v>0</v>
      </c>
      <c r="Y50" s="32">
        <f t="shared" si="9"/>
        <v>0</v>
      </c>
      <c r="Z50" s="202"/>
      <c r="AA50" s="32">
        <f>W50*(1-建設係数!V50)</f>
        <v>0</v>
      </c>
      <c r="AB50" s="32">
        <f>X50*(1-建設係数!V50)</f>
        <v>0</v>
      </c>
      <c r="AC50" s="32">
        <f t="shared" si="10"/>
        <v>0</v>
      </c>
      <c r="AD50" s="433">
        <f>(I50+K50+T50)*全国係数!H50/1000</f>
        <v>0</v>
      </c>
      <c r="AE50" s="433">
        <f>(I50+K50+T50)*全国係数!I50/1000</f>
        <v>0</v>
      </c>
    </row>
    <row r="51" spans="1:31">
      <c r="A51" s="17"/>
      <c r="B51" s="194">
        <v>311</v>
      </c>
      <c r="C51" s="203" t="s">
        <v>45</v>
      </c>
      <c r="D51" s="204"/>
      <c r="E51" s="32">
        <f>DATA!BO51</f>
        <v>0</v>
      </c>
      <c r="F51" s="197">
        <f>全国係数!D51</f>
        <v>0.69805529937291644</v>
      </c>
      <c r="G51" s="31">
        <f t="shared" si="6"/>
        <v>0</v>
      </c>
      <c r="H51" s="198">
        <f>建設係数!U51</f>
        <v>0.99949756648389199</v>
      </c>
      <c r="I51" s="204"/>
      <c r="J51" s="32">
        <f t="shared" si="0"/>
        <v>0</v>
      </c>
      <c r="K51" s="32">
        <v>0</v>
      </c>
      <c r="L51" s="32">
        <f t="shared" si="1"/>
        <v>0</v>
      </c>
      <c r="M51" s="198">
        <f>全国係数!E51+全国係数!F51</f>
        <v>0.23511639360885372</v>
      </c>
      <c r="N51" s="32">
        <f t="shared" si="2"/>
        <v>0</v>
      </c>
      <c r="O51" s="35"/>
      <c r="P51" s="17"/>
      <c r="Q51" s="198">
        <f>全国係数!G51</f>
        <v>3.3928279450430056E-4</v>
      </c>
      <c r="R51" s="32">
        <f t="shared" si="3"/>
        <v>0</v>
      </c>
      <c r="S51" s="32">
        <f t="shared" si="4"/>
        <v>0</v>
      </c>
      <c r="T51" s="32">
        <v>0</v>
      </c>
      <c r="U51" s="32">
        <f t="shared" si="5"/>
        <v>0</v>
      </c>
      <c r="V51" s="202"/>
      <c r="W51" s="32">
        <f t="shared" si="7"/>
        <v>0</v>
      </c>
      <c r="X51" s="32">
        <f t="shared" si="8"/>
        <v>0</v>
      </c>
      <c r="Y51" s="32">
        <f t="shared" si="9"/>
        <v>0</v>
      </c>
      <c r="Z51" s="202"/>
      <c r="AA51" s="32">
        <f>W51*(1-建設係数!V51)</f>
        <v>0</v>
      </c>
      <c r="AB51" s="32">
        <f>X51*(1-建設係数!V51)</f>
        <v>0</v>
      </c>
      <c r="AC51" s="32">
        <f t="shared" si="10"/>
        <v>0</v>
      </c>
      <c r="AD51" s="433">
        <f>(I51+K51+T51)*全国係数!H51/1000</f>
        <v>0</v>
      </c>
      <c r="AE51" s="433">
        <f>(I51+K51+T51)*全国係数!I51/1000</f>
        <v>0</v>
      </c>
    </row>
    <row r="52" spans="1:31">
      <c r="A52" s="17"/>
      <c r="B52" s="194">
        <v>321</v>
      </c>
      <c r="C52" s="203" t="s">
        <v>46</v>
      </c>
      <c r="D52" s="204"/>
      <c r="E52" s="32">
        <f>DATA!BO52</f>
        <v>0</v>
      </c>
      <c r="F52" s="197">
        <f>全国係数!D52</f>
        <v>0.47867794572688094</v>
      </c>
      <c r="G52" s="31">
        <f t="shared" si="6"/>
        <v>0</v>
      </c>
      <c r="H52" s="198">
        <f>建設係数!U52</f>
        <v>0.87485691616930561</v>
      </c>
      <c r="I52" s="204"/>
      <c r="J52" s="32">
        <f t="shared" si="0"/>
        <v>0</v>
      </c>
      <c r="K52" s="32">
        <v>0</v>
      </c>
      <c r="L52" s="32">
        <f t="shared" si="1"/>
        <v>0</v>
      </c>
      <c r="M52" s="198">
        <f>全国係数!E52+全国係数!F52</f>
        <v>0.1306831403908279</v>
      </c>
      <c r="N52" s="32">
        <f t="shared" si="2"/>
        <v>0</v>
      </c>
      <c r="O52" s="35"/>
      <c r="P52" s="17"/>
      <c r="Q52" s="198">
        <f>全国係数!G52</f>
        <v>5.9121828782445662E-6</v>
      </c>
      <c r="R52" s="32">
        <f t="shared" si="3"/>
        <v>0</v>
      </c>
      <c r="S52" s="32">
        <f t="shared" si="4"/>
        <v>0</v>
      </c>
      <c r="T52" s="32">
        <v>0</v>
      </c>
      <c r="U52" s="32">
        <f t="shared" si="5"/>
        <v>0</v>
      </c>
      <c r="V52" s="202"/>
      <c r="W52" s="32">
        <f t="shared" si="7"/>
        <v>0</v>
      </c>
      <c r="X52" s="32">
        <f t="shared" si="8"/>
        <v>0</v>
      </c>
      <c r="Y52" s="32">
        <f t="shared" si="9"/>
        <v>0</v>
      </c>
      <c r="Z52" s="202"/>
      <c r="AA52" s="32">
        <f>W52*(1-建設係数!V52)</f>
        <v>0</v>
      </c>
      <c r="AB52" s="32">
        <f>X52*(1-建設係数!V52)</f>
        <v>0</v>
      </c>
      <c r="AC52" s="32">
        <f t="shared" si="10"/>
        <v>0</v>
      </c>
      <c r="AD52" s="433">
        <f>(I52+K52+T52)*全国係数!H52/1000</f>
        <v>0</v>
      </c>
      <c r="AE52" s="433">
        <f>(I52+K52+T52)*全国係数!I52/1000</f>
        <v>0</v>
      </c>
    </row>
    <row r="53" spans="1:31">
      <c r="A53" s="17"/>
      <c r="B53" s="194">
        <v>329</v>
      </c>
      <c r="C53" s="203" t="s">
        <v>47</v>
      </c>
      <c r="D53" s="204"/>
      <c r="E53" s="32">
        <f>DATA!BO53</f>
        <v>0</v>
      </c>
      <c r="F53" s="197">
        <f>全国係数!D53</f>
        <v>0.77381955741223807</v>
      </c>
      <c r="G53" s="31">
        <f t="shared" si="6"/>
        <v>0</v>
      </c>
      <c r="H53" s="198">
        <f>建設係数!U53</f>
        <v>0.98559613490995146</v>
      </c>
      <c r="I53" s="204"/>
      <c r="J53" s="32">
        <f t="shared" si="0"/>
        <v>0</v>
      </c>
      <c r="K53" s="32">
        <v>0</v>
      </c>
      <c r="L53" s="32">
        <f t="shared" si="1"/>
        <v>0</v>
      </c>
      <c r="M53" s="198">
        <f>全国係数!E53+全国係数!F53</f>
        <v>0.17928652021775715</v>
      </c>
      <c r="N53" s="32">
        <f t="shared" si="2"/>
        <v>0</v>
      </c>
      <c r="O53" s="35"/>
      <c r="P53" s="17"/>
      <c r="Q53" s="198">
        <f>全国係数!G53</f>
        <v>5.1979562905810366E-4</v>
      </c>
      <c r="R53" s="32">
        <f t="shared" si="3"/>
        <v>0</v>
      </c>
      <c r="S53" s="32">
        <f t="shared" si="4"/>
        <v>0</v>
      </c>
      <c r="T53" s="32">
        <v>0</v>
      </c>
      <c r="U53" s="32">
        <f t="shared" si="5"/>
        <v>0</v>
      </c>
      <c r="V53" s="202"/>
      <c r="W53" s="32">
        <f t="shared" si="7"/>
        <v>0</v>
      </c>
      <c r="X53" s="32">
        <f t="shared" si="8"/>
        <v>0</v>
      </c>
      <c r="Y53" s="32">
        <f t="shared" si="9"/>
        <v>0</v>
      </c>
      <c r="Z53" s="202"/>
      <c r="AA53" s="32">
        <f>W53*(1-建設係数!V53)</f>
        <v>0</v>
      </c>
      <c r="AB53" s="32">
        <f>X53*(1-建設係数!V53)</f>
        <v>0</v>
      </c>
      <c r="AC53" s="32">
        <f t="shared" si="10"/>
        <v>0</v>
      </c>
      <c r="AD53" s="433">
        <f>(I53+K53+T53)*全国係数!H53/1000</f>
        <v>0</v>
      </c>
      <c r="AE53" s="433">
        <f>(I53+K53+T53)*全国係数!I53/1000</f>
        <v>0</v>
      </c>
    </row>
    <row r="54" spans="1:31">
      <c r="A54" s="17"/>
      <c r="B54" s="194">
        <v>331</v>
      </c>
      <c r="C54" s="203" t="s">
        <v>48</v>
      </c>
      <c r="D54" s="204"/>
      <c r="E54" s="32">
        <f>DATA!BO54</f>
        <v>0</v>
      </c>
      <c r="F54" s="197">
        <f>全国係数!D54</f>
        <v>0.77856075936798441</v>
      </c>
      <c r="G54" s="31">
        <f t="shared" si="6"/>
        <v>0</v>
      </c>
      <c r="H54" s="198">
        <f>建設係数!U54</f>
        <v>0.97370886109753874</v>
      </c>
      <c r="I54" s="204"/>
      <c r="J54" s="32">
        <f t="shared" si="0"/>
        <v>0</v>
      </c>
      <c r="K54" s="32">
        <v>0</v>
      </c>
      <c r="L54" s="32">
        <f t="shared" si="1"/>
        <v>0</v>
      </c>
      <c r="M54" s="198">
        <f>全国係数!E54+全国係数!F54</f>
        <v>0.18194133481091232</v>
      </c>
      <c r="N54" s="32">
        <f t="shared" si="2"/>
        <v>0</v>
      </c>
      <c r="O54" s="35"/>
      <c r="P54" s="17"/>
      <c r="Q54" s="198">
        <f>全国係数!G54</f>
        <v>2.6900096557824453E-5</v>
      </c>
      <c r="R54" s="32">
        <f t="shared" si="3"/>
        <v>0</v>
      </c>
      <c r="S54" s="32">
        <f t="shared" si="4"/>
        <v>0</v>
      </c>
      <c r="T54" s="32">
        <v>0</v>
      </c>
      <c r="U54" s="32">
        <f t="shared" si="5"/>
        <v>0</v>
      </c>
      <c r="V54" s="202"/>
      <c r="W54" s="32">
        <f t="shared" si="7"/>
        <v>0</v>
      </c>
      <c r="X54" s="32">
        <f t="shared" si="8"/>
        <v>0</v>
      </c>
      <c r="Y54" s="32">
        <f t="shared" si="9"/>
        <v>0</v>
      </c>
      <c r="Z54" s="202"/>
      <c r="AA54" s="32">
        <f>W54*(1-建設係数!V54)</f>
        <v>0</v>
      </c>
      <c r="AB54" s="32">
        <f>X54*(1-建設係数!V54)</f>
        <v>0</v>
      </c>
      <c r="AC54" s="32">
        <f t="shared" si="10"/>
        <v>0</v>
      </c>
      <c r="AD54" s="433">
        <f>(I54+K54+T54)*全国係数!H54/1000</f>
        <v>0</v>
      </c>
      <c r="AE54" s="433">
        <f>(I54+K54+T54)*全国係数!I54/1000</f>
        <v>0</v>
      </c>
    </row>
    <row r="55" spans="1:31">
      <c r="A55" s="17"/>
      <c r="B55" s="194">
        <v>332</v>
      </c>
      <c r="C55" s="203" t="s">
        <v>49</v>
      </c>
      <c r="D55" s="204"/>
      <c r="E55" s="32">
        <f>DATA!BO55</f>
        <v>0</v>
      </c>
      <c r="F55" s="197">
        <f>全国係数!D55</f>
        <v>0.72846599615004781</v>
      </c>
      <c r="G55" s="31">
        <f t="shared" si="6"/>
        <v>0</v>
      </c>
      <c r="H55" s="198">
        <f>建設係数!U55</f>
        <v>0.96247290639340399</v>
      </c>
      <c r="I55" s="204"/>
      <c r="J55" s="32">
        <f t="shared" si="0"/>
        <v>0</v>
      </c>
      <c r="K55" s="32">
        <v>0</v>
      </c>
      <c r="L55" s="32">
        <f t="shared" si="1"/>
        <v>0</v>
      </c>
      <c r="M55" s="198">
        <f>全国係数!E55+全国係数!F55</f>
        <v>0.13340296443235508</v>
      </c>
      <c r="N55" s="32">
        <f t="shared" si="2"/>
        <v>0</v>
      </c>
      <c r="O55" s="35"/>
      <c r="P55" s="17"/>
      <c r="Q55" s="198">
        <f>全国係数!G55</f>
        <v>8.2101060948263811E-3</v>
      </c>
      <c r="R55" s="32">
        <f t="shared" si="3"/>
        <v>0</v>
      </c>
      <c r="S55" s="32">
        <f t="shared" si="4"/>
        <v>0</v>
      </c>
      <c r="T55" s="32">
        <v>0</v>
      </c>
      <c r="U55" s="32">
        <f t="shared" si="5"/>
        <v>0</v>
      </c>
      <c r="V55" s="202"/>
      <c r="W55" s="32">
        <f t="shared" si="7"/>
        <v>0</v>
      </c>
      <c r="X55" s="32">
        <f t="shared" si="8"/>
        <v>0</v>
      </c>
      <c r="Y55" s="32">
        <f t="shared" si="9"/>
        <v>0</v>
      </c>
      <c r="Z55" s="202"/>
      <c r="AA55" s="32">
        <f>W55*(1-建設係数!V55)</f>
        <v>0</v>
      </c>
      <c r="AB55" s="32">
        <f>X55*(1-建設係数!V55)</f>
        <v>0</v>
      </c>
      <c r="AC55" s="32">
        <f t="shared" si="10"/>
        <v>0</v>
      </c>
      <c r="AD55" s="433">
        <f>(I55+K55+T55)*全国係数!H55/1000</f>
        <v>0</v>
      </c>
      <c r="AE55" s="433">
        <f>(I55+K55+T55)*全国係数!I55/1000</f>
        <v>0</v>
      </c>
    </row>
    <row r="56" spans="1:31">
      <c r="A56" s="17"/>
      <c r="B56" s="194">
        <v>333</v>
      </c>
      <c r="C56" s="203" t="s">
        <v>50</v>
      </c>
      <c r="D56" s="204"/>
      <c r="E56" s="32">
        <f>DATA!BO56</f>
        <v>0</v>
      </c>
      <c r="F56" s="197">
        <f>全国係数!D56</f>
        <v>0.29588426999125961</v>
      </c>
      <c r="G56" s="31">
        <f t="shared" si="6"/>
        <v>0</v>
      </c>
      <c r="H56" s="198">
        <f>建設係数!U56</f>
        <v>0.90431424806829075</v>
      </c>
      <c r="I56" s="204"/>
      <c r="J56" s="32">
        <f t="shared" si="0"/>
        <v>0</v>
      </c>
      <c r="K56" s="32">
        <v>0</v>
      </c>
      <c r="L56" s="32">
        <f t="shared" si="1"/>
        <v>0</v>
      </c>
      <c r="M56" s="198">
        <f>全国係数!E56+全国係数!F56</f>
        <v>0.17019298750344614</v>
      </c>
      <c r="N56" s="32">
        <f t="shared" si="2"/>
        <v>0</v>
      </c>
      <c r="O56" s="35"/>
      <c r="P56" s="17"/>
      <c r="Q56" s="198">
        <f>全国係数!G56</f>
        <v>2.7514131442454849E-7</v>
      </c>
      <c r="R56" s="32">
        <f t="shared" si="3"/>
        <v>0</v>
      </c>
      <c r="S56" s="32">
        <f t="shared" si="4"/>
        <v>0</v>
      </c>
      <c r="T56" s="32">
        <v>0</v>
      </c>
      <c r="U56" s="32">
        <f t="shared" si="5"/>
        <v>0</v>
      </c>
      <c r="V56" s="202"/>
      <c r="W56" s="32">
        <f t="shared" si="7"/>
        <v>0</v>
      </c>
      <c r="X56" s="32">
        <f t="shared" si="8"/>
        <v>0</v>
      </c>
      <c r="Y56" s="32">
        <f t="shared" si="9"/>
        <v>0</v>
      </c>
      <c r="Z56" s="202"/>
      <c r="AA56" s="32">
        <f>W56*(1-建設係数!V56)</f>
        <v>0</v>
      </c>
      <c r="AB56" s="32">
        <f>X56*(1-建設係数!V56)</f>
        <v>0</v>
      </c>
      <c r="AC56" s="32">
        <f t="shared" si="10"/>
        <v>0</v>
      </c>
      <c r="AD56" s="433">
        <f>(I56+K56+T56)*全国係数!H56/1000</f>
        <v>0</v>
      </c>
      <c r="AE56" s="433">
        <f>(I56+K56+T56)*全国係数!I56/1000</f>
        <v>0</v>
      </c>
    </row>
    <row r="57" spans="1:31">
      <c r="A57" s="17"/>
      <c r="B57" s="194">
        <v>339</v>
      </c>
      <c r="C57" s="203" t="s">
        <v>51</v>
      </c>
      <c r="D57" s="204"/>
      <c r="E57" s="32">
        <f>DATA!BO57</f>
        <v>0</v>
      </c>
      <c r="F57" s="197">
        <f>全国係数!D57</f>
        <v>0.59223488788051026</v>
      </c>
      <c r="G57" s="31">
        <f t="shared" si="6"/>
        <v>0</v>
      </c>
      <c r="H57" s="198">
        <f>建設係数!U57</f>
        <v>1.0277667029665427</v>
      </c>
      <c r="I57" s="204"/>
      <c r="J57" s="32">
        <f t="shared" si="0"/>
        <v>0</v>
      </c>
      <c r="K57" s="32">
        <v>0</v>
      </c>
      <c r="L57" s="32">
        <f t="shared" si="1"/>
        <v>0</v>
      </c>
      <c r="M57" s="198">
        <f>全国係数!E57+全国係数!F57</f>
        <v>0.20622325629648916</v>
      </c>
      <c r="N57" s="32">
        <f t="shared" si="2"/>
        <v>0</v>
      </c>
      <c r="O57" s="35"/>
      <c r="P57" s="17"/>
      <c r="Q57" s="198">
        <f>全国係数!G57</f>
        <v>2.2887059825485918E-3</v>
      </c>
      <c r="R57" s="32">
        <f t="shared" si="3"/>
        <v>0</v>
      </c>
      <c r="S57" s="32">
        <f t="shared" si="4"/>
        <v>0</v>
      </c>
      <c r="T57" s="32">
        <v>0</v>
      </c>
      <c r="U57" s="32">
        <f t="shared" si="5"/>
        <v>0</v>
      </c>
      <c r="V57" s="202"/>
      <c r="W57" s="32">
        <f t="shared" si="7"/>
        <v>0</v>
      </c>
      <c r="X57" s="32">
        <f t="shared" si="8"/>
        <v>0</v>
      </c>
      <c r="Y57" s="32">
        <f t="shared" si="9"/>
        <v>0</v>
      </c>
      <c r="Z57" s="202"/>
      <c r="AA57" s="32">
        <f>W57*(1-建設係数!V57)</f>
        <v>0</v>
      </c>
      <c r="AB57" s="32">
        <f>X57*(1-建設係数!V57)</f>
        <v>0</v>
      </c>
      <c r="AC57" s="32">
        <f t="shared" si="10"/>
        <v>0</v>
      </c>
      <c r="AD57" s="433">
        <f>(I57+K57+T57)*全国係数!H57/1000</f>
        <v>0</v>
      </c>
      <c r="AE57" s="433">
        <f>(I57+K57+T57)*全国係数!I57/1000</f>
        <v>0</v>
      </c>
    </row>
    <row r="58" spans="1:31">
      <c r="A58" s="17"/>
      <c r="B58" s="194">
        <v>341</v>
      </c>
      <c r="C58" s="203" t="s">
        <v>52</v>
      </c>
      <c r="D58" s="204"/>
      <c r="E58" s="32">
        <f>DATA!BO58</f>
        <v>0</v>
      </c>
      <c r="F58" s="197">
        <f>全国係数!D58</f>
        <v>0.41206865120570479</v>
      </c>
      <c r="G58" s="31">
        <f t="shared" si="6"/>
        <v>0</v>
      </c>
      <c r="H58" s="198">
        <f>建設係数!U58</f>
        <v>0.98596435016307027</v>
      </c>
      <c r="I58" s="204"/>
      <c r="J58" s="32">
        <f t="shared" si="0"/>
        <v>0</v>
      </c>
      <c r="K58" s="32">
        <v>0</v>
      </c>
      <c r="L58" s="32">
        <f t="shared" si="1"/>
        <v>0</v>
      </c>
      <c r="M58" s="198">
        <f>全国係数!E58+全国係数!F58</f>
        <v>0.16866288087475934</v>
      </c>
      <c r="N58" s="32">
        <f t="shared" si="2"/>
        <v>0</v>
      </c>
      <c r="O58" s="35"/>
      <c r="P58" s="17"/>
      <c r="Q58" s="198">
        <f>全国係数!G58</f>
        <v>9.5851382351905944E-3</v>
      </c>
      <c r="R58" s="32">
        <f t="shared" si="3"/>
        <v>0</v>
      </c>
      <c r="S58" s="32">
        <f t="shared" si="4"/>
        <v>0</v>
      </c>
      <c r="T58" s="32">
        <v>0</v>
      </c>
      <c r="U58" s="32">
        <f t="shared" si="5"/>
        <v>0</v>
      </c>
      <c r="V58" s="202"/>
      <c r="W58" s="32">
        <f t="shared" si="7"/>
        <v>0</v>
      </c>
      <c r="X58" s="32">
        <f t="shared" si="8"/>
        <v>0</v>
      </c>
      <c r="Y58" s="32">
        <f t="shared" si="9"/>
        <v>0</v>
      </c>
      <c r="Z58" s="202"/>
      <c r="AA58" s="32">
        <f>W58*(1-建設係数!V58)</f>
        <v>0</v>
      </c>
      <c r="AB58" s="32">
        <f>X58*(1-建設係数!V58)</f>
        <v>0</v>
      </c>
      <c r="AC58" s="32">
        <f t="shared" si="10"/>
        <v>0</v>
      </c>
      <c r="AD58" s="433">
        <f>(I58+K58+T58)*全国係数!H58/1000</f>
        <v>0</v>
      </c>
      <c r="AE58" s="433">
        <f>(I58+K58+T58)*全国係数!I58/1000</f>
        <v>0</v>
      </c>
    </row>
    <row r="59" spans="1:31">
      <c r="A59" s="17"/>
      <c r="B59" s="194">
        <v>342</v>
      </c>
      <c r="C59" s="203" t="s">
        <v>53</v>
      </c>
      <c r="D59" s="204"/>
      <c r="E59" s="32">
        <f>DATA!BO59</f>
        <v>0</v>
      </c>
      <c r="F59" s="197">
        <f>全国係数!D59</f>
        <v>0.3101871649043958</v>
      </c>
      <c r="G59" s="31">
        <f t="shared" si="6"/>
        <v>0</v>
      </c>
      <c r="H59" s="198">
        <f>建設係数!U59</f>
        <v>0.87774117593265599</v>
      </c>
      <c r="I59" s="204"/>
      <c r="J59" s="32">
        <f t="shared" si="0"/>
        <v>0</v>
      </c>
      <c r="K59" s="32">
        <v>0</v>
      </c>
      <c r="L59" s="32">
        <f t="shared" si="1"/>
        <v>0</v>
      </c>
      <c r="M59" s="198">
        <f>全国係数!E59+全国係数!F59</f>
        <v>6.2690250968420097E-2</v>
      </c>
      <c r="N59" s="32">
        <f t="shared" si="2"/>
        <v>0</v>
      </c>
      <c r="O59" s="35"/>
      <c r="P59" s="17"/>
      <c r="Q59" s="198">
        <f>全国係数!G59</f>
        <v>1.993059929435648E-3</v>
      </c>
      <c r="R59" s="32">
        <f t="shared" si="3"/>
        <v>0</v>
      </c>
      <c r="S59" s="32">
        <f t="shared" si="4"/>
        <v>0</v>
      </c>
      <c r="T59" s="32">
        <v>0</v>
      </c>
      <c r="U59" s="32">
        <f t="shared" si="5"/>
        <v>0</v>
      </c>
      <c r="V59" s="202"/>
      <c r="W59" s="32">
        <f t="shared" si="7"/>
        <v>0</v>
      </c>
      <c r="X59" s="32">
        <f t="shared" si="8"/>
        <v>0</v>
      </c>
      <c r="Y59" s="32">
        <f t="shared" si="9"/>
        <v>0</v>
      </c>
      <c r="Z59" s="202"/>
      <c r="AA59" s="32">
        <f>W59*(1-建設係数!V59)</f>
        <v>0</v>
      </c>
      <c r="AB59" s="32">
        <f>X59*(1-建設係数!V59)</f>
        <v>0</v>
      </c>
      <c r="AC59" s="32">
        <f t="shared" si="10"/>
        <v>0</v>
      </c>
      <c r="AD59" s="433">
        <f>(I59+K59+T59)*全国係数!H59/1000</f>
        <v>0</v>
      </c>
      <c r="AE59" s="433">
        <f>(I59+K59+T59)*全国係数!I59/1000</f>
        <v>0</v>
      </c>
    </row>
    <row r="60" spans="1:31">
      <c r="A60" s="17"/>
      <c r="B60" s="194">
        <v>351</v>
      </c>
      <c r="C60" s="203" t="s">
        <v>54</v>
      </c>
      <c r="D60" s="204"/>
      <c r="E60" s="32">
        <f>DATA!BO60</f>
        <v>0</v>
      </c>
      <c r="F60" s="197">
        <f>全国係数!D60</f>
        <v>0.84985623534027199</v>
      </c>
      <c r="G60" s="31">
        <f t="shared" si="6"/>
        <v>0</v>
      </c>
      <c r="H60" s="198">
        <f>建設係数!U60</f>
        <v>1.0292693984274004</v>
      </c>
      <c r="I60" s="204"/>
      <c r="J60" s="32">
        <f t="shared" si="0"/>
        <v>0</v>
      </c>
      <c r="K60" s="32">
        <v>0</v>
      </c>
      <c r="L60" s="32">
        <f t="shared" si="1"/>
        <v>0</v>
      </c>
      <c r="M60" s="198">
        <f>全国係数!E60+全国係数!F60</f>
        <v>9.7244054104428601E-2</v>
      </c>
      <c r="N60" s="32">
        <f t="shared" si="2"/>
        <v>0</v>
      </c>
      <c r="O60" s="35"/>
      <c r="P60" s="17"/>
      <c r="Q60" s="198">
        <f>全国係数!G60</f>
        <v>1.8025339642659212E-2</v>
      </c>
      <c r="R60" s="32">
        <f t="shared" si="3"/>
        <v>0</v>
      </c>
      <c r="S60" s="32">
        <f t="shared" si="4"/>
        <v>0</v>
      </c>
      <c r="T60" s="32">
        <v>0</v>
      </c>
      <c r="U60" s="32">
        <f t="shared" si="5"/>
        <v>0</v>
      </c>
      <c r="V60" s="202"/>
      <c r="W60" s="32">
        <f t="shared" si="7"/>
        <v>0</v>
      </c>
      <c r="X60" s="32">
        <f t="shared" si="8"/>
        <v>0</v>
      </c>
      <c r="Y60" s="32">
        <f t="shared" si="9"/>
        <v>0</v>
      </c>
      <c r="Z60" s="202"/>
      <c r="AA60" s="32">
        <f>W60*(1-建設係数!V60)</f>
        <v>0</v>
      </c>
      <c r="AB60" s="32">
        <f>X60*(1-建設係数!V60)</f>
        <v>0</v>
      </c>
      <c r="AC60" s="32">
        <f t="shared" si="10"/>
        <v>0</v>
      </c>
      <c r="AD60" s="433">
        <f>(I60+K60+T60)*全国係数!H60/1000</f>
        <v>0</v>
      </c>
      <c r="AE60" s="433">
        <f>(I60+K60+T60)*全国係数!I60/1000</f>
        <v>0</v>
      </c>
    </row>
    <row r="61" spans="1:31">
      <c r="A61" s="17"/>
      <c r="B61" s="194">
        <v>352</v>
      </c>
      <c r="C61" s="203" t="s">
        <v>55</v>
      </c>
      <c r="D61" s="204"/>
      <c r="E61" s="32">
        <f>DATA!BO61</f>
        <v>0</v>
      </c>
      <c r="F61" s="197">
        <f>全国係数!D61</f>
        <v>0.94494235933713233</v>
      </c>
      <c r="G61" s="31">
        <f t="shared" si="6"/>
        <v>0</v>
      </c>
      <c r="H61" s="198">
        <f>建設係数!U61</f>
        <v>1.0780030265142597</v>
      </c>
      <c r="I61" s="204"/>
      <c r="J61" s="32">
        <f t="shared" si="0"/>
        <v>0</v>
      </c>
      <c r="K61" s="32">
        <v>0</v>
      </c>
      <c r="L61" s="32">
        <f t="shared" si="1"/>
        <v>0</v>
      </c>
      <c r="M61" s="198">
        <f>全国係数!E61+全国係数!F61</f>
        <v>9.3102538695698803E-2</v>
      </c>
      <c r="N61" s="32">
        <f t="shared" si="2"/>
        <v>0</v>
      </c>
      <c r="O61" s="35"/>
      <c r="P61" s="17"/>
      <c r="Q61" s="198">
        <f>全国係数!G61</f>
        <v>1.2061524147995561E-3</v>
      </c>
      <c r="R61" s="32">
        <f t="shared" si="3"/>
        <v>0</v>
      </c>
      <c r="S61" s="32">
        <f t="shared" si="4"/>
        <v>0</v>
      </c>
      <c r="T61" s="32">
        <v>0</v>
      </c>
      <c r="U61" s="32">
        <f t="shared" si="5"/>
        <v>0</v>
      </c>
      <c r="V61" s="202"/>
      <c r="W61" s="32">
        <f t="shared" si="7"/>
        <v>0</v>
      </c>
      <c r="X61" s="32">
        <f t="shared" si="8"/>
        <v>0</v>
      </c>
      <c r="Y61" s="32">
        <f t="shared" si="9"/>
        <v>0</v>
      </c>
      <c r="Z61" s="202"/>
      <c r="AA61" s="32">
        <f>W61*(1-建設係数!V61)</f>
        <v>0</v>
      </c>
      <c r="AB61" s="32">
        <f>X61*(1-建設係数!V61)</f>
        <v>0</v>
      </c>
      <c r="AC61" s="32">
        <f t="shared" si="10"/>
        <v>0</v>
      </c>
      <c r="AD61" s="433">
        <f>(I61+K61+T61)*全国係数!H61/1000</f>
        <v>0</v>
      </c>
      <c r="AE61" s="433">
        <f>(I61+K61+T61)*全国係数!I61/1000</f>
        <v>0</v>
      </c>
    </row>
    <row r="62" spans="1:31">
      <c r="A62" s="17"/>
      <c r="B62" s="194">
        <v>353</v>
      </c>
      <c r="C62" s="203" t="s">
        <v>56</v>
      </c>
      <c r="D62" s="204"/>
      <c r="E62" s="32">
        <f>DATA!BO62</f>
        <v>0</v>
      </c>
      <c r="F62" s="197">
        <f>全国係数!D62</f>
        <v>0.93881258585609872</v>
      </c>
      <c r="G62" s="31">
        <f t="shared" si="6"/>
        <v>0</v>
      </c>
      <c r="H62" s="198">
        <f>建設係数!U62</f>
        <v>0.9787734327316322</v>
      </c>
      <c r="I62" s="204"/>
      <c r="J62" s="32">
        <f t="shared" si="0"/>
        <v>0</v>
      </c>
      <c r="K62" s="32">
        <v>0</v>
      </c>
      <c r="L62" s="32">
        <f t="shared" si="1"/>
        <v>0</v>
      </c>
      <c r="M62" s="198">
        <f>全国係数!E62+全国係数!F62</f>
        <v>0.15811479243859144</v>
      </c>
      <c r="N62" s="32">
        <f t="shared" si="2"/>
        <v>0</v>
      </c>
      <c r="O62" s="35"/>
      <c r="P62" s="17"/>
      <c r="Q62" s="198">
        <f>全国係数!G62</f>
        <v>3.5660998654928068E-5</v>
      </c>
      <c r="R62" s="32">
        <f t="shared" si="3"/>
        <v>0</v>
      </c>
      <c r="S62" s="32">
        <f t="shared" si="4"/>
        <v>0</v>
      </c>
      <c r="T62" s="32">
        <v>0</v>
      </c>
      <c r="U62" s="32">
        <f t="shared" si="5"/>
        <v>0</v>
      </c>
      <c r="V62" s="202"/>
      <c r="W62" s="32">
        <f t="shared" si="7"/>
        <v>0</v>
      </c>
      <c r="X62" s="32">
        <f t="shared" si="8"/>
        <v>0</v>
      </c>
      <c r="Y62" s="32">
        <f t="shared" si="9"/>
        <v>0</v>
      </c>
      <c r="Z62" s="202"/>
      <c r="AA62" s="32">
        <f>W62*(1-建設係数!V62)</f>
        <v>0</v>
      </c>
      <c r="AB62" s="32">
        <f>X62*(1-建設係数!V62)</f>
        <v>0</v>
      </c>
      <c r="AC62" s="32">
        <f t="shared" si="10"/>
        <v>0</v>
      </c>
      <c r="AD62" s="433">
        <f>(I62+K62+T62)*全国係数!H62/1000</f>
        <v>0</v>
      </c>
      <c r="AE62" s="433">
        <f>(I62+K62+T62)*全国係数!I62/1000</f>
        <v>0</v>
      </c>
    </row>
    <row r="63" spans="1:31">
      <c r="A63" s="17"/>
      <c r="B63" s="194">
        <v>354</v>
      </c>
      <c r="C63" s="203" t="s">
        <v>57</v>
      </c>
      <c r="D63" s="204"/>
      <c r="E63" s="32">
        <f>DATA!BO63</f>
        <v>0</v>
      </c>
      <c r="F63" s="197">
        <f>全国係数!D63</f>
        <v>0.92441333371900347</v>
      </c>
      <c r="G63" s="31">
        <f t="shared" si="6"/>
        <v>0</v>
      </c>
      <c r="H63" s="198">
        <f>建設係数!U63</f>
        <v>1.0351269040560227</v>
      </c>
      <c r="I63" s="204"/>
      <c r="J63" s="32">
        <f t="shared" si="0"/>
        <v>0</v>
      </c>
      <c r="K63" s="32">
        <v>0</v>
      </c>
      <c r="L63" s="32">
        <f t="shared" si="1"/>
        <v>0</v>
      </c>
      <c r="M63" s="198">
        <f>全国係数!E63+全国係数!F63</f>
        <v>0.20016750356465735</v>
      </c>
      <c r="N63" s="32">
        <f t="shared" si="2"/>
        <v>0</v>
      </c>
      <c r="O63" s="35"/>
      <c r="P63" s="17"/>
      <c r="Q63" s="198">
        <f>全国係数!G63</f>
        <v>4.0556500822555095E-5</v>
      </c>
      <c r="R63" s="32">
        <f t="shared" si="3"/>
        <v>0</v>
      </c>
      <c r="S63" s="32">
        <f t="shared" si="4"/>
        <v>0</v>
      </c>
      <c r="T63" s="32">
        <v>0</v>
      </c>
      <c r="U63" s="32">
        <f t="shared" si="5"/>
        <v>0</v>
      </c>
      <c r="V63" s="202"/>
      <c r="W63" s="32">
        <f t="shared" si="7"/>
        <v>0</v>
      </c>
      <c r="X63" s="32">
        <f t="shared" si="8"/>
        <v>0</v>
      </c>
      <c r="Y63" s="32">
        <f t="shared" si="9"/>
        <v>0</v>
      </c>
      <c r="Z63" s="202"/>
      <c r="AA63" s="32">
        <f>W63*(1-建設係数!V63)</f>
        <v>0</v>
      </c>
      <c r="AB63" s="32">
        <f>X63*(1-建設係数!V63)</f>
        <v>0</v>
      </c>
      <c r="AC63" s="32">
        <f t="shared" si="10"/>
        <v>0</v>
      </c>
      <c r="AD63" s="433">
        <f>(I63+K63+T63)*全国係数!H63/1000</f>
        <v>0</v>
      </c>
      <c r="AE63" s="433">
        <f>(I63+K63+T63)*全国係数!I63/1000</f>
        <v>0</v>
      </c>
    </row>
    <row r="64" spans="1:31">
      <c r="A64" s="17"/>
      <c r="B64" s="194">
        <v>359</v>
      </c>
      <c r="C64" s="203" t="s">
        <v>58</v>
      </c>
      <c r="D64" s="204"/>
      <c r="E64" s="32">
        <f>DATA!BO64</f>
        <v>0</v>
      </c>
      <c r="F64" s="197">
        <f>全国係数!D64</f>
        <v>0.65180068597560981</v>
      </c>
      <c r="G64" s="31">
        <f t="shared" si="6"/>
        <v>0</v>
      </c>
      <c r="H64" s="198">
        <f>建設係数!U64</f>
        <v>0.95446907871720243</v>
      </c>
      <c r="I64" s="204"/>
      <c r="J64" s="32">
        <f t="shared" si="0"/>
        <v>0</v>
      </c>
      <c r="K64" s="32">
        <v>0</v>
      </c>
      <c r="L64" s="32">
        <f t="shared" si="1"/>
        <v>0</v>
      </c>
      <c r="M64" s="198">
        <f>全国係数!E64+全国係数!F64</f>
        <v>0.22814737093054835</v>
      </c>
      <c r="N64" s="32">
        <f t="shared" si="2"/>
        <v>0</v>
      </c>
      <c r="O64" s="35"/>
      <c r="P64" s="17"/>
      <c r="Q64" s="198">
        <f>全国係数!G64</f>
        <v>4.8773159978199413E-4</v>
      </c>
      <c r="R64" s="32">
        <f t="shared" si="3"/>
        <v>0</v>
      </c>
      <c r="S64" s="32">
        <f t="shared" si="4"/>
        <v>0</v>
      </c>
      <c r="T64" s="32">
        <v>0</v>
      </c>
      <c r="U64" s="32">
        <f t="shared" si="5"/>
        <v>0</v>
      </c>
      <c r="V64" s="202"/>
      <c r="W64" s="32">
        <f t="shared" si="7"/>
        <v>0</v>
      </c>
      <c r="X64" s="32">
        <f t="shared" si="8"/>
        <v>0</v>
      </c>
      <c r="Y64" s="32">
        <f t="shared" si="9"/>
        <v>0</v>
      </c>
      <c r="Z64" s="202"/>
      <c r="AA64" s="32">
        <f>W64*(1-建設係数!V64)</f>
        <v>0</v>
      </c>
      <c r="AB64" s="32">
        <f>X64*(1-建設係数!V64)</f>
        <v>0</v>
      </c>
      <c r="AC64" s="32">
        <f t="shared" si="10"/>
        <v>0</v>
      </c>
      <c r="AD64" s="433">
        <f>(I64+K64+T64)*全国係数!H64/1000</f>
        <v>0</v>
      </c>
      <c r="AE64" s="433">
        <f>(I64+K64+T64)*全国係数!I64/1000</f>
        <v>0</v>
      </c>
    </row>
    <row r="65" spans="1:31">
      <c r="A65" s="17"/>
      <c r="B65" s="194">
        <v>391</v>
      </c>
      <c r="C65" s="203" t="s">
        <v>59</v>
      </c>
      <c r="D65" s="204"/>
      <c r="E65" s="32">
        <f>DATA!BO65</f>
        <v>0</v>
      </c>
      <c r="F65" s="197">
        <f>全国係数!D65</f>
        <v>0.56286448511853948</v>
      </c>
      <c r="G65" s="31">
        <f t="shared" si="6"/>
        <v>0</v>
      </c>
      <c r="H65" s="198">
        <f>建設係数!U65</f>
        <v>1.0031082852557049</v>
      </c>
      <c r="I65" s="204"/>
      <c r="J65" s="32">
        <f t="shared" si="0"/>
        <v>0</v>
      </c>
      <c r="K65" s="32">
        <v>0</v>
      </c>
      <c r="L65" s="32">
        <f t="shared" si="1"/>
        <v>0</v>
      </c>
      <c r="M65" s="198">
        <f>全国係数!E65+全国係数!F65</f>
        <v>0.26763352795479434</v>
      </c>
      <c r="N65" s="32">
        <f t="shared" si="2"/>
        <v>0</v>
      </c>
      <c r="O65" s="35"/>
      <c r="P65" s="17"/>
      <c r="Q65" s="198">
        <f>全国係数!G65</f>
        <v>6.0890047927268202E-3</v>
      </c>
      <c r="R65" s="32">
        <f t="shared" si="3"/>
        <v>0</v>
      </c>
      <c r="S65" s="32">
        <f t="shared" si="4"/>
        <v>0</v>
      </c>
      <c r="T65" s="32">
        <v>0</v>
      </c>
      <c r="U65" s="32">
        <f t="shared" si="5"/>
        <v>0</v>
      </c>
      <c r="V65" s="202"/>
      <c r="W65" s="32">
        <f t="shared" si="7"/>
        <v>0</v>
      </c>
      <c r="X65" s="32">
        <f t="shared" si="8"/>
        <v>0</v>
      </c>
      <c r="Y65" s="32">
        <f t="shared" si="9"/>
        <v>0</v>
      </c>
      <c r="Z65" s="202"/>
      <c r="AA65" s="32">
        <f>W65*(1-建設係数!V65)</f>
        <v>0</v>
      </c>
      <c r="AB65" s="32">
        <f>X65*(1-建設係数!V65)</f>
        <v>0</v>
      </c>
      <c r="AC65" s="32">
        <f t="shared" si="10"/>
        <v>0</v>
      </c>
      <c r="AD65" s="433">
        <f>(I65+K65+T65)*全国係数!H65/1000</f>
        <v>0</v>
      </c>
      <c r="AE65" s="433">
        <f>(I65+K65+T65)*全国係数!I65/1000</f>
        <v>0</v>
      </c>
    </row>
    <row r="66" spans="1:31">
      <c r="A66" s="17"/>
      <c r="B66" s="194">
        <v>392</v>
      </c>
      <c r="C66" s="203" t="s">
        <v>60</v>
      </c>
      <c r="D66" s="204"/>
      <c r="E66" s="32">
        <f>DATA!BO66</f>
        <v>0</v>
      </c>
      <c r="F66" s="197">
        <f>全国係数!D66</f>
        <v>1</v>
      </c>
      <c r="G66" s="31">
        <f t="shared" si="6"/>
        <v>0</v>
      </c>
      <c r="H66" s="198">
        <f>建設係数!U66</f>
        <v>1.0447962776028905</v>
      </c>
      <c r="I66" s="204"/>
      <c r="J66" s="32">
        <f t="shared" si="0"/>
        <v>0</v>
      </c>
      <c r="K66" s="32">
        <v>0</v>
      </c>
      <c r="L66" s="32">
        <f t="shared" si="1"/>
        <v>0</v>
      </c>
      <c r="M66" s="198">
        <f>全国係数!E66+全国係数!F66</f>
        <v>0.23137117777563423</v>
      </c>
      <c r="N66" s="32">
        <f t="shared" si="2"/>
        <v>0</v>
      </c>
      <c r="O66" s="35"/>
      <c r="P66" s="17"/>
      <c r="Q66" s="198">
        <f>全国係数!G66</f>
        <v>3.4934894015397917E-4</v>
      </c>
      <c r="R66" s="32">
        <f t="shared" si="3"/>
        <v>0</v>
      </c>
      <c r="S66" s="32">
        <f t="shared" si="4"/>
        <v>0</v>
      </c>
      <c r="T66" s="32">
        <v>0</v>
      </c>
      <c r="U66" s="32">
        <f t="shared" si="5"/>
        <v>0</v>
      </c>
      <c r="V66" s="202"/>
      <c r="W66" s="32">
        <f t="shared" si="7"/>
        <v>0</v>
      </c>
      <c r="X66" s="32">
        <f t="shared" si="8"/>
        <v>0</v>
      </c>
      <c r="Y66" s="32">
        <f t="shared" si="9"/>
        <v>0</v>
      </c>
      <c r="Z66" s="202"/>
      <c r="AA66" s="32">
        <f>W66*(1-建設係数!V66)</f>
        <v>0</v>
      </c>
      <c r="AB66" s="32">
        <f>X66*(1-建設係数!V66)</f>
        <v>0</v>
      </c>
      <c r="AC66" s="32">
        <f t="shared" si="10"/>
        <v>0</v>
      </c>
      <c r="AD66" s="433">
        <f>(I66+K66+T66)*全国係数!H66/1000</f>
        <v>0</v>
      </c>
      <c r="AE66" s="433">
        <f>(I66+K66+T66)*全国係数!I66/1000</f>
        <v>0</v>
      </c>
    </row>
    <row r="67" spans="1:31">
      <c r="A67" s="17"/>
      <c r="B67" s="194">
        <v>411</v>
      </c>
      <c r="C67" s="203" t="s">
        <v>61</v>
      </c>
      <c r="D67" s="205">
        <f t="array" ref="D67:D70">TRANSPOSE(DATA!BQ123:BT123)</f>
        <v>0</v>
      </c>
      <c r="E67" s="32">
        <f>DATA!BO67</f>
        <v>0</v>
      </c>
      <c r="F67" s="197">
        <f>全国係数!D67</f>
        <v>1</v>
      </c>
      <c r="G67" s="31">
        <f t="shared" si="6"/>
        <v>0</v>
      </c>
      <c r="H67" s="198">
        <f>建設係数!U67</f>
        <v>1.0921763806502656</v>
      </c>
      <c r="I67" s="205">
        <f t="shared" ref="I67" si="11">D67/H67</f>
        <v>0</v>
      </c>
      <c r="J67" s="32">
        <f t="shared" si="0"/>
        <v>0</v>
      </c>
      <c r="K67" s="32">
        <v>0</v>
      </c>
      <c r="L67" s="32">
        <f t="shared" si="1"/>
        <v>0</v>
      </c>
      <c r="M67" s="198">
        <f>全国係数!E67+全国係数!F67</f>
        <v>0.36745750561013352</v>
      </c>
      <c r="N67" s="32">
        <f t="shared" si="2"/>
        <v>0</v>
      </c>
      <c r="O67" s="35"/>
      <c r="P67" s="17"/>
      <c r="Q67" s="198">
        <f>全国係数!G67</f>
        <v>0</v>
      </c>
      <c r="R67" s="32">
        <f t="shared" si="3"/>
        <v>0</v>
      </c>
      <c r="S67" s="32">
        <f t="shared" si="4"/>
        <v>0</v>
      </c>
      <c r="T67" s="32">
        <v>0</v>
      </c>
      <c r="U67" s="32">
        <f t="shared" si="5"/>
        <v>0</v>
      </c>
      <c r="V67" s="31">
        <f t="array" ref="V67:V70">TRANSPOSE(DATA!BQ123:BT123)</f>
        <v>0</v>
      </c>
      <c r="W67" s="32">
        <f t="shared" si="7"/>
        <v>0</v>
      </c>
      <c r="X67" s="32">
        <f t="shared" si="8"/>
        <v>0</v>
      </c>
      <c r="Y67" s="32">
        <f t="shared" si="9"/>
        <v>0</v>
      </c>
      <c r="Z67" s="31">
        <f t="array" ref="Z67:Z70">TRANSPOSE(DATA!BQ122:BT122)</f>
        <v>0</v>
      </c>
      <c r="AA67" s="32">
        <f>W67*(1-建設係数!V67)</f>
        <v>0</v>
      </c>
      <c r="AB67" s="32">
        <f>X67*(1-建設係数!V67)</f>
        <v>0</v>
      </c>
      <c r="AC67" s="32">
        <f t="shared" si="10"/>
        <v>0</v>
      </c>
      <c r="AD67" s="433">
        <f>(I67+K67+T67)*全国係数!H67/1000</f>
        <v>0</v>
      </c>
      <c r="AE67" s="433">
        <f>(I67+K67+T67)*全国係数!I67/1000</f>
        <v>0</v>
      </c>
    </row>
    <row r="68" spans="1:31">
      <c r="A68" s="17"/>
      <c r="B68" s="194">
        <v>412</v>
      </c>
      <c r="C68" s="203" t="s">
        <v>62</v>
      </c>
      <c r="D68" s="205">
        <v>0</v>
      </c>
      <c r="E68" s="32">
        <f>DATA!BO68</f>
        <v>0</v>
      </c>
      <c r="F68" s="197">
        <f>全国係数!D68</f>
        <v>1</v>
      </c>
      <c r="G68" s="31">
        <f t="shared" si="6"/>
        <v>0</v>
      </c>
      <c r="H68" s="198">
        <f>建設係数!U68</f>
        <v>1.0891655498490418</v>
      </c>
      <c r="I68" s="205">
        <f>D68/H68</f>
        <v>0</v>
      </c>
      <c r="J68" s="32">
        <f t="shared" si="0"/>
        <v>0</v>
      </c>
      <c r="K68" s="32">
        <v>0</v>
      </c>
      <c r="L68" s="32">
        <f t="shared" si="1"/>
        <v>0</v>
      </c>
      <c r="M68" s="198">
        <f>全国係数!E68+全国係数!F68</f>
        <v>0.36918464136412482</v>
      </c>
      <c r="N68" s="32">
        <f t="shared" si="2"/>
        <v>0</v>
      </c>
      <c r="O68" s="35"/>
      <c r="P68" s="17"/>
      <c r="Q68" s="198">
        <f>全国係数!G68</f>
        <v>0</v>
      </c>
      <c r="R68" s="32">
        <f t="shared" si="3"/>
        <v>0</v>
      </c>
      <c r="S68" s="32">
        <f t="shared" si="4"/>
        <v>0</v>
      </c>
      <c r="T68" s="32">
        <v>0</v>
      </c>
      <c r="U68" s="32">
        <f t="shared" si="5"/>
        <v>0</v>
      </c>
      <c r="V68" s="32">
        <v>0</v>
      </c>
      <c r="W68" s="32">
        <f t="shared" si="7"/>
        <v>0</v>
      </c>
      <c r="X68" s="32">
        <f t="shared" si="8"/>
        <v>0</v>
      </c>
      <c r="Y68" s="32">
        <f>SUM(V68:X68)</f>
        <v>0</v>
      </c>
      <c r="Z68" s="31">
        <v>0</v>
      </c>
      <c r="AA68" s="32">
        <f>W68*(1-建設係数!V68)</f>
        <v>0</v>
      </c>
      <c r="AB68" s="32">
        <f>X68*(1-建設係数!V68)</f>
        <v>0</v>
      </c>
      <c r="AC68" s="32">
        <f>SUM(Z68:AB68)</f>
        <v>0</v>
      </c>
      <c r="AD68" s="433">
        <f>(I68+K68+T68)*全国係数!H68/1000</f>
        <v>0</v>
      </c>
      <c r="AE68" s="433">
        <f>(I68+K68+T68)*全国係数!I68/1000</f>
        <v>0</v>
      </c>
    </row>
    <row r="69" spans="1:31">
      <c r="A69" s="17"/>
      <c r="B69" s="194">
        <v>413</v>
      </c>
      <c r="C69" s="203" t="s">
        <v>63</v>
      </c>
      <c r="D69" s="205">
        <v>0</v>
      </c>
      <c r="E69" s="32">
        <f>DATA!BO69</f>
        <v>0</v>
      </c>
      <c r="F69" s="197">
        <f>全国係数!D69</f>
        <v>1</v>
      </c>
      <c r="G69" s="31">
        <f t="shared" si="6"/>
        <v>0</v>
      </c>
      <c r="H69" s="198">
        <f>建設係数!U69</f>
        <v>1.1037066978467713</v>
      </c>
      <c r="I69" s="205">
        <f t="shared" ref="I69:I70" si="12">D69/H69</f>
        <v>0</v>
      </c>
      <c r="J69" s="32">
        <f t="shared" si="0"/>
        <v>0</v>
      </c>
      <c r="K69" s="32">
        <v>0</v>
      </c>
      <c r="L69" s="32">
        <f t="shared" si="1"/>
        <v>0</v>
      </c>
      <c r="M69" s="198">
        <f>全国係数!E69+全国係数!F69</f>
        <v>0.35653533410407495</v>
      </c>
      <c r="N69" s="32">
        <f t="shared" si="2"/>
        <v>0</v>
      </c>
      <c r="O69" s="35"/>
      <c r="P69" s="17"/>
      <c r="Q69" s="198">
        <f>全国係数!G69</f>
        <v>0</v>
      </c>
      <c r="R69" s="32">
        <f t="shared" si="3"/>
        <v>0</v>
      </c>
      <c r="S69" s="32">
        <f t="shared" si="4"/>
        <v>0</v>
      </c>
      <c r="T69" s="32">
        <v>0</v>
      </c>
      <c r="U69" s="32">
        <f t="shared" si="5"/>
        <v>0</v>
      </c>
      <c r="V69" s="31">
        <v>0</v>
      </c>
      <c r="W69" s="32">
        <f t="shared" si="7"/>
        <v>0</v>
      </c>
      <c r="X69" s="32">
        <f t="shared" si="8"/>
        <v>0</v>
      </c>
      <c r="Y69" s="32">
        <f t="shared" ref="Y69" si="13">SUM(V69:X69)</f>
        <v>0</v>
      </c>
      <c r="Z69" s="31">
        <v>0</v>
      </c>
      <c r="AA69" s="32">
        <f>W69*(1-建設係数!V69)</f>
        <v>0</v>
      </c>
      <c r="AB69" s="32">
        <f>X69*(1-建設係数!V69)</f>
        <v>0</v>
      </c>
      <c r="AC69" s="32">
        <f t="shared" si="10"/>
        <v>0</v>
      </c>
      <c r="AD69" s="433">
        <f>(I69+K69+T69)*全国係数!H69/1000</f>
        <v>0</v>
      </c>
      <c r="AE69" s="433">
        <f>(I69+K69+T69)*全国係数!I69/1000</f>
        <v>0</v>
      </c>
    </row>
    <row r="70" spans="1:31">
      <c r="A70" s="17"/>
      <c r="B70" s="194">
        <v>419</v>
      </c>
      <c r="C70" s="203" t="s">
        <v>64</v>
      </c>
      <c r="D70" s="205">
        <v>0</v>
      </c>
      <c r="E70" s="32">
        <f>DATA!BO70</f>
        <v>0</v>
      </c>
      <c r="F70" s="197">
        <f>全国係数!D70</f>
        <v>1</v>
      </c>
      <c r="G70" s="31">
        <f t="shared" si="6"/>
        <v>0</v>
      </c>
      <c r="H70" s="198">
        <f>建設係数!U70</f>
        <v>1.0939449477632044</v>
      </c>
      <c r="I70" s="205">
        <f t="shared" si="12"/>
        <v>0</v>
      </c>
      <c r="J70" s="32">
        <f t="shared" ref="J70:J112" si="14">G70/H70</f>
        <v>0</v>
      </c>
      <c r="K70" s="32">
        <v>0</v>
      </c>
      <c r="L70" s="32">
        <f t="shared" ref="L70:L112" si="15">K70*H70</f>
        <v>0</v>
      </c>
      <c r="M70" s="198">
        <f>全国係数!E70+全国係数!F70</f>
        <v>0.45697603252602098</v>
      </c>
      <c r="N70" s="32">
        <f t="shared" ref="N70:N112" si="16">K70*M70</f>
        <v>0</v>
      </c>
      <c r="O70" s="35"/>
      <c r="P70" s="17"/>
      <c r="Q70" s="198">
        <f>全国係数!G70</f>
        <v>0</v>
      </c>
      <c r="R70" s="32">
        <f t="shared" ref="R70:R113" si="17">Q70*$P$117</f>
        <v>0</v>
      </c>
      <c r="S70" s="32">
        <f t="shared" ref="S70:S112" si="18">F70*R70</f>
        <v>0</v>
      </c>
      <c r="T70" s="32">
        <v>0</v>
      </c>
      <c r="U70" s="32">
        <f t="shared" ref="U70:U112" si="19">T70*H70</f>
        <v>0</v>
      </c>
      <c r="V70" s="32">
        <v>0</v>
      </c>
      <c r="W70" s="32">
        <f t="shared" si="7"/>
        <v>0</v>
      </c>
      <c r="X70" s="32">
        <f t="shared" si="8"/>
        <v>0</v>
      </c>
      <c r="Y70" s="32">
        <f>SUM(V70:X70)</f>
        <v>0</v>
      </c>
      <c r="Z70" s="31">
        <v>0</v>
      </c>
      <c r="AA70" s="32">
        <f>W70*(1-建設係数!V70)</f>
        <v>0</v>
      </c>
      <c r="AB70" s="32">
        <f>X70*(1-建設係数!V70)</f>
        <v>0</v>
      </c>
      <c r="AC70" s="32">
        <f>SUM(Z70:AB70)</f>
        <v>0</v>
      </c>
      <c r="AD70" s="433">
        <f>(I70+K70+T70)*全国係数!H70/1000</f>
        <v>0</v>
      </c>
      <c r="AE70" s="433">
        <f>(I70+K70+T70)*全国係数!I70/1000</f>
        <v>0</v>
      </c>
    </row>
    <row r="71" spans="1:31">
      <c r="A71" s="17"/>
      <c r="B71" s="194">
        <v>461</v>
      </c>
      <c r="C71" s="203" t="s">
        <v>65</v>
      </c>
      <c r="D71" s="204"/>
      <c r="E71" s="32">
        <f>DATA!BO71</f>
        <v>0</v>
      </c>
      <c r="F71" s="197">
        <f>全国係数!D71</f>
        <v>0.99992413177093753</v>
      </c>
      <c r="G71" s="31">
        <f t="shared" ref="G71:G112" si="20">E71*F71</f>
        <v>0</v>
      </c>
      <c r="H71" s="198">
        <f>建設係数!U71</f>
        <v>0.99996785504246932</v>
      </c>
      <c r="I71" s="204"/>
      <c r="J71" s="32">
        <f t="shared" si="14"/>
        <v>0</v>
      </c>
      <c r="K71" s="32">
        <v>0</v>
      </c>
      <c r="L71" s="32">
        <f t="shared" si="15"/>
        <v>0</v>
      </c>
      <c r="M71" s="198">
        <f>全国係数!E71+全国係数!F71</f>
        <v>0.1022673724279797</v>
      </c>
      <c r="N71" s="32">
        <f t="shared" si="16"/>
        <v>0</v>
      </c>
      <c r="O71" s="35"/>
      <c r="P71" s="17"/>
      <c r="Q71" s="198">
        <f>全国係数!G71</f>
        <v>1.7963050333378999E-2</v>
      </c>
      <c r="R71" s="32">
        <f t="shared" si="17"/>
        <v>0</v>
      </c>
      <c r="S71" s="32">
        <f t="shared" si="18"/>
        <v>0</v>
      </c>
      <c r="T71" s="32">
        <v>0</v>
      </c>
      <c r="U71" s="32">
        <f t="shared" si="19"/>
        <v>0</v>
      </c>
      <c r="V71" s="202"/>
      <c r="W71" s="32">
        <f t="shared" ref="W71:W112" si="21">L71</f>
        <v>0</v>
      </c>
      <c r="X71" s="32">
        <f t="shared" ref="X71:X112" si="22">U71</f>
        <v>0</v>
      </c>
      <c r="Y71" s="32">
        <f>SUM(V71:X71)</f>
        <v>0</v>
      </c>
      <c r="Z71" s="202"/>
      <c r="AA71" s="32">
        <f>W71*(1-建設係数!V71)</f>
        <v>0</v>
      </c>
      <c r="AB71" s="32">
        <f>X71*(1-建設係数!V71)</f>
        <v>0</v>
      </c>
      <c r="AC71" s="32">
        <f>SUM(Z71:AB71)</f>
        <v>0</v>
      </c>
      <c r="AD71" s="433">
        <f>(I71+K71+T71)*全国係数!H71/1000</f>
        <v>0</v>
      </c>
      <c r="AE71" s="433">
        <f>(I71+K71+T71)*全国係数!I71/1000</f>
        <v>0</v>
      </c>
    </row>
    <row r="72" spans="1:31">
      <c r="A72" s="17"/>
      <c r="B72" s="194">
        <v>462</v>
      </c>
      <c r="C72" s="203" t="s">
        <v>66</v>
      </c>
      <c r="D72" s="204"/>
      <c r="E72" s="32">
        <f>DATA!BO72</f>
        <v>0</v>
      </c>
      <c r="F72" s="197">
        <f>全国係数!D72</f>
        <v>0.99995011025865965</v>
      </c>
      <c r="G72" s="31">
        <f t="shared" si="20"/>
        <v>0</v>
      </c>
      <c r="H72" s="198">
        <f>建設係数!U72</f>
        <v>0.63229865902440319</v>
      </c>
      <c r="I72" s="204"/>
      <c r="J72" s="32">
        <f t="shared" si="14"/>
        <v>0</v>
      </c>
      <c r="K72" s="32">
        <v>0</v>
      </c>
      <c r="L72" s="32">
        <f t="shared" si="15"/>
        <v>0</v>
      </c>
      <c r="M72" s="198">
        <f>全国係数!E72+全国係数!F72</f>
        <v>0.13101103857500379</v>
      </c>
      <c r="N72" s="32">
        <f t="shared" si="16"/>
        <v>0</v>
      </c>
      <c r="O72" s="35"/>
      <c r="P72" s="17"/>
      <c r="Q72" s="198">
        <f>全国係数!G72</f>
        <v>5.1727439511104756E-3</v>
      </c>
      <c r="R72" s="32">
        <f t="shared" si="17"/>
        <v>0</v>
      </c>
      <c r="S72" s="32">
        <f t="shared" si="18"/>
        <v>0</v>
      </c>
      <c r="T72" s="32">
        <v>0</v>
      </c>
      <c r="U72" s="32">
        <f t="shared" si="19"/>
        <v>0</v>
      </c>
      <c r="V72" s="202"/>
      <c r="W72" s="32">
        <f t="shared" si="21"/>
        <v>0</v>
      </c>
      <c r="X72" s="32">
        <f t="shared" si="22"/>
        <v>0</v>
      </c>
      <c r="Y72" s="32">
        <f>SUM(V72:X72)</f>
        <v>0</v>
      </c>
      <c r="Z72" s="202"/>
      <c r="AA72" s="32">
        <f>W72*(1-建設係数!V72)</f>
        <v>0</v>
      </c>
      <c r="AB72" s="32">
        <f>X72*(1-建設係数!V72)</f>
        <v>0</v>
      </c>
      <c r="AC72" s="32">
        <f t="shared" ref="AC72:AC112" si="23">SUM(Z72:AB72)</f>
        <v>0</v>
      </c>
      <c r="AD72" s="433">
        <f>(I72+K72+T72)*全国係数!H72/1000</f>
        <v>0</v>
      </c>
      <c r="AE72" s="433">
        <f>(I72+K72+T72)*全国係数!I72/1000</f>
        <v>0</v>
      </c>
    </row>
    <row r="73" spans="1:31">
      <c r="A73" s="17"/>
      <c r="B73" s="194">
        <v>471</v>
      </c>
      <c r="C73" s="203" t="s">
        <v>67</v>
      </c>
      <c r="D73" s="204"/>
      <c r="E73" s="32">
        <f>DATA!BO73</f>
        <v>0</v>
      </c>
      <c r="F73" s="197">
        <f>全国係数!D73</f>
        <v>0.99966108854647195</v>
      </c>
      <c r="G73" s="31">
        <f t="shared" si="20"/>
        <v>0</v>
      </c>
      <c r="H73" s="198">
        <f>建設係数!U73</f>
        <v>1.0415208616580245</v>
      </c>
      <c r="I73" s="204"/>
      <c r="J73" s="32">
        <f t="shared" si="14"/>
        <v>0</v>
      </c>
      <c r="K73" s="32">
        <v>0</v>
      </c>
      <c r="L73" s="32">
        <f t="shared" si="15"/>
        <v>0</v>
      </c>
      <c r="M73" s="198">
        <f>全国係数!E73+全国係数!F73</f>
        <v>0.27523401802626279</v>
      </c>
      <c r="N73" s="32">
        <f t="shared" si="16"/>
        <v>0</v>
      </c>
      <c r="O73" s="35"/>
      <c r="P73" s="17"/>
      <c r="Q73" s="198">
        <f>全国係数!G73</f>
        <v>6.3834965944719341E-3</v>
      </c>
      <c r="R73" s="32">
        <f t="shared" si="17"/>
        <v>0</v>
      </c>
      <c r="S73" s="32">
        <f t="shared" si="18"/>
        <v>0</v>
      </c>
      <c r="T73" s="32">
        <v>0</v>
      </c>
      <c r="U73" s="32">
        <f t="shared" si="19"/>
        <v>0</v>
      </c>
      <c r="V73" s="202"/>
      <c r="W73" s="32">
        <f t="shared" si="21"/>
        <v>0</v>
      </c>
      <c r="X73" s="32">
        <f t="shared" si="22"/>
        <v>0</v>
      </c>
      <c r="Y73" s="32">
        <f>SUM(V73:X73)</f>
        <v>0</v>
      </c>
      <c r="Z73" s="202"/>
      <c r="AA73" s="32">
        <f>W73*(1-建設係数!V73)</f>
        <v>0</v>
      </c>
      <c r="AB73" s="32">
        <f>X73*(1-建設係数!V73)</f>
        <v>0</v>
      </c>
      <c r="AC73" s="32">
        <f t="shared" si="23"/>
        <v>0</v>
      </c>
      <c r="AD73" s="433">
        <f>(I73+K73+T73)*全国係数!H73/1000</f>
        <v>0</v>
      </c>
      <c r="AE73" s="433">
        <f>(I73+K73+T73)*全国係数!I73/1000</f>
        <v>0</v>
      </c>
    </row>
    <row r="74" spans="1:31">
      <c r="A74" s="17"/>
      <c r="B74" s="194">
        <v>481</v>
      </c>
      <c r="C74" s="203" t="s">
        <v>68</v>
      </c>
      <c r="D74" s="204"/>
      <c r="E74" s="32">
        <f>DATA!BO74</f>
        <v>0</v>
      </c>
      <c r="F74" s="197">
        <f>全国係数!D74</f>
        <v>0.9999374716221292</v>
      </c>
      <c r="G74" s="31">
        <f t="shared" si="20"/>
        <v>0</v>
      </c>
      <c r="H74" s="198">
        <f>建設係数!U74</f>
        <v>1.066010578820453</v>
      </c>
      <c r="I74" s="204"/>
      <c r="J74" s="32">
        <f t="shared" si="14"/>
        <v>0</v>
      </c>
      <c r="K74" s="32">
        <v>0</v>
      </c>
      <c r="L74" s="32">
        <f t="shared" si="15"/>
        <v>0</v>
      </c>
      <c r="M74" s="198">
        <f>全国係数!E74+全国係数!F74</f>
        <v>0.53760704858036956</v>
      </c>
      <c r="N74" s="32">
        <f t="shared" si="16"/>
        <v>0</v>
      </c>
      <c r="O74" s="35"/>
      <c r="P74" s="17"/>
      <c r="Q74" s="198">
        <f>全国係数!G74</f>
        <v>9.8266720446727493E-4</v>
      </c>
      <c r="R74" s="32">
        <f t="shared" si="17"/>
        <v>0</v>
      </c>
      <c r="S74" s="32">
        <f t="shared" si="18"/>
        <v>0</v>
      </c>
      <c r="T74" s="32">
        <v>0</v>
      </c>
      <c r="U74" s="32">
        <f t="shared" si="19"/>
        <v>0</v>
      </c>
      <c r="V74" s="202"/>
      <c r="W74" s="32">
        <f t="shared" si="21"/>
        <v>0</v>
      </c>
      <c r="X74" s="32">
        <f t="shared" si="22"/>
        <v>0</v>
      </c>
      <c r="Y74" s="32">
        <f t="shared" ref="Y74:Y112" si="24">SUM(V74:X74)</f>
        <v>0</v>
      </c>
      <c r="Z74" s="202"/>
      <c r="AA74" s="32">
        <f>W74*(1-建設係数!V74)</f>
        <v>0</v>
      </c>
      <c r="AB74" s="32">
        <f>X74*(1-建設係数!V74)</f>
        <v>0</v>
      </c>
      <c r="AC74" s="32">
        <f t="shared" si="23"/>
        <v>0</v>
      </c>
      <c r="AD74" s="433">
        <f>(I74+K74+T74)*全国係数!H74/1000</f>
        <v>0</v>
      </c>
      <c r="AE74" s="433">
        <f>(I74+K74+T74)*全国係数!I74/1000</f>
        <v>0</v>
      </c>
    </row>
    <row r="75" spans="1:31">
      <c r="A75" s="17"/>
      <c r="B75" s="194">
        <v>511</v>
      </c>
      <c r="C75" s="203" t="s">
        <v>69</v>
      </c>
      <c r="D75" s="204"/>
      <c r="E75" s="32">
        <f>DATA!BO75</f>
        <v>0</v>
      </c>
      <c r="F75" s="197">
        <f>全国係数!D75</f>
        <v>0.99789429276333319</v>
      </c>
      <c r="G75" s="31">
        <f t="shared" si="20"/>
        <v>0</v>
      </c>
      <c r="H75" s="198">
        <f>建設係数!U75</f>
        <v>1.0035725535629476</v>
      </c>
      <c r="I75" s="204"/>
      <c r="J75" s="32">
        <f t="shared" si="14"/>
        <v>0</v>
      </c>
      <c r="K75" s="32">
        <v>0</v>
      </c>
      <c r="L75" s="32">
        <f t="shared" si="15"/>
        <v>0</v>
      </c>
      <c r="M75" s="198">
        <f>全国係数!E75+全国係数!F75</f>
        <v>0.54493228717248998</v>
      </c>
      <c r="N75" s="32">
        <f t="shared" si="16"/>
        <v>0</v>
      </c>
      <c r="O75" s="35"/>
      <c r="P75" s="17"/>
      <c r="Q75" s="198">
        <f>全国係数!G75</f>
        <v>0.16157743817062969</v>
      </c>
      <c r="R75" s="32">
        <f t="shared" si="17"/>
        <v>0</v>
      </c>
      <c r="S75" s="32">
        <f t="shared" si="18"/>
        <v>0</v>
      </c>
      <c r="T75" s="32">
        <v>0</v>
      </c>
      <c r="U75" s="32">
        <f t="shared" si="19"/>
        <v>0</v>
      </c>
      <c r="V75" s="202"/>
      <c r="W75" s="32">
        <f t="shared" si="21"/>
        <v>0</v>
      </c>
      <c r="X75" s="32">
        <f t="shared" si="22"/>
        <v>0</v>
      </c>
      <c r="Y75" s="32">
        <f t="shared" si="24"/>
        <v>0</v>
      </c>
      <c r="Z75" s="202"/>
      <c r="AA75" s="32">
        <f>W75*(1-建設係数!V75)</f>
        <v>0</v>
      </c>
      <c r="AB75" s="32">
        <f>X75*(1-建設係数!V75)</f>
        <v>0</v>
      </c>
      <c r="AC75" s="32">
        <f t="shared" si="23"/>
        <v>0</v>
      </c>
      <c r="AD75" s="433">
        <f>(I75+K75+T75)*全国係数!H75/1000</f>
        <v>0</v>
      </c>
      <c r="AE75" s="433">
        <f>(I75+K75+T75)*全国係数!I75/1000</f>
        <v>0</v>
      </c>
    </row>
    <row r="76" spans="1:31">
      <c r="A76" s="17"/>
      <c r="B76" s="194">
        <v>531</v>
      </c>
      <c r="C76" s="203" t="s">
        <v>70</v>
      </c>
      <c r="D76" s="204"/>
      <c r="E76" s="32">
        <f>DATA!BO76</f>
        <v>0</v>
      </c>
      <c r="F76" s="197">
        <f>全国係数!D76</f>
        <v>0.9601340033787148</v>
      </c>
      <c r="G76" s="31">
        <f t="shared" si="20"/>
        <v>0</v>
      </c>
      <c r="H76" s="198">
        <f>建設係数!U76</f>
        <v>1.0313829283777349</v>
      </c>
      <c r="I76" s="204"/>
      <c r="J76" s="32">
        <f t="shared" si="14"/>
        <v>0</v>
      </c>
      <c r="K76" s="32">
        <v>0</v>
      </c>
      <c r="L76" s="32">
        <f t="shared" si="15"/>
        <v>0</v>
      </c>
      <c r="M76" s="198">
        <f>全国係数!E76+全国係数!F76</f>
        <v>0.56555180310302711</v>
      </c>
      <c r="N76" s="32">
        <f t="shared" si="16"/>
        <v>0</v>
      </c>
      <c r="O76" s="35"/>
      <c r="P76" s="17"/>
      <c r="Q76" s="198">
        <f>全国係数!G76</f>
        <v>5.9640523846246067E-2</v>
      </c>
      <c r="R76" s="32">
        <f t="shared" si="17"/>
        <v>0</v>
      </c>
      <c r="S76" s="32">
        <f t="shared" si="18"/>
        <v>0</v>
      </c>
      <c r="T76" s="32">
        <v>0</v>
      </c>
      <c r="U76" s="32">
        <f t="shared" si="19"/>
        <v>0</v>
      </c>
      <c r="V76" s="202"/>
      <c r="W76" s="32">
        <f t="shared" si="21"/>
        <v>0</v>
      </c>
      <c r="X76" s="32">
        <f t="shared" si="22"/>
        <v>0</v>
      </c>
      <c r="Y76" s="32">
        <f t="shared" si="24"/>
        <v>0</v>
      </c>
      <c r="Z76" s="202"/>
      <c r="AA76" s="32">
        <f>W76*(1-建設係数!V76)</f>
        <v>0</v>
      </c>
      <c r="AB76" s="32">
        <f>X76*(1-建設係数!V76)</f>
        <v>0</v>
      </c>
      <c r="AC76" s="32">
        <f t="shared" si="23"/>
        <v>0</v>
      </c>
      <c r="AD76" s="433">
        <f>(I76+K76+T76)*全国係数!H76/1000</f>
        <v>0</v>
      </c>
      <c r="AE76" s="433">
        <f>(I76+K76+T76)*全国係数!I76/1000</f>
        <v>0</v>
      </c>
    </row>
    <row r="77" spans="1:31">
      <c r="A77" s="17"/>
      <c r="B77" s="194">
        <v>551</v>
      </c>
      <c r="C77" s="203" t="s">
        <v>71</v>
      </c>
      <c r="D77" s="204"/>
      <c r="E77" s="32">
        <f>DATA!BO77</f>
        <v>0</v>
      </c>
      <c r="F77" s="197">
        <f>全国係数!D77</f>
        <v>1</v>
      </c>
      <c r="G77" s="31">
        <f t="shared" si="20"/>
        <v>0</v>
      </c>
      <c r="H77" s="198">
        <f>建設係数!U77</f>
        <v>1.0656572667036688</v>
      </c>
      <c r="I77" s="204"/>
      <c r="J77" s="32">
        <f t="shared" si="14"/>
        <v>0</v>
      </c>
      <c r="K77" s="32">
        <v>0</v>
      </c>
      <c r="L77" s="32">
        <f t="shared" si="15"/>
        <v>0</v>
      </c>
      <c r="M77" s="198">
        <f>全国係数!E77+全国係数!F77</f>
        <v>0.3417056101874224</v>
      </c>
      <c r="N77" s="32">
        <f t="shared" si="16"/>
        <v>0</v>
      </c>
      <c r="O77" s="35"/>
      <c r="P77" s="17"/>
      <c r="Q77" s="198">
        <f>全国係数!G77</f>
        <v>1.8741888154585934E-3</v>
      </c>
      <c r="R77" s="32">
        <f t="shared" si="17"/>
        <v>0</v>
      </c>
      <c r="S77" s="32">
        <f t="shared" si="18"/>
        <v>0</v>
      </c>
      <c r="T77" s="32">
        <v>0</v>
      </c>
      <c r="U77" s="32">
        <f t="shared" si="19"/>
        <v>0</v>
      </c>
      <c r="V77" s="202"/>
      <c r="W77" s="32">
        <f t="shared" si="21"/>
        <v>0</v>
      </c>
      <c r="X77" s="32">
        <f t="shared" si="22"/>
        <v>0</v>
      </c>
      <c r="Y77" s="32">
        <f t="shared" si="24"/>
        <v>0</v>
      </c>
      <c r="Z77" s="202"/>
      <c r="AA77" s="32">
        <f>W77*(1-建設係数!V77)</f>
        <v>0</v>
      </c>
      <c r="AB77" s="32">
        <f>X77*(1-建設係数!V77)</f>
        <v>0</v>
      </c>
      <c r="AC77" s="32">
        <f t="shared" si="23"/>
        <v>0</v>
      </c>
      <c r="AD77" s="433">
        <f>(I77+K77+T77)*全国係数!H77/1000</f>
        <v>0</v>
      </c>
      <c r="AE77" s="433">
        <f>(I77+K77+T77)*全国係数!I77/1000</f>
        <v>0</v>
      </c>
    </row>
    <row r="78" spans="1:31">
      <c r="A78" s="17"/>
      <c r="B78" s="194">
        <v>552</v>
      </c>
      <c r="C78" s="203" t="s">
        <v>72</v>
      </c>
      <c r="D78" s="204"/>
      <c r="E78" s="32">
        <f>DATA!BO78</f>
        <v>0</v>
      </c>
      <c r="F78" s="197">
        <f>全国係数!D78</f>
        <v>0.99987276461418018</v>
      </c>
      <c r="G78" s="31">
        <f t="shared" si="20"/>
        <v>0</v>
      </c>
      <c r="H78" s="198">
        <f>建設係数!U78</f>
        <v>0.98942603746520574</v>
      </c>
      <c r="I78" s="204"/>
      <c r="J78" s="32">
        <f t="shared" si="14"/>
        <v>0</v>
      </c>
      <c r="K78" s="32">
        <v>0</v>
      </c>
      <c r="L78" s="32">
        <f t="shared" si="15"/>
        <v>0</v>
      </c>
      <c r="M78" s="198">
        <f>全国係数!E78+全国係数!F78</f>
        <v>0.41910237525376437</v>
      </c>
      <c r="N78" s="32">
        <f t="shared" si="16"/>
        <v>0</v>
      </c>
      <c r="O78" s="35"/>
      <c r="P78" s="17"/>
      <c r="Q78" s="198">
        <f>全国係数!G78</f>
        <v>4.7051943022797103E-2</v>
      </c>
      <c r="R78" s="32">
        <f t="shared" si="17"/>
        <v>0</v>
      </c>
      <c r="S78" s="32">
        <f t="shared" si="18"/>
        <v>0</v>
      </c>
      <c r="T78" s="32">
        <v>0</v>
      </c>
      <c r="U78" s="32">
        <f t="shared" si="19"/>
        <v>0</v>
      </c>
      <c r="V78" s="202"/>
      <c r="W78" s="32">
        <f t="shared" si="21"/>
        <v>0</v>
      </c>
      <c r="X78" s="32">
        <f t="shared" si="22"/>
        <v>0</v>
      </c>
      <c r="Y78" s="32">
        <f t="shared" si="24"/>
        <v>0</v>
      </c>
      <c r="Z78" s="202"/>
      <c r="AA78" s="32">
        <f>W78*(1-建設係数!V78)</f>
        <v>0</v>
      </c>
      <c r="AB78" s="32">
        <f>X78*(1-建設係数!V78)</f>
        <v>0</v>
      </c>
      <c r="AC78" s="32">
        <f t="shared" si="23"/>
        <v>0</v>
      </c>
      <c r="AD78" s="433">
        <f>(I78+K78+T78)*全国係数!H78/1000</f>
        <v>0</v>
      </c>
      <c r="AE78" s="433">
        <f>(I78+K78+T78)*全国係数!I78/1000</f>
        <v>0</v>
      </c>
    </row>
    <row r="79" spans="1:31">
      <c r="A79" s="17"/>
      <c r="B79" s="194">
        <v>553</v>
      </c>
      <c r="C79" s="203" t="s">
        <v>73</v>
      </c>
      <c r="D79" s="204"/>
      <c r="E79" s="32">
        <f>DATA!BO79</f>
        <v>0</v>
      </c>
      <c r="F79" s="197">
        <f>全国係数!D79</f>
        <v>1</v>
      </c>
      <c r="G79" s="31">
        <f t="shared" si="20"/>
        <v>0</v>
      </c>
      <c r="H79" s="198">
        <f>建設係数!U79</f>
        <v>0.98894096394350217</v>
      </c>
      <c r="I79" s="204"/>
      <c r="J79" s="32">
        <f t="shared" si="14"/>
        <v>0</v>
      </c>
      <c r="K79" s="32">
        <v>0</v>
      </c>
      <c r="L79" s="32">
        <f t="shared" si="15"/>
        <v>0</v>
      </c>
      <c r="M79" s="198">
        <f>全国係数!E79+全国係数!F79</f>
        <v>0.4931273533854123</v>
      </c>
      <c r="N79" s="32">
        <f t="shared" si="16"/>
        <v>0</v>
      </c>
      <c r="O79" s="35"/>
      <c r="P79" s="17"/>
      <c r="Q79" s="198">
        <f>全国係数!G79</f>
        <v>0.17224080824170374</v>
      </c>
      <c r="R79" s="32">
        <f t="shared" si="17"/>
        <v>0</v>
      </c>
      <c r="S79" s="32">
        <f t="shared" si="18"/>
        <v>0</v>
      </c>
      <c r="T79" s="32">
        <v>0</v>
      </c>
      <c r="U79" s="32">
        <f t="shared" si="19"/>
        <v>0</v>
      </c>
      <c r="V79" s="202"/>
      <c r="W79" s="32">
        <f t="shared" si="21"/>
        <v>0</v>
      </c>
      <c r="X79" s="32">
        <f t="shared" si="22"/>
        <v>0</v>
      </c>
      <c r="Y79" s="32">
        <f t="shared" si="24"/>
        <v>0</v>
      </c>
      <c r="Z79" s="202"/>
      <c r="AA79" s="32">
        <f>W79*(1-建設係数!V79)</f>
        <v>0</v>
      </c>
      <c r="AB79" s="32">
        <f>X79*(1-建設係数!V79)</f>
        <v>0</v>
      </c>
      <c r="AC79" s="32">
        <f t="shared" si="23"/>
        <v>0</v>
      </c>
      <c r="AD79" s="433">
        <f>(I79+K79+T79)*全国係数!H79/1000</f>
        <v>0</v>
      </c>
      <c r="AE79" s="433">
        <f>(I79+K79+T79)*全国係数!I79/1000</f>
        <v>0</v>
      </c>
    </row>
    <row r="80" spans="1:31">
      <c r="A80" s="17"/>
      <c r="B80" s="194">
        <v>571</v>
      </c>
      <c r="C80" s="203" t="s">
        <v>74</v>
      </c>
      <c r="D80" s="204"/>
      <c r="E80" s="32">
        <f>DATA!BO80</f>
        <v>0</v>
      </c>
      <c r="F80" s="197">
        <f>全国係数!D80</f>
        <v>0.99459055702776988</v>
      </c>
      <c r="G80" s="31">
        <f t="shared" si="20"/>
        <v>0</v>
      </c>
      <c r="H80" s="198">
        <f>建設係数!U80</f>
        <v>1.0184541236271052</v>
      </c>
      <c r="I80" s="204"/>
      <c r="J80" s="32">
        <f t="shared" si="14"/>
        <v>0</v>
      </c>
      <c r="K80" s="32">
        <v>0</v>
      </c>
      <c r="L80" s="32">
        <f t="shared" si="15"/>
        <v>0</v>
      </c>
      <c r="M80" s="198">
        <f>全国係数!E80+全国係数!F80</f>
        <v>0.28790065093857564</v>
      </c>
      <c r="N80" s="32">
        <f t="shared" si="16"/>
        <v>0</v>
      </c>
      <c r="O80" s="35"/>
      <c r="P80" s="17"/>
      <c r="Q80" s="198">
        <f>全国係数!G80</f>
        <v>1.5062094529361889E-2</v>
      </c>
      <c r="R80" s="32">
        <f t="shared" si="17"/>
        <v>0</v>
      </c>
      <c r="S80" s="32">
        <f t="shared" si="18"/>
        <v>0</v>
      </c>
      <c r="T80" s="32">
        <v>0</v>
      </c>
      <c r="U80" s="32">
        <f t="shared" si="19"/>
        <v>0</v>
      </c>
      <c r="V80" s="202"/>
      <c r="W80" s="32">
        <f t="shared" si="21"/>
        <v>0</v>
      </c>
      <c r="X80" s="32">
        <f t="shared" si="22"/>
        <v>0</v>
      </c>
      <c r="Y80" s="32">
        <f t="shared" si="24"/>
        <v>0</v>
      </c>
      <c r="Z80" s="202"/>
      <c r="AA80" s="32">
        <f>W80*(1-建設係数!V80)</f>
        <v>0</v>
      </c>
      <c r="AB80" s="32">
        <f>X80*(1-建設係数!V80)</f>
        <v>0</v>
      </c>
      <c r="AC80" s="32">
        <f t="shared" si="23"/>
        <v>0</v>
      </c>
      <c r="AD80" s="433">
        <f>(I80+K80+T80)*全国係数!H80/1000</f>
        <v>0</v>
      </c>
      <c r="AE80" s="433">
        <f>(I80+K80+T80)*全国係数!I80/1000</f>
        <v>0</v>
      </c>
    </row>
    <row r="81" spans="1:31">
      <c r="A81" s="17"/>
      <c r="B81" s="194">
        <v>572</v>
      </c>
      <c r="C81" s="203" t="s">
        <v>75</v>
      </c>
      <c r="D81" s="204"/>
      <c r="E81" s="32">
        <f>DATA!BO81</f>
        <v>0</v>
      </c>
      <c r="F81" s="197">
        <f>全国係数!D81</f>
        <v>0.99539132569036326</v>
      </c>
      <c r="G81" s="31">
        <f t="shared" si="20"/>
        <v>0</v>
      </c>
      <c r="H81" s="198">
        <f>建設係数!U81</f>
        <v>1.1010067667928338</v>
      </c>
      <c r="I81" s="204"/>
      <c r="J81" s="32">
        <f t="shared" si="14"/>
        <v>0</v>
      </c>
      <c r="K81" s="32">
        <v>0</v>
      </c>
      <c r="L81" s="32">
        <f t="shared" si="15"/>
        <v>0</v>
      </c>
      <c r="M81" s="198">
        <f>全国係数!E81+全国係数!F81</f>
        <v>0.58079352047507748</v>
      </c>
      <c r="N81" s="32">
        <f t="shared" si="16"/>
        <v>0</v>
      </c>
      <c r="O81" s="35"/>
      <c r="P81" s="17"/>
      <c r="Q81" s="198">
        <f>全国係数!G81</f>
        <v>1.760799053325977E-2</v>
      </c>
      <c r="R81" s="32">
        <f t="shared" si="17"/>
        <v>0</v>
      </c>
      <c r="S81" s="32">
        <f t="shared" si="18"/>
        <v>0</v>
      </c>
      <c r="T81" s="32">
        <v>0</v>
      </c>
      <c r="U81" s="32">
        <f t="shared" si="19"/>
        <v>0</v>
      </c>
      <c r="V81" s="202"/>
      <c r="W81" s="32">
        <f t="shared" si="21"/>
        <v>0</v>
      </c>
      <c r="X81" s="32">
        <f t="shared" si="22"/>
        <v>0</v>
      </c>
      <c r="Y81" s="32">
        <f t="shared" si="24"/>
        <v>0</v>
      </c>
      <c r="Z81" s="202"/>
      <c r="AA81" s="32">
        <f>W81*(1-建設係数!V81)</f>
        <v>0</v>
      </c>
      <c r="AB81" s="32">
        <f>X81*(1-建設係数!V81)</f>
        <v>0</v>
      </c>
      <c r="AC81" s="32">
        <f t="shared" si="23"/>
        <v>0</v>
      </c>
      <c r="AD81" s="433">
        <f>(I81+K81+T81)*全国係数!H81/1000</f>
        <v>0</v>
      </c>
      <c r="AE81" s="433">
        <f>(I81+K81+T81)*全国係数!I81/1000</f>
        <v>0</v>
      </c>
    </row>
    <row r="82" spans="1:31">
      <c r="A82" s="17"/>
      <c r="B82" s="194">
        <v>573</v>
      </c>
      <c r="C82" s="203" t="s">
        <v>76</v>
      </c>
      <c r="D82" s="204"/>
      <c r="E82" s="32">
        <f>DATA!BO82</f>
        <v>0</v>
      </c>
      <c r="F82" s="197">
        <f>全国係数!D82</f>
        <v>1</v>
      </c>
      <c r="G82" s="31">
        <f t="shared" si="20"/>
        <v>0</v>
      </c>
      <c r="H82" s="198">
        <f>建設係数!U82</f>
        <v>1.0269306559695401</v>
      </c>
      <c r="I82" s="204"/>
      <c r="J82" s="32">
        <f t="shared" si="14"/>
        <v>0</v>
      </c>
      <c r="K82" s="32">
        <v>0</v>
      </c>
      <c r="L82" s="32">
        <f t="shared" si="15"/>
        <v>0</v>
      </c>
      <c r="M82" s="198">
        <f>全国係数!E82+全国係数!F82</f>
        <v>0</v>
      </c>
      <c r="N82" s="32">
        <f t="shared" si="16"/>
        <v>0</v>
      </c>
      <c r="O82" s="35"/>
      <c r="P82" s="17"/>
      <c r="Q82" s="198">
        <f>全国係数!G82</f>
        <v>0</v>
      </c>
      <c r="R82" s="32">
        <f t="shared" si="17"/>
        <v>0</v>
      </c>
      <c r="S82" s="32">
        <f t="shared" si="18"/>
        <v>0</v>
      </c>
      <c r="T82" s="32">
        <v>0</v>
      </c>
      <c r="U82" s="32">
        <f t="shared" si="19"/>
        <v>0</v>
      </c>
      <c r="V82" s="202"/>
      <c r="W82" s="32">
        <f t="shared" si="21"/>
        <v>0</v>
      </c>
      <c r="X82" s="32">
        <f t="shared" si="22"/>
        <v>0</v>
      </c>
      <c r="Y82" s="32">
        <f t="shared" si="24"/>
        <v>0</v>
      </c>
      <c r="Z82" s="202"/>
      <c r="AA82" s="32">
        <f>W82*(1-建設係数!V82)</f>
        <v>0</v>
      </c>
      <c r="AB82" s="32">
        <f>X82*(1-建設係数!V82)</f>
        <v>0</v>
      </c>
      <c r="AC82" s="32">
        <f t="shared" si="23"/>
        <v>0</v>
      </c>
      <c r="AD82" s="433">
        <f>(I82+K82+T82)*全国係数!H82/1000</f>
        <v>0</v>
      </c>
      <c r="AE82" s="433">
        <f>(I82+K82+T82)*全国係数!I82/1000</f>
        <v>0</v>
      </c>
    </row>
    <row r="83" spans="1:31">
      <c r="A83" s="17"/>
      <c r="B83" s="194">
        <v>574</v>
      </c>
      <c r="C83" s="203" t="s">
        <v>77</v>
      </c>
      <c r="D83" s="204"/>
      <c r="E83" s="32">
        <f>DATA!BO83</f>
        <v>0</v>
      </c>
      <c r="F83" s="197">
        <f>全国係数!D83</f>
        <v>0.44297822100730078</v>
      </c>
      <c r="G83" s="31">
        <f t="shared" si="20"/>
        <v>0</v>
      </c>
      <c r="H83" s="198">
        <f>建設係数!U83</f>
        <v>0.99106157690590391</v>
      </c>
      <c r="I83" s="204"/>
      <c r="J83" s="32">
        <f t="shared" si="14"/>
        <v>0</v>
      </c>
      <c r="K83" s="32">
        <v>0</v>
      </c>
      <c r="L83" s="32">
        <f t="shared" si="15"/>
        <v>0</v>
      </c>
      <c r="M83" s="198">
        <f>全国係数!E83+全国係数!F83</f>
        <v>0.15399293119856874</v>
      </c>
      <c r="N83" s="32">
        <f t="shared" si="16"/>
        <v>0</v>
      </c>
      <c r="O83" s="35"/>
      <c r="P83" s="17"/>
      <c r="Q83" s="198">
        <f>全国係数!G83</f>
        <v>5.8637982714884447E-4</v>
      </c>
      <c r="R83" s="32">
        <f t="shared" si="17"/>
        <v>0</v>
      </c>
      <c r="S83" s="32">
        <f t="shared" si="18"/>
        <v>0</v>
      </c>
      <c r="T83" s="32">
        <v>0</v>
      </c>
      <c r="U83" s="32">
        <f t="shared" si="19"/>
        <v>0</v>
      </c>
      <c r="V83" s="202"/>
      <c r="W83" s="32">
        <f t="shared" si="21"/>
        <v>0</v>
      </c>
      <c r="X83" s="32">
        <f t="shared" si="22"/>
        <v>0</v>
      </c>
      <c r="Y83" s="32">
        <f t="shared" si="24"/>
        <v>0</v>
      </c>
      <c r="Z83" s="202"/>
      <c r="AA83" s="32">
        <f>W83*(1-建設係数!V83)</f>
        <v>0</v>
      </c>
      <c r="AB83" s="32">
        <f>X83*(1-建設係数!V83)</f>
        <v>0</v>
      </c>
      <c r="AC83" s="32">
        <f t="shared" si="23"/>
        <v>0</v>
      </c>
      <c r="AD83" s="433">
        <f>(I83+K83+T83)*全国係数!H83/1000</f>
        <v>0</v>
      </c>
      <c r="AE83" s="433">
        <f>(I83+K83+T83)*全国係数!I83/1000</f>
        <v>0</v>
      </c>
    </row>
    <row r="84" spans="1:31">
      <c r="A84" s="17"/>
      <c r="B84" s="194">
        <v>575</v>
      </c>
      <c r="C84" s="203" t="s">
        <v>78</v>
      </c>
      <c r="D84" s="204"/>
      <c r="E84" s="32">
        <f>DATA!BO84</f>
        <v>0</v>
      </c>
      <c r="F84" s="197">
        <f>全国係数!D84</f>
        <v>0.71087830411289521</v>
      </c>
      <c r="G84" s="31">
        <f t="shared" si="20"/>
        <v>0</v>
      </c>
      <c r="H84" s="198">
        <f>建設係数!U84</f>
        <v>1.0307090366182501</v>
      </c>
      <c r="I84" s="204"/>
      <c r="J84" s="32">
        <f t="shared" si="14"/>
        <v>0</v>
      </c>
      <c r="K84" s="32">
        <v>0</v>
      </c>
      <c r="L84" s="32">
        <f t="shared" si="15"/>
        <v>0</v>
      </c>
      <c r="M84" s="198">
        <f>全国係数!E84+全国係数!F84</f>
        <v>0.11633144342493909</v>
      </c>
      <c r="N84" s="32">
        <f t="shared" si="16"/>
        <v>0</v>
      </c>
      <c r="O84" s="35"/>
      <c r="P84" s="17"/>
      <c r="Q84" s="198">
        <f>全国係数!G84</f>
        <v>6.2009671754063127E-3</v>
      </c>
      <c r="R84" s="32">
        <f t="shared" si="17"/>
        <v>0</v>
      </c>
      <c r="S84" s="32">
        <f t="shared" si="18"/>
        <v>0</v>
      </c>
      <c r="T84" s="32">
        <v>0</v>
      </c>
      <c r="U84" s="32">
        <f t="shared" si="19"/>
        <v>0</v>
      </c>
      <c r="V84" s="202"/>
      <c r="W84" s="32">
        <f t="shared" si="21"/>
        <v>0</v>
      </c>
      <c r="X84" s="32">
        <f t="shared" si="22"/>
        <v>0</v>
      </c>
      <c r="Y84" s="32">
        <f t="shared" si="24"/>
        <v>0</v>
      </c>
      <c r="Z84" s="202"/>
      <c r="AA84" s="32">
        <f>W84*(1-建設係数!V84)</f>
        <v>0</v>
      </c>
      <c r="AB84" s="32">
        <f>X84*(1-建設係数!V84)</f>
        <v>0</v>
      </c>
      <c r="AC84" s="32">
        <f t="shared" si="23"/>
        <v>0</v>
      </c>
      <c r="AD84" s="433">
        <f>(I84+K84+T84)*全国係数!H84/1000</f>
        <v>0</v>
      </c>
      <c r="AE84" s="433">
        <f>(I84+K84+T84)*全国係数!I84/1000</f>
        <v>0</v>
      </c>
    </row>
    <row r="85" spans="1:31">
      <c r="A85" s="17"/>
      <c r="B85" s="194">
        <v>576</v>
      </c>
      <c r="C85" s="203" t="s">
        <v>79</v>
      </c>
      <c r="D85" s="204"/>
      <c r="E85" s="32">
        <f>DATA!BO85</f>
        <v>0</v>
      </c>
      <c r="F85" s="197">
        <f>全国係数!D85</f>
        <v>1</v>
      </c>
      <c r="G85" s="31">
        <f t="shared" si="20"/>
        <v>0</v>
      </c>
      <c r="H85" s="198">
        <f>建設係数!U85</f>
        <v>1.1772963903332645</v>
      </c>
      <c r="I85" s="204"/>
      <c r="J85" s="32">
        <f t="shared" si="14"/>
        <v>0</v>
      </c>
      <c r="K85" s="32">
        <v>0</v>
      </c>
      <c r="L85" s="32">
        <f t="shared" si="15"/>
        <v>0</v>
      </c>
      <c r="M85" s="198">
        <f>全国係数!E85+全国係数!F85</f>
        <v>0.38168421499984062</v>
      </c>
      <c r="N85" s="32">
        <f t="shared" si="16"/>
        <v>0</v>
      </c>
      <c r="O85" s="35"/>
      <c r="P85" s="17"/>
      <c r="Q85" s="198">
        <f>全国係数!G85</f>
        <v>6.5647375468943982E-4</v>
      </c>
      <c r="R85" s="32">
        <f t="shared" si="17"/>
        <v>0</v>
      </c>
      <c r="S85" s="32">
        <f t="shared" si="18"/>
        <v>0</v>
      </c>
      <c r="T85" s="32">
        <v>0</v>
      </c>
      <c r="U85" s="32">
        <f t="shared" si="19"/>
        <v>0</v>
      </c>
      <c r="V85" s="202"/>
      <c r="W85" s="32">
        <f t="shared" si="21"/>
        <v>0</v>
      </c>
      <c r="X85" s="32">
        <f t="shared" si="22"/>
        <v>0</v>
      </c>
      <c r="Y85" s="32">
        <f t="shared" si="24"/>
        <v>0</v>
      </c>
      <c r="Z85" s="202"/>
      <c r="AA85" s="32">
        <f>W85*(1-建設係数!V85)</f>
        <v>0</v>
      </c>
      <c r="AB85" s="32">
        <f>X85*(1-建設係数!V85)</f>
        <v>0</v>
      </c>
      <c r="AC85" s="32">
        <f t="shared" si="23"/>
        <v>0</v>
      </c>
      <c r="AD85" s="433">
        <f>(I85+K85+T85)*全国係数!H85/1000</f>
        <v>0</v>
      </c>
      <c r="AE85" s="433">
        <f>(I85+K85+T85)*全国係数!I85/1000</f>
        <v>0</v>
      </c>
    </row>
    <row r="86" spans="1:31">
      <c r="A86" s="17"/>
      <c r="B86" s="194">
        <v>577</v>
      </c>
      <c r="C86" s="203" t="s">
        <v>80</v>
      </c>
      <c r="D86" s="204"/>
      <c r="E86" s="32">
        <f>DATA!BO86</f>
        <v>0</v>
      </c>
      <c r="F86" s="197">
        <f>全国係数!D86</f>
        <v>1</v>
      </c>
      <c r="G86" s="31">
        <f t="shared" si="20"/>
        <v>0</v>
      </c>
      <c r="H86" s="198">
        <f>建設係数!U86</f>
        <v>1.0090092911053812</v>
      </c>
      <c r="I86" s="204"/>
      <c r="J86" s="32">
        <f t="shared" si="14"/>
        <v>0</v>
      </c>
      <c r="K86" s="32">
        <v>0</v>
      </c>
      <c r="L86" s="32">
        <f t="shared" si="15"/>
        <v>0</v>
      </c>
      <c r="M86" s="198">
        <f>全国係数!E86+全国係数!F86</f>
        <v>0.28101410027763596</v>
      </c>
      <c r="N86" s="32">
        <f t="shared" si="16"/>
        <v>0</v>
      </c>
      <c r="O86" s="35"/>
      <c r="P86" s="17"/>
      <c r="Q86" s="198">
        <f>全国係数!G86</f>
        <v>7.8005918021242717E-4</v>
      </c>
      <c r="R86" s="32">
        <f t="shared" si="17"/>
        <v>0</v>
      </c>
      <c r="S86" s="32">
        <f t="shared" si="18"/>
        <v>0</v>
      </c>
      <c r="T86" s="32">
        <v>0</v>
      </c>
      <c r="U86" s="32">
        <f t="shared" si="19"/>
        <v>0</v>
      </c>
      <c r="V86" s="202"/>
      <c r="W86" s="32">
        <f t="shared" si="21"/>
        <v>0</v>
      </c>
      <c r="X86" s="32">
        <f t="shared" si="22"/>
        <v>0</v>
      </c>
      <c r="Y86" s="32">
        <f t="shared" si="24"/>
        <v>0</v>
      </c>
      <c r="Z86" s="202"/>
      <c r="AA86" s="32">
        <f>W86*(1-建設係数!V86)</f>
        <v>0</v>
      </c>
      <c r="AB86" s="32">
        <f>X86*(1-建設係数!V86)</f>
        <v>0</v>
      </c>
      <c r="AC86" s="32">
        <f t="shared" si="23"/>
        <v>0</v>
      </c>
      <c r="AD86" s="433">
        <f>(I86+K86+T86)*全国係数!H86/1000</f>
        <v>0</v>
      </c>
      <c r="AE86" s="433">
        <f>(I86+K86+T86)*全国係数!I86/1000</f>
        <v>0</v>
      </c>
    </row>
    <row r="87" spans="1:31">
      <c r="A87" s="17"/>
      <c r="B87" s="194">
        <v>578</v>
      </c>
      <c r="C87" s="203" t="s">
        <v>81</v>
      </c>
      <c r="D87" s="204"/>
      <c r="E87" s="32">
        <f>DATA!BO87</f>
        <v>0</v>
      </c>
      <c r="F87" s="197">
        <f>全国係数!D87</f>
        <v>0.96244400681639208</v>
      </c>
      <c r="G87" s="31">
        <f t="shared" si="20"/>
        <v>0</v>
      </c>
      <c r="H87" s="198">
        <f>建設係数!U87</f>
        <v>1.0253091856619807</v>
      </c>
      <c r="I87" s="204"/>
      <c r="J87" s="32">
        <f t="shared" si="14"/>
        <v>0</v>
      </c>
      <c r="K87" s="32">
        <v>0</v>
      </c>
      <c r="L87" s="32">
        <f t="shared" si="15"/>
        <v>0</v>
      </c>
      <c r="M87" s="198">
        <f>全国係数!E87+全国係数!F87</f>
        <v>0.47558032219418189</v>
      </c>
      <c r="N87" s="32">
        <f t="shared" si="16"/>
        <v>0</v>
      </c>
      <c r="O87" s="35"/>
      <c r="P87" s="17"/>
      <c r="Q87" s="198">
        <f>全国係数!G87</f>
        <v>9.0254303386315144E-3</v>
      </c>
      <c r="R87" s="32">
        <f t="shared" si="17"/>
        <v>0</v>
      </c>
      <c r="S87" s="32">
        <f t="shared" si="18"/>
        <v>0</v>
      </c>
      <c r="T87" s="32">
        <v>0</v>
      </c>
      <c r="U87" s="32">
        <f t="shared" si="19"/>
        <v>0</v>
      </c>
      <c r="V87" s="202"/>
      <c r="W87" s="32">
        <f t="shared" si="21"/>
        <v>0</v>
      </c>
      <c r="X87" s="32">
        <f t="shared" si="22"/>
        <v>0</v>
      </c>
      <c r="Y87" s="32">
        <f t="shared" si="24"/>
        <v>0</v>
      </c>
      <c r="Z87" s="202"/>
      <c r="AA87" s="32">
        <f>W87*(1-建設係数!V87)</f>
        <v>0</v>
      </c>
      <c r="AB87" s="32">
        <f>X87*(1-建設係数!V87)</f>
        <v>0</v>
      </c>
      <c r="AC87" s="32">
        <f t="shared" si="23"/>
        <v>0</v>
      </c>
      <c r="AD87" s="433">
        <f>(I87+K87+T87)*全国係数!H87/1000</f>
        <v>0</v>
      </c>
      <c r="AE87" s="433">
        <f>(I87+K87+T87)*全国係数!I87/1000</f>
        <v>0</v>
      </c>
    </row>
    <row r="88" spans="1:31">
      <c r="A88" s="17"/>
      <c r="B88" s="194">
        <v>579</v>
      </c>
      <c r="C88" s="203" t="s">
        <v>82</v>
      </c>
      <c r="D88" s="204"/>
      <c r="E88" s="32">
        <f>DATA!BO88</f>
        <v>0</v>
      </c>
      <c r="F88" s="197">
        <f>全国係数!D88</f>
        <v>0.97183239022348855</v>
      </c>
      <c r="G88" s="31">
        <f t="shared" si="20"/>
        <v>0</v>
      </c>
      <c r="H88" s="198">
        <f>建設係数!U88</f>
        <v>1.1174978971127241</v>
      </c>
      <c r="I88" s="204"/>
      <c r="J88" s="32">
        <f t="shared" si="14"/>
        <v>0</v>
      </c>
      <c r="K88" s="32">
        <v>0</v>
      </c>
      <c r="L88" s="32">
        <f t="shared" si="15"/>
        <v>0</v>
      </c>
      <c r="M88" s="198">
        <f>全国係数!E88+全国係数!F88</f>
        <v>0.66898173068453659</v>
      </c>
      <c r="N88" s="32">
        <f t="shared" si="16"/>
        <v>0</v>
      </c>
      <c r="O88" s="35"/>
      <c r="P88" s="17"/>
      <c r="Q88" s="198">
        <f>全国係数!G88</f>
        <v>5.9640235283404106E-4</v>
      </c>
      <c r="R88" s="32">
        <f t="shared" si="17"/>
        <v>0</v>
      </c>
      <c r="S88" s="32">
        <f t="shared" si="18"/>
        <v>0</v>
      </c>
      <c r="T88" s="32">
        <v>0</v>
      </c>
      <c r="U88" s="32">
        <f t="shared" si="19"/>
        <v>0</v>
      </c>
      <c r="V88" s="202"/>
      <c r="W88" s="32">
        <f t="shared" si="21"/>
        <v>0</v>
      </c>
      <c r="X88" s="32">
        <f t="shared" si="22"/>
        <v>0</v>
      </c>
      <c r="Y88" s="32">
        <f t="shared" si="24"/>
        <v>0</v>
      </c>
      <c r="Z88" s="202"/>
      <c r="AA88" s="32">
        <f>W88*(1-建設係数!V88)</f>
        <v>0</v>
      </c>
      <c r="AB88" s="32">
        <f>X88*(1-建設係数!V88)</f>
        <v>0</v>
      </c>
      <c r="AC88" s="32">
        <f t="shared" si="23"/>
        <v>0</v>
      </c>
      <c r="AD88" s="433">
        <f>(I88+K88+T88)*全国係数!H88/1000</f>
        <v>0</v>
      </c>
      <c r="AE88" s="433">
        <f>(I88+K88+T88)*全国係数!I88/1000</f>
        <v>0</v>
      </c>
    </row>
    <row r="89" spans="1:31">
      <c r="A89" s="17"/>
      <c r="B89" s="194">
        <v>591</v>
      </c>
      <c r="C89" s="203" t="s">
        <v>83</v>
      </c>
      <c r="D89" s="204"/>
      <c r="E89" s="32">
        <f>DATA!BO89</f>
        <v>0</v>
      </c>
      <c r="F89" s="197">
        <f>全国係数!D89</f>
        <v>0.98882789596563792</v>
      </c>
      <c r="G89" s="31">
        <f t="shared" si="20"/>
        <v>0</v>
      </c>
      <c r="H89" s="198">
        <f>建設係数!U89</f>
        <v>0.93596228647217772</v>
      </c>
      <c r="I89" s="204"/>
      <c r="J89" s="32">
        <f t="shared" si="14"/>
        <v>0</v>
      </c>
      <c r="K89" s="32">
        <v>0</v>
      </c>
      <c r="L89" s="32">
        <f t="shared" si="15"/>
        <v>0</v>
      </c>
      <c r="M89" s="198">
        <f>全国係数!E89+全国係数!F89</f>
        <v>0.3046350261836227</v>
      </c>
      <c r="N89" s="32">
        <f t="shared" si="16"/>
        <v>0</v>
      </c>
      <c r="O89" s="35"/>
      <c r="P89" s="17"/>
      <c r="Q89" s="198">
        <f>全国係数!G89</f>
        <v>3.0057594794487389E-2</v>
      </c>
      <c r="R89" s="32">
        <f t="shared" si="17"/>
        <v>0</v>
      </c>
      <c r="S89" s="32">
        <f t="shared" si="18"/>
        <v>0</v>
      </c>
      <c r="T89" s="32">
        <v>0</v>
      </c>
      <c r="U89" s="32">
        <f t="shared" si="19"/>
        <v>0</v>
      </c>
      <c r="V89" s="202"/>
      <c r="W89" s="32">
        <f t="shared" si="21"/>
        <v>0</v>
      </c>
      <c r="X89" s="32">
        <f t="shared" si="22"/>
        <v>0</v>
      </c>
      <c r="Y89" s="32">
        <f t="shared" si="24"/>
        <v>0</v>
      </c>
      <c r="Z89" s="202"/>
      <c r="AA89" s="32">
        <f>W89*(1-建設係数!V89)</f>
        <v>0</v>
      </c>
      <c r="AB89" s="32">
        <f>X89*(1-建設係数!V89)</f>
        <v>0</v>
      </c>
      <c r="AC89" s="32">
        <f t="shared" si="23"/>
        <v>0</v>
      </c>
      <c r="AD89" s="433">
        <f>(I89+K89+T89)*全国係数!H89/1000</f>
        <v>0</v>
      </c>
      <c r="AE89" s="433">
        <f>(I89+K89+T89)*全国係数!I89/1000</f>
        <v>0</v>
      </c>
    </row>
    <row r="90" spans="1:31">
      <c r="A90" s="17"/>
      <c r="B90" s="194">
        <v>592</v>
      </c>
      <c r="C90" s="203" t="s">
        <v>84</v>
      </c>
      <c r="D90" s="204"/>
      <c r="E90" s="32">
        <f>DATA!BO90</f>
        <v>0</v>
      </c>
      <c r="F90" s="197">
        <f>全国係数!D90</f>
        <v>1</v>
      </c>
      <c r="G90" s="31">
        <f t="shared" si="20"/>
        <v>0</v>
      </c>
      <c r="H90" s="198">
        <f>建設係数!U90</f>
        <v>1.0409654608130832</v>
      </c>
      <c r="I90" s="204"/>
      <c r="J90" s="32">
        <f t="shared" si="14"/>
        <v>0</v>
      </c>
      <c r="K90" s="32">
        <v>0</v>
      </c>
      <c r="L90" s="32">
        <f t="shared" si="15"/>
        <v>0</v>
      </c>
      <c r="M90" s="198">
        <f>全国係数!E90+全国係数!F90</f>
        <v>0.30238426191977502</v>
      </c>
      <c r="N90" s="32">
        <f t="shared" si="16"/>
        <v>0</v>
      </c>
      <c r="O90" s="35"/>
      <c r="P90" s="17"/>
      <c r="Q90" s="198">
        <f>全国係数!G90</f>
        <v>4.443015499146441E-3</v>
      </c>
      <c r="R90" s="32">
        <f t="shared" si="17"/>
        <v>0</v>
      </c>
      <c r="S90" s="32">
        <f t="shared" si="18"/>
        <v>0</v>
      </c>
      <c r="T90" s="32">
        <v>0</v>
      </c>
      <c r="U90" s="32">
        <f t="shared" si="19"/>
        <v>0</v>
      </c>
      <c r="V90" s="202"/>
      <c r="W90" s="32">
        <f t="shared" si="21"/>
        <v>0</v>
      </c>
      <c r="X90" s="32">
        <f t="shared" si="22"/>
        <v>0</v>
      </c>
      <c r="Y90" s="32">
        <f t="shared" si="24"/>
        <v>0</v>
      </c>
      <c r="Z90" s="202"/>
      <c r="AA90" s="32">
        <f>W90*(1-建設係数!V90)</f>
        <v>0</v>
      </c>
      <c r="AB90" s="32">
        <f>X90*(1-建設係数!V90)</f>
        <v>0</v>
      </c>
      <c r="AC90" s="32">
        <f t="shared" si="23"/>
        <v>0</v>
      </c>
      <c r="AD90" s="433">
        <f>(I90+K90+T90)*全国係数!H90/1000</f>
        <v>0</v>
      </c>
      <c r="AE90" s="433">
        <f>(I90+K90+T90)*全国係数!I90/1000</f>
        <v>0</v>
      </c>
    </row>
    <row r="91" spans="1:31">
      <c r="A91" s="17"/>
      <c r="B91" s="194">
        <v>593</v>
      </c>
      <c r="C91" s="203" t="s">
        <v>85</v>
      </c>
      <c r="D91" s="204"/>
      <c r="E91" s="32">
        <f>DATA!BO91</f>
        <v>0</v>
      </c>
      <c r="F91" s="197">
        <f>全国係数!D91</f>
        <v>0.9082611146136147</v>
      </c>
      <c r="G91" s="31">
        <f t="shared" si="20"/>
        <v>0</v>
      </c>
      <c r="H91" s="198">
        <f>建設係数!U91</f>
        <v>1.0513460820438885</v>
      </c>
      <c r="I91" s="204"/>
      <c r="J91" s="32">
        <f t="shared" si="14"/>
        <v>0</v>
      </c>
      <c r="K91" s="32">
        <v>0</v>
      </c>
      <c r="L91" s="32">
        <f t="shared" si="15"/>
        <v>0</v>
      </c>
      <c r="M91" s="198">
        <f>全国係数!E91+全国係数!F91</f>
        <v>0.45504645811029665</v>
      </c>
      <c r="N91" s="32">
        <f t="shared" si="16"/>
        <v>0</v>
      </c>
      <c r="O91" s="35"/>
      <c r="P91" s="17"/>
      <c r="Q91" s="198">
        <f>全国係数!G91</f>
        <v>3.4302001884583787E-3</v>
      </c>
      <c r="R91" s="32">
        <f t="shared" si="17"/>
        <v>0</v>
      </c>
      <c r="S91" s="32">
        <f t="shared" si="18"/>
        <v>0</v>
      </c>
      <c r="T91" s="32">
        <v>0</v>
      </c>
      <c r="U91" s="32">
        <f t="shared" si="19"/>
        <v>0</v>
      </c>
      <c r="V91" s="202"/>
      <c r="W91" s="32">
        <f t="shared" si="21"/>
        <v>0</v>
      </c>
      <c r="X91" s="32">
        <f t="shared" si="22"/>
        <v>0</v>
      </c>
      <c r="Y91" s="32">
        <f t="shared" si="24"/>
        <v>0</v>
      </c>
      <c r="Z91" s="202"/>
      <c r="AA91" s="32">
        <f>W91*(1-建設係数!V91)</f>
        <v>0</v>
      </c>
      <c r="AB91" s="32">
        <f>X91*(1-建設係数!V91)</f>
        <v>0</v>
      </c>
      <c r="AC91" s="32">
        <f t="shared" si="23"/>
        <v>0</v>
      </c>
      <c r="AD91" s="433">
        <f>(I91+K91+T91)*全国係数!H91/1000</f>
        <v>0</v>
      </c>
      <c r="AE91" s="433">
        <f>(I91+K91+T91)*全国係数!I91/1000</f>
        <v>0</v>
      </c>
    </row>
    <row r="92" spans="1:31">
      <c r="A92" s="17"/>
      <c r="B92" s="194">
        <v>594</v>
      </c>
      <c r="C92" s="203" t="s">
        <v>86</v>
      </c>
      <c r="D92" s="204"/>
      <c r="E92" s="32">
        <f>DATA!BO92</f>
        <v>0</v>
      </c>
      <c r="F92" s="197">
        <f>全国係数!D92</f>
        <v>0.99872761956078493</v>
      </c>
      <c r="G92" s="31">
        <f t="shared" si="20"/>
        <v>0</v>
      </c>
      <c r="H92" s="198">
        <f>建設係数!U92</f>
        <v>1.0127547216054087</v>
      </c>
      <c r="I92" s="204"/>
      <c r="J92" s="32">
        <f t="shared" si="14"/>
        <v>0</v>
      </c>
      <c r="K92" s="32">
        <v>0</v>
      </c>
      <c r="L92" s="32">
        <f t="shared" si="15"/>
        <v>0</v>
      </c>
      <c r="M92" s="198">
        <f>全国係数!E92+全国係数!F92</f>
        <v>0.18606765369374748</v>
      </c>
      <c r="N92" s="32">
        <f t="shared" si="16"/>
        <v>0</v>
      </c>
      <c r="O92" s="35"/>
      <c r="P92" s="17"/>
      <c r="Q92" s="198">
        <f>全国係数!G92</f>
        <v>2.5277165448545605E-3</v>
      </c>
      <c r="R92" s="32">
        <f t="shared" si="17"/>
        <v>0</v>
      </c>
      <c r="S92" s="32">
        <f t="shared" si="18"/>
        <v>0</v>
      </c>
      <c r="T92" s="32">
        <v>0</v>
      </c>
      <c r="U92" s="32">
        <f t="shared" si="19"/>
        <v>0</v>
      </c>
      <c r="V92" s="202"/>
      <c r="W92" s="32">
        <f t="shared" si="21"/>
        <v>0</v>
      </c>
      <c r="X92" s="32">
        <f t="shared" si="22"/>
        <v>0</v>
      </c>
      <c r="Y92" s="32">
        <f t="shared" si="24"/>
        <v>0</v>
      </c>
      <c r="Z92" s="202"/>
      <c r="AA92" s="32">
        <f>W92*(1-建設係数!V92)</f>
        <v>0</v>
      </c>
      <c r="AB92" s="32">
        <f>X92*(1-建設係数!V92)</f>
        <v>0</v>
      </c>
      <c r="AC92" s="32">
        <f t="shared" si="23"/>
        <v>0</v>
      </c>
      <c r="AD92" s="433">
        <f>(I92+K92+T92)*全国係数!H92/1000</f>
        <v>0</v>
      </c>
      <c r="AE92" s="433">
        <f>(I92+K92+T92)*全国係数!I92/1000</f>
        <v>0</v>
      </c>
    </row>
    <row r="93" spans="1:31">
      <c r="A93" s="17"/>
      <c r="B93" s="194">
        <v>595</v>
      </c>
      <c r="C93" s="203" t="s">
        <v>87</v>
      </c>
      <c r="D93" s="204"/>
      <c r="E93" s="32">
        <f>DATA!BO93</f>
        <v>0</v>
      </c>
      <c r="F93" s="197">
        <f>全国係数!D93</f>
        <v>0.95552793320362917</v>
      </c>
      <c r="G93" s="31">
        <f t="shared" si="20"/>
        <v>0</v>
      </c>
      <c r="H93" s="198">
        <f>建設係数!U93</f>
        <v>1.0259862909466784</v>
      </c>
      <c r="I93" s="204"/>
      <c r="J93" s="32">
        <f t="shared" si="14"/>
        <v>0</v>
      </c>
      <c r="K93" s="32">
        <v>0</v>
      </c>
      <c r="L93" s="32">
        <f t="shared" si="15"/>
        <v>0</v>
      </c>
      <c r="M93" s="198">
        <f>全国係数!E93+全国係数!F93</f>
        <v>0.32675794542878456</v>
      </c>
      <c r="N93" s="32">
        <f t="shared" si="16"/>
        <v>0</v>
      </c>
      <c r="O93" s="35"/>
      <c r="P93" s="17"/>
      <c r="Q93" s="198">
        <f>全国係数!G93</f>
        <v>4.0390073881147069E-3</v>
      </c>
      <c r="R93" s="32">
        <f t="shared" si="17"/>
        <v>0</v>
      </c>
      <c r="S93" s="32">
        <f t="shared" si="18"/>
        <v>0</v>
      </c>
      <c r="T93" s="32">
        <v>0</v>
      </c>
      <c r="U93" s="32">
        <f t="shared" si="19"/>
        <v>0</v>
      </c>
      <c r="V93" s="202"/>
      <c r="W93" s="32">
        <f t="shared" si="21"/>
        <v>0</v>
      </c>
      <c r="X93" s="32">
        <f t="shared" si="22"/>
        <v>0</v>
      </c>
      <c r="Y93" s="32">
        <f t="shared" si="24"/>
        <v>0</v>
      </c>
      <c r="Z93" s="202"/>
      <c r="AA93" s="32">
        <f>W93*(1-建設係数!V93)</f>
        <v>0</v>
      </c>
      <c r="AB93" s="32">
        <f>X93*(1-建設係数!V93)</f>
        <v>0</v>
      </c>
      <c r="AC93" s="32">
        <f t="shared" si="23"/>
        <v>0</v>
      </c>
      <c r="AD93" s="433">
        <f>(I93+K93+T93)*全国係数!H93/1000</f>
        <v>0</v>
      </c>
      <c r="AE93" s="433">
        <f>(I93+K93+T93)*全国係数!I93/1000</f>
        <v>0</v>
      </c>
    </row>
    <row r="94" spans="1:31">
      <c r="A94" s="17"/>
      <c r="B94" s="194">
        <v>611</v>
      </c>
      <c r="C94" s="203" t="s">
        <v>88</v>
      </c>
      <c r="D94" s="204"/>
      <c r="E94" s="32">
        <f>DATA!BO94</f>
        <v>0</v>
      </c>
      <c r="F94" s="197">
        <f>全国係数!D94</f>
        <v>1</v>
      </c>
      <c r="G94" s="31">
        <f t="shared" si="20"/>
        <v>0</v>
      </c>
      <c r="H94" s="198">
        <f>建設係数!U94</f>
        <v>1.0418253432771323</v>
      </c>
      <c r="I94" s="204"/>
      <c r="J94" s="32">
        <f t="shared" si="14"/>
        <v>0</v>
      </c>
      <c r="K94" s="32">
        <v>0</v>
      </c>
      <c r="L94" s="32">
        <f t="shared" si="15"/>
        <v>0</v>
      </c>
      <c r="M94" s="198">
        <f>全国係数!E94+全国係数!F94</f>
        <v>0.3604440067555742</v>
      </c>
      <c r="N94" s="32">
        <f t="shared" si="16"/>
        <v>0</v>
      </c>
      <c r="O94" s="35"/>
      <c r="P94" s="17"/>
      <c r="Q94" s="198">
        <f>全国係数!G94</f>
        <v>3.9182237064642137E-3</v>
      </c>
      <c r="R94" s="32">
        <f t="shared" si="17"/>
        <v>0</v>
      </c>
      <c r="S94" s="32">
        <f t="shared" si="18"/>
        <v>0</v>
      </c>
      <c r="T94" s="32">
        <v>0</v>
      </c>
      <c r="U94" s="32">
        <f t="shared" si="19"/>
        <v>0</v>
      </c>
      <c r="V94" s="202"/>
      <c r="W94" s="32">
        <f t="shared" si="21"/>
        <v>0</v>
      </c>
      <c r="X94" s="32">
        <f t="shared" si="22"/>
        <v>0</v>
      </c>
      <c r="Y94" s="32">
        <f t="shared" si="24"/>
        <v>0</v>
      </c>
      <c r="Z94" s="202"/>
      <c r="AA94" s="32">
        <f>W94*(1-建設係数!V94)</f>
        <v>0</v>
      </c>
      <c r="AB94" s="32">
        <f>X94*(1-建設係数!V94)</f>
        <v>0</v>
      </c>
      <c r="AC94" s="32">
        <f t="shared" si="23"/>
        <v>0</v>
      </c>
      <c r="AD94" s="433">
        <f>(I94+K94+T94)*全国係数!H94/1000</f>
        <v>0</v>
      </c>
      <c r="AE94" s="433">
        <f>(I94+K94+T94)*全国係数!I94/1000</f>
        <v>0</v>
      </c>
    </row>
    <row r="95" spans="1:31">
      <c r="A95" s="17"/>
      <c r="B95" s="194">
        <v>631</v>
      </c>
      <c r="C95" s="203" t="s">
        <v>89</v>
      </c>
      <c r="D95" s="204"/>
      <c r="E95" s="32">
        <f>DATA!BO95</f>
        <v>0</v>
      </c>
      <c r="F95" s="197">
        <f>全国係数!D95</f>
        <v>0.98925609831950445</v>
      </c>
      <c r="G95" s="31">
        <f t="shared" si="20"/>
        <v>0</v>
      </c>
      <c r="H95" s="198">
        <f>建設係数!U95</f>
        <v>1.0105349671099371</v>
      </c>
      <c r="I95" s="204"/>
      <c r="J95" s="32">
        <f t="shared" si="14"/>
        <v>0</v>
      </c>
      <c r="K95" s="32">
        <v>0</v>
      </c>
      <c r="L95" s="32">
        <f t="shared" si="15"/>
        <v>0</v>
      </c>
      <c r="M95" s="198">
        <f>全国係数!E95+全国係数!F95</f>
        <v>0.59539154560343255</v>
      </c>
      <c r="N95" s="32">
        <f t="shared" si="16"/>
        <v>0</v>
      </c>
      <c r="O95" s="35"/>
      <c r="P95" s="17"/>
      <c r="Q95" s="198">
        <f>全国係数!G95</f>
        <v>2.0272334873017418E-2</v>
      </c>
      <c r="R95" s="32">
        <f t="shared" si="17"/>
        <v>0</v>
      </c>
      <c r="S95" s="32">
        <f t="shared" si="18"/>
        <v>0</v>
      </c>
      <c r="T95" s="32">
        <v>0</v>
      </c>
      <c r="U95" s="32">
        <f t="shared" si="19"/>
        <v>0</v>
      </c>
      <c r="V95" s="202"/>
      <c r="W95" s="32">
        <f t="shared" si="21"/>
        <v>0</v>
      </c>
      <c r="X95" s="32">
        <f t="shared" si="22"/>
        <v>0</v>
      </c>
      <c r="Y95" s="32">
        <f t="shared" si="24"/>
        <v>0</v>
      </c>
      <c r="Z95" s="202"/>
      <c r="AA95" s="32">
        <f>W95*(1-建設係数!V95)</f>
        <v>0</v>
      </c>
      <c r="AB95" s="32">
        <f>X95*(1-建設係数!V95)</f>
        <v>0</v>
      </c>
      <c r="AC95" s="32">
        <f t="shared" si="23"/>
        <v>0</v>
      </c>
      <c r="AD95" s="433">
        <f>(I95+K95+T95)*全国係数!H95/1000</f>
        <v>0</v>
      </c>
      <c r="AE95" s="433">
        <f>(I95+K95+T95)*全国係数!I95/1000</f>
        <v>0</v>
      </c>
    </row>
    <row r="96" spans="1:31">
      <c r="A96" s="17"/>
      <c r="B96" s="194">
        <v>632</v>
      </c>
      <c r="C96" s="203" t="s">
        <v>90</v>
      </c>
      <c r="D96" s="204"/>
      <c r="E96" s="32">
        <f>DATA!BO96</f>
        <v>0</v>
      </c>
      <c r="F96" s="197">
        <f>全国係数!D96</f>
        <v>0.91002639117130357</v>
      </c>
      <c r="G96" s="31">
        <f t="shared" si="20"/>
        <v>0</v>
      </c>
      <c r="H96" s="198">
        <f>建設係数!U96</f>
        <v>1.0293023647404076</v>
      </c>
      <c r="I96" s="204"/>
      <c r="J96" s="32">
        <f t="shared" si="14"/>
        <v>0</v>
      </c>
      <c r="K96" s="32">
        <v>0</v>
      </c>
      <c r="L96" s="32">
        <f t="shared" si="15"/>
        <v>0</v>
      </c>
      <c r="M96" s="198">
        <f>全国係数!E96+全国係数!F96</f>
        <v>0.43311244579073516</v>
      </c>
      <c r="N96" s="32">
        <f t="shared" si="16"/>
        <v>0</v>
      </c>
      <c r="O96" s="35"/>
      <c r="P96" s="17"/>
      <c r="Q96" s="198">
        <f>全国係数!G96</f>
        <v>0</v>
      </c>
      <c r="R96" s="32">
        <f t="shared" si="17"/>
        <v>0</v>
      </c>
      <c r="S96" s="32">
        <f t="shared" si="18"/>
        <v>0</v>
      </c>
      <c r="T96" s="32">
        <v>0</v>
      </c>
      <c r="U96" s="32">
        <f t="shared" si="19"/>
        <v>0</v>
      </c>
      <c r="V96" s="202"/>
      <c r="W96" s="32">
        <f t="shared" si="21"/>
        <v>0</v>
      </c>
      <c r="X96" s="32">
        <f t="shared" si="22"/>
        <v>0</v>
      </c>
      <c r="Y96" s="32">
        <f t="shared" si="24"/>
        <v>0</v>
      </c>
      <c r="Z96" s="202"/>
      <c r="AA96" s="32">
        <f>W96*(1-建設係数!V96)</f>
        <v>0</v>
      </c>
      <c r="AB96" s="32">
        <f>X96*(1-建設係数!V96)</f>
        <v>0</v>
      </c>
      <c r="AC96" s="32">
        <f t="shared" si="23"/>
        <v>0</v>
      </c>
      <c r="AD96" s="433">
        <f>(I96+K96+T96)*全国係数!H96/1000</f>
        <v>0</v>
      </c>
      <c r="AE96" s="433">
        <f>(I96+K96+T96)*全国係数!I96/1000</f>
        <v>0</v>
      </c>
    </row>
    <row r="97" spans="1:31">
      <c r="A97" s="17"/>
      <c r="B97" s="194">
        <v>641</v>
      </c>
      <c r="C97" s="203" t="s">
        <v>91</v>
      </c>
      <c r="D97" s="204"/>
      <c r="E97" s="32">
        <f>DATA!BO97</f>
        <v>0</v>
      </c>
      <c r="F97" s="197">
        <f>全国係数!D97</f>
        <v>0.99992204970529264</v>
      </c>
      <c r="G97" s="31">
        <f t="shared" si="20"/>
        <v>0</v>
      </c>
      <c r="H97" s="198">
        <f>建設係数!U97</f>
        <v>1.0914558892864712</v>
      </c>
      <c r="I97" s="204"/>
      <c r="J97" s="32">
        <f t="shared" si="14"/>
        <v>0</v>
      </c>
      <c r="K97" s="32">
        <v>0</v>
      </c>
      <c r="L97" s="32">
        <f t="shared" si="15"/>
        <v>0</v>
      </c>
      <c r="M97" s="198">
        <f>全国係数!E97+全国係数!F97</f>
        <v>0.49062004563820233</v>
      </c>
      <c r="N97" s="32">
        <f t="shared" si="16"/>
        <v>0</v>
      </c>
      <c r="O97" s="35"/>
      <c r="P97" s="17"/>
      <c r="Q97" s="198">
        <f>全国係数!G97</f>
        <v>2.9006333518181323E-2</v>
      </c>
      <c r="R97" s="32">
        <f t="shared" si="17"/>
        <v>0</v>
      </c>
      <c r="S97" s="32">
        <f t="shared" si="18"/>
        <v>0</v>
      </c>
      <c r="T97" s="32">
        <v>0</v>
      </c>
      <c r="U97" s="32">
        <f t="shared" si="19"/>
        <v>0</v>
      </c>
      <c r="V97" s="202"/>
      <c r="W97" s="32">
        <f t="shared" si="21"/>
        <v>0</v>
      </c>
      <c r="X97" s="32">
        <f t="shared" si="22"/>
        <v>0</v>
      </c>
      <c r="Y97" s="32">
        <f t="shared" si="24"/>
        <v>0</v>
      </c>
      <c r="Z97" s="202"/>
      <c r="AA97" s="32">
        <f>W97*(1-建設係数!V97)</f>
        <v>0</v>
      </c>
      <c r="AB97" s="32">
        <f>X97*(1-建設係数!V97)</f>
        <v>0</v>
      </c>
      <c r="AC97" s="32">
        <f t="shared" si="23"/>
        <v>0</v>
      </c>
      <c r="AD97" s="433">
        <f>(I97+K97+T97)*全国係数!H97/1000</f>
        <v>0</v>
      </c>
      <c r="AE97" s="433">
        <f>(I97+K97+T97)*全国係数!I97/1000</f>
        <v>0</v>
      </c>
    </row>
    <row r="98" spans="1:31">
      <c r="A98" s="17"/>
      <c r="B98" s="194">
        <v>642</v>
      </c>
      <c r="C98" s="203" t="s">
        <v>92</v>
      </c>
      <c r="D98" s="204"/>
      <c r="E98" s="32">
        <f>DATA!BO98</f>
        <v>0</v>
      </c>
      <c r="F98" s="197">
        <f>全国係数!D98</f>
        <v>1</v>
      </c>
      <c r="G98" s="31">
        <f t="shared" si="20"/>
        <v>0</v>
      </c>
      <c r="H98" s="198">
        <f>建設係数!U98</f>
        <v>1.0914560811559495</v>
      </c>
      <c r="I98" s="204"/>
      <c r="J98" s="32">
        <f t="shared" si="14"/>
        <v>0</v>
      </c>
      <c r="K98" s="32">
        <v>0</v>
      </c>
      <c r="L98" s="32">
        <f t="shared" si="15"/>
        <v>0</v>
      </c>
      <c r="M98" s="198">
        <f>全国係数!E98+全国係数!F98</f>
        <v>0.56895393818057771</v>
      </c>
      <c r="N98" s="32">
        <f t="shared" si="16"/>
        <v>0</v>
      </c>
      <c r="O98" s="35"/>
      <c r="P98" s="17"/>
      <c r="Q98" s="198">
        <f>全国係数!G98</f>
        <v>7.0848888464321237E-4</v>
      </c>
      <c r="R98" s="32">
        <f t="shared" si="17"/>
        <v>0</v>
      </c>
      <c r="S98" s="32">
        <f t="shared" si="18"/>
        <v>0</v>
      </c>
      <c r="T98" s="32">
        <v>0</v>
      </c>
      <c r="U98" s="32">
        <f t="shared" si="19"/>
        <v>0</v>
      </c>
      <c r="V98" s="202"/>
      <c r="W98" s="32">
        <f t="shared" si="21"/>
        <v>0</v>
      </c>
      <c r="X98" s="32">
        <f t="shared" si="22"/>
        <v>0</v>
      </c>
      <c r="Y98" s="32">
        <f t="shared" si="24"/>
        <v>0</v>
      </c>
      <c r="Z98" s="202"/>
      <c r="AA98" s="32">
        <f>W98*(1-建設係数!V98)</f>
        <v>0</v>
      </c>
      <c r="AB98" s="32">
        <f>X98*(1-建設係数!V98)</f>
        <v>0</v>
      </c>
      <c r="AC98" s="32">
        <f t="shared" si="23"/>
        <v>0</v>
      </c>
      <c r="AD98" s="433">
        <f>(I98+K98+T98)*全国係数!H98/1000</f>
        <v>0</v>
      </c>
      <c r="AE98" s="433">
        <f>(I98+K98+T98)*全国係数!I98/1000</f>
        <v>0</v>
      </c>
    </row>
    <row r="99" spans="1:31">
      <c r="A99" s="17"/>
      <c r="B99" s="194">
        <v>643</v>
      </c>
      <c r="C99" s="203" t="s">
        <v>93</v>
      </c>
      <c r="D99" s="204"/>
      <c r="E99" s="32">
        <f>DATA!BO99</f>
        <v>0</v>
      </c>
      <c r="F99" s="197">
        <f>全国係数!D99</f>
        <v>1</v>
      </c>
      <c r="G99" s="31">
        <f t="shared" si="20"/>
        <v>0</v>
      </c>
      <c r="H99" s="198">
        <f>建設係数!U99</f>
        <v>1.0077724827740064</v>
      </c>
      <c r="I99" s="204"/>
      <c r="J99" s="32">
        <f t="shared" si="14"/>
        <v>0</v>
      </c>
      <c r="K99" s="32">
        <v>0</v>
      </c>
      <c r="L99" s="32">
        <f t="shared" si="15"/>
        <v>0</v>
      </c>
      <c r="M99" s="198">
        <f>全国係数!E99+全国係数!F99</f>
        <v>0.64755133240161478</v>
      </c>
      <c r="N99" s="32">
        <f t="shared" si="16"/>
        <v>0</v>
      </c>
      <c r="O99" s="35"/>
      <c r="P99" s="17"/>
      <c r="Q99" s="198">
        <f>全国係数!G99</f>
        <v>8.2511222829669377E-3</v>
      </c>
      <c r="R99" s="32">
        <f t="shared" si="17"/>
        <v>0</v>
      </c>
      <c r="S99" s="32">
        <f t="shared" si="18"/>
        <v>0</v>
      </c>
      <c r="T99" s="32">
        <v>0</v>
      </c>
      <c r="U99" s="32">
        <f t="shared" si="19"/>
        <v>0</v>
      </c>
      <c r="V99" s="202"/>
      <c r="W99" s="32">
        <f t="shared" si="21"/>
        <v>0</v>
      </c>
      <c r="X99" s="32">
        <f t="shared" si="22"/>
        <v>0</v>
      </c>
      <c r="Y99" s="32">
        <f t="shared" si="24"/>
        <v>0</v>
      </c>
      <c r="Z99" s="202"/>
      <c r="AA99" s="32">
        <f>W99*(1-建設係数!V99)</f>
        <v>0</v>
      </c>
      <c r="AB99" s="32">
        <f>X99*(1-建設係数!V99)</f>
        <v>0</v>
      </c>
      <c r="AC99" s="32">
        <f t="shared" si="23"/>
        <v>0</v>
      </c>
      <c r="AD99" s="433">
        <f>(I99+K99+T99)*全国係数!H99/1000</f>
        <v>0</v>
      </c>
      <c r="AE99" s="433">
        <f>(I99+K99+T99)*全国係数!I99/1000</f>
        <v>0</v>
      </c>
    </row>
    <row r="100" spans="1:31">
      <c r="A100" s="17"/>
      <c r="B100" s="194">
        <v>644</v>
      </c>
      <c r="C100" s="203" t="s">
        <v>94</v>
      </c>
      <c r="D100" s="204"/>
      <c r="E100" s="32">
        <f>DATA!BO100</f>
        <v>0</v>
      </c>
      <c r="F100" s="197">
        <f>全国係数!D100</f>
        <v>1</v>
      </c>
      <c r="G100" s="31">
        <f t="shared" si="20"/>
        <v>0</v>
      </c>
      <c r="H100" s="198">
        <f>建設係数!U100</f>
        <v>1.1035660003975776</v>
      </c>
      <c r="I100" s="204"/>
      <c r="J100" s="32">
        <f t="shared" si="14"/>
        <v>0</v>
      </c>
      <c r="K100" s="32">
        <v>0</v>
      </c>
      <c r="L100" s="32">
        <f t="shared" si="15"/>
        <v>0</v>
      </c>
      <c r="M100" s="198">
        <f>全国係数!E100+全国係数!F100</f>
        <v>0.66706834784542568</v>
      </c>
      <c r="N100" s="32">
        <f t="shared" si="16"/>
        <v>0</v>
      </c>
      <c r="O100" s="35"/>
      <c r="P100" s="17"/>
      <c r="Q100" s="198">
        <f>全国係数!G100</f>
        <v>3.0955478209529303E-3</v>
      </c>
      <c r="R100" s="32">
        <f t="shared" si="17"/>
        <v>0</v>
      </c>
      <c r="S100" s="32">
        <f t="shared" si="18"/>
        <v>0</v>
      </c>
      <c r="T100" s="32">
        <v>0</v>
      </c>
      <c r="U100" s="32">
        <f t="shared" si="19"/>
        <v>0</v>
      </c>
      <c r="V100" s="202"/>
      <c r="W100" s="32">
        <f t="shared" si="21"/>
        <v>0</v>
      </c>
      <c r="X100" s="32">
        <f t="shared" si="22"/>
        <v>0</v>
      </c>
      <c r="Y100" s="32">
        <f t="shared" si="24"/>
        <v>0</v>
      </c>
      <c r="Z100" s="202"/>
      <c r="AA100" s="32">
        <f>W100*(1-建設係数!V100)</f>
        <v>0</v>
      </c>
      <c r="AB100" s="32">
        <f>X100*(1-建設係数!V100)</f>
        <v>0</v>
      </c>
      <c r="AC100" s="32">
        <f t="shared" si="23"/>
        <v>0</v>
      </c>
      <c r="AD100" s="433">
        <f>(I100+K100+T100)*全国係数!H100/1000</f>
        <v>0</v>
      </c>
      <c r="AE100" s="433">
        <f>(I100+K100+T100)*全国係数!I100/1000</f>
        <v>0</v>
      </c>
    </row>
    <row r="101" spans="1:31">
      <c r="A101" s="17"/>
      <c r="B101" s="194">
        <v>659</v>
      </c>
      <c r="C101" s="203" t="s">
        <v>95</v>
      </c>
      <c r="D101" s="204"/>
      <c r="E101" s="32">
        <f>DATA!BO101</f>
        <v>0</v>
      </c>
      <c r="F101" s="197">
        <f>全国係数!D101</f>
        <v>0.97164020107120419</v>
      </c>
      <c r="G101" s="31">
        <f t="shared" si="20"/>
        <v>0</v>
      </c>
      <c r="H101" s="198">
        <f>建設係数!U101</f>
        <v>1.0518748370325017</v>
      </c>
      <c r="I101" s="204"/>
      <c r="J101" s="32">
        <f t="shared" si="14"/>
        <v>0</v>
      </c>
      <c r="K101" s="32">
        <v>0</v>
      </c>
      <c r="L101" s="32">
        <f t="shared" si="15"/>
        <v>0</v>
      </c>
      <c r="M101" s="198">
        <f>全国係数!E101+全国係数!F101</f>
        <v>0.48975121356074164</v>
      </c>
      <c r="N101" s="32">
        <f t="shared" si="16"/>
        <v>0</v>
      </c>
      <c r="O101" s="35"/>
      <c r="P101" s="17"/>
      <c r="Q101" s="198">
        <f>全国係数!G101</f>
        <v>7.1232307952117492E-3</v>
      </c>
      <c r="R101" s="32">
        <f t="shared" si="17"/>
        <v>0</v>
      </c>
      <c r="S101" s="32">
        <f t="shared" si="18"/>
        <v>0</v>
      </c>
      <c r="T101" s="32">
        <v>0</v>
      </c>
      <c r="U101" s="32">
        <f t="shared" si="19"/>
        <v>0</v>
      </c>
      <c r="V101" s="202"/>
      <c r="W101" s="32">
        <f t="shared" si="21"/>
        <v>0</v>
      </c>
      <c r="X101" s="32">
        <f t="shared" si="22"/>
        <v>0</v>
      </c>
      <c r="Y101" s="32">
        <f t="shared" si="24"/>
        <v>0</v>
      </c>
      <c r="Z101" s="202"/>
      <c r="AA101" s="32">
        <f>W101*(1-建設係数!V101)</f>
        <v>0</v>
      </c>
      <c r="AB101" s="32">
        <f>X101*(1-建設係数!V101)</f>
        <v>0</v>
      </c>
      <c r="AC101" s="32">
        <f t="shared" si="23"/>
        <v>0</v>
      </c>
      <c r="AD101" s="433">
        <f>(I101+K101+T101)*全国係数!H101/1000</f>
        <v>0</v>
      </c>
      <c r="AE101" s="433">
        <f>(I101+K101+T101)*全国係数!I101/1000</f>
        <v>0</v>
      </c>
    </row>
    <row r="102" spans="1:31">
      <c r="A102" s="17"/>
      <c r="B102" s="194">
        <v>661</v>
      </c>
      <c r="C102" s="203" t="s">
        <v>96</v>
      </c>
      <c r="D102" s="204"/>
      <c r="E102" s="32">
        <f>DATA!BO102</f>
        <v>0</v>
      </c>
      <c r="F102" s="197">
        <f>全国係数!D102</f>
        <v>0.98798789561106037</v>
      </c>
      <c r="G102" s="31">
        <f t="shared" si="20"/>
        <v>0</v>
      </c>
      <c r="H102" s="198">
        <f>建設係数!U102</f>
        <v>0.97934259561660275</v>
      </c>
      <c r="I102" s="204"/>
      <c r="J102" s="32">
        <f t="shared" si="14"/>
        <v>0</v>
      </c>
      <c r="K102" s="32">
        <v>0</v>
      </c>
      <c r="L102" s="32">
        <f t="shared" si="15"/>
        <v>0</v>
      </c>
      <c r="M102" s="198">
        <f>全国係数!E102+全国係数!F102</f>
        <v>0.23098532997054255</v>
      </c>
      <c r="N102" s="32">
        <f t="shared" si="16"/>
        <v>0</v>
      </c>
      <c r="O102" s="35"/>
      <c r="P102" s="17"/>
      <c r="Q102" s="198">
        <f>全国係数!G102</f>
        <v>1.6051442299158669E-3</v>
      </c>
      <c r="R102" s="32">
        <f t="shared" si="17"/>
        <v>0</v>
      </c>
      <c r="S102" s="32">
        <f t="shared" si="18"/>
        <v>0</v>
      </c>
      <c r="T102" s="32">
        <v>0</v>
      </c>
      <c r="U102" s="32">
        <f t="shared" si="19"/>
        <v>0</v>
      </c>
      <c r="V102" s="202"/>
      <c r="W102" s="32">
        <f t="shared" si="21"/>
        <v>0</v>
      </c>
      <c r="X102" s="32">
        <f t="shared" si="22"/>
        <v>0</v>
      </c>
      <c r="Y102" s="32">
        <f t="shared" si="24"/>
        <v>0</v>
      </c>
      <c r="Z102" s="202"/>
      <c r="AA102" s="32">
        <f>W102*(1-建設係数!V102)</f>
        <v>0</v>
      </c>
      <c r="AB102" s="32">
        <f>X102*(1-建設係数!V102)</f>
        <v>0</v>
      </c>
      <c r="AC102" s="32">
        <f t="shared" si="23"/>
        <v>0</v>
      </c>
      <c r="AD102" s="433">
        <f>(I102+K102+T102)*全国係数!H102/1000</f>
        <v>0</v>
      </c>
      <c r="AE102" s="433">
        <f>(I102+K102+T102)*全国係数!I102/1000</f>
        <v>0</v>
      </c>
    </row>
    <row r="103" spans="1:31">
      <c r="A103" s="17"/>
      <c r="B103" s="194">
        <v>662</v>
      </c>
      <c r="C103" s="203" t="s">
        <v>97</v>
      </c>
      <c r="D103" s="204"/>
      <c r="E103" s="32">
        <f>DATA!BO103</f>
        <v>0</v>
      </c>
      <c r="F103" s="197">
        <f>全国係数!D103</f>
        <v>0.8853594129944371</v>
      </c>
      <c r="G103" s="31">
        <f t="shared" si="20"/>
        <v>0</v>
      </c>
      <c r="H103" s="198">
        <f>建設係数!U103</f>
        <v>1.0260129644286724</v>
      </c>
      <c r="I103" s="204"/>
      <c r="J103" s="32">
        <f t="shared" si="14"/>
        <v>0</v>
      </c>
      <c r="K103" s="32">
        <v>0</v>
      </c>
      <c r="L103" s="32">
        <f t="shared" si="15"/>
        <v>0</v>
      </c>
      <c r="M103" s="198">
        <f>全国係数!E103+全国係数!F103</f>
        <v>0.16143776207023808</v>
      </c>
      <c r="N103" s="32">
        <f t="shared" si="16"/>
        <v>0</v>
      </c>
      <c r="O103" s="35"/>
      <c r="P103" s="17"/>
      <c r="Q103" s="198">
        <f>全国係数!G103</f>
        <v>1.4072471618250687E-5</v>
      </c>
      <c r="R103" s="32">
        <f t="shared" si="17"/>
        <v>0</v>
      </c>
      <c r="S103" s="32">
        <f t="shared" si="18"/>
        <v>0</v>
      </c>
      <c r="T103" s="32">
        <v>0</v>
      </c>
      <c r="U103" s="32">
        <f t="shared" si="19"/>
        <v>0</v>
      </c>
      <c r="V103" s="202"/>
      <c r="W103" s="32">
        <f t="shared" si="21"/>
        <v>0</v>
      </c>
      <c r="X103" s="32">
        <f t="shared" si="22"/>
        <v>0</v>
      </c>
      <c r="Y103" s="32">
        <f t="shared" si="24"/>
        <v>0</v>
      </c>
      <c r="Z103" s="202"/>
      <c r="AA103" s="32">
        <f>W103*(1-建設係数!V103)</f>
        <v>0</v>
      </c>
      <c r="AB103" s="32">
        <f>X103*(1-建設係数!V103)</f>
        <v>0</v>
      </c>
      <c r="AC103" s="32">
        <f t="shared" si="23"/>
        <v>0</v>
      </c>
      <c r="AD103" s="433">
        <f>(I103+K103+T103)*全国係数!H103/1000</f>
        <v>0</v>
      </c>
      <c r="AE103" s="433">
        <f>(I103+K103+T103)*全国係数!I103/1000</f>
        <v>0</v>
      </c>
    </row>
    <row r="104" spans="1:31">
      <c r="A104" s="17"/>
      <c r="B104" s="194">
        <v>663</v>
      </c>
      <c r="C104" s="203" t="s">
        <v>98</v>
      </c>
      <c r="D104" s="204"/>
      <c r="E104" s="32">
        <f>DATA!BO104</f>
        <v>0</v>
      </c>
      <c r="F104" s="197">
        <f>全国係数!D104</f>
        <v>0.9999753851490053</v>
      </c>
      <c r="G104" s="31">
        <f t="shared" si="20"/>
        <v>0</v>
      </c>
      <c r="H104" s="198">
        <f>建設係数!U104</f>
        <v>1.0426257157050862</v>
      </c>
      <c r="I104" s="204"/>
      <c r="J104" s="32">
        <f t="shared" si="14"/>
        <v>0</v>
      </c>
      <c r="K104" s="32">
        <v>0</v>
      </c>
      <c r="L104" s="32">
        <f t="shared" si="15"/>
        <v>0</v>
      </c>
      <c r="M104" s="198">
        <f>全国係数!E104+全国係数!F104</f>
        <v>0.30969078143124046</v>
      </c>
      <c r="N104" s="32">
        <f t="shared" si="16"/>
        <v>0</v>
      </c>
      <c r="O104" s="35"/>
      <c r="P104" s="17"/>
      <c r="Q104" s="198">
        <f>全国係数!G104</f>
        <v>9.6766965406381873E-3</v>
      </c>
      <c r="R104" s="32">
        <f t="shared" si="17"/>
        <v>0</v>
      </c>
      <c r="S104" s="32">
        <f t="shared" si="18"/>
        <v>0</v>
      </c>
      <c r="T104" s="32">
        <v>0</v>
      </c>
      <c r="U104" s="32">
        <f t="shared" si="19"/>
        <v>0</v>
      </c>
      <c r="V104" s="202"/>
      <c r="W104" s="32">
        <f t="shared" si="21"/>
        <v>0</v>
      </c>
      <c r="X104" s="32">
        <f t="shared" si="22"/>
        <v>0</v>
      </c>
      <c r="Y104" s="32">
        <f t="shared" si="24"/>
        <v>0</v>
      </c>
      <c r="Z104" s="202"/>
      <c r="AA104" s="32">
        <f>W104*(1-建設係数!V104)</f>
        <v>0</v>
      </c>
      <c r="AB104" s="32">
        <f>X104*(1-建設係数!V104)</f>
        <v>0</v>
      </c>
      <c r="AC104" s="32">
        <f t="shared" si="23"/>
        <v>0</v>
      </c>
      <c r="AD104" s="433">
        <f>(I104+K104+T104)*全国係数!H104/1000</f>
        <v>0</v>
      </c>
      <c r="AE104" s="433">
        <f>(I104+K104+T104)*全国係数!I104/1000</f>
        <v>0</v>
      </c>
    </row>
    <row r="105" spans="1:31">
      <c r="A105" s="17"/>
      <c r="B105" s="194">
        <v>669</v>
      </c>
      <c r="C105" s="203" t="s">
        <v>99</v>
      </c>
      <c r="D105" s="204"/>
      <c r="E105" s="32">
        <f>DATA!BO105</f>
        <v>0</v>
      </c>
      <c r="F105" s="197">
        <f>全国係数!D105</f>
        <v>0.94046388932423808</v>
      </c>
      <c r="G105" s="31">
        <f t="shared" si="20"/>
        <v>0</v>
      </c>
      <c r="H105" s="198">
        <f>建設係数!U105</f>
        <v>1.0787135349112273</v>
      </c>
      <c r="I105" s="204"/>
      <c r="J105" s="32">
        <f t="shared" si="14"/>
        <v>0</v>
      </c>
      <c r="K105" s="32">
        <v>0</v>
      </c>
      <c r="L105" s="32">
        <f t="shared" si="15"/>
        <v>0</v>
      </c>
      <c r="M105" s="198">
        <f>全国係数!E105+全国係数!F105</f>
        <v>0.55689729083836648</v>
      </c>
      <c r="N105" s="32">
        <f t="shared" si="16"/>
        <v>0</v>
      </c>
      <c r="O105" s="35"/>
      <c r="P105" s="17"/>
      <c r="Q105" s="198">
        <f>全国係数!G105</f>
        <v>2.3571524175845229E-3</v>
      </c>
      <c r="R105" s="32">
        <f t="shared" si="17"/>
        <v>0</v>
      </c>
      <c r="S105" s="32">
        <f t="shared" si="18"/>
        <v>0</v>
      </c>
      <c r="T105" s="32">
        <v>0</v>
      </c>
      <c r="U105" s="32">
        <f t="shared" si="19"/>
        <v>0</v>
      </c>
      <c r="V105" s="202"/>
      <c r="W105" s="32">
        <f t="shared" si="21"/>
        <v>0</v>
      </c>
      <c r="X105" s="32">
        <f t="shared" si="22"/>
        <v>0</v>
      </c>
      <c r="Y105" s="32">
        <f t="shared" si="24"/>
        <v>0</v>
      </c>
      <c r="Z105" s="202"/>
      <c r="AA105" s="32">
        <f>W105*(1-建設係数!V105)</f>
        <v>0</v>
      </c>
      <c r="AB105" s="32">
        <f>X105*(1-建設係数!V105)</f>
        <v>0</v>
      </c>
      <c r="AC105" s="32">
        <f t="shared" si="23"/>
        <v>0</v>
      </c>
      <c r="AD105" s="433">
        <f>(I105+K105+T105)*全国係数!H105/1000</f>
        <v>0</v>
      </c>
      <c r="AE105" s="433">
        <f>(I105+K105+T105)*全国係数!I105/1000</f>
        <v>0</v>
      </c>
    </row>
    <row r="106" spans="1:31">
      <c r="A106" s="17"/>
      <c r="B106" s="194">
        <v>671</v>
      </c>
      <c r="C106" s="203" t="s">
        <v>100</v>
      </c>
      <c r="D106" s="204"/>
      <c r="E106" s="32">
        <f>DATA!BO106</f>
        <v>0</v>
      </c>
      <c r="F106" s="197">
        <f>全国係数!D106</f>
        <v>0.87752845903033017</v>
      </c>
      <c r="G106" s="31">
        <f t="shared" si="20"/>
        <v>0</v>
      </c>
      <c r="H106" s="198">
        <f>建設係数!U106</f>
        <v>0.99778001578727749</v>
      </c>
      <c r="I106" s="204"/>
      <c r="J106" s="32">
        <f t="shared" si="14"/>
        <v>0</v>
      </c>
      <c r="K106" s="32">
        <v>0</v>
      </c>
      <c r="L106" s="32">
        <f t="shared" si="15"/>
        <v>0</v>
      </c>
      <c r="M106" s="198">
        <f>全国係数!E106+全国係数!F106</f>
        <v>0.30041608302747685</v>
      </c>
      <c r="N106" s="32">
        <f t="shared" si="16"/>
        <v>0</v>
      </c>
      <c r="O106" s="35"/>
      <c r="P106" s="17"/>
      <c r="Q106" s="198">
        <f>全国係数!G106</f>
        <v>1.0217483438757755E-2</v>
      </c>
      <c r="R106" s="32">
        <f t="shared" si="17"/>
        <v>0</v>
      </c>
      <c r="S106" s="32">
        <f t="shared" si="18"/>
        <v>0</v>
      </c>
      <c r="T106" s="32">
        <v>0</v>
      </c>
      <c r="U106" s="32">
        <f t="shared" si="19"/>
        <v>0</v>
      </c>
      <c r="V106" s="202"/>
      <c r="W106" s="32">
        <f t="shared" si="21"/>
        <v>0</v>
      </c>
      <c r="X106" s="32">
        <f t="shared" si="22"/>
        <v>0</v>
      </c>
      <c r="Y106" s="32">
        <f t="shared" si="24"/>
        <v>0</v>
      </c>
      <c r="Z106" s="202"/>
      <c r="AA106" s="32">
        <f>W106*(1-建設係数!V106)</f>
        <v>0</v>
      </c>
      <c r="AB106" s="32">
        <f>X106*(1-建設係数!V106)</f>
        <v>0</v>
      </c>
      <c r="AC106" s="32">
        <f t="shared" si="23"/>
        <v>0</v>
      </c>
      <c r="AD106" s="433">
        <f>(I106+K106+T106)*全国係数!H106/1000</f>
        <v>0</v>
      </c>
      <c r="AE106" s="433">
        <f>(I106+K106+T106)*全国係数!I106/1000</f>
        <v>0</v>
      </c>
    </row>
    <row r="107" spans="1:31">
      <c r="A107" s="17"/>
      <c r="B107" s="194">
        <v>672</v>
      </c>
      <c r="C107" s="203" t="s">
        <v>101</v>
      </c>
      <c r="D107" s="204"/>
      <c r="E107" s="32">
        <f>DATA!BO107</f>
        <v>0</v>
      </c>
      <c r="F107" s="197">
        <f>全国係数!D107</f>
        <v>0.98372899096204669</v>
      </c>
      <c r="G107" s="31">
        <f t="shared" si="20"/>
        <v>0</v>
      </c>
      <c r="H107" s="198">
        <f>建設係数!U107</f>
        <v>1.0442133983892292</v>
      </c>
      <c r="I107" s="204"/>
      <c r="J107" s="32">
        <f t="shared" si="14"/>
        <v>0</v>
      </c>
      <c r="K107" s="32">
        <v>0</v>
      </c>
      <c r="L107" s="32">
        <f t="shared" si="15"/>
        <v>0</v>
      </c>
      <c r="M107" s="198">
        <f>全国係数!E107+全国係数!F107</f>
        <v>0.30691904440305462</v>
      </c>
      <c r="N107" s="32">
        <f t="shared" si="16"/>
        <v>0</v>
      </c>
      <c r="O107" s="35"/>
      <c r="P107" s="17"/>
      <c r="Q107" s="198">
        <f>全国係数!G107</f>
        <v>6.5442559603409972E-2</v>
      </c>
      <c r="R107" s="32">
        <f t="shared" si="17"/>
        <v>0</v>
      </c>
      <c r="S107" s="32">
        <f t="shared" si="18"/>
        <v>0</v>
      </c>
      <c r="T107" s="32">
        <v>0</v>
      </c>
      <c r="U107" s="32">
        <f t="shared" si="19"/>
        <v>0</v>
      </c>
      <c r="V107" s="202"/>
      <c r="W107" s="32">
        <f t="shared" si="21"/>
        <v>0</v>
      </c>
      <c r="X107" s="32">
        <f t="shared" si="22"/>
        <v>0</v>
      </c>
      <c r="Y107" s="32">
        <f t="shared" si="24"/>
        <v>0</v>
      </c>
      <c r="Z107" s="202"/>
      <c r="AA107" s="32">
        <f>W107*(1-建設係数!V107)</f>
        <v>0</v>
      </c>
      <c r="AB107" s="32">
        <f>X107*(1-建設係数!V107)</f>
        <v>0</v>
      </c>
      <c r="AC107" s="32">
        <f t="shared" si="23"/>
        <v>0</v>
      </c>
      <c r="AD107" s="433">
        <f>(I107+K107+T107)*全国係数!H107/1000</f>
        <v>0</v>
      </c>
      <c r="AE107" s="433">
        <f>(I107+K107+T107)*全国係数!I107/1000</f>
        <v>0</v>
      </c>
    </row>
    <row r="108" spans="1:31">
      <c r="A108" s="17"/>
      <c r="B108" s="194">
        <v>673</v>
      </c>
      <c r="C108" s="203" t="s">
        <v>102</v>
      </c>
      <c r="D108" s="204"/>
      <c r="E108" s="32">
        <f>DATA!BO108</f>
        <v>0</v>
      </c>
      <c r="F108" s="197">
        <f>全国係数!D108</f>
        <v>0.99947862396218445</v>
      </c>
      <c r="G108" s="31">
        <f t="shared" si="20"/>
        <v>0</v>
      </c>
      <c r="H108" s="198">
        <f>建設係数!U108</f>
        <v>1.0494563043997933</v>
      </c>
      <c r="I108" s="204"/>
      <c r="J108" s="32">
        <f t="shared" si="14"/>
        <v>0</v>
      </c>
      <c r="K108" s="32">
        <v>0</v>
      </c>
      <c r="L108" s="32">
        <f t="shared" si="15"/>
        <v>0</v>
      </c>
      <c r="M108" s="198">
        <f>全国係数!E108+全国係数!F108</f>
        <v>0.45134683876114767</v>
      </c>
      <c r="N108" s="32">
        <f t="shared" si="16"/>
        <v>0</v>
      </c>
      <c r="O108" s="35"/>
      <c r="P108" s="17"/>
      <c r="Q108" s="198">
        <f>全国係数!G108</f>
        <v>1.4235455937846517E-2</v>
      </c>
      <c r="R108" s="32">
        <f t="shared" si="17"/>
        <v>0</v>
      </c>
      <c r="S108" s="32">
        <f t="shared" si="18"/>
        <v>0</v>
      </c>
      <c r="T108" s="32">
        <v>0</v>
      </c>
      <c r="U108" s="32">
        <f t="shared" si="19"/>
        <v>0</v>
      </c>
      <c r="V108" s="202"/>
      <c r="W108" s="32">
        <f t="shared" si="21"/>
        <v>0</v>
      </c>
      <c r="X108" s="32">
        <f t="shared" si="22"/>
        <v>0</v>
      </c>
      <c r="Y108" s="32">
        <f t="shared" si="24"/>
        <v>0</v>
      </c>
      <c r="Z108" s="202"/>
      <c r="AA108" s="32">
        <f>W108*(1-建設係数!V108)</f>
        <v>0</v>
      </c>
      <c r="AB108" s="32">
        <f>X108*(1-建設係数!V108)</f>
        <v>0</v>
      </c>
      <c r="AC108" s="32">
        <f t="shared" si="23"/>
        <v>0</v>
      </c>
      <c r="AD108" s="433">
        <f>(I108+K108+T108)*全国係数!H108/1000</f>
        <v>0</v>
      </c>
      <c r="AE108" s="433">
        <f>(I108+K108+T108)*全国係数!I108/1000</f>
        <v>0</v>
      </c>
    </row>
    <row r="109" spans="1:31">
      <c r="A109" s="17"/>
      <c r="B109" s="194">
        <v>674</v>
      </c>
      <c r="C109" s="203" t="s">
        <v>103</v>
      </c>
      <c r="D109" s="204"/>
      <c r="E109" s="32">
        <f>DATA!BO109</f>
        <v>0</v>
      </c>
      <c r="F109" s="197">
        <f>全国係数!D109</f>
        <v>0.97825112204380171</v>
      </c>
      <c r="G109" s="31">
        <f t="shared" si="20"/>
        <v>0</v>
      </c>
      <c r="H109" s="198">
        <f>建設係数!U109</f>
        <v>1.0385320732771479</v>
      </c>
      <c r="I109" s="204"/>
      <c r="J109" s="32">
        <f t="shared" si="14"/>
        <v>0</v>
      </c>
      <c r="K109" s="32">
        <v>0</v>
      </c>
      <c r="L109" s="32">
        <f t="shared" si="15"/>
        <v>0</v>
      </c>
      <c r="M109" s="198">
        <f>全国係数!E109+全国係数!F109</f>
        <v>0.4510632302825463</v>
      </c>
      <c r="N109" s="32">
        <f t="shared" si="16"/>
        <v>0</v>
      </c>
      <c r="O109" s="35"/>
      <c r="P109" s="17"/>
      <c r="Q109" s="198">
        <f>全国係数!G109</f>
        <v>2.7764650964620281E-2</v>
      </c>
      <c r="R109" s="32">
        <f t="shared" si="17"/>
        <v>0</v>
      </c>
      <c r="S109" s="32">
        <f t="shared" si="18"/>
        <v>0</v>
      </c>
      <c r="T109" s="32">
        <v>0</v>
      </c>
      <c r="U109" s="32">
        <f t="shared" si="19"/>
        <v>0</v>
      </c>
      <c r="V109" s="202"/>
      <c r="W109" s="32">
        <f t="shared" si="21"/>
        <v>0</v>
      </c>
      <c r="X109" s="32">
        <f t="shared" si="22"/>
        <v>0</v>
      </c>
      <c r="Y109" s="32">
        <f t="shared" si="24"/>
        <v>0</v>
      </c>
      <c r="Z109" s="202"/>
      <c r="AA109" s="32">
        <f>W109*(1-建設係数!V109)</f>
        <v>0</v>
      </c>
      <c r="AB109" s="32">
        <f>X109*(1-建設係数!V109)</f>
        <v>0</v>
      </c>
      <c r="AC109" s="32">
        <f t="shared" si="23"/>
        <v>0</v>
      </c>
      <c r="AD109" s="433">
        <f>(I109+K109+T109)*全国係数!H109/1000</f>
        <v>0</v>
      </c>
      <c r="AE109" s="433">
        <f>(I109+K109+T109)*全国係数!I109/1000</f>
        <v>0</v>
      </c>
    </row>
    <row r="110" spans="1:31">
      <c r="A110" s="17"/>
      <c r="B110" s="194">
        <v>679</v>
      </c>
      <c r="C110" s="203" t="s">
        <v>104</v>
      </c>
      <c r="D110" s="204"/>
      <c r="E110" s="32">
        <f>DATA!BO110</f>
        <v>0</v>
      </c>
      <c r="F110" s="197">
        <f>全国係数!D110</f>
        <v>0.99777510084745835</v>
      </c>
      <c r="G110" s="31">
        <f t="shared" si="20"/>
        <v>0</v>
      </c>
      <c r="H110" s="198">
        <f>建設係数!U110</f>
        <v>1.0543471709486876</v>
      </c>
      <c r="I110" s="204"/>
      <c r="J110" s="32">
        <f t="shared" si="14"/>
        <v>0</v>
      </c>
      <c r="K110" s="32">
        <v>0</v>
      </c>
      <c r="L110" s="32">
        <f t="shared" si="15"/>
        <v>0</v>
      </c>
      <c r="M110" s="198">
        <f>全国係数!E110+全国係数!F110</f>
        <v>0.44038231553448726</v>
      </c>
      <c r="N110" s="32">
        <f t="shared" si="16"/>
        <v>0</v>
      </c>
      <c r="O110" s="35"/>
      <c r="P110" s="17"/>
      <c r="Q110" s="198">
        <f>全国係数!G110</f>
        <v>2.2200854031929208E-2</v>
      </c>
      <c r="R110" s="32">
        <f t="shared" si="17"/>
        <v>0</v>
      </c>
      <c r="S110" s="32">
        <f t="shared" si="18"/>
        <v>0</v>
      </c>
      <c r="T110" s="32">
        <v>0</v>
      </c>
      <c r="U110" s="32">
        <f t="shared" si="19"/>
        <v>0</v>
      </c>
      <c r="V110" s="202"/>
      <c r="W110" s="32">
        <f t="shared" si="21"/>
        <v>0</v>
      </c>
      <c r="X110" s="32">
        <f t="shared" si="22"/>
        <v>0</v>
      </c>
      <c r="Y110" s="32">
        <f t="shared" si="24"/>
        <v>0</v>
      </c>
      <c r="Z110" s="202"/>
      <c r="AA110" s="32">
        <f>W110*(1-建設係数!V110)</f>
        <v>0</v>
      </c>
      <c r="AB110" s="32">
        <f>X110*(1-建設係数!V110)</f>
        <v>0</v>
      </c>
      <c r="AC110" s="32">
        <f t="shared" si="23"/>
        <v>0</v>
      </c>
      <c r="AD110" s="433">
        <f>(I110+K110+T110)*全国係数!H110/1000</f>
        <v>0</v>
      </c>
      <c r="AE110" s="433">
        <f>(I110+K110+T110)*全国係数!I110/1000</f>
        <v>0</v>
      </c>
    </row>
    <row r="111" spans="1:31">
      <c r="A111" s="17"/>
      <c r="B111" s="194">
        <v>681</v>
      </c>
      <c r="C111" s="203" t="s">
        <v>105</v>
      </c>
      <c r="D111" s="204"/>
      <c r="E111" s="32">
        <f>DATA!BO111</f>
        <v>0</v>
      </c>
      <c r="F111" s="197">
        <f>全国係数!D111</f>
        <v>1</v>
      </c>
      <c r="G111" s="31">
        <f t="shared" si="20"/>
        <v>0</v>
      </c>
      <c r="H111" s="198">
        <f>建設係数!U111</f>
        <v>1.0288465387463284</v>
      </c>
      <c r="I111" s="204"/>
      <c r="J111" s="32">
        <f t="shared" si="14"/>
        <v>0</v>
      </c>
      <c r="K111" s="32">
        <v>0</v>
      </c>
      <c r="L111" s="32">
        <f t="shared" si="15"/>
        <v>0</v>
      </c>
      <c r="M111" s="198">
        <f>全国係数!E111+全国係数!F111</f>
        <v>0</v>
      </c>
      <c r="N111" s="32">
        <f t="shared" si="16"/>
        <v>0</v>
      </c>
      <c r="O111" s="35"/>
      <c r="P111" s="17"/>
      <c r="Q111" s="198">
        <f>全国係数!G111</f>
        <v>0</v>
      </c>
      <c r="R111" s="32">
        <f t="shared" si="17"/>
        <v>0</v>
      </c>
      <c r="S111" s="32">
        <f t="shared" si="18"/>
        <v>0</v>
      </c>
      <c r="T111" s="32">
        <v>0</v>
      </c>
      <c r="U111" s="32">
        <f t="shared" si="19"/>
        <v>0</v>
      </c>
      <c r="V111" s="202"/>
      <c r="W111" s="32">
        <f t="shared" si="21"/>
        <v>0</v>
      </c>
      <c r="X111" s="32">
        <f t="shared" si="22"/>
        <v>0</v>
      </c>
      <c r="Y111" s="32">
        <f t="shared" si="24"/>
        <v>0</v>
      </c>
      <c r="Z111" s="202"/>
      <c r="AA111" s="32">
        <f>W111*(1-建設係数!V111)</f>
        <v>0</v>
      </c>
      <c r="AB111" s="32">
        <f>X111*(1-建設係数!V111)</f>
        <v>0</v>
      </c>
      <c r="AC111" s="32">
        <f t="shared" si="23"/>
        <v>0</v>
      </c>
      <c r="AD111" s="433">
        <f>(I111+K111+T111)*全国係数!H111/1000</f>
        <v>0</v>
      </c>
      <c r="AE111" s="433">
        <f>(I111+K111+T111)*全国係数!I111/1000</f>
        <v>0</v>
      </c>
    </row>
    <row r="112" spans="1:31">
      <c r="A112" s="17"/>
      <c r="B112" s="302">
        <v>691</v>
      </c>
      <c r="C112" s="303" t="s">
        <v>106</v>
      </c>
      <c r="D112" s="300"/>
      <c r="E112" s="283">
        <f>DATA!BO112</f>
        <v>0</v>
      </c>
      <c r="F112" s="309">
        <f>全国係数!D112</f>
        <v>0.98931102679186655</v>
      </c>
      <c r="G112" s="310">
        <f t="shared" si="20"/>
        <v>0</v>
      </c>
      <c r="H112" s="311">
        <f>建設係数!U112</f>
        <v>1.0259489910062567</v>
      </c>
      <c r="I112" s="300"/>
      <c r="J112" s="283">
        <f t="shared" si="14"/>
        <v>0</v>
      </c>
      <c r="K112" s="283">
        <v>0</v>
      </c>
      <c r="L112" s="283">
        <f t="shared" si="15"/>
        <v>0</v>
      </c>
      <c r="M112" s="311">
        <f>全国係数!E112+全国係数!F112</f>
        <v>0.34610231264175401</v>
      </c>
      <c r="N112" s="283">
        <f t="shared" si="16"/>
        <v>0</v>
      </c>
      <c r="O112" s="35"/>
      <c r="P112" s="17"/>
      <c r="Q112" s="311">
        <f>全国係数!G112</f>
        <v>3.3698100253240735E-5</v>
      </c>
      <c r="R112" s="283">
        <f t="shared" si="17"/>
        <v>0</v>
      </c>
      <c r="S112" s="283">
        <f t="shared" si="18"/>
        <v>0</v>
      </c>
      <c r="T112" s="283">
        <v>0</v>
      </c>
      <c r="U112" s="283">
        <f t="shared" si="19"/>
        <v>0</v>
      </c>
      <c r="V112" s="316"/>
      <c r="W112" s="283">
        <f t="shared" si="21"/>
        <v>0</v>
      </c>
      <c r="X112" s="283">
        <f t="shared" si="22"/>
        <v>0</v>
      </c>
      <c r="Y112" s="283">
        <f t="shared" si="24"/>
        <v>0</v>
      </c>
      <c r="Z112" s="316"/>
      <c r="AA112" s="283">
        <f>W112*(1-建設係数!V112)</f>
        <v>0</v>
      </c>
      <c r="AB112" s="283">
        <f>X112*(1-建設係数!V112)</f>
        <v>0</v>
      </c>
      <c r="AC112" s="283">
        <f t="shared" si="23"/>
        <v>0</v>
      </c>
      <c r="AD112" s="434">
        <f>(I112+K112+T112)*全国係数!H112/1000</f>
        <v>0</v>
      </c>
      <c r="AE112" s="434">
        <f>(I112+K112+T112)*全国係数!I112/1000</f>
        <v>0</v>
      </c>
    </row>
    <row r="113" spans="1:31">
      <c r="A113" s="17"/>
      <c r="B113" s="206">
        <v>700</v>
      </c>
      <c r="C113" s="304" t="s">
        <v>147</v>
      </c>
      <c r="D113" s="301"/>
      <c r="E113" s="39">
        <f>DATA!BO113</f>
        <v>0</v>
      </c>
      <c r="F113" s="320"/>
      <c r="G113" s="208">
        <f>SUM(G6:G112)</f>
        <v>0</v>
      </c>
      <c r="H113" s="321"/>
      <c r="I113" s="39">
        <f>SUM((I6:I112))</f>
        <v>0</v>
      </c>
      <c r="J113" s="39">
        <f>SUM((J6:J112))</f>
        <v>0</v>
      </c>
      <c r="K113" s="39">
        <f>SUM((K6:K112))</f>
        <v>0</v>
      </c>
      <c r="L113" s="39">
        <f>SUM((L6:L112))</f>
        <v>0</v>
      </c>
      <c r="M113" s="317"/>
      <c r="N113" s="39">
        <f>SUM((N6:N112))</f>
        <v>0</v>
      </c>
      <c r="O113" s="35"/>
      <c r="P113" s="17"/>
      <c r="Q113" s="211">
        <f>全国係数!G113</f>
        <v>1</v>
      </c>
      <c r="R113" s="39">
        <f t="shared" si="17"/>
        <v>0</v>
      </c>
      <c r="S113" s="39">
        <f>SUM((S6:S112))</f>
        <v>0</v>
      </c>
      <c r="T113" s="39">
        <f>SUM((T6:T112))</f>
        <v>0</v>
      </c>
      <c r="U113" s="39">
        <f>SUM((U6:U112))</f>
        <v>0</v>
      </c>
      <c r="V113" s="39">
        <f t="shared" ref="V113:AE113" si="25">SUM((V6:V112))</f>
        <v>0</v>
      </c>
      <c r="W113" s="39">
        <f t="shared" si="25"/>
        <v>0</v>
      </c>
      <c r="X113" s="39">
        <f t="shared" si="25"/>
        <v>0</v>
      </c>
      <c r="Y113" s="39">
        <f t="shared" si="25"/>
        <v>0</v>
      </c>
      <c r="Z113" s="39">
        <f t="shared" si="25"/>
        <v>0</v>
      </c>
      <c r="AA113" s="39">
        <f t="shared" si="25"/>
        <v>0</v>
      </c>
      <c r="AB113" s="39">
        <f t="shared" si="25"/>
        <v>0</v>
      </c>
      <c r="AC113" s="39">
        <f t="shared" si="25"/>
        <v>0</v>
      </c>
      <c r="AD113" s="435">
        <f t="shared" si="25"/>
        <v>0</v>
      </c>
      <c r="AE113" s="435">
        <f t="shared" si="25"/>
        <v>0</v>
      </c>
    </row>
    <row r="114" spans="1:31">
      <c r="A114" s="17"/>
      <c r="B114" s="307">
        <v>711</v>
      </c>
      <c r="C114" s="308" t="s">
        <v>148</v>
      </c>
      <c r="D114" s="207"/>
      <c r="E114" s="213">
        <f>DATA!BO114</f>
        <v>0</v>
      </c>
      <c r="F114" s="319"/>
      <c r="G114" s="313"/>
      <c r="H114" s="209"/>
      <c r="I114" s="210"/>
      <c r="J114" s="313"/>
      <c r="K114" s="313"/>
      <c r="L114" s="313"/>
      <c r="M114" s="314"/>
      <c r="N114" s="216" t="s">
        <v>506</v>
      </c>
      <c r="O114" s="312" t="s">
        <v>616</v>
      </c>
      <c r="P114" s="312" t="s">
        <v>508</v>
      </c>
      <c r="Q114" s="315"/>
      <c r="R114" s="313"/>
      <c r="S114" s="313"/>
      <c r="T114" s="313"/>
      <c r="U114" s="313"/>
      <c r="V114" s="313"/>
      <c r="W114" s="313"/>
      <c r="X114" s="313"/>
      <c r="Y114" s="313"/>
      <c r="Z114" s="313"/>
      <c r="AA114" s="313"/>
      <c r="AB114" s="313"/>
      <c r="AC114" s="313"/>
      <c r="AD114" s="313"/>
      <c r="AE114" s="313"/>
    </row>
    <row r="115" spans="1:31">
      <c r="A115" s="17"/>
      <c r="B115" s="305">
        <v>911</v>
      </c>
      <c r="C115" s="306" t="s">
        <v>149</v>
      </c>
      <c r="D115" s="212"/>
      <c r="E115" s="285">
        <f>DATA!BO115</f>
        <v>0</v>
      </c>
      <c r="F115" s="214"/>
      <c r="G115" s="215"/>
      <c r="H115" s="221">
        <f>建設係数!U113</f>
        <v>1.0487300386015164</v>
      </c>
      <c r="I115" s="178"/>
      <c r="J115" s="223">
        <f>(E115+E116)/H115</f>
        <v>0</v>
      </c>
      <c r="K115" s="215"/>
      <c r="L115" s="215"/>
      <c r="M115" s="215"/>
      <c r="N115" s="224">
        <f>J115</f>
        <v>0</v>
      </c>
      <c r="O115" s="225">
        <f>建設係数!N6</f>
        <v>0.97586327400455797</v>
      </c>
      <c r="P115" s="225">
        <f>建設係数!O6</f>
        <v>0.7647824966073471</v>
      </c>
      <c r="Q115" s="215"/>
      <c r="R115" s="215"/>
      <c r="S115" s="215"/>
      <c r="T115" s="215"/>
      <c r="U115" s="215"/>
      <c r="V115" s="215"/>
      <c r="W115" s="215"/>
      <c r="X115" s="215"/>
      <c r="Y115" s="215"/>
      <c r="Z115" s="215"/>
      <c r="AA115" s="215"/>
      <c r="AB115" s="215"/>
      <c r="AC115" s="215"/>
      <c r="AD115" s="215"/>
      <c r="AE115" s="215"/>
    </row>
    <row r="116" spans="1:31">
      <c r="A116" s="17"/>
      <c r="B116" s="217">
        <v>921</v>
      </c>
      <c r="C116" s="218" t="s">
        <v>150</v>
      </c>
      <c r="D116" s="219"/>
      <c r="E116" s="32">
        <f>DATA!BO116</f>
        <v>0</v>
      </c>
      <c r="F116" s="176"/>
      <c r="G116" s="220"/>
      <c r="I116" s="222"/>
      <c r="K116" s="176"/>
      <c r="L116" s="178"/>
      <c r="M116" s="175"/>
      <c r="N116" s="230" t="s">
        <v>509</v>
      </c>
      <c r="O116" s="230" t="s">
        <v>509</v>
      </c>
      <c r="P116" s="230" t="s">
        <v>509</v>
      </c>
      <c r="Q116" s="176"/>
      <c r="R116" s="178"/>
      <c r="S116" s="178"/>
      <c r="T116" s="178"/>
      <c r="U116" s="178"/>
      <c r="V116" s="178"/>
      <c r="W116" s="178"/>
      <c r="X116" s="178"/>
      <c r="Y116" s="178"/>
      <c r="Z116" s="178"/>
      <c r="AA116" s="178"/>
      <c r="AB116" s="178"/>
      <c r="AC116" s="178"/>
      <c r="AD116" s="178"/>
      <c r="AE116" s="178"/>
    </row>
    <row r="117" spans="1:31">
      <c r="A117" s="17"/>
      <c r="B117" s="217">
        <v>931</v>
      </c>
      <c r="C117" s="218" t="s">
        <v>151</v>
      </c>
      <c r="D117" s="226"/>
      <c r="E117" s="32">
        <f>DATA!BO117</f>
        <v>0</v>
      </c>
      <c r="F117" s="176"/>
      <c r="G117" s="178"/>
      <c r="H117" s="227"/>
      <c r="I117" s="228"/>
      <c r="J117" s="229"/>
      <c r="K117" s="178"/>
      <c r="L117" s="178"/>
      <c r="M117" s="178"/>
      <c r="N117" s="224">
        <f>N113+N115</f>
        <v>0</v>
      </c>
      <c r="O117" s="208">
        <f>N117*O115</f>
        <v>0</v>
      </c>
      <c r="P117" s="208">
        <f>O117*P115</f>
        <v>0</v>
      </c>
      <c r="Q117" s="178"/>
      <c r="R117" s="178"/>
      <c r="S117" s="178"/>
      <c r="T117" s="178"/>
      <c r="U117" s="178"/>
      <c r="V117" s="178"/>
      <c r="W117" s="178"/>
      <c r="X117" s="178"/>
      <c r="Y117" s="178"/>
      <c r="Z117" s="178"/>
      <c r="AA117" s="178"/>
      <c r="AB117" s="178"/>
      <c r="AC117" s="178"/>
      <c r="AD117" s="178"/>
      <c r="AE117" s="178"/>
    </row>
    <row r="118" spans="1:31">
      <c r="A118" s="17"/>
      <c r="B118" s="217">
        <v>932</v>
      </c>
      <c r="C118" s="218" t="s">
        <v>152</v>
      </c>
      <c r="D118" s="226"/>
      <c r="E118" s="32">
        <f>DATA!BO118</f>
        <v>0</v>
      </c>
      <c r="F118" s="231"/>
      <c r="G118" s="232"/>
      <c r="H118" s="178"/>
      <c r="I118" s="178"/>
      <c r="J118" s="178"/>
      <c r="K118" s="178"/>
      <c r="L118" s="178"/>
      <c r="M118" s="175"/>
      <c r="Q118" s="176"/>
      <c r="R118" s="178"/>
      <c r="S118" s="178"/>
      <c r="T118" s="178"/>
      <c r="U118" s="178"/>
      <c r="V118" s="178"/>
      <c r="W118" s="178"/>
      <c r="X118" s="178"/>
      <c r="Y118" s="178"/>
      <c r="Z118" s="178"/>
      <c r="AA118" s="178"/>
      <c r="AB118" s="178"/>
      <c r="AC118" s="178"/>
      <c r="AD118" s="178"/>
      <c r="AE118" s="178"/>
    </row>
    <row r="119" spans="1:31">
      <c r="A119" s="17"/>
      <c r="B119" s="217">
        <v>941</v>
      </c>
      <c r="C119" s="218" t="s">
        <v>153</v>
      </c>
      <c r="D119" s="226"/>
      <c r="E119" s="32">
        <f>DATA!BO119</f>
        <v>0</v>
      </c>
      <c r="F119" s="35"/>
      <c r="N119" s="40"/>
      <c r="O119" s="40"/>
      <c r="P119" s="40"/>
    </row>
    <row r="120" spans="1:31">
      <c r="A120" s="17"/>
      <c r="B120" s="217">
        <v>951</v>
      </c>
      <c r="C120" s="218" t="s">
        <v>154</v>
      </c>
      <c r="D120" s="226"/>
      <c r="E120" s="32">
        <f>DATA!BO120</f>
        <v>0</v>
      </c>
      <c r="F120" s="35"/>
    </row>
    <row r="121" spans="1:31">
      <c r="A121" s="17"/>
      <c r="B121" s="233"/>
      <c r="C121" s="234" t="s">
        <v>155</v>
      </c>
      <c r="D121" s="226"/>
      <c r="E121" s="199">
        <f>DATA!BO121</f>
        <v>0</v>
      </c>
      <c r="F121" s="35"/>
    </row>
    <row r="122" spans="1:31">
      <c r="A122" s="17"/>
      <c r="B122" s="235">
        <v>960</v>
      </c>
      <c r="C122" s="236" t="s">
        <v>156</v>
      </c>
      <c r="D122" s="226"/>
      <c r="E122" s="39">
        <f>DATA!BO122</f>
        <v>0</v>
      </c>
      <c r="F122" s="35"/>
    </row>
    <row r="123" spans="1:31">
      <c r="A123" s="17"/>
      <c r="B123" s="235">
        <v>970</v>
      </c>
      <c r="C123" s="236" t="s">
        <v>157</v>
      </c>
      <c r="D123" s="226"/>
      <c r="E123" s="39">
        <f>DATA!BO123</f>
        <v>0</v>
      </c>
      <c r="F123" s="35"/>
    </row>
    <row r="124" spans="1:31">
      <c r="B124" s="237"/>
      <c r="C124" s="237"/>
      <c r="D124" s="186"/>
      <c r="E124" s="40"/>
    </row>
    <row r="125" spans="1:31">
      <c r="B125" s="186"/>
      <c r="C125" s="186"/>
      <c r="D125" s="186"/>
    </row>
    <row r="126" spans="1:31">
      <c r="B126" s="186"/>
    </row>
  </sheetData>
  <sheetProtection sheet="1" objects="1" scenarios="1"/>
  <mergeCells count="31">
    <mergeCell ref="U2:U3"/>
    <mergeCell ref="V2:Y2"/>
    <mergeCell ref="Z2:AC2"/>
    <mergeCell ref="AD2:AD5"/>
    <mergeCell ref="AE2:AE5"/>
    <mergeCell ref="V3:V4"/>
    <mergeCell ref="W3:W4"/>
    <mergeCell ref="X3:X4"/>
    <mergeCell ref="Y3:Y4"/>
    <mergeCell ref="Z3:Z4"/>
    <mergeCell ref="AA3:AA4"/>
    <mergeCell ref="AB3:AB4"/>
    <mergeCell ref="AC3:AC4"/>
    <mergeCell ref="T2:T4"/>
    <mergeCell ref="I2:I3"/>
    <mergeCell ref="J2:J3"/>
    <mergeCell ref="K2:K4"/>
    <mergeCell ref="L2:L3"/>
    <mergeCell ref="M2:M4"/>
    <mergeCell ref="N2:N4"/>
    <mergeCell ref="O2:O4"/>
    <mergeCell ref="P2:P4"/>
    <mergeCell ref="Q2:Q4"/>
    <mergeCell ref="R2:R4"/>
    <mergeCell ref="S2:S4"/>
    <mergeCell ref="H2:H4"/>
    <mergeCell ref="B2:C5"/>
    <mergeCell ref="D2:D4"/>
    <mergeCell ref="E2:E4"/>
    <mergeCell ref="F2:F4"/>
    <mergeCell ref="G2:G4"/>
  </mergeCells>
  <phoneticPr fontId="4"/>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3300"/>
  </sheetPr>
  <dimension ref="A1:DJ196"/>
  <sheetViews>
    <sheetView showGridLines="0" showRowColHeaders="0" workbookViewId="0">
      <pane xSplit="3" ySplit="5" topLeftCell="D6" activePane="bottomRight" state="frozen"/>
      <selection pane="topRight" activeCell="D1" sqref="D1"/>
      <selection pane="bottomLeft" activeCell="A6" sqref="A6"/>
      <selection pane="bottomRight" activeCell="D6" sqref="D6"/>
    </sheetView>
  </sheetViews>
  <sheetFormatPr defaultColWidth="9" defaultRowHeight="13.5"/>
  <cols>
    <col min="1" max="1" width="1.625" style="8" customWidth="1"/>
    <col min="2" max="2" width="9" style="475"/>
    <col min="3" max="3" width="27.5" style="238" customWidth="1"/>
    <col min="4" max="67" width="12.625" style="8" customWidth="1"/>
    <col min="68" max="68" width="1.625" style="8" customWidth="1"/>
    <col min="69" max="72" width="12.625" style="8" customWidth="1"/>
    <col min="73" max="73" width="9" style="8"/>
    <col min="74" max="74" width="6.875" style="239" customWidth="1"/>
    <col min="75" max="75" width="5.625" style="162" customWidth="1"/>
    <col min="76" max="76" width="5.625" style="8" customWidth="1"/>
    <col min="77" max="77" width="32.625" style="8" customWidth="1"/>
    <col min="78" max="79" width="12.625" style="8" customWidth="1"/>
    <col min="80" max="80" width="12.625" style="178" customWidth="1"/>
    <col min="81" max="81" width="12.625" style="8" customWidth="1"/>
    <col min="82" max="82" width="4.5" style="8" hidden="1" customWidth="1"/>
    <col min="83" max="83" width="1.625" style="8" customWidth="1"/>
    <col min="84" max="85" width="5.625" style="162" customWidth="1"/>
    <col min="86" max="86" width="27" style="8" customWidth="1"/>
    <col min="87" max="90" width="12.625" style="8" customWidth="1"/>
    <col min="91" max="91" width="9" style="8"/>
    <col min="92" max="92" width="5.625" style="162" customWidth="1"/>
    <col min="93" max="93" width="5.625" style="455" customWidth="1"/>
    <col min="94" max="94" width="32.625" style="8" customWidth="1"/>
    <col min="95" max="96" width="12.625" style="8" customWidth="1"/>
    <col min="97" max="97" width="12.625" style="178" customWidth="1"/>
    <col min="98" max="98" width="12.625" style="8" customWidth="1"/>
    <col min="99" max="99" width="1.75" style="8" hidden="1" customWidth="1"/>
    <col min="100" max="100" width="1.625" style="8" customWidth="1"/>
    <col min="101" max="102" width="5.625" style="162" customWidth="1"/>
    <col min="103" max="103" width="27" style="8" customWidth="1"/>
    <col min="104" max="107" width="12.625" style="8" customWidth="1"/>
    <col min="108" max="108" width="1.625" style="8" customWidth="1"/>
    <col min="109" max="109" width="5.625" style="162" customWidth="1"/>
    <col min="110" max="110" width="27" style="8" customWidth="1"/>
    <col min="111" max="114" width="12.625" style="8" customWidth="1"/>
    <col min="115" max="16384" width="9" style="8"/>
  </cols>
  <sheetData>
    <row r="1" spans="1:114" ht="37.5" customHeight="1">
      <c r="B1" s="493"/>
      <c r="DC1" s="494" t="s">
        <v>658</v>
      </c>
      <c r="DE1" s="499">
        <f>IF(報告書!K4="39部門",1,2)</f>
        <v>1</v>
      </c>
      <c r="DJ1" s="494" t="str">
        <f>報告書!K2</f>
        <v>千円</v>
      </c>
    </row>
    <row r="2" spans="1:114" ht="16.5">
      <c r="A2" s="17"/>
      <c r="B2" s="796" t="s">
        <v>788</v>
      </c>
      <c r="C2" s="797"/>
      <c r="D2" s="348" t="s">
        <v>609</v>
      </c>
      <c r="E2" s="349"/>
      <c r="F2" s="349"/>
      <c r="G2" s="349"/>
      <c r="H2" s="368" t="s">
        <v>599</v>
      </c>
      <c r="I2" s="350"/>
      <c r="J2" s="350"/>
      <c r="K2" s="350"/>
      <c r="L2" s="350"/>
      <c r="M2" s="350"/>
      <c r="N2" s="350"/>
      <c r="O2" s="350"/>
      <c r="P2" s="350"/>
      <c r="Q2" s="350"/>
      <c r="R2" s="350"/>
      <c r="S2" s="350"/>
      <c r="T2" s="350"/>
      <c r="U2" s="350"/>
      <c r="V2" s="367" t="s">
        <v>587</v>
      </c>
      <c r="W2" s="351"/>
      <c r="X2" s="351"/>
      <c r="Y2" s="351"/>
      <c r="Z2" s="351"/>
      <c r="AA2" s="351"/>
      <c r="AB2" s="351"/>
      <c r="AC2" s="351"/>
      <c r="AD2" s="351"/>
      <c r="AE2" s="351"/>
      <c r="AF2" s="351"/>
      <c r="AG2" s="366" t="s">
        <v>565</v>
      </c>
      <c r="AH2" s="352"/>
      <c r="AI2" s="352"/>
      <c r="AJ2" s="352"/>
      <c r="AK2" s="352"/>
      <c r="AL2" s="352"/>
      <c r="AM2" s="352"/>
      <c r="AN2" s="352"/>
      <c r="AO2" s="352"/>
      <c r="AP2" s="352"/>
      <c r="AQ2" s="352"/>
      <c r="AR2" s="352"/>
      <c r="AS2" s="352"/>
      <c r="AT2" s="352"/>
      <c r="AU2" s="352"/>
      <c r="AV2" s="352"/>
      <c r="AW2" s="352"/>
      <c r="AX2" s="352"/>
      <c r="AY2" s="352"/>
      <c r="AZ2" s="352"/>
      <c r="BA2" s="352"/>
      <c r="BB2" s="365" t="s">
        <v>551</v>
      </c>
      <c r="BC2" s="353"/>
      <c r="BD2" s="353"/>
      <c r="BE2" s="353"/>
      <c r="BF2" s="353"/>
      <c r="BG2" s="353"/>
      <c r="BH2" s="353"/>
      <c r="BI2" s="353"/>
      <c r="BJ2" s="353"/>
      <c r="BK2" s="353"/>
      <c r="BL2" s="353"/>
      <c r="BM2" s="353"/>
      <c r="BN2" s="354"/>
      <c r="BO2" s="38"/>
      <c r="BP2" s="29"/>
      <c r="BQ2" s="786" t="s">
        <v>511</v>
      </c>
      <c r="BR2" s="787"/>
      <c r="BS2" s="787"/>
      <c r="BT2" s="788"/>
      <c r="BU2" s="29"/>
      <c r="BV2" s="789" t="s">
        <v>787</v>
      </c>
      <c r="BW2" s="792" t="s">
        <v>512</v>
      </c>
      <c r="BX2" s="794" t="s">
        <v>786</v>
      </c>
      <c r="BY2" s="794"/>
      <c r="BZ2" s="800" t="s">
        <v>513</v>
      </c>
      <c r="CA2" s="800" t="s">
        <v>514</v>
      </c>
      <c r="CB2" s="800" t="s">
        <v>515</v>
      </c>
      <c r="CC2" s="800" t="s">
        <v>496</v>
      </c>
      <c r="CD2" s="29"/>
      <c r="CE2" s="442"/>
      <c r="CF2" s="792" t="s">
        <v>516</v>
      </c>
      <c r="CG2" s="794" t="s">
        <v>786</v>
      </c>
      <c r="CH2" s="794"/>
      <c r="CI2" s="800" t="s">
        <v>513</v>
      </c>
      <c r="CJ2" s="800" t="s">
        <v>514</v>
      </c>
      <c r="CK2" s="800" t="s">
        <v>515</v>
      </c>
      <c r="CL2" s="800" t="s">
        <v>496</v>
      </c>
      <c r="CM2" s="35"/>
      <c r="CN2" s="802" t="s">
        <v>512</v>
      </c>
      <c r="CO2" s="804" t="s">
        <v>785</v>
      </c>
      <c r="CP2" s="805"/>
      <c r="CQ2" s="801" t="s">
        <v>513</v>
      </c>
      <c r="CR2" s="801" t="s">
        <v>514</v>
      </c>
      <c r="CS2" s="801" t="s">
        <v>515</v>
      </c>
      <c r="CT2" s="801" t="s">
        <v>496</v>
      </c>
      <c r="CU2" s="29"/>
      <c r="CV2" s="442"/>
      <c r="CW2" s="802" t="s">
        <v>512</v>
      </c>
      <c r="CX2" s="804" t="s">
        <v>785</v>
      </c>
      <c r="CY2" s="805"/>
      <c r="CZ2" s="801" t="s">
        <v>513</v>
      </c>
      <c r="DA2" s="801" t="s">
        <v>514</v>
      </c>
      <c r="DB2" s="801" t="s">
        <v>515</v>
      </c>
      <c r="DC2" s="801" t="s">
        <v>496</v>
      </c>
      <c r="DE2" s="807" t="str">
        <f>IF(DE1=1,"39部門分類","107部門分類")</f>
        <v>39部門分類</v>
      </c>
      <c r="DF2" s="807"/>
      <c r="DG2" s="801" t="s">
        <v>513</v>
      </c>
      <c r="DH2" s="801" t="s">
        <v>514</v>
      </c>
      <c r="DI2" s="801" t="s">
        <v>515</v>
      </c>
      <c r="DJ2" s="801" t="s">
        <v>496</v>
      </c>
    </row>
    <row r="3" spans="1:114" ht="51">
      <c r="A3" s="17"/>
      <c r="B3" s="798"/>
      <c r="C3" s="799"/>
      <c r="D3" s="355" t="s">
        <v>542</v>
      </c>
      <c r="E3" s="356" t="s">
        <v>118</v>
      </c>
      <c r="F3" s="356" t="s">
        <v>543</v>
      </c>
      <c r="G3" s="356" t="s">
        <v>544</v>
      </c>
      <c r="H3" s="357" t="s">
        <v>545</v>
      </c>
      <c r="I3" s="357" t="s">
        <v>108</v>
      </c>
      <c r="J3" s="358" t="s">
        <v>119</v>
      </c>
      <c r="K3" s="359" t="s">
        <v>120</v>
      </c>
      <c r="L3" s="360" t="s">
        <v>121</v>
      </c>
      <c r="M3" s="359" t="s">
        <v>600</v>
      </c>
      <c r="N3" s="359" t="s">
        <v>601</v>
      </c>
      <c r="O3" s="359" t="s">
        <v>602</v>
      </c>
      <c r="P3" s="359" t="s">
        <v>603</v>
      </c>
      <c r="Q3" s="359" t="s">
        <v>604</v>
      </c>
      <c r="R3" s="359" t="s">
        <v>605</v>
      </c>
      <c r="S3" s="359" t="s">
        <v>606</v>
      </c>
      <c r="T3" s="359" t="s">
        <v>607</v>
      </c>
      <c r="U3" s="359" t="s">
        <v>608</v>
      </c>
      <c r="V3" s="361" t="s">
        <v>588</v>
      </c>
      <c r="W3" s="361" t="s">
        <v>589</v>
      </c>
      <c r="X3" s="361" t="s">
        <v>590</v>
      </c>
      <c r="Y3" s="361" t="s">
        <v>591</v>
      </c>
      <c r="Z3" s="361" t="s">
        <v>592</v>
      </c>
      <c r="AA3" s="361" t="s">
        <v>593</v>
      </c>
      <c r="AB3" s="361" t="s">
        <v>594</v>
      </c>
      <c r="AC3" s="361" t="s">
        <v>595</v>
      </c>
      <c r="AD3" s="361" t="s">
        <v>596</v>
      </c>
      <c r="AE3" s="361" t="s">
        <v>597</v>
      </c>
      <c r="AF3" s="361" t="s">
        <v>598</v>
      </c>
      <c r="AG3" s="362" t="s">
        <v>566</v>
      </c>
      <c r="AH3" s="362" t="s">
        <v>567</v>
      </c>
      <c r="AI3" s="362" t="s">
        <v>568</v>
      </c>
      <c r="AJ3" s="362" t="s">
        <v>569</v>
      </c>
      <c r="AK3" s="362" t="s">
        <v>570</v>
      </c>
      <c r="AL3" s="362" t="s">
        <v>571</v>
      </c>
      <c r="AM3" s="362" t="s">
        <v>572</v>
      </c>
      <c r="AN3" s="362" t="s">
        <v>573</v>
      </c>
      <c r="AO3" s="362" t="s">
        <v>574</v>
      </c>
      <c r="AP3" s="362" t="s">
        <v>575</v>
      </c>
      <c r="AQ3" s="362" t="s">
        <v>576</v>
      </c>
      <c r="AR3" s="362" t="s">
        <v>577</v>
      </c>
      <c r="AS3" s="362" t="s">
        <v>578</v>
      </c>
      <c r="AT3" s="362" t="s">
        <v>579</v>
      </c>
      <c r="AU3" s="362" t="s">
        <v>580</v>
      </c>
      <c r="AV3" s="362" t="s">
        <v>581</v>
      </c>
      <c r="AW3" s="362" t="s">
        <v>582</v>
      </c>
      <c r="AX3" s="362" t="s">
        <v>583</v>
      </c>
      <c r="AY3" s="362" t="s">
        <v>584</v>
      </c>
      <c r="AZ3" s="362" t="s">
        <v>585</v>
      </c>
      <c r="BA3" s="362" t="s">
        <v>586</v>
      </c>
      <c r="BB3" s="363" t="s">
        <v>552</v>
      </c>
      <c r="BC3" s="363" t="s">
        <v>553</v>
      </c>
      <c r="BD3" s="363" t="s">
        <v>554</v>
      </c>
      <c r="BE3" s="363" t="s">
        <v>555</v>
      </c>
      <c r="BF3" s="363" t="s">
        <v>556</v>
      </c>
      <c r="BG3" s="363" t="s">
        <v>557</v>
      </c>
      <c r="BH3" s="363" t="s">
        <v>558</v>
      </c>
      <c r="BI3" s="363" t="s">
        <v>559</v>
      </c>
      <c r="BJ3" s="363" t="s">
        <v>560</v>
      </c>
      <c r="BK3" s="363" t="s">
        <v>561</v>
      </c>
      <c r="BL3" s="363" t="s">
        <v>562</v>
      </c>
      <c r="BM3" s="363" t="s">
        <v>563</v>
      </c>
      <c r="BN3" s="364" t="s">
        <v>564</v>
      </c>
      <c r="BO3" s="281" t="s">
        <v>517</v>
      </c>
      <c r="BP3" s="29"/>
      <c r="BQ3" s="345" t="s">
        <v>382</v>
      </c>
      <c r="BR3" s="346" t="s">
        <v>118</v>
      </c>
      <c r="BS3" s="346" t="s">
        <v>409</v>
      </c>
      <c r="BT3" s="347" t="s">
        <v>431</v>
      </c>
      <c r="BU3" s="29"/>
      <c r="BV3" s="790"/>
      <c r="BW3" s="792"/>
      <c r="BX3" s="794"/>
      <c r="BY3" s="794"/>
      <c r="BZ3" s="800"/>
      <c r="CA3" s="800" t="s">
        <v>518</v>
      </c>
      <c r="CB3" s="800" t="s">
        <v>519</v>
      </c>
      <c r="CC3" s="800" t="s">
        <v>520</v>
      </c>
      <c r="CD3" s="29"/>
      <c r="CE3" s="442"/>
      <c r="CF3" s="792"/>
      <c r="CG3" s="794"/>
      <c r="CH3" s="794"/>
      <c r="CI3" s="800"/>
      <c r="CJ3" s="800" t="s">
        <v>521</v>
      </c>
      <c r="CK3" s="800" t="s">
        <v>522</v>
      </c>
      <c r="CL3" s="800" t="s">
        <v>523</v>
      </c>
      <c r="CM3" s="35"/>
      <c r="CN3" s="802"/>
      <c r="CO3" s="805"/>
      <c r="CP3" s="805"/>
      <c r="CQ3" s="801"/>
      <c r="CR3" s="801" t="s">
        <v>518</v>
      </c>
      <c r="CS3" s="801" t="s">
        <v>519</v>
      </c>
      <c r="CT3" s="801" t="s">
        <v>520</v>
      </c>
      <c r="CU3" s="29"/>
      <c r="CV3" s="442"/>
      <c r="CW3" s="802"/>
      <c r="CX3" s="805"/>
      <c r="CY3" s="805"/>
      <c r="CZ3" s="801"/>
      <c r="DA3" s="801" t="s">
        <v>518</v>
      </c>
      <c r="DB3" s="801" t="s">
        <v>519</v>
      </c>
      <c r="DC3" s="801" t="s">
        <v>520</v>
      </c>
      <c r="DE3" s="807"/>
      <c r="DF3" s="807"/>
      <c r="DG3" s="801"/>
      <c r="DH3" s="801"/>
      <c r="DI3" s="801"/>
      <c r="DJ3" s="801" t="s">
        <v>520</v>
      </c>
    </row>
    <row r="4" spans="1:114" ht="16.5">
      <c r="A4" s="17"/>
      <c r="B4" s="632"/>
      <c r="C4" s="633" t="s">
        <v>540</v>
      </c>
      <c r="D4" s="286">
        <v>1</v>
      </c>
      <c r="E4" s="287">
        <v>2</v>
      </c>
      <c r="F4" s="286">
        <v>3</v>
      </c>
      <c r="G4" s="287">
        <v>4</v>
      </c>
      <c r="H4" s="286">
        <v>5</v>
      </c>
      <c r="I4" s="287">
        <v>6</v>
      </c>
      <c r="J4" s="286">
        <v>7</v>
      </c>
      <c r="K4" s="287">
        <v>8</v>
      </c>
      <c r="L4" s="286">
        <v>9</v>
      </c>
      <c r="M4" s="287">
        <v>10</v>
      </c>
      <c r="N4" s="286">
        <v>11</v>
      </c>
      <c r="O4" s="287">
        <v>12</v>
      </c>
      <c r="P4" s="286">
        <v>13</v>
      </c>
      <c r="Q4" s="287">
        <v>14</v>
      </c>
      <c r="R4" s="286">
        <v>15</v>
      </c>
      <c r="S4" s="287">
        <v>16</v>
      </c>
      <c r="T4" s="286">
        <v>17</v>
      </c>
      <c r="U4" s="287">
        <v>18</v>
      </c>
      <c r="V4" s="286">
        <v>19</v>
      </c>
      <c r="W4" s="287">
        <v>20</v>
      </c>
      <c r="X4" s="286">
        <v>21</v>
      </c>
      <c r="Y4" s="287">
        <v>22</v>
      </c>
      <c r="Z4" s="286">
        <v>23</v>
      </c>
      <c r="AA4" s="287">
        <v>24</v>
      </c>
      <c r="AB4" s="286">
        <v>25</v>
      </c>
      <c r="AC4" s="287">
        <v>26</v>
      </c>
      <c r="AD4" s="286">
        <v>27</v>
      </c>
      <c r="AE4" s="287">
        <v>28</v>
      </c>
      <c r="AF4" s="286">
        <v>29</v>
      </c>
      <c r="AG4" s="287">
        <v>30</v>
      </c>
      <c r="AH4" s="286">
        <v>31</v>
      </c>
      <c r="AI4" s="287">
        <v>32</v>
      </c>
      <c r="AJ4" s="286">
        <v>33</v>
      </c>
      <c r="AK4" s="287">
        <v>34</v>
      </c>
      <c r="AL4" s="286">
        <v>35</v>
      </c>
      <c r="AM4" s="287">
        <v>36</v>
      </c>
      <c r="AN4" s="286">
        <v>37</v>
      </c>
      <c r="AO4" s="287">
        <v>38</v>
      </c>
      <c r="AP4" s="286">
        <v>39</v>
      </c>
      <c r="AQ4" s="287">
        <v>40</v>
      </c>
      <c r="AR4" s="286">
        <v>41</v>
      </c>
      <c r="AS4" s="287">
        <v>42</v>
      </c>
      <c r="AT4" s="286">
        <v>43</v>
      </c>
      <c r="AU4" s="287">
        <v>44</v>
      </c>
      <c r="AV4" s="286">
        <v>45</v>
      </c>
      <c r="AW4" s="287">
        <v>46</v>
      </c>
      <c r="AX4" s="286">
        <v>47</v>
      </c>
      <c r="AY4" s="287">
        <v>48</v>
      </c>
      <c r="AZ4" s="286">
        <v>49</v>
      </c>
      <c r="BA4" s="287">
        <v>50</v>
      </c>
      <c r="BB4" s="286">
        <v>51</v>
      </c>
      <c r="BC4" s="287">
        <v>52</v>
      </c>
      <c r="BD4" s="286">
        <v>53</v>
      </c>
      <c r="BE4" s="287">
        <v>54</v>
      </c>
      <c r="BF4" s="286">
        <v>55</v>
      </c>
      <c r="BG4" s="287">
        <v>56</v>
      </c>
      <c r="BH4" s="286">
        <v>57</v>
      </c>
      <c r="BI4" s="287">
        <v>58</v>
      </c>
      <c r="BJ4" s="286">
        <v>59</v>
      </c>
      <c r="BK4" s="287">
        <v>60</v>
      </c>
      <c r="BL4" s="286">
        <v>61</v>
      </c>
      <c r="BM4" s="287">
        <v>62</v>
      </c>
      <c r="BN4" s="286">
        <v>63</v>
      </c>
      <c r="BO4" s="279"/>
      <c r="BP4" s="29"/>
      <c r="BU4" s="29"/>
      <c r="BV4" s="790"/>
      <c r="BW4" s="792"/>
      <c r="BX4" s="794"/>
      <c r="BY4" s="794"/>
      <c r="BZ4" s="626">
        <f>建設係数!$J$6</f>
        <v>2024</v>
      </c>
      <c r="CA4" s="626">
        <f>建設係数!$J$6</f>
        <v>2024</v>
      </c>
      <c r="CB4" s="626">
        <f>建設係数!$J$6</f>
        <v>2024</v>
      </c>
      <c r="CC4" s="626">
        <f>建設係数!$J$6</f>
        <v>2024</v>
      </c>
      <c r="CD4" s="29"/>
      <c r="CE4" s="442"/>
      <c r="CF4" s="792"/>
      <c r="CG4" s="794"/>
      <c r="CH4" s="794"/>
      <c r="CI4" s="626">
        <f>建設係数!$J$6</f>
        <v>2024</v>
      </c>
      <c r="CJ4" s="626">
        <f>建設係数!$J$6</f>
        <v>2024</v>
      </c>
      <c r="CK4" s="626">
        <f>建設係数!$J$6</f>
        <v>2024</v>
      </c>
      <c r="CL4" s="626">
        <f>建設係数!$J$6</f>
        <v>2024</v>
      </c>
      <c r="CM4" s="35"/>
      <c r="CN4" s="802"/>
      <c r="CO4" s="805"/>
      <c r="CP4" s="805"/>
      <c r="CQ4" s="629">
        <f>建設係数!$J$6</f>
        <v>2024</v>
      </c>
      <c r="CR4" s="629">
        <f>建設係数!$J$6</f>
        <v>2024</v>
      </c>
      <c r="CS4" s="629">
        <f>建設係数!$J$6</f>
        <v>2024</v>
      </c>
      <c r="CT4" s="629">
        <f>建設係数!$J$6</f>
        <v>2024</v>
      </c>
      <c r="CU4" s="29"/>
      <c r="CV4" s="442"/>
      <c r="CW4" s="802"/>
      <c r="CX4" s="805"/>
      <c r="CY4" s="805"/>
      <c r="CZ4" s="629">
        <f>建設係数!$J$6</f>
        <v>2024</v>
      </c>
      <c r="DA4" s="629">
        <f>建設係数!$J$6</f>
        <v>2024</v>
      </c>
      <c r="DB4" s="629">
        <f>建設係数!$J$6</f>
        <v>2024</v>
      </c>
      <c r="DC4" s="629">
        <f>建設係数!$J$6</f>
        <v>2024</v>
      </c>
      <c r="DE4" s="807"/>
      <c r="DF4" s="807"/>
      <c r="DG4" s="636">
        <f>建設係数!$J$6</f>
        <v>2024</v>
      </c>
      <c r="DH4" s="636">
        <f>建設係数!$J$6</f>
        <v>2024</v>
      </c>
      <c r="DI4" s="636">
        <f>建設係数!$J$6</f>
        <v>2024</v>
      </c>
      <c r="DJ4" s="636">
        <f>建設係数!$J$6</f>
        <v>2024</v>
      </c>
    </row>
    <row r="5" spans="1:114" ht="16.5">
      <c r="A5" s="17"/>
      <c r="B5" s="632"/>
      <c r="C5" s="634" t="s">
        <v>541</v>
      </c>
      <c r="D5" s="278">
        <v>1</v>
      </c>
      <c r="E5" s="278">
        <v>2</v>
      </c>
      <c r="F5" s="278">
        <v>3</v>
      </c>
      <c r="G5" s="278">
        <v>4</v>
      </c>
      <c r="H5" s="278">
        <v>1</v>
      </c>
      <c r="I5" s="278">
        <v>1</v>
      </c>
      <c r="J5" s="278">
        <v>2</v>
      </c>
      <c r="K5" s="278">
        <v>2</v>
      </c>
      <c r="L5" s="278">
        <v>2</v>
      </c>
      <c r="M5" s="278">
        <v>3</v>
      </c>
      <c r="N5" s="278">
        <v>3</v>
      </c>
      <c r="O5" s="278">
        <v>3</v>
      </c>
      <c r="P5" s="278">
        <v>4</v>
      </c>
      <c r="Q5" s="278">
        <v>4</v>
      </c>
      <c r="R5" s="278">
        <v>4</v>
      </c>
      <c r="S5" s="278">
        <v>4</v>
      </c>
      <c r="T5" s="278">
        <v>4</v>
      </c>
      <c r="U5" s="278">
        <v>4</v>
      </c>
      <c r="V5" s="278">
        <v>1</v>
      </c>
      <c r="W5" s="278">
        <v>1</v>
      </c>
      <c r="X5" s="278">
        <v>1</v>
      </c>
      <c r="Y5" s="278">
        <v>1</v>
      </c>
      <c r="Z5" s="278">
        <v>3</v>
      </c>
      <c r="AA5" s="278">
        <v>3</v>
      </c>
      <c r="AB5" s="278">
        <v>3</v>
      </c>
      <c r="AC5" s="278">
        <v>3</v>
      </c>
      <c r="AD5" s="278">
        <v>3</v>
      </c>
      <c r="AE5" s="278">
        <v>3</v>
      </c>
      <c r="AF5" s="278">
        <v>3</v>
      </c>
      <c r="AG5" s="278">
        <v>1</v>
      </c>
      <c r="AH5" s="278">
        <v>1</v>
      </c>
      <c r="AI5" s="278">
        <v>1</v>
      </c>
      <c r="AJ5" s="278">
        <v>1</v>
      </c>
      <c r="AK5" s="278">
        <v>1</v>
      </c>
      <c r="AL5" s="278">
        <v>1</v>
      </c>
      <c r="AM5" s="278">
        <v>1</v>
      </c>
      <c r="AN5" s="278">
        <v>1</v>
      </c>
      <c r="AO5" s="278">
        <v>1</v>
      </c>
      <c r="AP5" s="278">
        <v>1</v>
      </c>
      <c r="AQ5" s="278">
        <v>1</v>
      </c>
      <c r="AR5" s="278">
        <v>1</v>
      </c>
      <c r="AS5" s="278">
        <v>1</v>
      </c>
      <c r="AT5" s="278">
        <v>1</v>
      </c>
      <c r="AU5" s="278">
        <v>1</v>
      </c>
      <c r="AV5" s="278">
        <v>1</v>
      </c>
      <c r="AW5" s="278">
        <v>3</v>
      </c>
      <c r="AX5" s="278">
        <v>3</v>
      </c>
      <c r="AY5" s="278">
        <v>3</v>
      </c>
      <c r="AZ5" s="278">
        <v>3</v>
      </c>
      <c r="BA5" s="278">
        <v>3</v>
      </c>
      <c r="BB5" s="278">
        <v>1</v>
      </c>
      <c r="BC5" s="278">
        <v>1</v>
      </c>
      <c r="BD5" s="278">
        <v>1</v>
      </c>
      <c r="BE5" s="278">
        <v>1</v>
      </c>
      <c r="BF5" s="278">
        <v>3</v>
      </c>
      <c r="BG5" s="278">
        <v>3</v>
      </c>
      <c r="BH5" s="278">
        <v>3</v>
      </c>
      <c r="BI5" s="278">
        <v>3</v>
      </c>
      <c r="BJ5" s="278">
        <v>3</v>
      </c>
      <c r="BK5" s="278">
        <v>3</v>
      </c>
      <c r="BL5" s="278">
        <v>3</v>
      </c>
      <c r="BM5" s="278">
        <v>3</v>
      </c>
      <c r="BN5" s="278">
        <v>3</v>
      </c>
      <c r="BO5" s="280"/>
      <c r="BP5" s="35"/>
      <c r="BQ5" s="277">
        <v>1</v>
      </c>
      <c r="BR5" s="277">
        <v>2</v>
      </c>
      <c r="BS5" s="277">
        <v>3</v>
      </c>
      <c r="BT5" s="277">
        <v>4</v>
      </c>
      <c r="BU5" s="17"/>
      <c r="BV5" s="791"/>
      <c r="BW5" s="793"/>
      <c r="BX5" s="795"/>
      <c r="BY5" s="795"/>
      <c r="BZ5" s="627"/>
      <c r="CA5" s="627"/>
      <c r="CB5" s="627"/>
      <c r="CC5" s="628"/>
      <c r="CD5" s="29"/>
      <c r="CE5" s="442"/>
      <c r="CF5" s="793"/>
      <c r="CG5" s="795"/>
      <c r="CH5" s="795"/>
      <c r="CI5" s="627"/>
      <c r="CJ5" s="627"/>
      <c r="CK5" s="627"/>
      <c r="CL5" s="628"/>
      <c r="CM5" s="35"/>
      <c r="CN5" s="803"/>
      <c r="CO5" s="806"/>
      <c r="CP5" s="806"/>
      <c r="CQ5" s="630"/>
      <c r="CR5" s="630"/>
      <c r="CS5" s="630"/>
      <c r="CT5" s="631"/>
      <c r="CU5" s="29"/>
      <c r="CV5" s="442"/>
      <c r="CW5" s="803"/>
      <c r="CX5" s="806"/>
      <c r="CY5" s="806"/>
      <c r="CZ5" s="630"/>
      <c r="DA5" s="630"/>
      <c r="DB5" s="630"/>
      <c r="DC5" s="631"/>
      <c r="DE5" s="808"/>
      <c r="DF5" s="808"/>
      <c r="DG5" s="635"/>
      <c r="DH5" s="635"/>
      <c r="DI5" s="635"/>
      <c r="DJ5" s="635"/>
    </row>
    <row r="6" spans="1:114">
      <c r="A6" s="17"/>
      <c r="B6" s="456">
        <v>11</v>
      </c>
      <c r="C6" s="240" t="s">
        <v>0</v>
      </c>
      <c r="D6" s="32">
        <f>建設係数!W6*D$123</f>
        <v>0</v>
      </c>
      <c r="E6" s="32">
        <f>建設係数!X6*E$123</f>
        <v>0</v>
      </c>
      <c r="F6" s="32">
        <f>建設係数!Y6*F$123</f>
        <v>0</v>
      </c>
      <c r="G6" s="32">
        <f>建設係数!Z6*G$123</f>
        <v>0</v>
      </c>
      <c r="H6" s="32">
        <f>建設係数!AA6*H$123</f>
        <v>0</v>
      </c>
      <c r="I6" s="32">
        <f>建設係数!AB6*I$123</f>
        <v>0</v>
      </c>
      <c r="J6" s="32">
        <f>建設係数!AC6*J$123</f>
        <v>0</v>
      </c>
      <c r="K6" s="32">
        <f>建設係数!AD6*K$123</f>
        <v>0</v>
      </c>
      <c r="L6" s="32">
        <f>建設係数!AE6*L$123</f>
        <v>0</v>
      </c>
      <c r="M6" s="32">
        <f>建設係数!AF6*M$123</f>
        <v>0</v>
      </c>
      <c r="N6" s="32">
        <f>建設係数!AG6*N$123</f>
        <v>0</v>
      </c>
      <c r="O6" s="32">
        <f>建設係数!AH6*O$123</f>
        <v>0</v>
      </c>
      <c r="P6" s="32">
        <f>建設係数!AI6*P$123</f>
        <v>0</v>
      </c>
      <c r="Q6" s="32">
        <f>建設係数!AJ6*Q$123</f>
        <v>0</v>
      </c>
      <c r="R6" s="32">
        <f>建設係数!AK6*R$123</f>
        <v>0</v>
      </c>
      <c r="S6" s="32">
        <f>建設係数!AL6*S$123</f>
        <v>0</v>
      </c>
      <c r="T6" s="32">
        <f>建設係数!AM6*T$123</f>
        <v>0</v>
      </c>
      <c r="U6" s="32">
        <f>建設係数!AN6*U$123</f>
        <v>0</v>
      </c>
      <c r="V6" s="32">
        <f>建設係数!AO6*V$123</f>
        <v>0</v>
      </c>
      <c r="W6" s="32">
        <f>建設係数!AP6*W$123</f>
        <v>0</v>
      </c>
      <c r="X6" s="32">
        <f>建設係数!AQ6*X$123</f>
        <v>0</v>
      </c>
      <c r="Y6" s="32">
        <f>建設係数!AR6*Y$123</f>
        <v>0</v>
      </c>
      <c r="Z6" s="32">
        <f>建設係数!AS6*Z$123</f>
        <v>0</v>
      </c>
      <c r="AA6" s="32">
        <f>建設係数!AT6*AA$123</f>
        <v>0</v>
      </c>
      <c r="AB6" s="32">
        <f>建設係数!AU6*AB$123</f>
        <v>0</v>
      </c>
      <c r="AC6" s="32">
        <f>建設係数!AV6*AC$123</f>
        <v>0</v>
      </c>
      <c r="AD6" s="32">
        <f>建設係数!AW6*AD$123</f>
        <v>0</v>
      </c>
      <c r="AE6" s="32">
        <f>建設係数!AX6*AE$123</f>
        <v>0</v>
      </c>
      <c r="AF6" s="32">
        <f>建設係数!AY6*AF$123</f>
        <v>0</v>
      </c>
      <c r="AG6" s="32">
        <f>建設係数!AZ6*AG$123</f>
        <v>0</v>
      </c>
      <c r="AH6" s="32">
        <f>建設係数!BA6*AH$123</f>
        <v>0</v>
      </c>
      <c r="AI6" s="32">
        <f>建設係数!BB6*AI$123</f>
        <v>0</v>
      </c>
      <c r="AJ6" s="32">
        <f>建設係数!BC6*AJ$123</f>
        <v>0</v>
      </c>
      <c r="AK6" s="32">
        <f>建設係数!BD6*AK$123</f>
        <v>0</v>
      </c>
      <c r="AL6" s="32">
        <f>建設係数!BE6*AL$123</f>
        <v>0</v>
      </c>
      <c r="AM6" s="32">
        <f>建設係数!BF6*AM$123</f>
        <v>0</v>
      </c>
      <c r="AN6" s="32">
        <f>建設係数!BG6*AN$123</f>
        <v>0</v>
      </c>
      <c r="AO6" s="32">
        <f>建設係数!BH6*AO$123</f>
        <v>0</v>
      </c>
      <c r="AP6" s="32">
        <f>建設係数!BI6*AP$123</f>
        <v>0</v>
      </c>
      <c r="AQ6" s="32">
        <f>建設係数!BJ6*AQ$123</f>
        <v>0</v>
      </c>
      <c r="AR6" s="32">
        <f>建設係数!BK6*AR$123</f>
        <v>0</v>
      </c>
      <c r="AS6" s="32">
        <f>建設係数!BL6*AS$123</f>
        <v>0</v>
      </c>
      <c r="AT6" s="32">
        <f>建設係数!BM6*AT$123</f>
        <v>0</v>
      </c>
      <c r="AU6" s="32">
        <f>建設係数!BN6*AU$123</f>
        <v>0</v>
      </c>
      <c r="AV6" s="32">
        <f>建設係数!BO6*AV$123</f>
        <v>0</v>
      </c>
      <c r="AW6" s="32">
        <f>建設係数!BP6*AW$123</f>
        <v>0</v>
      </c>
      <c r="AX6" s="32">
        <f>建設係数!BQ6*AX$123</f>
        <v>0</v>
      </c>
      <c r="AY6" s="32">
        <f>建設係数!BR6*AY$123</f>
        <v>0</v>
      </c>
      <c r="AZ6" s="32">
        <f>建設係数!BS6*AZ$123</f>
        <v>0</v>
      </c>
      <c r="BA6" s="32">
        <f>建設係数!BT6*BA$123</f>
        <v>0</v>
      </c>
      <c r="BB6" s="32">
        <f>建設係数!BU6*BB$123</f>
        <v>0</v>
      </c>
      <c r="BC6" s="32">
        <f>建設係数!BV6*BC$123</f>
        <v>0</v>
      </c>
      <c r="BD6" s="32">
        <f>建設係数!BW6*BD$123</f>
        <v>0</v>
      </c>
      <c r="BE6" s="32">
        <f>建設係数!BX6*BE$123</f>
        <v>0</v>
      </c>
      <c r="BF6" s="32">
        <f>建設係数!BY6*BF$123</f>
        <v>0</v>
      </c>
      <c r="BG6" s="32">
        <f>建設係数!BZ6*BG$123</f>
        <v>0</v>
      </c>
      <c r="BH6" s="32">
        <f>建設係数!CA6*BH$123</f>
        <v>0</v>
      </c>
      <c r="BI6" s="32">
        <f>建設係数!CB6*BI$123</f>
        <v>0</v>
      </c>
      <c r="BJ6" s="32">
        <f>建設係数!CC6*BJ$123</f>
        <v>0</v>
      </c>
      <c r="BK6" s="32">
        <f>建設係数!CD6*BK$123</f>
        <v>0</v>
      </c>
      <c r="BL6" s="32">
        <f>建設係数!CE6*BL$123</f>
        <v>0</v>
      </c>
      <c r="BM6" s="32">
        <f>建設係数!CF6*BM$123</f>
        <v>0</v>
      </c>
      <c r="BN6" s="32">
        <f>建設係数!CG6*BN$123</f>
        <v>0</v>
      </c>
      <c r="BO6" s="32">
        <f>SUM(D6:BN6)</f>
        <v>0</v>
      </c>
      <c r="BP6" s="35"/>
      <c r="BU6" s="17"/>
      <c r="BV6" s="241">
        <v>1</v>
      </c>
      <c r="BW6" s="30">
        <f t="shared" ref="BW6:BW40" si="0">RANK(CD6,$CD$6:$CD$40)</f>
        <v>1</v>
      </c>
      <c r="BX6" s="242">
        <v>1</v>
      </c>
      <c r="BY6" s="243" t="s">
        <v>623</v>
      </c>
      <c r="BZ6" s="243">
        <f>SUMIF($BV$6:$BV$112,$BX6,埼玉波及!V$6:V$112)</f>
        <v>0</v>
      </c>
      <c r="CA6" s="244">
        <f>SUMIF($BV$6:$BV$112,$BX6,埼玉波及!W$6:W$112)</f>
        <v>0</v>
      </c>
      <c r="CB6" s="244">
        <f>SUMIF($BV$6:$BV$112,$BX6,埼玉波及!X$6:X$112)</f>
        <v>0</v>
      </c>
      <c r="CC6" s="32">
        <f>SUM(BZ6:CB6)</f>
        <v>0</v>
      </c>
      <c r="CD6" s="454">
        <f>CC6+(1000-BX6)*0.0000001</f>
        <v>9.9899999999999989E-5</v>
      </c>
      <c r="CE6" s="442"/>
      <c r="CF6" s="30">
        <v>1</v>
      </c>
      <c r="CG6" s="241">
        <f>VLOOKUP($CF6,$BW$6:$CC$42,2,0)</f>
        <v>1</v>
      </c>
      <c r="CH6" s="245" t="str">
        <f>VLOOKUP($CF6,$BW$6:$CC$42,3,0)</f>
        <v>農林漁業</v>
      </c>
      <c r="CI6" s="244">
        <f>VLOOKUP($CF6,$BW$6:$CC$42,4,0)</f>
        <v>0</v>
      </c>
      <c r="CJ6" s="244">
        <f>VLOOKUP($CF6,$BW$6:$CC$42,5,0)</f>
        <v>0</v>
      </c>
      <c r="CK6" s="244">
        <f>VLOOKUP($CF6,$BW$6:$CC$42,6,0)</f>
        <v>0</v>
      </c>
      <c r="CL6" s="244">
        <f>VLOOKUP($CF6,$BW$6:$CC$42,7,0)</f>
        <v>0</v>
      </c>
      <c r="CM6" s="35"/>
      <c r="CN6" s="30">
        <f t="shared" ref="CN6:CN37" si="1">RANK(CU6,$CU$6:$CU$108,0)</f>
        <v>1</v>
      </c>
      <c r="CO6" s="456">
        <v>11</v>
      </c>
      <c r="CP6" s="240" t="s">
        <v>0</v>
      </c>
      <c r="CQ6" s="451">
        <f>埼玉波及!V6</f>
        <v>0</v>
      </c>
      <c r="CR6" s="451">
        <f>埼玉波及!W6</f>
        <v>0</v>
      </c>
      <c r="CS6" s="451">
        <f>埼玉波及!X6</f>
        <v>0</v>
      </c>
      <c r="CT6" s="451">
        <f>埼玉波及!Y6</f>
        <v>0</v>
      </c>
      <c r="CU6" s="454">
        <f>CT6+(1000-CO6)*0.0000001</f>
        <v>9.8899999999999992E-5</v>
      </c>
      <c r="CV6" s="442"/>
      <c r="CW6" s="30">
        <v>1</v>
      </c>
      <c r="CX6" s="89">
        <f>VLOOKUP($CW6,$CN$6:$CS$108,2,0)</f>
        <v>11</v>
      </c>
      <c r="CY6" s="476" t="str">
        <f>VLOOKUP($CW6,$CN$6:$CS$108,3,0)</f>
        <v>耕種農業</v>
      </c>
      <c r="CZ6" s="453">
        <f>VLOOKUP($CW6,$CN$6:$CS$108,4,0)</f>
        <v>0</v>
      </c>
      <c r="DA6" s="453">
        <f>VLOOKUP($CW6,$CN$6:$CS$108,5,0)</f>
        <v>0</v>
      </c>
      <c r="DB6" s="453">
        <f>VLOOKUP($CW6,$CN$6:$CS$108,6,0)</f>
        <v>0</v>
      </c>
      <c r="DC6" s="244">
        <f>SUM(CZ6:DB6)</f>
        <v>0</v>
      </c>
      <c r="DE6" s="89">
        <f>IF($DE$1=1,CG6,CX6)</f>
        <v>1</v>
      </c>
      <c r="DF6" s="476" t="str">
        <f t="shared" ref="DF6:DF15" si="2">IF($DE$1=1,CH6,CY6)</f>
        <v>農林漁業</v>
      </c>
      <c r="DG6" s="453">
        <f>IF($DE$1=1,CI6/建設係数!$G$11*1000,CZ6/建設係数!$G$11*1000)</f>
        <v>0</v>
      </c>
      <c r="DH6" s="453">
        <f>IF($DE$1=1,CJ6/建設係数!$G$11*1000,DA6/建設係数!$G$11*1000)</f>
        <v>0</v>
      </c>
      <c r="DI6" s="453">
        <f>IF($DE$1=1,CK6/建設係数!$G$11*1000,DB6/建設係数!$G$11*1000)</f>
        <v>0</v>
      </c>
      <c r="DJ6" s="244">
        <f>IF($DE$1=1,CL6/建設係数!$G$11*1000,DC6/建設係数!$G$11*1000)</f>
        <v>0</v>
      </c>
    </row>
    <row r="7" spans="1:114">
      <c r="A7" s="17"/>
      <c r="B7" s="456">
        <v>12</v>
      </c>
      <c r="C7" s="240" t="s">
        <v>1</v>
      </c>
      <c r="D7" s="32">
        <f>建設係数!W7*D$123</f>
        <v>0</v>
      </c>
      <c r="E7" s="32">
        <f>建設係数!X7*E$123</f>
        <v>0</v>
      </c>
      <c r="F7" s="32">
        <f>建設係数!Y7*F$123</f>
        <v>0</v>
      </c>
      <c r="G7" s="32">
        <f>建設係数!Z7*G$123</f>
        <v>0</v>
      </c>
      <c r="H7" s="32">
        <f>建設係数!AA7*H$123</f>
        <v>0</v>
      </c>
      <c r="I7" s="32">
        <f>建設係数!AB7*I$123</f>
        <v>0</v>
      </c>
      <c r="J7" s="32">
        <f>建設係数!AC7*J$123</f>
        <v>0</v>
      </c>
      <c r="K7" s="32">
        <f>建設係数!AD7*K$123</f>
        <v>0</v>
      </c>
      <c r="L7" s="32">
        <f>建設係数!AE7*L$123</f>
        <v>0</v>
      </c>
      <c r="M7" s="32">
        <f>建設係数!AF7*M$123</f>
        <v>0</v>
      </c>
      <c r="N7" s="32">
        <f>建設係数!AG7*N$123</f>
        <v>0</v>
      </c>
      <c r="O7" s="32">
        <f>建設係数!AH7*O$123</f>
        <v>0</v>
      </c>
      <c r="P7" s="32">
        <f>建設係数!AI7*P$123</f>
        <v>0</v>
      </c>
      <c r="Q7" s="32">
        <f>建設係数!AJ7*Q$123</f>
        <v>0</v>
      </c>
      <c r="R7" s="32">
        <f>建設係数!AK7*R$123</f>
        <v>0</v>
      </c>
      <c r="S7" s="32">
        <f>建設係数!AL7*S$123</f>
        <v>0</v>
      </c>
      <c r="T7" s="32">
        <f>建設係数!AM7*T$123</f>
        <v>0</v>
      </c>
      <c r="U7" s="32">
        <f>建設係数!AN7*U$123</f>
        <v>0</v>
      </c>
      <c r="V7" s="32">
        <f>建設係数!AO7*V$123</f>
        <v>0</v>
      </c>
      <c r="W7" s="32">
        <f>建設係数!AP7*W$123</f>
        <v>0</v>
      </c>
      <c r="X7" s="32">
        <f>建設係数!AQ7*X$123</f>
        <v>0</v>
      </c>
      <c r="Y7" s="32">
        <f>建設係数!AR7*Y$123</f>
        <v>0</v>
      </c>
      <c r="Z7" s="32">
        <f>建設係数!AS7*Z$123</f>
        <v>0</v>
      </c>
      <c r="AA7" s="32">
        <f>建設係数!AT7*AA$123</f>
        <v>0</v>
      </c>
      <c r="AB7" s="32">
        <f>建設係数!AU7*AB$123</f>
        <v>0</v>
      </c>
      <c r="AC7" s="32">
        <f>建設係数!AV7*AC$123</f>
        <v>0</v>
      </c>
      <c r="AD7" s="32">
        <f>建設係数!AW7*AD$123</f>
        <v>0</v>
      </c>
      <c r="AE7" s="32">
        <f>建設係数!AX7*AE$123</f>
        <v>0</v>
      </c>
      <c r="AF7" s="32">
        <f>建設係数!AY7*AF$123</f>
        <v>0</v>
      </c>
      <c r="AG7" s="32">
        <f>建設係数!AZ7*AG$123</f>
        <v>0</v>
      </c>
      <c r="AH7" s="32">
        <f>建設係数!BA7*AH$123</f>
        <v>0</v>
      </c>
      <c r="AI7" s="32">
        <f>建設係数!BB7*AI$123</f>
        <v>0</v>
      </c>
      <c r="AJ7" s="32">
        <f>建設係数!BC7*AJ$123</f>
        <v>0</v>
      </c>
      <c r="AK7" s="32">
        <f>建設係数!BD7*AK$123</f>
        <v>0</v>
      </c>
      <c r="AL7" s="32">
        <f>建設係数!BE7*AL$123</f>
        <v>0</v>
      </c>
      <c r="AM7" s="32">
        <f>建設係数!BF7*AM$123</f>
        <v>0</v>
      </c>
      <c r="AN7" s="32">
        <f>建設係数!BG7*AN$123</f>
        <v>0</v>
      </c>
      <c r="AO7" s="32">
        <f>建設係数!BH7*AO$123</f>
        <v>0</v>
      </c>
      <c r="AP7" s="32">
        <f>建設係数!BI7*AP$123</f>
        <v>0</v>
      </c>
      <c r="AQ7" s="32">
        <f>建設係数!BJ7*AQ$123</f>
        <v>0</v>
      </c>
      <c r="AR7" s="32">
        <f>建設係数!BK7*AR$123</f>
        <v>0</v>
      </c>
      <c r="AS7" s="32">
        <f>建設係数!BL7*AS$123</f>
        <v>0</v>
      </c>
      <c r="AT7" s="32">
        <f>建設係数!BM7*AT$123</f>
        <v>0</v>
      </c>
      <c r="AU7" s="32">
        <f>建設係数!BN7*AU$123</f>
        <v>0</v>
      </c>
      <c r="AV7" s="32">
        <f>建設係数!BO7*AV$123</f>
        <v>0</v>
      </c>
      <c r="AW7" s="32">
        <f>建設係数!BP7*AW$123</f>
        <v>0</v>
      </c>
      <c r="AX7" s="32">
        <f>建設係数!BQ7*AX$123</f>
        <v>0</v>
      </c>
      <c r="AY7" s="32">
        <f>建設係数!BR7*AY$123</f>
        <v>0</v>
      </c>
      <c r="AZ7" s="32">
        <f>建設係数!BS7*AZ$123</f>
        <v>0</v>
      </c>
      <c r="BA7" s="32">
        <f>建設係数!BT7*BA$123</f>
        <v>0</v>
      </c>
      <c r="BB7" s="32">
        <f>建設係数!BU7*BB$123</f>
        <v>0</v>
      </c>
      <c r="BC7" s="32">
        <f>建設係数!BV7*BC$123</f>
        <v>0</v>
      </c>
      <c r="BD7" s="32">
        <f>建設係数!BW7*BD$123</f>
        <v>0</v>
      </c>
      <c r="BE7" s="32">
        <f>建設係数!BX7*BE$123</f>
        <v>0</v>
      </c>
      <c r="BF7" s="32">
        <f>建設係数!BY7*BF$123</f>
        <v>0</v>
      </c>
      <c r="BG7" s="32">
        <f>建設係数!BZ7*BG$123</f>
        <v>0</v>
      </c>
      <c r="BH7" s="32">
        <f>建設係数!CA7*BH$123</f>
        <v>0</v>
      </c>
      <c r="BI7" s="32">
        <f>建設係数!CB7*BI$123</f>
        <v>0</v>
      </c>
      <c r="BJ7" s="32">
        <f>建設係数!CC7*BJ$123</f>
        <v>0</v>
      </c>
      <c r="BK7" s="32">
        <f>建設係数!CD7*BK$123</f>
        <v>0</v>
      </c>
      <c r="BL7" s="32">
        <f>建設係数!CE7*BL$123</f>
        <v>0</v>
      </c>
      <c r="BM7" s="32">
        <f>建設係数!CF7*BM$123</f>
        <v>0</v>
      </c>
      <c r="BN7" s="32">
        <f>建設係数!CG7*BN$123</f>
        <v>0</v>
      </c>
      <c r="BO7" s="32">
        <f t="shared" ref="BO7:BO70" si="3">SUM(D7:BN7)</f>
        <v>0</v>
      </c>
      <c r="BP7" s="35"/>
      <c r="BU7" s="17"/>
      <c r="BV7" s="241">
        <v>1</v>
      </c>
      <c r="BW7" s="30">
        <f t="shared" si="0"/>
        <v>2</v>
      </c>
      <c r="BX7" s="242">
        <v>6</v>
      </c>
      <c r="BY7" s="240" t="s">
        <v>524</v>
      </c>
      <c r="BZ7" s="243">
        <f>SUMIF($BV$6:$BV$112,$BX7,埼玉波及!V$6:V$112)</f>
        <v>0</v>
      </c>
      <c r="CA7" s="244">
        <f>SUMIF($BV$6:$BV$112,$BX7,埼玉波及!W$6:W$112)</f>
        <v>0</v>
      </c>
      <c r="CB7" s="244">
        <f>SUMIF($BV$6:$BV$112,$BX7,埼玉波及!X$6:X$112)</f>
        <v>0</v>
      </c>
      <c r="CC7" s="32">
        <f t="shared" ref="CC7:CC44" si="4">SUM(BZ7:CB7)</f>
        <v>0</v>
      </c>
      <c r="CD7" s="454">
        <f t="shared" ref="CD7:CD40" si="5">CC7+(1000-BX7)*0.0000001</f>
        <v>9.939999999999999E-5</v>
      </c>
      <c r="CE7" s="442"/>
      <c r="CF7" s="30">
        <v>2</v>
      </c>
      <c r="CG7" s="241">
        <f t="shared" ref="CG7:CG40" si="6">VLOOKUP($CF7,$BW$6:$CC$42,2,0)</f>
        <v>6</v>
      </c>
      <c r="CH7" s="245" t="str">
        <f t="shared" ref="CH7:CH40" si="7">VLOOKUP($CF7,$BW$6:$CC$42,3,0)</f>
        <v>鉱業</v>
      </c>
      <c r="CI7" s="244">
        <f t="shared" ref="CI7:CI40" si="8">VLOOKUP($CF7,$BW$6:$CC$42,4,0)</f>
        <v>0</v>
      </c>
      <c r="CJ7" s="244">
        <f t="shared" ref="CJ7:CJ40" si="9">VLOOKUP($CF7,$BW$6:$CC$42,5,0)</f>
        <v>0</v>
      </c>
      <c r="CK7" s="244">
        <f t="shared" ref="CK7:CK40" si="10">VLOOKUP($CF7,$BW$6:$CC$42,6,0)</f>
        <v>0</v>
      </c>
      <c r="CL7" s="244">
        <f t="shared" ref="CL7:CL40" si="11">VLOOKUP($CF7,$BW$6:$CC$42,7,0)</f>
        <v>0</v>
      </c>
      <c r="CM7" s="35"/>
      <c r="CN7" s="30">
        <f t="shared" si="1"/>
        <v>2</v>
      </c>
      <c r="CO7" s="456">
        <v>12</v>
      </c>
      <c r="CP7" s="240" t="s">
        <v>1</v>
      </c>
      <c r="CQ7" s="451">
        <f>埼玉波及!V7</f>
        <v>0</v>
      </c>
      <c r="CR7" s="451">
        <f>埼玉波及!W7</f>
        <v>0</v>
      </c>
      <c r="CS7" s="451">
        <f>埼玉波及!X7</f>
        <v>0</v>
      </c>
      <c r="CT7" s="451">
        <f>埼玉波及!Y7</f>
        <v>0</v>
      </c>
      <c r="CU7" s="454">
        <f t="shared" ref="CU7:CU70" si="12">CT7+(1000-CO7)*0.0000001</f>
        <v>9.8799999999999989E-5</v>
      </c>
      <c r="CV7" s="442"/>
      <c r="CW7" s="30">
        <v>2</v>
      </c>
      <c r="CX7" s="89">
        <f t="shared" ref="CX7:CX70" si="13">VLOOKUP($CW7,$CN$6:$CS$108,2,0)</f>
        <v>12</v>
      </c>
      <c r="CY7" s="476" t="str">
        <f t="shared" ref="CY7:CY70" si="14">VLOOKUP($CW7,$CN$6:$CS$108,3,0)</f>
        <v>畜産</v>
      </c>
      <c r="CZ7" s="453">
        <f t="shared" ref="CZ7:CZ70" si="15">VLOOKUP($CW7,$CN$6:$CS$108,4,0)</f>
        <v>0</v>
      </c>
      <c r="DA7" s="453">
        <f t="shared" ref="DA7:DA70" si="16">VLOOKUP($CW7,$CN$6:$CS$108,5,0)</f>
        <v>0</v>
      </c>
      <c r="DB7" s="453">
        <f t="shared" ref="DB7:DB70" si="17">VLOOKUP($CW7,$CN$6:$CS$108,6,0)</f>
        <v>0</v>
      </c>
      <c r="DC7" s="244">
        <f t="shared" ref="DC7:DC70" si="18">SUM(CZ7:DB7)</f>
        <v>0</v>
      </c>
      <c r="DE7" s="89">
        <f t="shared" ref="DE7:DE15" si="19">IF($DE$1=1,CG7,CX7)</f>
        <v>6</v>
      </c>
      <c r="DF7" s="476" t="str">
        <f t="shared" si="2"/>
        <v>鉱業</v>
      </c>
      <c r="DG7" s="453">
        <f>IF($DE$1=1,CI7/建設係数!$G$11*1000,CZ7/建設係数!$G$11*1000)</f>
        <v>0</v>
      </c>
      <c r="DH7" s="453">
        <f>IF($DE$1=1,CJ7/建設係数!$G$11*1000,DA7/建設係数!$G$11*1000)</f>
        <v>0</v>
      </c>
      <c r="DI7" s="453">
        <f>IF($DE$1=1,CK7/建設係数!$G$11*1000,DB7/建設係数!$G$11*1000)</f>
        <v>0</v>
      </c>
      <c r="DJ7" s="244">
        <f>IF($DE$1=1,CL7/建設係数!$G$11*1000,DC7/建設係数!$G$11*1000)</f>
        <v>0</v>
      </c>
    </row>
    <row r="8" spans="1:114">
      <c r="A8" s="17"/>
      <c r="B8" s="456">
        <v>13</v>
      </c>
      <c r="C8" s="240" t="s">
        <v>2</v>
      </c>
      <c r="D8" s="32">
        <f>建設係数!W8*D$123</f>
        <v>0</v>
      </c>
      <c r="E8" s="32">
        <f>建設係数!X8*E$123</f>
        <v>0</v>
      </c>
      <c r="F8" s="32">
        <f>建設係数!Y8*F$123</f>
        <v>0</v>
      </c>
      <c r="G8" s="32">
        <f>建設係数!Z8*G$123</f>
        <v>0</v>
      </c>
      <c r="H8" s="32">
        <f>建設係数!AA8*H$123</f>
        <v>0</v>
      </c>
      <c r="I8" s="32">
        <f>建設係数!AB8*I$123</f>
        <v>0</v>
      </c>
      <c r="J8" s="32">
        <f>建設係数!AC8*J$123</f>
        <v>0</v>
      </c>
      <c r="K8" s="32">
        <f>建設係数!AD8*K$123</f>
        <v>0</v>
      </c>
      <c r="L8" s="32">
        <f>建設係数!AE8*L$123</f>
        <v>0</v>
      </c>
      <c r="M8" s="32">
        <f>建設係数!AF8*M$123</f>
        <v>0</v>
      </c>
      <c r="N8" s="32">
        <f>建設係数!AG8*N$123</f>
        <v>0</v>
      </c>
      <c r="O8" s="32">
        <f>建設係数!AH8*O$123</f>
        <v>0</v>
      </c>
      <c r="P8" s="32">
        <f>建設係数!AI8*P$123</f>
        <v>0</v>
      </c>
      <c r="Q8" s="32">
        <f>建設係数!AJ8*Q$123</f>
        <v>0</v>
      </c>
      <c r="R8" s="32">
        <f>建設係数!AK8*R$123</f>
        <v>0</v>
      </c>
      <c r="S8" s="32">
        <f>建設係数!AL8*S$123</f>
        <v>0</v>
      </c>
      <c r="T8" s="32">
        <f>建設係数!AM8*T$123</f>
        <v>0</v>
      </c>
      <c r="U8" s="32">
        <f>建設係数!AN8*U$123</f>
        <v>0</v>
      </c>
      <c r="V8" s="32">
        <f>建設係数!AO8*V$123</f>
        <v>0</v>
      </c>
      <c r="W8" s="32">
        <f>建設係数!AP8*W$123</f>
        <v>0</v>
      </c>
      <c r="X8" s="32">
        <f>建設係数!AQ8*X$123</f>
        <v>0</v>
      </c>
      <c r="Y8" s="32">
        <f>建設係数!AR8*Y$123</f>
        <v>0</v>
      </c>
      <c r="Z8" s="32">
        <f>建設係数!AS8*Z$123</f>
        <v>0</v>
      </c>
      <c r="AA8" s="32">
        <f>建設係数!AT8*AA$123</f>
        <v>0</v>
      </c>
      <c r="AB8" s="32">
        <f>建設係数!AU8*AB$123</f>
        <v>0</v>
      </c>
      <c r="AC8" s="32">
        <f>建設係数!AV8*AC$123</f>
        <v>0</v>
      </c>
      <c r="AD8" s="32">
        <f>建設係数!AW8*AD$123</f>
        <v>0</v>
      </c>
      <c r="AE8" s="32">
        <f>建設係数!AX8*AE$123</f>
        <v>0</v>
      </c>
      <c r="AF8" s="32">
        <f>建設係数!AY8*AF$123</f>
        <v>0</v>
      </c>
      <c r="AG8" s="32">
        <f>建設係数!AZ8*AG$123</f>
        <v>0</v>
      </c>
      <c r="AH8" s="32">
        <f>建設係数!BA8*AH$123</f>
        <v>0</v>
      </c>
      <c r="AI8" s="32">
        <f>建設係数!BB8*AI$123</f>
        <v>0</v>
      </c>
      <c r="AJ8" s="32">
        <f>建設係数!BC8*AJ$123</f>
        <v>0</v>
      </c>
      <c r="AK8" s="32">
        <f>建設係数!BD8*AK$123</f>
        <v>0</v>
      </c>
      <c r="AL8" s="32">
        <f>建設係数!BE8*AL$123</f>
        <v>0</v>
      </c>
      <c r="AM8" s="32">
        <f>建設係数!BF8*AM$123</f>
        <v>0</v>
      </c>
      <c r="AN8" s="32">
        <f>建設係数!BG8*AN$123</f>
        <v>0</v>
      </c>
      <c r="AO8" s="32">
        <f>建設係数!BH8*AO$123</f>
        <v>0</v>
      </c>
      <c r="AP8" s="32">
        <f>建設係数!BI8*AP$123</f>
        <v>0</v>
      </c>
      <c r="AQ8" s="32">
        <f>建設係数!BJ8*AQ$123</f>
        <v>0</v>
      </c>
      <c r="AR8" s="32">
        <f>建設係数!BK8*AR$123</f>
        <v>0</v>
      </c>
      <c r="AS8" s="32">
        <f>建設係数!BL8*AS$123</f>
        <v>0</v>
      </c>
      <c r="AT8" s="32">
        <f>建設係数!BM8*AT$123</f>
        <v>0</v>
      </c>
      <c r="AU8" s="32">
        <f>建設係数!BN8*AU$123</f>
        <v>0</v>
      </c>
      <c r="AV8" s="32">
        <f>建設係数!BO8*AV$123</f>
        <v>0</v>
      </c>
      <c r="AW8" s="32">
        <f>建設係数!BP8*AW$123</f>
        <v>0</v>
      </c>
      <c r="AX8" s="32">
        <f>建設係数!BQ8*AX$123</f>
        <v>0</v>
      </c>
      <c r="AY8" s="32">
        <f>建設係数!BR8*AY$123</f>
        <v>0</v>
      </c>
      <c r="AZ8" s="32">
        <f>建設係数!BS8*AZ$123</f>
        <v>0</v>
      </c>
      <c r="BA8" s="32">
        <f>建設係数!BT8*BA$123</f>
        <v>0</v>
      </c>
      <c r="BB8" s="32">
        <f>建設係数!BU8*BB$123</f>
        <v>0</v>
      </c>
      <c r="BC8" s="32">
        <f>建設係数!BV8*BC$123</f>
        <v>0</v>
      </c>
      <c r="BD8" s="32">
        <f>建設係数!BW8*BD$123</f>
        <v>0</v>
      </c>
      <c r="BE8" s="32">
        <f>建設係数!BX8*BE$123</f>
        <v>0</v>
      </c>
      <c r="BF8" s="32">
        <f>建設係数!BY8*BF$123</f>
        <v>0</v>
      </c>
      <c r="BG8" s="32">
        <f>建設係数!BZ8*BG$123</f>
        <v>0</v>
      </c>
      <c r="BH8" s="32">
        <f>建設係数!CA8*BH$123</f>
        <v>0</v>
      </c>
      <c r="BI8" s="32">
        <f>建設係数!CB8*BI$123</f>
        <v>0</v>
      </c>
      <c r="BJ8" s="32">
        <f>建設係数!CC8*BJ$123</f>
        <v>0</v>
      </c>
      <c r="BK8" s="32">
        <f>建設係数!CD8*BK$123</f>
        <v>0</v>
      </c>
      <c r="BL8" s="32">
        <f>建設係数!CE8*BL$123</f>
        <v>0</v>
      </c>
      <c r="BM8" s="32">
        <f>建設係数!CF8*BM$123</f>
        <v>0</v>
      </c>
      <c r="BN8" s="32">
        <f>建設係数!CG8*BN$123</f>
        <v>0</v>
      </c>
      <c r="BO8" s="32">
        <f t="shared" si="3"/>
        <v>0</v>
      </c>
      <c r="BP8" s="35"/>
      <c r="BU8" s="17"/>
      <c r="BV8" s="241">
        <v>1</v>
      </c>
      <c r="BW8" s="30">
        <f t="shared" si="0"/>
        <v>3</v>
      </c>
      <c r="BX8" s="242">
        <v>11</v>
      </c>
      <c r="BY8" s="240" t="s">
        <v>691</v>
      </c>
      <c r="BZ8" s="243">
        <f>SUMIF($BV$6:$BV$112,$BX8,埼玉波及!V$6:V$112)</f>
        <v>0</v>
      </c>
      <c r="CA8" s="244">
        <f>SUMIF($BV$6:$BV$112,$BX8,埼玉波及!W$6:W$112)</f>
        <v>0</v>
      </c>
      <c r="CB8" s="244">
        <f>SUMIF($BV$6:$BV$112,$BX8,埼玉波及!X$6:X$112)</f>
        <v>0</v>
      </c>
      <c r="CC8" s="32">
        <f t="shared" si="4"/>
        <v>0</v>
      </c>
      <c r="CD8" s="454">
        <f t="shared" si="5"/>
        <v>9.8899999999999992E-5</v>
      </c>
      <c r="CE8" s="442"/>
      <c r="CF8" s="30">
        <v>3</v>
      </c>
      <c r="CG8" s="241">
        <f t="shared" si="6"/>
        <v>11</v>
      </c>
      <c r="CH8" s="245" t="str">
        <f t="shared" si="7"/>
        <v>飲食料品</v>
      </c>
      <c r="CI8" s="244">
        <f t="shared" si="8"/>
        <v>0</v>
      </c>
      <c r="CJ8" s="244">
        <f t="shared" si="9"/>
        <v>0</v>
      </c>
      <c r="CK8" s="244">
        <f t="shared" si="10"/>
        <v>0</v>
      </c>
      <c r="CL8" s="244">
        <f t="shared" si="11"/>
        <v>0</v>
      </c>
      <c r="CM8" s="35"/>
      <c r="CN8" s="30">
        <f t="shared" si="1"/>
        <v>3</v>
      </c>
      <c r="CO8" s="456">
        <v>13</v>
      </c>
      <c r="CP8" s="240" t="s">
        <v>2</v>
      </c>
      <c r="CQ8" s="451">
        <f>埼玉波及!V8</f>
        <v>0</v>
      </c>
      <c r="CR8" s="451">
        <f>埼玉波及!W8</f>
        <v>0</v>
      </c>
      <c r="CS8" s="451">
        <f>埼玉波及!X8</f>
        <v>0</v>
      </c>
      <c r="CT8" s="451">
        <f>埼玉波及!Y8</f>
        <v>0</v>
      </c>
      <c r="CU8" s="454">
        <f t="shared" si="12"/>
        <v>9.87E-5</v>
      </c>
      <c r="CV8" s="442"/>
      <c r="CW8" s="30">
        <v>3</v>
      </c>
      <c r="CX8" s="89">
        <f t="shared" si="13"/>
        <v>13</v>
      </c>
      <c r="CY8" s="476" t="str">
        <f t="shared" si="14"/>
        <v>農業サービス</v>
      </c>
      <c r="CZ8" s="453">
        <f t="shared" si="15"/>
        <v>0</v>
      </c>
      <c r="DA8" s="453">
        <f t="shared" si="16"/>
        <v>0</v>
      </c>
      <c r="DB8" s="453">
        <f t="shared" si="17"/>
        <v>0</v>
      </c>
      <c r="DC8" s="244">
        <f t="shared" si="18"/>
        <v>0</v>
      </c>
      <c r="DE8" s="89">
        <f t="shared" si="19"/>
        <v>11</v>
      </c>
      <c r="DF8" s="476" t="str">
        <f t="shared" si="2"/>
        <v>飲食料品</v>
      </c>
      <c r="DG8" s="453">
        <f>IF($DE$1=1,CI8/建設係数!$G$11*1000,CZ8/建設係数!$G$11*1000)</f>
        <v>0</v>
      </c>
      <c r="DH8" s="453">
        <f>IF($DE$1=1,CJ8/建設係数!$G$11*1000,DA8/建設係数!$G$11*1000)</f>
        <v>0</v>
      </c>
      <c r="DI8" s="453">
        <f>IF($DE$1=1,CK8/建設係数!$G$11*1000,DB8/建設係数!$G$11*1000)</f>
        <v>0</v>
      </c>
      <c r="DJ8" s="244">
        <f>IF($DE$1=1,CL8/建設係数!$G$11*1000,DC8/建設係数!$G$11*1000)</f>
        <v>0</v>
      </c>
    </row>
    <row r="9" spans="1:114">
      <c r="A9" s="17"/>
      <c r="B9" s="456">
        <v>15</v>
      </c>
      <c r="C9" s="240" t="s">
        <v>3</v>
      </c>
      <c r="D9" s="32">
        <f>建設係数!W9*D$123</f>
        <v>0</v>
      </c>
      <c r="E9" s="32">
        <f>建設係数!X9*E$123</f>
        <v>0</v>
      </c>
      <c r="F9" s="32">
        <f>建設係数!Y9*F$123</f>
        <v>0</v>
      </c>
      <c r="G9" s="32">
        <f>建設係数!Z9*G$123</f>
        <v>0</v>
      </c>
      <c r="H9" s="32">
        <f>建設係数!AA9*H$123</f>
        <v>0</v>
      </c>
      <c r="I9" s="32">
        <f>建設係数!AB9*I$123</f>
        <v>0</v>
      </c>
      <c r="J9" s="32">
        <f>建設係数!AC9*J$123</f>
        <v>0</v>
      </c>
      <c r="K9" s="32">
        <f>建設係数!AD9*K$123</f>
        <v>0</v>
      </c>
      <c r="L9" s="32">
        <f>建設係数!AE9*L$123</f>
        <v>0</v>
      </c>
      <c r="M9" s="32">
        <f>建設係数!AF9*M$123</f>
        <v>0</v>
      </c>
      <c r="N9" s="32">
        <f>建設係数!AG9*N$123</f>
        <v>0</v>
      </c>
      <c r="O9" s="32">
        <f>建設係数!AH9*O$123</f>
        <v>0</v>
      </c>
      <c r="P9" s="32">
        <f>建設係数!AI9*P$123</f>
        <v>0</v>
      </c>
      <c r="Q9" s="32">
        <f>建設係数!AJ9*Q$123</f>
        <v>0</v>
      </c>
      <c r="R9" s="32">
        <f>建設係数!AK9*R$123</f>
        <v>0</v>
      </c>
      <c r="S9" s="32">
        <f>建設係数!AL9*S$123</f>
        <v>0</v>
      </c>
      <c r="T9" s="32">
        <f>建設係数!AM9*T$123</f>
        <v>0</v>
      </c>
      <c r="U9" s="32">
        <f>建設係数!AN9*U$123</f>
        <v>0</v>
      </c>
      <c r="V9" s="32">
        <f>建設係数!AO9*V$123</f>
        <v>0</v>
      </c>
      <c r="W9" s="32">
        <f>建設係数!AP9*W$123</f>
        <v>0</v>
      </c>
      <c r="X9" s="32">
        <f>建設係数!AQ9*X$123</f>
        <v>0</v>
      </c>
      <c r="Y9" s="32">
        <f>建設係数!AR9*Y$123</f>
        <v>0</v>
      </c>
      <c r="Z9" s="32">
        <f>建設係数!AS9*Z$123</f>
        <v>0</v>
      </c>
      <c r="AA9" s="32">
        <f>建設係数!AT9*AA$123</f>
        <v>0</v>
      </c>
      <c r="AB9" s="32">
        <f>建設係数!AU9*AB$123</f>
        <v>0</v>
      </c>
      <c r="AC9" s="32">
        <f>建設係数!AV9*AC$123</f>
        <v>0</v>
      </c>
      <c r="AD9" s="32">
        <f>建設係数!AW9*AD$123</f>
        <v>0</v>
      </c>
      <c r="AE9" s="32">
        <f>建設係数!AX9*AE$123</f>
        <v>0</v>
      </c>
      <c r="AF9" s="32">
        <f>建設係数!AY9*AF$123</f>
        <v>0</v>
      </c>
      <c r="AG9" s="32">
        <f>建設係数!AZ9*AG$123</f>
        <v>0</v>
      </c>
      <c r="AH9" s="32">
        <f>建設係数!BA9*AH$123</f>
        <v>0</v>
      </c>
      <c r="AI9" s="32">
        <f>建設係数!BB9*AI$123</f>
        <v>0</v>
      </c>
      <c r="AJ9" s="32">
        <f>建設係数!BC9*AJ$123</f>
        <v>0</v>
      </c>
      <c r="AK9" s="32">
        <f>建設係数!BD9*AK$123</f>
        <v>0</v>
      </c>
      <c r="AL9" s="32">
        <f>建設係数!BE9*AL$123</f>
        <v>0</v>
      </c>
      <c r="AM9" s="32">
        <f>建設係数!BF9*AM$123</f>
        <v>0</v>
      </c>
      <c r="AN9" s="32">
        <f>建設係数!BG9*AN$123</f>
        <v>0</v>
      </c>
      <c r="AO9" s="32">
        <f>建設係数!BH9*AO$123</f>
        <v>0</v>
      </c>
      <c r="AP9" s="32">
        <f>建設係数!BI9*AP$123</f>
        <v>0</v>
      </c>
      <c r="AQ9" s="32">
        <f>建設係数!BJ9*AQ$123</f>
        <v>0</v>
      </c>
      <c r="AR9" s="32">
        <f>建設係数!BK9*AR$123</f>
        <v>0</v>
      </c>
      <c r="AS9" s="32">
        <f>建設係数!BL9*AS$123</f>
        <v>0</v>
      </c>
      <c r="AT9" s="32">
        <f>建設係数!BM9*AT$123</f>
        <v>0</v>
      </c>
      <c r="AU9" s="32">
        <f>建設係数!BN9*AU$123</f>
        <v>0</v>
      </c>
      <c r="AV9" s="32">
        <f>建設係数!BO9*AV$123</f>
        <v>0</v>
      </c>
      <c r="AW9" s="32">
        <f>建設係数!BP9*AW$123</f>
        <v>0</v>
      </c>
      <c r="AX9" s="32">
        <f>建設係数!BQ9*AX$123</f>
        <v>0</v>
      </c>
      <c r="AY9" s="32">
        <f>建設係数!BR9*AY$123</f>
        <v>0</v>
      </c>
      <c r="AZ9" s="32">
        <f>建設係数!BS9*AZ$123</f>
        <v>0</v>
      </c>
      <c r="BA9" s="32">
        <f>建設係数!BT9*BA$123</f>
        <v>0</v>
      </c>
      <c r="BB9" s="32">
        <f>建設係数!BU9*BB$123</f>
        <v>0</v>
      </c>
      <c r="BC9" s="32">
        <f>建設係数!BV9*BC$123</f>
        <v>0</v>
      </c>
      <c r="BD9" s="32">
        <f>建設係数!BW9*BD$123</f>
        <v>0</v>
      </c>
      <c r="BE9" s="32">
        <f>建設係数!BX9*BE$123</f>
        <v>0</v>
      </c>
      <c r="BF9" s="32">
        <f>建設係数!BY9*BF$123</f>
        <v>0</v>
      </c>
      <c r="BG9" s="32">
        <f>建設係数!BZ9*BG$123</f>
        <v>0</v>
      </c>
      <c r="BH9" s="32">
        <f>建設係数!CA9*BH$123</f>
        <v>0</v>
      </c>
      <c r="BI9" s="32">
        <f>建設係数!CB9*BI$123</f>
        <v>0</v>
      </c>
      <c r="BJ9" s="32">
        <f>建設係数!CC9*BJ$123</f>
        <v>0</v>
      </c>
      <c r="BK9" s="32">
        <f>建設係数!CD9*BK$123</f>
        <v>0</v>
      </c>
      <c r="BL9" s="32">
        <f>建設係数!CE9*BL$123</f>
        <v>0</v>
      </c>
      <c r="BM9" s="32">
        <f>建設係数!CF9*BM$123</f>
        <v>0</v>
      </c>
      <c r="BN9" s="32">
        <f>建設係数!CG9*BN$123</f>
        <v>0</v>
      </c>
      <c r="BO9" s="32">
        <f t="shared" si="3"/>
        <v>0</v>
      </c>
      <c r="BP9" s="35"/>
      <c r="BU9" s="17"/>
      <c r="BV9" s="241">
        <v>1</v>
      </c>
      <c r="BW9" s="30">
        <f t="shared" si="0"/>
        <v>4</v>
      </c>
      <c r="BX9" s="242">
        <v>15</v>
      </c>
      <c r="BY9" s="240" t="s">
        <v>692</v>
      </c>
      <c r="BZ9" s="243">
        <f>SUMIF($BV$6:$BV$112,$BX9,埼玉波及!V$6:V$112)</f>
        <v>0</v>
      </c>
      <c r="CA9" s="244">
        <f>SUMIF($BV$6:$BV$112,$BX9,埼玉波及!W$6:W$112)</f>
        <v>0</v>
      </c>
      <c r="CB9" s="244">
        <f>SUMIF($BV$6:$BV$112,$BX9,埼玉波及!X$6:X$112)</f>
        <v>0</v>
      </c>
      <c r="CC9" s="32">
        <f t="shared" si="4"/>
        <v>0</v>
      </c>
      <c r="CD9" s="454">
        <f t="shared" si="5"/>
        <v>9.8499999999999995E-5</v>
      </c>
      <c r="CE9" s="442"/>
      <c r="CF9" s="30">
        <v>4</v>
      </c>
      <c r="CG9" s="241">
        <f t="shared" si="6"/>
        <v>15</v>
      </c>
      <c r="CH9" s="245" t="str">
        <f t="shared" si="7"/>
        <v>繊維製品</v>
      </c>
      <c r="CI9" s="244">
        <f t="shared" si="8"/>
        <v>0</v>
      </c>
      <c r="CJ9" s="244">
        <f t="shared" si="9"/>
        <v>0</v>
      </c>
      <c r="CK9" s="244">
        <f t="shared" si="10"/>
        <v>0</v>
      </c>
      <c r="CL9" s="244">
        <f t="shared" si="11"/>
        <v>0</v>
      </c>
      <c r="CM9" s="35"/>
      <c r="CN9" s="30">
        <f t="shared" si="1"/>
        <v>4</v>
      </c>
      <c r="CO9" s="456">
        <v>15</v>
      </c>
      <c r="CP9" s="240" t="s">
        <v>3</v>
      </c>
      <c r="CQ9" s="451">
        <f>埼玉波及!V9</f>
        <v>0</v>
      </c>
      <c r="CR9" s="451">
        <f>埼玉波及!W9</f>
        <v>0</v>
      </c>
      <c r="CS9" s="451">
        <f>埼玉波及!X9</f>
        <v>0</v>
      </c>
      <c r="CT9" s="451">
        <f>埼玉波及!Y9</f>
        <v>0</v>
      </c>
      <c r="CU9" s="454">
        <f t="shared" si="12"/>
        <v>9.8499999999999995E-5</v>
      </c>
      <c r="CV9" s="442"/>
      <c r="CW9" s="30">
        <v>4</v>
      </c>
      <c r="CX9" s="89">
        <f t="shared" si="13"/>
        <v>15</v>
      </c>
      <c r="CY9" s="476" t="str">
        <f t="shared" si="14"/>
        <v>林業</v>
      </c>
      <c r="CZ9" s="453">
        <f t="shared" si="15"/>
        <v>0</v>
      </c>
      <c r="DA9" s="453">
        <f t="shared" si="16"/>
        <v>0</v>
      </c>
      <c r="DB9" s="453">
        <f t="shared" si="17"/>
        <v>0</v>
      </c>
      <c r="DC9" s="244">
        <f t="shared" si="18"/>
        <v>0</v>
      </c>
      <c r="DE9" s="89">
        <f t="shared" si="19"/>
        <v>15</v>
      </c>
      <c r="DF9" s="476" t="str">
        <f t="shared" si="2"/>
        <v>繊維製品</v>
      </c>
      <c r="DG9" s="453">
        <f>IF($DE$1=1,CI9/建設係数!$G$11*1000,CZ9/建設係数!$G$11*1000)</f>
        <v>0</v>
      </c>
      <c r="DH9" s="453">
        <f>IF($DE$1=1,CJ9/建設係数!$G$11*1000,DA9/建設係数!$G$11*1000)</f>
        <v>0</v>
      </c>
      <c r="DI9" s="453">
        <f>IF($DE$1=1,CK9/建設係数!$G$11*1000,DB9/建設係数!$G$11*1000)</f>
        <v>0</v>
      </c>
      <c r="DJ9" s="244">
        <f>IF($DE$1=1,CL9/建設係数!$G$11*1000,DC9/建設係数!$G$11*1000)</f>
        <v>0</v>
      </c>
    </row>
    <row r="10" spans="1:114">
      <c r="A10" s="17"/>
      <c r="B10" s="456">
        <v>17</v>
      </c>
      <c r="C10" s="240" t="s">
        <v>4</v>
      </c>
      <c r="D10" s="32">
        <f>建設係数!W10*D$123</f>
        <v>0</v>
      </c>
      <c r="E10" s="32">
        <f>建設係数!X10*E$123</f>
        <v>0</v>
      </c>
      <c r="F10" s="32">
        <f>建設係数!Y10*F$123</f>
        <v>0</v>
      </c>
      <c r="G10" s="32">
        <f>建設係数!Z10*G$123</f>
        <v>0</v>
      </c>
      <c r="H10" s="32">
        <f>建設係数!AA10*H$123</f>
        <v>0</v>
      </c>
      <c r="I10" s="32">
        <f>建設係数!AB10*I$123</f>
        <v>0</v>
      </c>
      <c r="J10" s="32">
        <f>建設係数!AC10*J$123</f>
        <v>0</v>
      </c>
      <c r="K10" s="32">
        <f>建設係数!AD10*K$123</f>
        <v>0</v>
      </c>
      <c r="L10" s="32">
        <f>建設係数!AE10*L$123</f>
        <v>0</v>
      </c>
      <c r="M10" s="32">
        <f>建設係数!AF10*M$123</f>
        <v>0</v>
      </c>
      <c r="N10" s="32">
        <f>建設係数!AG10*N$123</f>
        <v>0</v>
      </c>
      <c r="O10" s="32">
        <f>建設係数!AH10*O$123</f>
        <v>0</v>
      </c>
      <c r="P10" s="32">
        <f>建設係数!AI10*P$123</f>
        <v>0</v>
      </c>
      <c r="Q10" s="32">
        <f>建設係数!AJ10*Q$123</f>
        <v>0</v>
      </c>
      <c r="R10" s="32">
        <f>建設係数!AK10*R$123</f>
        <v>0</v>
      </c>
      <c r="S10" s="32">
        <f>建設係数!AL10*S$123</f>
        <v>0</v>
      </c>
      <c r="T10" s="32">
        <f>建設係数!AM10*T$123</f>
        <v>0</v>
      </c>
      <c r="U10" s="32">
        <f>建設係数!AN10*U$123</f>
        <v>0</v>
      </c>
      <c r="V10" s="32">
        <f>建設係数!AO10*V$123</f>
        <v>0</v>
      </c>
      <c r="W10" s="32">
        <f>建設係数!AP10*W$123</f>
        <v>0</v>
      </c>
      <c r="X10" s="32">
        <f>建設係数!AQ10*X$123</f>
        <v>0</v>
      </c>
      <c r="Y10" s="32">
        <f>建設係数!AR10*Y$123</f>
        <v>0</v>
      </c>
      <c r="Z10" s="32">
        <f>建設係数!AS10*Z$123</f>
        <v>0</v>
      </c>
      <c r="AA10" s="32">
        <f>建設係数!AT10*AA$123</f>
        <v>0</v>
      </c>
      <c r="AB10" s="32">
        <f>建設係数!AU10*AB$123</f>
        <v>0</v>
      </c>
      <c r="AC10" s="32">
        <f>建設係数!AV10*AC$123</f>
        <v>0</v>
      </c>
      <c r="AD10" s="32">
        <f>建設係数!AW10*AD$123</f>
        <v>0</v>
      </c>
      <c r="AE10" s="32">
        <f>建設係数!AX10*AE$123</f>
        <v>0</v>
      </c>
      <c r="AF10" s="32">
        <f>建設係数!AY10*AF$123</f>
        <v>0</v>
      </c>
      <c r="AG10" s="32">
        <f>建設係数!AZ10*AG$123</f>
        <v>0</v>
      </c>
      <c r="AH10" s="32">
        <f>建設係数!BA10*AH$123</f>
        <v>0</v>
      </c>
      <c r="AI10" s="32">
        <f>建設係数!BB10*AI$123</f>
        <v>0</v>
      </c>
      <c r="AJ10" s="32">
        <f>建設係数!BC10*AJ$123</f>
        <v>0</v>
      </c>
      <c r="AK10" s="32">
        <f>建設係数!BD10*AK$123</f>
        <v>0</v>
      </c>
      <c r="AL10" s="32">
        <f>建設係数!BE10*AL$123</f>
        <v>0</v>
      </c>
      <c r="AM10" s="32">
        <f>建設係数!BF10*AM$123</f>
        <v>0</v>
      </c>
      <c r="AN10" s="32">
        <f>建設係数!BG10*AN$123</f>
        <v>0</v>
      </c>
      <c r="AO10" s="32">
        <f>建設係数!BH10*AO$123</f>
        <v>0</v>
      </c>
      <c r="AP10" s="32">
        <f>建設係数!BI10*AP$123</f>
        <v>0</v>
      </c>
      <c r="AQ10" s="32">
        <f>建設係数!BJ10*AQ$123</f>
        <v>0</v>
      </c>
      <c r="AR10" s="32">
        <f>建設係数!BK10*AR$123</f>
        <v>0</v>
      </c>
      <c r="AS10" s="32">
        <f>建設係数!BL10*AS$123</f>
        <v>0</v>
      </c>
      <c r="AT10" s="32">
        <f>建設係数!BM10*AT$123</f>
        <v>0</v>
      </c>
      <c r="AU10" s="32">
        <f>建設係数!BN10*AU$123</f>
        <v>0</v>
      </c>
      <c r="AV10" s="32">
        <f>建設係数!BO10*AV$123</f>
        <v>0</v>
      </c>
      <c r="AW10" s="32">
        <f>建設係数!BP10*AW$123</f>
        <v>0</v>
      </c>
      <c r="AX10" s="32">
        <f>建設係数!BQ10*AX$123</f>
        <v>0</v>
      </c>
      <c r="AY10" s="32">
        <f>建設係数!BR10*AY$123</f>
        <v>0</v>
      </c>
      <c r="AZ10" s="32">
        <f>建設係数!BS10*AZ$123</f>
        <v>0</v>
      </c>
      <c r="BA10" s="32">
        <f>建設係数!BT10*BA$123</f>
        <v>0</v>
      </c>
      <c r="BB10" s="32">
        <f>建設係数!BU10*BB$123</f>
        <v>0</v>
      </c>
      <c r="BC10" s="32">
        <f>建設係数!BV10*BC$123</f>
        <v>0</v>
      </c>
      <c r="BD10" s="32">
        <f>建設係数!BW10*BD$123</f>
        <v>0</v>
      </c>
      <c r="BE10" s="32">
        <f>建設係数!BX10*BE$123</f>
        <v>0</v>
      </c>
      <c r="BF10" s="32">
        <f>建設係数!BY10*BF$123</f>
        <v>0</v>
      </c>
      <c r="BG10" s="32">
        <f>建設係数!BZ10*BG$123</f>
        <v>0</v>
      </c>
      <c r="BH10" s="32">
        <f>建設係数!CA10*BH$123</f>
        <v>0</v>
      </c>
      <c r="BI10" s="32">
        <f>建設係数!CB10*BI$123</f>
        <v>0</v>
      </c>
      <c r="BJ10" s="32">
        <f>建設係数!CC10*BJ$123</f>
        <v>0</v>
      </c>
      <c r="BK10" s="32">
        <f>建設係数!CD10*BK$123</f>
        <v>0</v>
      </c>
      <c r="BL10" s="32">
        <f>建設係数!CE10*BL$123</f>
        <v>0</v>
      </c>
      <c r="BM10" s="32">
        <f>建設係数!CF10*BM$123</f>
        <v>0</v>
      </c>
      <c r="BN10" s="32">
        <f>建設係数!CG10*BN$123</f>
        <v>0</v>
      </c>
      <c r="BO10" s="32">
        <f t="shared" si="3"/>
        <v>0</v>
      </c>
      <c r="BP10" s="35"/>
      <c r="BU10" s="17"/>
      <c r="BV10" s="241">
        <v>1</v>
      </c>
      <c r="BW10" s="30">
        <f t="shared" si="0"/>
        <v>5</v>
      </c>
      <c r="BX10" s="242">
        <v>16</v>
      </c>
      <c r="BY10" s="240" t="s">
        <v>693</v>
      </c>
      <c r="BZ10" s="243">
        <f>SUMIF($BV$6:$BV$112,$BX10,埼玉波及!V$6:V$112)</f>
        <v>0</v>
      </c>
      <c r="CA10" s="244">
        <f>SUMIF($BV$6:$BV$112,$BX10,埼玉波及!W$6:W$112)</f>
        <v>0</v>
      </c>
      <c r="CB10" s="244">
        <f>SUMIF($BV$6:$BV$112,$BX10,埼玉波及!X$6:X$112)</f>
        <v>0</v>
      </c>
      <c r="CC10" s="32">
        <f t="shared" si="4"/>
        <v>0</v>
      </c>
      <c r="CD10" s="454">
        <f t="shared" si="5"/>
        <v>9.8399999999999993E-5</v>
      </c>
      <c r="CE10" s="442"/>
      <c r="CF10" s="30">
        <v>5</v>
      </c>
      <c r="CG10" s="241">
        <f t="shared" si="6"/>
        <v>16</v>
      </c>
      <c r="CH10" s="245" t="str">
        <f t="shared" si="7"/>
        <v>パルプ・紙・木製品</v>
      </c>
      <c r="CI10" s="244">
        <f t="shared" si="8"/>
        <v>0</v>
      </c>
      <c r="CJ10" s="244">
        <f t="shared" si="9"/>
        <v>0</v>
      </c>
      <c r="CK10" s="244">
        <f t="shared" si="10"/>
        <v>0</v>
      </c>
      <c r="CL10" s="244">
        <f t="shared" si="11"/>
        <v>0</v>
      </c>
      <c r="CM10" s="35"/>
      <c r="CN10" s="30">
        <f t="shared" si="1"/>
        <v>5</v>
      </c>
      <c r="CO10" s="456">
        <v>17</v>
      </c>
      <c r="CP10" s="240" t="s">
        <v>4</v>
      </c>
      <c r="CQ10" s="451">
        <f>埼玉波及!V10</f>
        <v>0</v>
      </c>
      <c r="CR10" s="451">
        <f>埼玉波及!W10</f>
        <v>0</v>
      </c>
      <c r="CS10" s="451">
        <f>埼玉波及!X10</f>
        <v>0</v>
      </c>
      <c r="CT10" s="451">
        <f>埼玉波及!Y10</f>
        <v>0</v>
      </c>
      <c r="CU10" s="454">
        <f t="shared" si="12"/>
        <v>9.8299999999999991E-5</v>
      </c>
      <c r="CV10" s="442"/>
      <c r="CW10" s="30">
        <v>5</v>
      </c>
      <c r="CX10" s="89">
        <f t="shared" si="13"/>
        <v>17</v>
      </c>
      <c r="CY10" s="476" t="str">
        <f t="shared" si="14"/>
        <v>漁業</v>
      </c>
      <c r="CZ10" s="453">
        <f t="shared" si="15"/>
        <v>0</v>
      </c>
      <c r="DA10" s="453">
        <f t="shared" si="16"/>
        <v>0</v>
      </c>
      <c r="DB10" s="453">
        <f t="shared" si="17"/>
        <v>0</v>
      </c>
      <c r="DC10" s="244">
        <f t="shared" si="18"/>
        <v>0</v>
      </c>
      <c r="DE10" s="89">
        <f t="shared" si="19"/>
        <v>16</v>
      </c>
      <c r="DF10" s="476" t="str">
        <f t="shared" si="2"/>
        <v>パルプ・紙・木製品</v>
      </c>
      <c r="DG10" s="453">
        <f>IF($DE$1=1,CI10/建設係数!$G$11*1000,CZ10/建設係数!$G$11*1000)</f>
        <v>0</v>
      </c>
      <c r="DH10" s="453">
        <f>IF($DE$1=1,CJ10/建設係数!$G$11*1000,DA10/建設係数!$G$11*1000)</f>
        <v>0</v>
      </c>
      <c r="DI10" s="453">
        <f>IF($DE$1=1,CK10/建設係数!$G$11*1000,DB10/建設係数!$G$11*1000)</f>
        <v>0</v>
      </c>
      <c r="DJ10" s="244">
        <f>IF($DE$1=1,CL10/建設係数!$G$11*1000,DC10/建設係数!$G$11*1000)</f>
        <v>0</v>
      </c>
    </row>
    <row r="11" spans="1:114">
      <c r="A11" s="17"/>
      <c r="B11" s="456">
        <v>61</v>
      </c>
      <c r="C11" s="240" t="s">
        <v>5</v>
      </c>
      <c r="D11" s="32">
        <f>建設係数!W11*D$123</f>
        <v>0</v>
      </c>
      <c r="E11" s="32">
        <f>建設係数!X11*E$123</f>
        <v>0</v>
      </c>
      <c r="F11" s="32">
        <f>建設係数!Y11*F$123</f>
        <v>0</v>
      </c>
      <c r="G11" s="32">
        <f>建設係数!Z11*G$123</f>
        <v>0</v>
      </c>
      <c r="H11" s="32">
        <f>建設係数!AA11*H$123</f>
        <v>0</v>
      </c>
      <c r="I11" s="32">
        <f>建設係数!AB11*I$123</f>
        <v>0</v>
      </c>
      <c r="J11" s="32">
        <f>建設係数!AC11*J$123</f>
        <v>0</v>
      </c>
      <c r="K11" s="32">
        <f>建設係数!AD11*K$123</f>
        <v>0</v>
      </c>
      <c r="L11" s="32">
        <f>建設係数!AE11*L$123</f>
        <v>0</v>
      </c>
      <c r="M11" s="32">
        <f>建設係数!AF11*M$123</f>
        <v>0</v>
      </c>
      <c r="N11" s="32">
        <f>建設係数!AG11*N$123</f>
        <v>0</v>
      </c>
      <c r="O11" s="32">
        <f>建設係数!AH11*O$123</f>
        <v>0</v>
      </c>
      <c r="P11" s="32">
        <f>建設係数!AI11*P$123</f>
        <v>0</v>
      </c>
      <c r="Q11" s="32">
        <f>建設係数!AJ11*Q$123</f>
        <v>0</v>
      </c>
      <c r="R11" s="32">
        <f>建設係数!AK11*R$123</f>
        <v>0</v>
      </c>
      <c r="S11" s="32">
        <f>建設係数!AL11*S$123</f>
        <v>0</v>
      </c>
      <c r="T11" s="32">
        <f>建設係数!AM11*T$123</f>
        <v>0</v>
      </c>
      <c r="U11" s="32">
        <f>建設係数!AN11*U$123</f>
        <v>0</v>
      </c>
      <c r="V11" s="32">
        <f>建設係数!AO11*V$123</f>
        <v>0</v>
      </c>
      <c r="W11" s="32">
        <f>建設係数!AP11*W$123</f>
        <v>0</v>
      </c>
      <c r="X11" s="32">
        <f>建設係数!AQ11*X$123</f>
        <v>0</v>
      </c>
      <c r="Y11" s="32">
        <f>建設係数!AR11*Y$123</f>
        <v>0</v>
      </c>
      <c r="Z11" s="32">
        <f>建設係数!AS11*Z$123</f>
        <v>0</v>
      </c>
      <c r="AA11" s="32">
        <f>建設係数!AT11*AA$123</f>
        <v>0</v>
      </c>
      <c r="AB11" s="32">
        <f>建設係数!AU11*AB$123</f>
        <v>0</v>
      </c>
      <c r="AC11" s="32">
        <f>建設係数!AV11*AC$123</f>
        <v>0</v>
      </c>
      <c r="AD11" s="32">
        <f>建設係数!AW11*AD$123</f>
        <v>0</v>
      </c>
      <c r="AE11" s="32">
        <f>建設係数!AX11*AE$123</f>
        <v>0</v>
      </c>
      <c r="AF11" s="32">
        <f>建設係数!AY11*AF$123</f>
        <v>0</v>
      </c>
      <c r="AG11" s="32">
        <f>建設係数!AZ11*AG$123</f>
        <v>0</v>
      </c>
      <c r="AH11" s="32">
        <f>建設係数!BA11*AH$123</f>
        <v>0</v>
      </c>
      <c r="AI11" s="32">
        <f>建設係数!BB11*AI$123</f>
        <v>0</v>
      </c>
      <c r="AJ11" s="32">
        <f>建設係数!BC11*AJ$123</f>
        <v>0</v>
      </c>
      <c r="AK11" s="32">
        <f>建設係数!BD11*AK$123</f>
        <v>0</v>
      </c>
      <c r="AL11" s="32">
        <f>建設係数!BE11*AL$123</f>
        <v>0</v>
      </c>
      <c r="AM11" s="32">
        <f>建設係数!BF11*AM$123</f>
        <v>0</v>
      </c>
      <c r="AN11" s="32">
        <f>建設係数!BG11*AN$123</f>
        <v>0</v>
      </c>
      <c r="AO11" s="32">
        <f>建設係数!BH11*AO$123</f>
        <v>0</v>
      </c>
      <c r="AP11" s="32">
        <f>建設係数!BI11*AP$123</f>
        <v>0</v>
      </c>
      <c r="AQ11" s="32">
        <f>建設係数!BJ11*AQ$123</f>
        <v>0</v>
      </c>
      <c r="AR11" s="32">
        <f>建設係数!BK11*AR$123</f>
        <v>0</v>
      </c>
      <c r="AS11" s="32">
        <f>建設係数!BL11*AS$123</f>
        <v>0</v>
      </c>
      <c r="AT11" s="32">
        <f>建設係数!BM11*AT$123</f>
        <v>0</v>
      </c>
      <c r="AU11" s="32">
        <f>建設係数!BN11*AU$123</f>
        <v>0</v>
      </c>
      <c r="AV11" s="32">
        <f>建設係数!BO11*AV$123</f>
        <v>0</v>
      </c>
      <c r="AW11" s="32">
        <f>建設係数!BP11*AW$123</f>
        <v>0</v>
      </c>
      <c r="AX11" s="32">
        <f>建設係数!BQ11*AX$123</f>
        <v>0</v>
      </c>
      <c r="AY11" s="32">
        <f>建設係数!BR11*AY$123</f>
        <v>0</v>
      </c>
      <c r="AZ11" s="32">
        <f>建設係数!BS11*AZ$123</f>
        <v>0</v>
      </c>
      <c r="BA11" s="32">
        <f>建設係数!BT11*BA$123</f>
        <v>0</v>
      </c>
      <c r="BB11" s="32">
        <f>建設係数!BU11*BB$123</f>
        <v>0</v>
      </c>
      <c r="BC11" s="32">
        <f>建設係数!BV11*BC$123</f>
        <v>0</v>
      </c>
      <c r="BD11" s="32">
        <f>建設係数!BW11*BD$123</f>
        <v>0</v>
      </c>
      <c r="BE11" s="32">
        <f>建設係数!BX11*BE$123</f>
        <v>0</v>
      </c>
      <c r="BF11" s="32">
        <f>建設係数!BY11*BF$123</f>
        <v>0</v>
      </c>
      <c r="BG11" s="32">
        <f>建設係数!BZ11*BG$123</f>
        <v>0</v>
      </c>
      <c r="BH11" s="32">
        <f>建設係数!CA11*BH$123</f>
        <v>0</v>
      </c>
      <c r="BI11" s="32">
        <f>建設係数!CB11*BI$123</f>
        <v>0</v>
      </c>
      <c r="BJ11" s="32">
        <f>建設係数!CC11*BJ$123</f>
        <v>0</v>
      </c>
      <c r="BK11" s="32">
        <f>建設係数!CD11*BK$123</f>
        <v>0</v>
      </c>
      <c r="BL11" s="32">
        <f>建設係数!CE11*BL$123</f>
        <v>0</v>
      </c>
      <c r="BM11" s="32">
        <f>建設係数!CF11*BM$123</f>
        <v>0</v>
      </c>
      <c r="BN11" s="32">
        <f>建設係数!CG11*BN$123</f>
        <v>0</v>
      </c>
      <c r="BO11" s="32">
        <f t="shared" si="3"/>
        <v>0</v>
      </c>
      <c r="BP11" s="35"/>
      <c r="BU11" s="17"/>
      <c r="BV11" s="241">
        <v>6</v>
      </c>
      <c r="BW11" s="30">
        <f t="shared" si="0"/>
        <v>6</v>
      </c>
      <c r="BX11" s="242">
        <v>20</v>
      </c>
      <c r="BY11" s="240" t="s">
        <v>694</v>
      </c>
      <c r="BZ11" s="243">
        <f>SUMIF($BV$6:$BV$112,$BX11,埼玉波及!V$6:V$112)</f>
        <v>0</v>
      </c>
      <c r="CA11" s="244">
        <f>SUMIF($BV$6:$BV$112,$BX11,埼玉波及!W$6:W$112)</f>
        <v>0</v>
      </c>
      <c r="CB11" s="244">
        <f>SUMIF($BV$6:$BV$112,$BX11,埼玉波及!X$6:X$112)</f>
        <v>0</v>
      </c>
      <c r="CC11" s="32">
        <f t="shared" si="4"/>
        <v>0</v>
      </c>
      <c r="CD11" s="454">
        <f t="shared" si="5"/>
        <v>9.7999999999999997E-5</v>
      </c>
      <c r="CE11" s="442"/>
      <c r="CF11" s="30">
        <v>6</v>
      </c>
      <c r="CG11" s="241">
        <f t="shared" si="6"/>
        <v>20</v>
      </c>
      <c r="CH11" s="245" t="str">
        <f t="shared" si="7"/>
        <v>化学製品</v>
      </c>
      <c r="CI11" s="244">
        <f t="shared" si="8"/>
        <v>0</v>
      </c>
      <c r="CJ11" s="244">
        <f t="shared" si="9"/>
        <v>0</v>
      </c>
      <c r="CK11" s="244">
        <f t="shared" si="10"/>
        <v>0</v>
      </c>
      <c r="CL11" s="244">
        <f t="shared" si="11"/>
        <v>0</v>
      </c>
      <c r="CM11" s="35"/>
      <c r="CN11" s="30">
        <f t="shared" si="1"/>
        <v>6</v>
      </c>
      <c r="CO11" s="456">
        <v>61</v>
      </c>
      <c r="CP11" s="240" t="s">
        <v>5</v>
      </c>
      <c r="CQ11" s="451">
        <f>埼玉波及!V11</f>
        <v>0</v>
      </c>
      <c r="CR11" s="451">
        <f>埼玉波及!W11</f>
        <v>0</v>
      </c>
      <c r="CS11" s="451">
        <f>埼玉波及!X11</f>
        <v>0</v>
      </c>
      <c r="CT11" s="451">
        <f>埼玉波及!Y11</f>
        <v>0</v>
      </c>
      <c r="CU11" s="454">
        <f t="shared" si="12"/>
        <v>9.3899999999999992E-5</v>
      </c>
      <c r="CV11" s="442"/>
      <c r="CW11" s="30">
        <v>6</v>
      </c>
      <c r="CX11" s="89">
        <f t="shared" si="13"/>
        <v>61</v>
      </c>
      <c r="CY11" s="476" t="str">
        <f t="shared" si="14"/>
        <v>石炭・原油・天然ガス</v>
      </c>
      <c r="CZ11" s="453">
        <f t="shared" si="15"/>
        <v>0</v>
      </c>
      <c r="DA11" s="453">
        <f t="shared" si="16"/>
        <v>0</v>
      </c>
      <c r="DB11" s="453">
        <f t="shared" si="17"/>
        <v>0</v>
      </c>
      <c r="DC11" s="244">
        <f t="shared" si="18"/>
        <v>0</v>
      </c>
      <c r="DE11" s="89">
        <f t="shared" si="19"/>
        <v>20</v>
      </c>
      <c r="DF11" s="476" t="str">
        <f t="shared" si="2"/>
        <v>化学製品</v>
      </c>
      <c r="DG11" s="453">
        <f>IF($DE$1=1,CI11/建設係数!$G$11*1000,CZ11/建設係数!$G$11*1000)</f>
        <v>0</v>
      </c>
      <c r="DH11" s="453">
        <f>IF($DE$1=1,CJ11/建設係数!$G$11*1000,DA11/建設係数!$G$11*1000)</f>
        <v>0</v>
      </c>
      <c r="DI11" s="453">
        <f>IF($DE$1=1,CK11/建設係数!$G$11*1000,DB11/建設係数!$G$11*1000)</f>
        <v>0</v>
      </c>
      <c r="DJ11" s="244">
        <f>IF($DE$1=1,CL11/建設係数!$G$11*1000,DC11/建設係数!$G$11*1000)</f>
        <v>0</v>
      </c>
    </row>
    <row r="12" spans="1:114">
      <c r="A12" s="17"/>
      <c r="B12" s="456">
        <v>62</v>
      </c>
      <c r="C12" s="240" t="s">
        <v>6</v>
      </c>
      <c r="D12" s="32">
        <f>建設係数!W12*D$123</f>
        <v>0</v>
      </c>
      <c r="E12" s="32">
        <f>建設係数!X12*E$123</f>
        <v>0</v>
      </c>
      <c r="F12" s="32">
        <f>建設係数!Y12*F$123</f>
        <v>0</v>
      </c>
      <c r="G12" s="32">
        <f>建設係数!Z12*G$123</f>
        <v>0</v>
      </c>
      <c r="H12" s="32">
        <f>建設係数!AA12*H$123</f>
        <v>0</v>
      </c>
      <c r="I12" s="32">
        <f>建設係数!AB12*I$123</f>
        <v>0</v>
      </c>
      <c r="J12" s="32">
        <f>建設係数!AC12*J$123</f>
        <v>0</v>
      </c>
      <c r="K12" s="32">
        <f>建設係数!AD12*K$123</f>
        <v>0</v>
      </c>
      <c r="L12" s="32">
        <f>建設係数!AE12*L$123</f>
        <v>0</v>
      </c>
      <c r="M12" s="32">
        <f>建設係数!AF12*M$123</f>
        <v>0</v>
      </c>
      <c r="N12" s="32">
        <f>建設係数!AG12*N$123</f>
        <v>0</v>
      </c>
      <c r="O12" s="32">
        <f>建設係数!AH12*O$123</f>
        <v>0</v>
      </c>
      <c r="P12" s="32">
        <f>建設係数!AI12*P$123</f>
        <v>0</v>
      </c>
      <c r="Q12" s="32">
        <f>建設係数!AJ12*Q$123</f>
        <v>0</v>
      </c>
      <c r="R12" s="32">
        <f>建設係数!AK12*R$123</f>
        <v>0</v>
      </c>
      <c r="S12" s="32">
        <f>建設係数!AL12*S$123</f>
        <v>0</v>
      </c>
      <c r="T12" s="32">
        <f>建設係数!AM12*T$123</f>
        <v>0</v>
      </c>
      <c r="U12" s="32">
        <f>建設係数!AN12*U$123</f>
        <v>0</v>
      </c>
      <c r="V12" s="32">
        <f>建設係数!AO12*V$123</f>
        <v>0</v>
      </c>
      <c r="W12" s="32">
        <f>建設係数!AP12*W$123</f>
        <v>0</v>
      </c>
      <c r="X12" s="32">
        <f>建設係数!AQ12*X$123</f>
        <v>0</v>
      </c>
      <c r="Y12" s="32">
        <f>建設係数!AR12*Y$123</f>
        <v>0</v>
      </c>
      <c r="Z12" s="32">
        <f>建設係数!AS12*Z$123</f>
        <v>0</v>
      </c>
      <c r="AA12" s="32">
        <f>建設係数!AT12*AA$123</f>
        <v>0</v>
      </c>
      <c r="AB12" s="32">
        <f>建設係数!AU12*AB$123</f>
        <v>0</v>
      </c>
      <c r="AC12" s="32">
        <f>建設係数!AV12*AC$123</f>
        <v>0</v>
      </c>
      <c r="AD12" s="32">
        <f>建設係数!AW12*AD$123</f>
        <v>0</v>
      </c>
      <c r="AE12" s="32">
        <f>建設係数!AX12*AE$123</f>
        <v>0</v>
      </c>
      <c r="AF12" s="32">
        <f>建設係数!AY12*AF$123</f>
        <v>0</v>
      </c>
      <c r="AG12" s="32">
        <f>建設係数!AZ12*AG$123</f>
        <v>0</v>
      </c>
      <c r="AH12" s="32">
        <f>建設係数!BA12*AH$123</f>
        <v>0</v>
      </c>
      <c r="AI12" s="32">
        <f>建設係数!BB12*AI$123</f>
        <v>0</v>
      </c>
      <c r="AJ12" s="32">
        <f>建設係数!BC12*AJ$123</f>
        <v>0</v>
      </c>
      <c r="AK12" s="32">
        <f>建設係数!BD12*AK$123</f>
        <v>0</v>
      </c>
      <c r="AL12" s="32">
        <f>建設係数!BE12*AL$123</f>
        <v>0</v>
      </c>
      <c r="AM12" s="32">
        <f>建設係数!BF12*AM$123</f>
        <v>0</v>
      </c>
      <c r="AN12" s="32">
        <f>建設係数!BG12*AN$123</f>
        <v>0</v>
      </c>
      <c r="AO12" s="32">
        <f>建設係数!BH12*AO$123</f>
        <v>0</v>
      </c>
      <c r="AP12" s="32">
        <f>建設係数!BI12*AP$123</f>
        <v>0</v>
      </c>
      <c r="AQ12" s="32">
        <f>建設係数!BJ12*AQ$123</f>
        <v>0</v>
      </c>
      <c r="AR12" s="32">
        <f>建設係数!BK12*AR$123</f>
        <v>0</v>
      </c>
      <c r="AS12" s="32">
        <f>建設係数!BL12*AS$123</f>
        <v>0</v>
      </c>
      <c r="AT12" s="32">
        <f>建設係数!BM12*AT$123</f>
        <v>0</v>
      </c>
      <c r="AU12" s="32">
        <f>建設係数!BN12*AU$123</f>
        <v>0</v>
      </c>
      <c r="AV12" s="32">
        <f>建設係数!BO12*AV$123</f>
        <v>0</v>
      </c>
      <c r="AW12" s="32">
        <f>建設係数!BP12*AW$123</f>
        <v>0</v>
      </c>
      <c r="AX12" s="32">
        <f>建設係数!BQ12*AX$123</f>
        <v>0</v>
      </c>
      <c r="AY12" s="32">
        <f>建設係数!BR12*AY$123</f>
        <v>0</v>
      </c>
      <c r="AZ12" s="32">
        <f>建設係数!BS12*AZ$123</f>
        <v>0</v>
      </c>
      <c r="BA12" s="32">
        <f>建設係数!BT12*BA$123</f>
        <v>0</v>
      </c>
      <c r="BB12" s="32">
        <f>建設係数!BU12*BB$123</f>
        <v>0</v>
      </c>
      <c r="BC12" s="32">
        <f>建設係数!BV12*BC$123</f>
        <v>0</v>
      </c>
      <c r="BD12" s="32">
        <f>建設係数!BW12*BD$123</f>
        <v>0</v>
      </c>
      <c r="BE12" s="32">
        <f>建設係数!BX12*BE$123</f>
        <v>0</v>
      </c>
      <c r="BF12" s="32">
        <f>建設係数!BY12*BF$123</f>
        <v>0</v>
      </c>
      <c r="BG12" s="32">
        <f>建設係数!BZ12*BG$123</f>
        <v>0</v>
      </c>
      <c r="BH12" s="32">
        <f>建設係数!CA12*BH$123</f>
        <v>0</v>
      </c>
      <c r="BI12" s="32">
        <f>建設係数!CB12*BI$123</f>
        <v>0</v>
      </c>
      <c r="BJ12" s="32">
        <f>建設係数!CC12*BJ$123</f>
        <v>0</v>
      </c>
      <c r="BK12" s="32">
        <f>建設係数!CD12*BK$123</f>
        <v>0</v>
      </c>
      <c r="BL12" s="32">
        <f>建設係数!CE12*BL$123</f>
        <v>0</v>
      </c>
      <c r="BM12" s="32">
        <f>建設係数!CF12*BM$123</f>
        <v>0</v>
      </c>
      <c r="BN12" s="32">
        <f>建設係数!CG12*BN$123</f>
        <v>0</v>
      </c>
      <c r="BO12" s="32">
        <f t="shared" si="3"/>
        <v>0</v>
      </c>
      <c r="BP12" s="35"/>
      <c r="BU12" s="17"/>
      <c r="BV12" s="241">
        <v>6</v>
      </c>
      <c r="BW12" s="30">
        <f t="shared" si="0"/>
        <v>7</v>
      </c>
      <c r="BX12" s="242">
        <v>21</v>
      </c>
      <c r="BY12" s="240" t="s">
        <v>695</v>
      </c>
      <c r="BZ12" s="243">
        <f>SUMIF($BV$6:$BV$112,$BX12,埼玉波及!V$6:V$112)</f>
        <v>0</v>
      </c>
      <c r="CA12" s="244">
        <f>SUMIF($BV$6:$BV$112,$BX12,埼玉波及!W$6:W$112)</f>
        <v>0</v>
      </c>
      <c r="CB12" s="244">
        <f>SUMIF($BV$6:$BV$112,$BX12,埼玉波及!X$6:X$112)</f>
        <v>0</v>
      </c>
      <c r="CC12" s="32">
        <f t="shared" si="4"/>
        <v>0</v>
      </c>
      <c r="CD12" s="454">
        <f t="shared" si="5"/>
        <v>9.7899999999999994E-5</v>
      </c>
      <c r="CE12" s="442"/>
      <c r="CF12" s="30">
        <v>7</v>
      </c>
      <c r="CG12" s="241">
        <f t="shared" si="6"/>
        <v>21</v>
      </c>
      <c r="CH12" s="245" t="str">
        <f t="shared" si="7"/>
        <v>石油・石炭製品</v>
      </c>
      <c r="CI12" s="244">
        <f t="shared" si="8"/>
        <v>0</v>
      </c>
      <c r="CJ12" s="244">
        <f t="shared" si="9"/>
        <v>0</v>
      </c>
      <c r="CK12" s="244">
        <f t="shared" si="10"/>
        <v>0</v>
      </c>
      <c r="CL12" s="244">
        <f t="shared" si="11"/>
        <v>0</v>
      </c>
      <c r="CM12" s="35"/>
      <c r="CN12" s="30">
        <f t="shared" si="1"/>
        <v>7</v>
      </c>
      <c r="CO12" s="456">
        <v>62</v>
      </c>
      <c r="CP12" s="240" t="s">
        <v>6</v>
      </c>
      <c r="CQ12" s="451">
        <f>埼玉波及!V12</f>
        <v>0</v>
      </c>
      <c r="CR12" s="451">
        <f>埼玉波及!W12</f>
        <v>0</v>
      </c>
      <c r="CS12" s="451">
        <f>埼玉波及!X12</f>
        <v>0</v>
      </c>
      <c r="CT12" s="451">
        <f>埼玉波及!Y12</f>
        <v>0</v>
      </c>
      <c r="CU12" s="454">
        <f t="shared" si="12"/>
        <v>9.379999999999999E-5</v>
      </c>
      <c r="CV12" s="442"/>
      <c r="CW12" s="30">
        <v>7</v>
      </c>
      <c r="CX12" s="89">
        <f t="shared" si="13"/>
        <v>62</v>
      </c>
      <c r="CY12" s="476" t="str">
        <f t="shared" si="14"/>
        <v>その他の鉱業</v>
      </c>
      <c r="CZ12" s="453">
        <f t="shared" si="15"/>
        <v>0</v>
      </c>
      <c r="DA12" s="453">
        <f t="shared" si="16"/>
        <v>0</v>
      </c>
      <c r="DB12" s="453">
        <f t="shared" si="17"/>
        <v>0</v>
      </c>
      <c r="DC12" s="244">
        <f t="shared" si="18"/>
        <v>0</v>
      </c>
      <c r="DE12" s="89">
        <f t="shared" si="19"/>
        <v>21</v>
      </c>
      <c r="DF12" s="476" t="str">
        <f t="shared" si="2"/>
        <v>石油・石炭製品</v>
      </c>
      <c r="DG12" s="453">
        <f>IF($DE$1=1,CI12/建設係数!$G$11*1000,CZ12/建設係数!$G$11*1000)</f>
        <v>0</v>
      </c>
      <c r="DH12" s="453">
        <f>IF($DE$1=1,CJ12/建設係数!$G$11*1000,DA12/建設係数!$G$11*1000)</f>
        <v>0</v>
      </c>
      <c r="DI12" s="453">
        <f>IF($DE$1=1,CK12/建設係数!$G$11*1000,DB12/建設係数!$G$11*1000)</f>
        <v>0</v>
      </c>
      <c r="DJ12" s="244">
        <f>IF($DE$1=1,CL12/建設係数!$G$11*1000,DC12/建設係数!$G$11*1000)</f>
        <v>0</v>
      </c>
    </row>
    <row r="13" spans="1:114">
      <c r="A13" s="17"/>
      <c r="B13" s="456">
        <v>111</v>
      </c>
      <c r="C13" s="240" t="s">
        <v>7</v>
      </c>
      <c r="D13" s="32">
        <f>建設係数!W13*D$123</f>
        <v>0</v>
      </c>
      <c r="E13" s="32">
        <f>建設係数!X13*E$123</f>
        <v>0</v>
      </c>
      <c r="F13" s="32">
        <f>建設係数!Y13*F$123</f>
        <v>0</v>
      </c>
      <c r="G13" s="32">
        <f>建設係数!Z13*G$123</f>
        <v>0</v>
      </c>
      <c r="H13" s="32">
        <f>建設係数!AA13*H$123</f>
        <v>0</v>
      </c>
      <c r="I13" s="32">
        <f>建設係数!AB13*I$123</f>
        <v>0</v>
      </c>
      <c r="J13" s="32">
        <f>建設係数!AC13*J$123</f>
        <v>0</v>
      </c>
      <c r="K13" s="32">
        <f>建設係数!AD13*K$123</f>
        <v>0</v>
      </c>
      <c r="L13" s="32">
        <f>建設係数!AE13*L$123</f>
        <v>0</v>
      </c>
      <c r="M13" s="32">
        <f>建設係数!AF13*M$123</f>
        <v>0</v>
      </c>
      <c r="N13" s="32">
        <f>建設係数!AG13*N$123</f>
        <v>0</v>
      </c>
      <c r="O13" s="32">
        <f>建設係数!AH13*O$123</f>
        <v>0</v>
      </c>
      <c r="P13" s="32">
        <f>建設係数!AI13*P$123</f>
        <v>0</v>
      </c>
      <c r="Q13" s="32">
        <f>建設係数!AJ13*Q$123</f>
        <v>0</v>
      </c>
      <c r="R13" s="32">
        <f>建設係数!AK13*R$123</f>
        <v>0</v>
      </c>
      <c r="S13" s="32">
        <f>建設係数!AL13*S$123</f>
        <v>0</v>
      </c>
      <c r="T13" s="32">
        <f>建設係数!AM13*T$123</f>
        <v>0</v>
      </c>
      <c r="U13" s="32">
        <f>建設係数!AN13*U$123</f>
        <v>0</v>
      </c>
      <c r="V13" s="32">
        <f>建設係数!AO13*V$123</f>
        <v>0</v>
      </c>
      <c r="W13" s="32">
        <f>建設係数!AP13*W$123</f>
        <v>0</v>
      </c>
      <c r="X13" s="32">
        <f>建設係数!AQ13*X$123</f>
        <v>0</v>
      </c>
      <c r="Y13" s="32">
        <f>建設係数!AR13*Y$123</f>
        <v>0</v>
      </c>
      <c r="Z13" s="32">
        <f>建設係数!AS13*Z$123</f>
        <v>0</v>
      </c>
      <c r="AA13" s="32">
        <f>建設係数!AT13*AA$123</f>
        <v>0</v>
      </c>
      <c r="AB13" s="32">
        <f>建設係数!AU13*AB$123</f>
        <v>0</v>
      </c>
      <c r="AC13" s="32">
        <f>建設係数!AV13*AC$123</f>
        <v>0</v>
      </c>
      <c r="AD13" s="32">
        <f>建設係数!AW13*AD$123</f>
        <v>0</v>
      </c>
      <c r="AE13" s="32">
        <f>建設係数!AX13*AE$123</f>
        <v>0</v>
      </c>
      <c r="AF13" s="32">
        <f>建設係数!AY13*AF$123</f>
        <v>0</v>
      </c>
      <c r="AG13" s="32">
        <f>建設係数!AZ13*AG$123</f>
        <v>0</v>
      </c>
      <c r="AH13" s="32">
        <f>建設係数!BA13*AH$123</f>
        <v>0</v>
      </c>
      <c r="AI13" s="32">
        <f>建設係数!BB13*AI$123</f>
        <v>0</v>
      </c>
      <c r="AJ13" s="32">
        <f>建設係数!BC13*AJ$123</f>
        <v>0</v>
      </c>
      <c r="AK13" s="32">
        <f>建設係数!BD13*AK$123</f>
        <v>0</v>
      </c>
      <c r="AL13" s="32">
        <f>建設係数!BE13*AL$123</f>
        <v>0</v>
      </c>
      <c r="AM13" s="32">
        <f>建設係数!BF13*AM$123</f>
        <v>0</v>
      </c>
      <c r="AN13" s="32">
        <f>建設係数!BG13*AN$123</f>
        <v>0</v>
      </c>
      <c r="AO13" s="32">
        <f>建設係数!BH13*AO$123</f>
        <v>0</v>
      </c>
      <c r="AP13" s="32">
        <f>建設係数!BI13*AP$123</f>
        <v>0</v>
      </c>
      <c r="AQ13" s="32">
        <f>建設係数!BJ13*AQ$123</f>
        <v>0</v>
      </c>
      <c r="AR13" s="32">
        <f>建設係数!BK13*AR$123</f>
        <v>0</v>
      </c>
      <c r="AS13" s="32">
        <f>建設係数!BL13*AS$123</f>
        <v>0</v>
      </c>
      <c r="AT13" s="32">
        <f>建設係数!BM13*AT$123</f>
        <v>0</v>
      </c>
      <c r="AU13" s="32">
        <f>建設係数!BN13*AU$123</f>
        <v>0</v>
      </c>
      <c r="AV13" s="32">
        <f>建設係数!BO13*AV$123</f>
        <v>0</v>
      </c>
      <c r="AW13" s="32">
        <f>建設係数!BP13*AW$123</f>
        <v>0</v>
      </c>
      <c r="AX13" s="32">
        <f>建設係数!BQ13*AX$123</f>
        <v>0</v>
      </c>
      <c r="AY13" s="32">
        <f>建設係数!BR13*AY$123</f>
        <v>0</v>
      </c>
      <c r="AZ13" s="32">
        <f>建設係数!BS13*AZ$123</f>
        <v>0</v>
      </c>
      <c r="BA13" s="32">
        <f>建設係数!BT13*BA$123</f>
        <v>0</v>
      </c>
      <c r="BB13" s="32">
        <f>建設係数!BU13*BB$123</f>
        <v>0</v>
      </c>
      <c r="BC13" s="32">
        <f>建設係数!BV13*BC$123</f>
        <v>0</v>
      </c>
      <c r="BD13" s="32">
        <f>建設係数!BW13*BD$123</f>
        <v>0</v>
      </c>
      <c r="BE13" s="32">
        <f>建設係数!BX13*BE$123</f>
        <v>0</v>
      </c>
      <c r="BF13" s="32">
        <f>建設係数!BY13*BF$123</f>
        <v>0</v>
      </c>
      <c r="BG13" s="32">
        <f>建設係数!BZ13*BG$123</f>
        <v>0</v>
      </c>
      <c r="BH13" s="32">
        <f>建設係数!CA13*BH$123</f>
        <v>0</v>
      </c>
      <c r="BI13" s="32">
        <f>建設係数!CB13*BI$123</f>
        <v>0</v>
      </c>
      <c r="BJ13" s="32">
        <f>建設係数!CC13*BJ$123</f>
        <v>0</v>
      </c>
      <c r="BK13" s="32">
        <f>建設係数!CD13*BK$123</f>
        <v>0</v>
      </c>
      <c r="BL13" s="32">
        <f>建設係数!CE13*BL$123</f>
        <v>0</v>
      </c>
      <c r="BM13" s="32">
        <f>建設係数!CF13*BM$123</f>
        <v>0</v>
      </c>
      <c r="BN13" s="32">
        <f>建設係数!CG13*BN$123</f>
        <v>0</v>
      </c>
      <c r="BO13" s="32">
        <f t="shared" si="3"/>
        <v>0</v>
      </c>
      <c r="BP13" s="35"/>
      <c r="BU13" s="17"/>
      <c r="BV13" s="241">
        <v>11</v>
      </c>
      <c r="BW13" s="30">
        <f t="shared" si="0"/>
        <v>8</v>
      </c>
      <c r="BX13" s="242">
        <v>22</v>
      </c>
      <c r="BY13" s="240" t="s">
        <v>624</v>
      </c>
      <c r="BZ13" s="243">
        <f>SUMIF($BV$6:$BV$112,$BX13,埼玉波及!V$6:V$112)</f>
        <v>0</v>
      </c>
      <c r="CA13" s="244">
        <f>SUMIF($BV$6:$BV$112,$BX13,埼玉波及!W$6:W$112)</f>
        <v>0</v>
      </c>
      <c r="CB13" s="244">
        <f>SUMIF($BV$6:$BV$112,$BX13,埼玉波及!X$6:X$112)</f>
        <v>0</v>
      </c>
      <c r="CC13" s="32">
        <f t="shared" si="4"/>
        <v>0</v>
      </c>
      <c r="CD13" s="454">
        <f t="shared" si="5"/>
        <v>9.7799999999999992E-5</v>
      </c>
      <c r="CE13" s="442"/>
      <c r="CF13" s="30">
        <v>8</v>
      </c>
      <c r="CG13" s="241">
        <f t="shared" si="6"/>
        <v>22</v>
      </c>
      <c r="CH13" s="245" t="str">
        <f t="shared" si="7"/>
        <v>プラスチック・ゴム製品</v>
      </c>
      <c r="CI13" s="244">
        <f t="shared" si="8"/>
        <v>0</v>
      </c>
      <c r="CJ13" s="244">
        <f t="shared" si="9"/>
        <v>0</v>
      </c>
      <c r="CK13" s="244">
        <f t="shared" si="10"/>
        <v>0</v>
      </c>
      <c r="CL13" s="244">
        <f t="shared" si="11"/>
        <v>0</v>
      </c>
      <c r="CM13" s="35"/>
      <c r="CN13" s="30">
        <f t="shared" si="1"/>
        <v>8</v>
      </c>
      <c r="CO13" s="456">
        <v>111</v>
      </c>
      <c r="CP13" s="240" t="s">
        <v>7</v>
      </c>
      <c r="CQ13" s="451">
        <f>埼玉波及!V13</f>
        <v>0</v>
      </c>
      <c r="CR13" s="451">
        <f>埼玉波及!W13</f>
        <v>0</v>
      </c>
      <c r="CS13" s="451">
        <f>埼玉波及!X13</f>
        <v>0</v>
      </c>
      <c r="CT13" s="451">
        <f>埼玉波及!Y13</f>
        <v>0</v>
      </c>
      <c r="CU13" s="454">
        <f t="shared" si="12"/>
        <v>8.8899999999999992E-5</v>
      </c>
      <c r="CV13" s="442"/>
      <c r="CW13" s="30">
        <v>8</v>
      </c>
      <c r="CX13" s="89">
        <f t="shared" si="13"/>
        <v>111</v>
      </c>
      <c r="CY13" s="476" t="str">
        <f t="shared" si="14"/>
        <v>食料品</v>
      </c>
      <c r="CZ13" s="453">
        <f t="shared" si="15"/>
        <v>0</v>
      </c>
      <c r="DA13" s="453">
        <f t="shared" si="16"/>
        <v>0</v>
      </c>
      <c r="DB13" s="453">
        <f t="shared" si="17"/>
        <v>0</v>
      </c>
      <c r="DC13" s="244">
        <f t="shared" si="18"/>
        <v>0</v>
      </c>
      <c r="DE13" s="89">
        <f t="shared" si="19"/>
        <v>22</v>
      </c>
      <c r="DF13" s="476" t="str">
        <f t="shared" si="2"/>
        <v>プラスチック・ゴム製品</v>
      </c>
      <c r="DG13" s="453">
        <f>IF($DE$1=1,CI13/建設係数!$G$11*1000,CZ13/建設係数!$G$11*1000)</f>
        <v>0</v>
      </c>
      <c r="DH13" s="453">
        <f>IF($DE$1=1,CJ13/建設係数!$G$11*1000,DA13/建設係数!$G$11*1000)</f>
        <v>0</v>
      </c>
      <c r="DI13" s="453">
        <f>IF($DE$1=1,CK13/建設係数!$G$11*1000,DB13/建設係数!$G$11*1000)</f>
        <v>0</v>
      </c>
      <c r="DJ13" s="244">
        <f>IF($DE$1=1,CL13/建設係数!$G$11*1000,DC13/建設係数!$G$11*1000)</f>
        <v>0</v>
      </c>
    </row>
    <row r="14" spans="1:114">
      <c r="A14" s="17"/>
      <c r="B14" s="456">
        <v>112</v>
      </c>
      <c r="C14" s="240" t="s">
        <v>8</v>
      </c>
      <c r="D14" s="32">
        <f>建設係数!W14*D$123</f>
        <v>0</v>
      </c>
      <c r="E14" s="32">
        <f>建設係数!X14*E$123</f>
        <v>0</v>
      </c>
      <c r="F14" s="32">
        <f>建設係数!Y14*F$123</f>
        <v>0</v>
      </c>
      <c r="G14" s="32">
        <f>建設係数!Z14*G$123</f>
        <v>0</v>
      </c>
      <c r="H14" s="32">
        <f>建設係数!AA14*H$123</f>
        <v>0</v>
      </c>
      <c r="I14" s="32">
        <f>建設係数!AB14*I$123</f>
        <v>0</v>
      </c>
      <c r="J14" s="32">
        <f>建設係数!AC14*J$123</f>
        <v>0</v>
      </c>
      <c r="K14" s="32">
        <f>建設係数!AD14*K$123</f>
        <v>0</v>
      </c>
      <c r="L14" s="32">
        <f>建設係数!AE14*L$123</f>
        <v>0</v>
      </c>
      <c r="M14" s="32">
        <f>建設係数!AF14*M$123</f>
        <v>0</v>
      </c>
      <c r="N14" s="32">
        <f>建設係数!AG14*N$123</f>
        <v>0</v>
      </c>
      <c r="O14" s="32">
        <f>建設係数!AH14*O$123</f>
        <v>0</v>
      </c>
      <c r="P14" s="32">
        <f>建設係数!AI14*P$123</f>
        <v>0</v>
      </c>
      <c r="Q14" s="32">
        <f>建設係数!AJ14*Q$123</f>
        <v>0</v>
      </c>
      <c r="R14" s="32">
        <f>建設係数!AK14*R$123</f>
        <v>0</v>
      </c>
      <c r="S14" s="32">
        <f>建設係数!AL14*S$123</f>
        <v>0</v>
      </c>
      <c r="T14" s="32">
        <f>建設係数!AM14*T$123</f>
        <v>0</v>
      </c>
      <c r="U14" s="32">
        <f>建設係数!AN14*U$123</f>
        <v>0</v>
      </c>
      <c r="V14" s="32">
        <f>建設係数!AO14*V$123</f>
        <v>0</v>
      </c>
      <c r="W14" s="32">
        <f>建設係数!AP14*W$123</f>
        <v>0</v>
      </c>
      <c r="X14" s="32">
        <f>建設係数!AQ14*X$123</f>
        <v>0</v>
      </c>
      <c r="Y14" s="32">
        <f>建設係数!AR14*Y$123</f>
        <v>0</v>
      </c>
      <c r="Z14" s="32">
        <f>建設係数!AS14*Z$123</f>
        <v>0</v>
      </c>
      <c r="AA14" s="32">
        <f>建設係数!AT14*AA$123</f>
        <v>0</v>
      </c>
      <c r="AB14" s="32">
        <f>建設係数!AU14*AB$123</f>
        <v>0</v>
      </c>
      <c r="AC14" s="32">
        <f>建設係数!AV14*AC$123</f>
        <v>0</v>
      </c>
      <c r="AD14" s="32">
        <f>建設係数!AW14*AD$123</f>
        <v>0</v>
      </c>
      <c r="AE14" s="32">
        <f>建設係数!AX14*AE$123</f>
        <v>0</v>
      </c>
      <c r="AF14" s="32">
        <f>建設係数!AY14*AF$123</f>
        <v>0</v>
      </c>
      <c r="AG14" s="32">
        <f>建設係数!AZ14*AG$123</f>
        <v>0</v>
      </c>
      <c r="AH14" s="32">
        <f>建設係数!BA14*AH$123</f>
        <v>0</v>
      </c>
      <c r="AI14" s="32">
        <f>建設係数!BB14*AI$123</f>
        <v>0</v>
      </c>
      <c r="AJ14" s="32">
        <f>建設係数!BC14*AJ$123</f>
        <v>0</v>
      </c>
      <c r="AK14" s="32">
        <f>建設係数!BD14*AK$123</f>
        <v>0</v>
      </c>
      <c r="AL14" s="32">
        <f>建設係数!BE14*AL$123</f>
        <v>0</v>
      </c>
      <c r="AM14" s="32">
        <f>建設係数!BF14*AM$123</f>
        <v>0</v>
      </c>
      <c r="AN14" s="32">
        <f>建設係数!BG14*AN$123</f>
        <v>0</v>
      </c>
      <c r="AO14" s="32">
        <f>建設係数!BH14*AO$123</f>
        <v>0</v>
      </c>
      <c r="AP14" s="32">
        <f>建設係数!BI14*AP$123</f>
        <v>0</v>
      </c>
      <c r="AQ14" s="32">
        <f>建設係数!BJ14*AQ$123</f>
        <v>0</v>
      </c>
      <c r="AR14" s="32">
        <f>建設係数!BK14*AR$123</f>
        <v>0</v>
      </c>
      <c r="AS14" s="32">
        <f>建設係数!BL14*AS$123</f>
        <v>0</v>
      </c>
      <c r="AT14" s="32">
        <f>建設係数!BM14*AT$123</f>
        <v>0</v>
      </c>
      <c r="AU14" s="32">
        <f>建設係数!BN14*AU$123</f>
        <v>0</v>
      </c>
      <c r="AV14" s="32">
        <f>建設係数!BO14*AV$123</f>
        <v>0</v>
      </c>
      <c r="AW14" s="32">
        <f>建設係数!BP14*AW$123</f>
        <v>0</v>
      </c>
      <c r="AX14" s="32">
        <f>建設係数!BQ14*AX$123</f>
        <v>0</v>
      </c>
      <c r="AY14" s="32">
        <f>建設係数!BR14*AY$123</f>
        <v>0</v>
      </c>
      <c r="AZ14" s="32">
        <f>建設係数!BS14*AZ$123</f>
        <v>0</v>
      </c>
      <c r="BA14" s="32">
        <f>建設係数!BT14*BA$123</f>
        <v>0</v>
      </c>
      <c r="BB14" s="32">
        <f>建設係数!BU14*BB$123</f>
        <v>0</v>
      </c>
      <c r="BC14" s="32">
        <f>建設係数!BV14*BC$123</f>
        <v>0</v>
      </c>
      <c r="BD14" s="32">
        <f>建設係数!BW14*BD$123</f>
        <v>0</v>
      </c>
      <c r="BE14" s="32">
        <f>建設係数!BX14*BE$123</f>
        <v>0</v>
      </c>
      <c r="BF14" s="32">
        <f>建設係数!BY14*BF$123</f>
        <v>0</v>
      </c>
      <c r="BG14" s="32">
        <f>建設係数!BZ14*BG$123</f>
        <v>0</v>
      </c>
      <c r="BH14" s="32">
        <f>建設係数!CA14*BH$123</f>
        <v>0</v>
      </c>
      <c r="BI14" s="32">
        <f>建設係数!CB14*BI$123</f>
        <v>0</v>
      </c>
      <c r="BJ14" s="32">
        <f>建設係数!CC14*BJ$123</f>
        <v>0</v>
      </c>
      <c r="BK14" s="32">
        <f>建設係数!CD14*BK$123</f>
        <v>0</v>
      </c>
      <c r="BL14" s="32">
        <f>建設係数!CE14*BL$123</f>
        <v>0</v>
      </c>
      <c r="BM14" s="32">
        <f>建設係数!CF14*BM$123</f>
        <v>0</v>
      </c>
      <c r="BN14" s="32">
        <f>建設係数!CG14*BN$123</f>
        <v>0</v>
      </c>
      <c r="BO14" s="32">
        <f t="shared" si="3"/>
        <v>0</v>
      </c>
      <c r="BP14" s="35"/>
      <c r="BU14" s="17"/>
      <c r="BV14" s="241">
        <v>11</v>
      </c>
      <c r="BW14" s="30">
        <f t="shared" si="0"/>
        <v>9</v>
      </c>
      <c r="BX14" s="242">
        <v>25</v>
      </c>
      <c r="BY14" s="240" t="s">
        <v>696</v>
      </c>
      <c r="BZ14" s="243">
        <f>SUMIF($BV$6:$BV$112,$BX14,埼玉波及!V$6:V$112)</f>
        <v>0</v>
      </c>
      <c r="CA14" s="244">
        <f>SUMIF($BV$6:$BV$112,$BX14,埼玉波及!W$6:W$112)</f>
        <v>0</v>
      </c>
      <c r="CB14" s="244">
        <f>SUMIF($BV$6:$BV$112,$BX14,埼玉波及!X$6:X$112)</f>
        <v>0</v>
      </c>
      <c r="CC14" s="32">
        <f t="shared" si="4"/>
        <v>0</v>
      </c>
      <c r="CD14" s="454">
        <f t="shared" si="5"/>
        <v>9.7499999999999998E-5</v>
      </c>
      <c r="CE14" s="442"/>
      <c r="CF14" s="30">
        <v>9</v>
      </c>
      <c r="CG14" s="241">
        <f t="shared" si="6"/>
        <v>25</v>
      </c>
      <c r="CH14" s="245" t="str">
        <f t="shared" si="7"/>
        <v>窯業・土石製品</v>
      </c>
      <c r="CI14" s="244">
        <f t="shared" si="8"/>
        <v>0</v>
      </c>
      <c r="CJ14" s="244">
        <f t="shared" si="9"/>
        <v>0</v>
      </c>
      <c r="CK14" s="244">
        <f t="shared" si="10"/>
        <v>0</v>
      </c>
      <c r="CL14" s="244">
        <f t="shared" si="11"/>
        <v>0</v>
      </c>
      <c r="CM14" s="35"/>
      <c r="CN14" s="30">
        <f t="shared" si="1"/>
        <v>9</v>
      </c>
      <c r="CO14" s="456">
        <v>112</v>
      </c>
      <c r="CP14" s="240" t="s">
        <v>8</v>
      </c>
      <c r="CQ14" s="451">
        <f>埼玉波及!V14</f>
        <v>0</v>
      </c>
      <c r="CR14" s="451">
        <f>埼玉波及!W14</f>
        <v>0</v>
      </c>
      <c r="CS14" s="451">
        <f>埼玉波及!X14</f>
        <v>0</v>
      </c>
      <c r="CT14" s="451">
        <f>埼玉波及!Y14</f>
        <v>0</v>
      </c>
      <c r="CU14" s="454">
        <f t="shared" si="12"/>
        <v>8.879999999999999E-5</v>
      </c>
      <c r="CV14" s="442"/>
      <c r="CW14" s="30">
        <v>9</v>
      </c>
      <c r="CX14" s="89">
        <f t="shared" si="13"/>
        <v>112</v>
      </c>
      <c r="CY14" s="476" t="str">
        <f t="shared" si="14"/>
        <v>飲料</v>
      </c>
      <c r="CZ14" s="453">
        <f t="shared" si="15"/>
        <v>0</v>
      </c>
      <c r="DA14" s="453">
        <f t="shared" si="16"/>
        <v>0</v>
      </c>
      <c r="DB14" s="453">
        <f t="shared" si="17"/>
        <v>0</v>
      </c>
      <c r="DC14" s="244">
        <f t="shared" si="18"/>
        <v>0</v>
      </c>
      <c r="DE14" s="89">
        <f t="shared" si="19"/>
        <v>25</v>
      </c>
      <c r="DF14" s="476" t="str">
        <f t="shared" si="2"/>
        <v>窯業・土石製品</v>
      </c>
      <c r="DG14" s="453">
        <f>IF($DE$1=1,CI14/建設係数!$G$11*1000,CZ14/建設係数!$G$11*1000)</f>
        <v>0</v>
      </c>
      <c r="DH14" s="453">
        <f>IF($DE$1=1,CJ14/建設係数!$G$11*1000,DA14/建設係数!$G$11*1000)</f>
        <v>0</v>
      </c>
      <c r="DI14" s="453">
        <f>IF($DE$1=1,CK14/建設係数!$G$11*1000,DB14/建設係数!$G$11*1000)</f>
        <v>0</v>
      </c>
      <c r="DJ14" s="244">
        <f>IF($DE$1=1,CL14/建設係数!$G$11*1000,DC14/建設係数!$G$11*1000)</f>
        <v>0</v>
      </c>
    </row>
    <row r="15" spans="1:114">
      <c r="A15" s="17"/>
      <c r="B15" s="456">
        <v>113</v>
      </c>
      <c r="C15" s="240" t="s">
        <v>9</v>
      </c>
      <c r="D15" s="32">
        <f>建設係数!W15*D$123</f>
        <v>0</v>
      </c>
      <c r="E15" s="32">
        <f>建設係数!X15*E$123</f>
        <v>0</v>
      </c>
      <c r="F15" s="32">
        <f>建設係数!Y15*F$123</f>
        <v>0</v>
      </c>
      <c r="G15" s="32">
        <f>建設係数!Z15*G$123</f>
        <v>0</v>
      </c>
      <c r="H15" s="32">
        <f>建設係数!AA15*H$123</f>
        <v>0</v>
      </c>
      <c r="I15" s="32">
        <f>建設係数!AB15*I$123</f>
        <v>0</v>
      </c>
      <c r="J15" s="32">
        <f>建設係数!AC15*J$123</f>
        <v>0</v>
      </c>
      <c r="K15" s="32">
        <f>建設係数!AD15*K$123</f>
        <v>0</v>
      </c>
      <c r="L15" s="32">
        <f>建設係数!AE15*L$123</f>
        <v>0</v>
      </c>
      <c r="M15" s="32">
        <f>建設係数!AF15*M$123</f>
        <v>0</v>
      </c>
      <c r="N15" s="32">
        <f>建設係数!AG15*N$123</f>
        <v>0</v>
      </c>
      <c r="O15" s="32">
        <f>建設係数!AH15*O$123</f>
        <v>0</v>
      </c>
      <c r="P15" s="32">
        <f>建設係数!AI15*P$123</f>
        <v>0</v>
      </c>
      <c r="Q15" s="32">
        <f>建設係数!AJ15*Q$123</f>
        <v>0</v>
      </c>
      <c r="R15" s="32">
        <f>建設係数!AK15*R$123</f>
        <v>0</v>
      </c>
      <c r="S15" s="32">
        <f>建設係数!AL15*S$123</f>
        <v>0</v>
      </c>
      <c r="T15" s="32">
        <f>建設係数!AM15*T$123</f>
        <v>0</v>
      </c>
      <c r="U15" s="32">
        <f>建設係数!AN15*U$123</f>
        <v>0</v>
      </c>
      <c r="V15" s="32">
        <f>建設係数!AO15*V$123</f>
        <v>0</v>
      </c>
      <c r="W15" s="32">
        <f>建設係数!AP15*W$123</f>
        <v>0</v>
      </c>
      <c r="X15" s="32">
        <f>建設係数!AQ15*X$123</f>
        <v>0</v>
      </c>
      <c r="Y15" s="32">
        <f>建設係数!AR15*Y$123</f>
        <v>0</v>
      </c>
      <c r="Z15" s="32">
        <f>建設係数!AS15*Z$123</f>
        <v>0</v>
      </c>
      <c r="AA15" s="32">
        <f>建設係数!AT15*AA$123</f>
        <v>0</v>
      </c>
      <c r="AB15" s="32">
        <f>建設係数!AU15*AB$123</f>
        <v>0</v>
      </c>
      <c r="AC15" s="32">
        <f>建設係数!AV15*AC$123</f>
        <v>0</v>
      </c>
      <c r="AD15" s="32">
        <f>建設係数!AW15*AD$123</f>
        <v>0</v>
      </c>
      <c r="AE15" s="32">
        <f>建設係数!AX15*AE$123</f>
        <v>0</v>
      </c>
      <c r="AF15" s="32">
        <f>建設係数!AY15*AF$123</f>
        <v>0</v>
      </c>
      <c r="AG15" s="32">
        <f>建設係数!AZ15*AG$123</f>
        <v>0</v>
      </c>
      <c r="AH15" s="32">
        <f>建設係数!BA15*AH$123</f>
        <v>0</v>
      </c>
      <c r="AI15" s="32">
        <f>建設係数!BB15*AI$123</f>
        <v>0</v>
      </c>
      <c r="AJ15" s="32">
        <f>建設係数!BC15*AJ$123</f>
        <v>0</v>
      </c>
      <c r="AK15" s="32">
        <f>建設係数!BD15*AK$123</f>
        <v>0</v>
      </c>
      <c r="AL15" s="32">
        <f>建設係数!BE15*AL$123</f>
        <v>0</v>
      </c>
      <c r="AM15" s="32">
        <f>建設係数!BF15*AM$123</f>
        <v>0</v>
      </c>
      <c r="AN15" s="32">
        <f>建設係数!BG15*AN$123</f>
        <v>0</v>
      </c>
      <c r="AO15" s="32">
        <f>建設係数!BH15*AO$123</f>
        <v>0</v>
      </c>
      <c r="AP15" s="32">
        <f>建設係数!BI15*AP$123</f>
        <v>0</v>
      </c>
      <c r="AQ15" s="32">
        <f>建設係数!BJ15*AQ$123</f>
        <v>0</v>
      </c>
      <c r="AR15" s="32">
        <f>建設係数!BK15*AR$123</f>
        <v>0</v>
      </c>
      <c r="AS15" s="32">
        <f>建設係数!BL15*AS$123</f>
        <v>0</v>
      </c>
      <c r="AT15" s="32">
        <f>建設係数!BM15*AT$123</f>
        <v>0</v>
      </c>
      <c r="AU15" s="32">
        <f>建設係数!BN15*AU$123</f>
        <v>0</v>
      </c>
      <c r="AV15" s="32">
        <f>建設係数!BO15*AV$123</f>
        <v>0</v>
      </c>
      <c r="AW15" s="32">
        <f>建設係数!BP15*AW$123</f>
        <v>0</v>
      </c>
      <c r="AX15" s="32">
        <f>建設係数!BQ15*AX$123</f>
        <v>0</v>
      </c>
      <c r="AY15" s="32">
        <f>建設係数!BR15*AY$123</f>
        <v>0</v>
      </c>
      <c r="AZ15" s="32">
        <f>建設係数!BS15*AZ$123</f>
        <v>0</v>
      </c>
      <c r="BA15" s="32">
        <f>建設係数!BT15*BA$123</f>
        <v>0</v>
      </c>
      <c r="BB15" s="32">
        <f>建設係数!BU15*BB$123</f>
        <v>0</v>
      </c>
      <c r="BC15" s="32">
        <f>建設係数!BV15*BC$123</f>
        <v>0</v>
      </c>
      <c r="BD15" s="32">
        <f>建設係数!BW15*BD$123</f>
        <v>0</v>
      </c>
      <c r="BE15" s="32">
        <f>建設係数!BX15*BE$123</f>
        <v>0</v>
      </c>
      <c r="BF15" s="32">
        <f>建設係数!BY15*BF$123</f>
        <v>0</v>
      </c>
      <c r="BG15" s="32">
        <f>建設係数!BZ15*BG$123</f>
        <v>0</v>
      </c>
      <c r="BH15" s="32">
        <f>建設係数!CA15*BH$123</f>
        <v>0</v>
      </c>
      <c r="BI15" s="32">
        <f>建設係数!CB15*BI$123</f>
        <v>0</v>
      </c>
      <c r="BJ15" s="32">
        <f>建設係数!CC15*BJ$123</f>
        <v>0</v>
      </c>
      <c r="BK15" s="32">
        <f>建設係数!CD15*BK$123</f>
        <v>0</v>
      </c>
      <c r="BL15" s="32">
        <f>建設係数!CE15*BL$123</f>
        <v>0</v>
      </c>
      <c r="BM15" s="32">
        <f>建設係数!CF15*BM$123</f>
        <v>0</v>
      </c>
      <c r="BN15" s="32">
        <f>建設係数!CG15*BN$123</f>
        <v>0</v>
      </c>
      <c r="BO15" s="32">
        <f t="shared" si="3"/>
        <v>0</v>
      </c>
      <c r="BP15" s="35"/>
      <c r="BU15" s="17"/>
      <c r="BV15" s="241">
        <v>11</v>
      </c>
      <c r="BW15" s="30">
        <f t="shared" si="0"/>
        <v>10</v>
      </c>
      <c r="BX15" s="242">
        <v>26</v>
      </c>
      <c r="BY15" s="240" t="s">
        <v>697</v>
      </c>
      <c r="BZ15" s="243">
        <f>SUMIF($BV$6:$BV$112,$BX15,埼玉波及!V$6:V$112)</f>
        <v>0</v>
      </c>
      <c r="CA15" s="244">
        <f>SUMIF($BV$6:$BV$112,$BX15,埼玉波及!W$6:W$112)</f>
        <v>0</v>
      </c>
      <c r="CB15" s="244">
        <f>SUMIF($BV$6:$BV$112,$BX15,埼玉波及!X$6:X$112)</f>
        <v>0</v>
      </c>
      <c r="CC15" s="32">
        <f t="shared" si="4"/>
        <v>0</v>
      </c>
      <c r="CD15" s="454">
        <f t="shared" si="5"/>
        <v>9.7399999999999996E-5</v>
      </c>
      <c r="CE15" s="442"/>
      <c r="CF15" s="30">
        <v>10</v>
      </c>
      <c r="CG15" s="241">
        <f t="shared" si="6"/>
        <v>26</v>
      </c>
      <c r="CH15" s="245" t="str">
        <f t="shared" si="7"/>
        <v>鉄鋼</v>
      </c>
      <c r="CI15" s="244">
        <f t="shared" si="8"/>
        <v>0</v>
      </c>
      <c r="CJ15" s="244">
        <f t="shared" si="9"/>
        <v>0</v>
      </c>
      <c r="CK15" s="244">
        <f t="shared" si="10"/>
        <v>0</v>
      </c>
      <c r="CL15" s="244">
        <f t="shared" si="11"/>
        <v>0</v>
      </c>
      <c r="CM15" s="35"/>
      <c r="CN15" s="30">
        <f t="shared" si="1"/>
        <v>10</v>
      </c>
      <c r="CO15" s="456">
        <v>113</v>
      </c>
      <c r="CP15" s="240" t="s">
        <v>9</v>
      </c>
      <c r="CQ15" s="451">
        <f>埼玉波及!V15</f>
        <v>0</v>
      </c>
      <c r="CR15" s="451">
        <f>埼玉波及!W15</f>
        <v>0</v>
      </c>
      <c r="CS15" s="451">
        <f>埼玉波及!X15</f>
        <v>0</v>
      </c>
      <c r="CT15" s="451">
        <f>埼玉波及!Y15</f>
        <v>0</v>
      </c>
      <c r="CU15" s="454">
        <f t="shared" si="12"/>
        <v>8.8700000000000001E-5</v>
      </c>
      <c r="CV15" s="442"/>
      <c r="CW15" s="30">
        <v>10</v>
      </c>
      <c r="CX15" s="89">
        <f t="shared" si="13"/>
        <v>113</v>
      </c>
      <c r="CY15" s="476" t="str">
        <f t="shared" si="14"/>
        <v>飼料・有機質肥料（別掲を除く。）</v>
      </c>
      <c r="CZ15" s="453">
        <f t="shared" si="15"/>
        <v>0</v>
      </c>
      <c r="DA15" s="453">
        <f t="shared" si="16"/>
        <v>0</v>
      </c>
      <c r="DB15" s="453">
        <f t="shared" si="17"/>
        <v>0</v>
      </c>
      <c r="DC15" s="244">
        <f t="shared" si="18"/>
        <v>0</v>
      </c>
      <c r="DE15" s="89">
        <f t="shared" si="19"/>
        <v>26</v>
      </c>
      <c r="DF15" s="476" t="str">
        <f t="shared" si="2"/>
        <v>鉄鋼</v>
      </c>
      <c r="DG15" s="453">
        <f>IF($DE$1=1,CI15/建設係数!$G$11*1000,CZ15/建設係数!$G$11*1000)</f>
        <v>0</v>
      </c>
      <c r="DH15" s="453">
        <f>IF($DE$1=1,CJ15/建設係数!$G$11*1000,DA15/建設係数!$G$11*1000)</f>
        <v>0</v>
      </c>
      <c r="DI15" s="453">
        <f>IF($DE$1=1,CK15/建設係数!$G$11*1000,DB15/建設係数!$G$11*1000)</f>
        <v>0</v>
      </c>
      <c r="DJ15" s="244">
        <f>IF($DE$1=1,CL15/建設係数!$G$11*1000,DC15/建設係数!$G$11*1000)</f>
        <v>0</v>
      </c>
    </row>
    <row r="16" spans="1:114">
      <c r="A16" s="17"/>
      <c r="B16" s="456">
        <v>114</v>
      </c>
      <c r="C16" s="246" t="s">
        <v>10</v>
      </c>
      <c r="D16" s="32">
        <f>建設係数!W16*D$123</f>
        <v>0</v>
      </c>
      <c r="E16" s="32">
        <f>建設係数!X16*E$123</f>
        <v>0</v>
      </c>
      <c r="F16" s="32">
        <f>建設係数!Y16*F$123</f>
        <v>0</v>
      </c>
      <c r="G16" s="32">
        <f>建設係数!Z16*G$123</f>
        <v>0</v>
      </c>
      <c r="H16" s="32">
        <f>建設係数!AA16*H$123</f>
        <v>0</v>
      </c>
      <c r="I16" s="32">
        <f>建設係数!AB16*I$123</f>
        <v>0</v>
      </c>
      <c r="J16" s="32">
        <f>建設係数!AC16*J$123</f>
        <v>0</v>
      </c>
      <c r="K16" s="32">
        <f>建設係数!AD16*K$123</f>
        <v>0</v>
      </c>
      <c r="L16" s="32">
        <f>建設係数!AE16*L$123</f>
        <v>0</v>
      </c>
      <c r="M16" s="32">
        <f>建設係数!AF16*M$123</f>
        <v>0</v>
      </c>
      <c r="N16" s="32">
        <f>建設係数!AG16*N$123</f>
        <v>0</v>
      </c>
      <c r="O16" s="32">
        <f>建設係数!AH16*O$123</f>
        <v>0</v>
      </c>
      <c r="P16" s="32">
        <f>建設係数!AI16*P$123</f>
        <v>0</v>
      </c>
      <c r="Q16" s="32">
        <f>建設係数!AJ16*Q$123</f>
        <v>0</v>
      </c>
      <c r="R16" s="32">
        <f>建設係数!AK16*R$123</f>
        <v>0</v>
      </c>
      <c r="S16" s="32">
        <f>建設係数!AL16*S$123</f>
        <v>0</v>
      </c>
      <c r="T16" s="32">
        <f>建設係数!AM16*T$123</f>
        <v>0</v>
      </c>
      <c r="U16" s="32">
        <f>建設係数!AN16*U$123</f>
        <v>0</v>
      </c>
      <c r="V16" s="32">
        <f>建設係数!AO16*V$123</f>
        <v>0</v>
      </c>
      <c r="W16" s="32">
        <f>建設係数!AP16*W$123</f>
        <v>0</v>
      </c>
      <c r="X16" s="32">
        <f>建設係数!AQ16*X$123</f>
        <v>0</v>
      </c>
      <c r="Y16" s="32">
        <f>建設係数!AR16*Y$123</f>
        <v>0</v>
      </c>
      <c r="Z16" s="32">
        <f>建設係数!AS16*Z$123</f>
        <v>0</v>
      </c>
      <c r="AA16" s="32">
        <f>建設係数!AT16*AA$123</f>
        <v>0</v>
      </c>
      <c r="AB16" s="32">
        <f>建設係数!AU16*AB$123</f>
        <v>0</v>
      </c>
      <c r="AC16" s="32">
        <f>建設係数!AV16*AC$123</f>
        <v>0</v>
      </c>
      <c r="AD16" s="32">
        <f>建設係数!AW16*AD$123</f>
        <v>0</v>
      </c>
      <c r="AE16" s="32">
        <f>建設係数!AX16*AE$123</f>
        <v>0</v>
      </c>
      <c r="AF16" s="32">
        <f>建設係数!AY16*AF$123</f>
        <v>0</v>
      </c>
      <c r="AG16" s="32">
        <f>建設係数!AZ16*AG$123</f>
        <v>0</v>
      </c>
      <c r="AH16" s="32">
        <f>建設係数!BA16*AH$123</f>
        <v>0</v>
      </c>
      <c r="AI16" s="32">
        <f>建設係数!BB16*AI$123</f>
        <v>0</v>
      </c>
      <c r="AJ16" s="32">
        <f>建設係数!BC16*AJ$123</f>
        <v>0</v>
      </c>
      <c r="AK16" s="32">
        <f>建設係数!BD16*AK$123</f>
        <v>0</v>
      </c>
      <c r="AL16" s="32">
        <f>建設係数!BE16*AL$123</f>
        <v>0</v>
      </c>
      <c r="AM16" s="32">
        <f>建設係数!BF16*AM$123</f>
        <v>0</v>
      </c>
      <c r="AN16" s="32">
        <f>建設係数!BG16*AN$123</f>
        <v>0</v>
      </c>
      <c r="AO16" s="32">
        <f>建設係数!BH16*AO$123</f>
        <v>0</v>
      </c>
      <c r="AP16" s="32">
        <f>建設係数!BI16*AP$123</f>
        <v>0</v>
      </c>
      <c r="AQ16" s="32">
        <f>建設係数!BJ16*AQ$123</f>
        <v>0</v>
      </c>
      <c r="AR16" s="32">
        <f>建設係数!BK16*AR$123</f>
        <v>0</v>
      </c>
      <c r="AS16" s="32">
        <f>建設係数!BL16*AS$123</f>
        <v>0</v>
      </c>
      <c r="AT16" s="32">
        <f>建設係数!BM16*AT$123</f>
        <v>0</v>
      </c>
      <c r="AU16" s="32">
        <f>建設係数!BN16*AU$123</f>
        <v>0</v>
      </c>
      <c r="AV16" s="32">
        <f>建設係数!BO16*AV$123</f>
        <v>0</v>
      </c>
      <c r="AW16" s="32">
        <f>建設係数!BP16*AW$123</f>
        <v>0</v>
      </c>
      <c r="AX16" s="32">
        <f>建設係数!BQ16*AX$123</f>
        <v>0</v>
      </c>
      <c r="AY16" s="32">
        <f>建設係数!BR16*AY$123</f>
        <v>0</v>
      </c>
      <c r="AZ16" s="32">
        <f>建設係数!BS16*AZ$123</f>
        <v>0</v>
      </c>
      <c r="BA16" s="32">
        <f>建設係数!BT16*BA$123</f>
        <v>0</v>
      </c>
      <c r="BB16" s="32">
        <f>建設係数!BU16*BB$123</f>
        <v>0</v>
      </c>
      <c r="BC16" s="32">
        <f>建設係数!BV16*BC$123</f>
        <v>0</v>
      </c>
      <c r="BD16" s="32">
        <f>建設係数!BW16*BD$123</f>
        <v>0</v>
      </c>
      <c r="BE16" s="32">
        <f>建設係数!BX16*BE$123</f>
        <v>0</v>
      </c>
      <c r="BF16" s="32">
        <f>建設係数!BY16*BF$123</f>
        <v>0</v>
      </c>
      <c r="BG16" s="32">
        <f>建設係数!BZ16*BG$123</f>
        <v>0</v>
      </c>
      <c r="BH16" s="32">
        <f>建設係数!CA16*BH$123</f>
        <v>0</v>
      </c>
      <c r="BI16" s="32">
        <f>建設係数!CB16*BI$123</f>
        <v>0</v>
      </c>
      <c r="BJ16" s="32">
        <f>建設係数!CC16*BJ$123</f>
        <v>0</v>
      </c>
      <c r="BK16" s="32">
        <f>建設係数!CD16*BK$123</f>
        <v>0</v>
      </c>
      <c r="BL16" s="32">
        <f>建設係数!CE16*BL$123</f>
        <v>0</v>
      </c>
      <c r="BM16" s="32">
        <f>建設係数!CF16*BM$123</f>
        <v>0</v>
      </c>
      <c r="BN16" s="32">
        <f>建設係数!CG16*BN$123</f>
        <v>0</v>
      </c>
      <c r="BO16" s="32">
        <f t="shared" si="3"/>
        <v>0</v>
      </c>
      <c r="BP16" s="35"/>
      <c r="BU16" s="17"/>
      <c r="BV16" s="241">
        <v>11</v>
      </c>
      <c r="BW16" s="30">
        <f t="shared" si="0"/>
        <v>11</v>
      </c>
      <c r="BX16" s="242">
        <v>27</v>
      </c>
      <c r="BY16" s="240" t="s">
        <v>698</v>
      </c>
      <c r="BZ16" s="243">
        <f>SUMIF($BV$6:$BV$112,$BX16,埼玉波及!V$6:V$112)</f>
        <v>0</v>
      </c>
      <c r="CA16" s="244">
        <f>SUMIF($BV$6:$BV$112,$BX16,埼玉波及!W$6:W$112)</f>
        <v>0</v>
      </c>
      <c r="CB16" s="244">
        <f>SUMIF($BV$6:$BV$112,$BX16,埼玉波及!X$6:X$112)</f>
        <v>0</v>
      </c>
      <c r="CC16" s="32">
        <f t="shared" si="4"/>
        <v>0</v>
      </c>
      <c r="CD16" s="454">
        <f t="shared" si="5"/>
        <v>9.7299999999999993E-5</v>
      </c>
      <c r="CE16" s="442"/>
      <c r="CF16" s="30">
        <v>11</v>
      </c>
      <c r="CG16" s="241">
        <f t="shared" si="6"/>
        <v>27</v>
      </c>
      <c r="CH16" s="245" t="str">
        <f t="shared" si="7"/>
        <v>非鉄金属</v>
      </c>
      <c r="CI16" s="244">
        <f t="shared" si="8"/>
        <v>0</v>
      </c>
      <c r="CJ16" s="244">
        <f t="shared" si="9"/>
        <v>0</v>
      </c>
      <c r="CK16" s="244">
        <f t="shared" si="10"/>
        <v>0</v>
      </c>
      <c r="CL16" s="244">
        <f t="shared" si="11"/>
        <v>0</v>
      </c>
      <c r="CM16" s="35"/>
      <c r="CN16" s="30">
        <f t="shared" si="1"/>
        <v>11</v>
      </c>
      <c r="CO16" s="456">
        <v>114</v>
      </c>
      <c r="CP16" s="246" t="s">
        <v>10</v>
      </c>
      <c r="CQ16" s="451">
        <f>埼玉波及!V16</f>
        <v>0</v>
      </c>
      <c r="CR16" s="451">
        <f>埼玉波及!W16</f>
        <v>0</v>
      </c>
      <c r="CS16" s="451">
        <f>埼玉波及!X16</f>
        <v>0</v>
      </c>
      <c r="CT16" s="451">
        <f>埼玉波及!Y16</f>
        <v>0</v>
      </c>
      <c r="CU16" s="454">
        <f t="shared" si="12"/>
        <v>8.8599999999999999E-5</v>
      </c>
      <c r="CV16" s="442"/>
      <c r="CW16" s="30">
        <v>11</v>
      </c>
      <c r="CX16" s="89">
        <f t="shared" si="13"/>
        <v>114</v>
      </c>
      <c r="CY16" s="476" t="str">
        <f t="shared" si="14"/>
        <v>たばこ</v>
      </c>
      <c r="CZ16" s="453">
        <f t="shared" si="15"/>
        <v>0</v>
      </c>
      <c r="DA16" s="453">
        <f t="shared" si="16"/>
        <v>0</v>
      </c>
      <c r="DB16" s="453">
        <f t="shared" si="17"/>
        <v>0</v>
      </c>
      <c r="DC16" s="244">
        <f t="shared" si="18"/>
        <v>0</v>
      </c>
      <c r="DE16" s="89">
        <f t="shared" ref="DE16:DE25" si="20">IF($DE$1=1,CG16,CX16)</f>
        <v>27</v>
      </c>
      <c r="DF16" s="476" t="str">
        <f t="shared" ref="DF16:DF25" si="21">IF($DE$1=1,CH16,CY16)</f>
        <v>非鉄金属</v>
      </c>
      <c r="DG16" s="453">
        <f>IF($DE$1=1,CI16/建設係数!$G$11*1000,CZ16/建設係数!$G$11*1000)</f>
        <v>0</v>
      </c>
      <c r="DH16" s="453">
        <f>IF($DE$1=1,CJ16/建設係数!$G$11*1000,DA16/建設係数!$G$11*1000)</f>
        <v>0</v>
      </c>
      <c r="DI16" s="453">
        <f>IF($DE$1=1,CK16/建設係数!$G$11*1000,DB16/建設係数!$G$11*1000)</f>
        <v>0</v>
      </c>
      <c r="DJ16" s="244">
        <f>IF($DE$1=1,CL16/建設係数!$G$11*1000,DC16/建設係数!$G$11*1000)</f>
        <v>0</v>
      </c>
    </row>
    <row r="17" spans="1:114">
      <c r="A17" s="17"/>
      <c r="B17" s="456">
        <v>151</v>
      </c>
      <c r="C17" s="240" t="s">
        <v>11</v>
      </c>
      <c r="D17" s="32">
        <f>建設係数!W17*D$123</f>
        <v>0</v>
      </c>
      <c r="E17" s="32">
        <f>建設係数!X17*E$123</f>
        <v>0</v>
      </c>
      <c r="F17" s="32">
        <f>建設係数!Y17*F$123</f>
        <v>0</v>
      </c>
      <c r="G17" s="32">
        <f>建設係数!Z17*G$123</f>
        <v>0</v>
      </c>
      <c r="H17" s="32">
        <f>建設係数!AA17*H$123</f>
        <v>0</v>
      </c>
      <c r="I17" s="32">
        <f>建設係数!AB17*I$123</f>
        <v>0</v>
      </c>
      <c r="J17" s="32">
        <f>建設係数!AC17*J$123</f>
        <v>0</v>
      </c>
      <c r="K17" s="32">
        <f>建設係数!AD17*K$123</f>
        <v>0</v>
      </c>
      <c r="L17" s="32">
        <f>建設係数!AE17*L$123</f>
        <v>0</v>
      </c>
      <c r="M17" s="32">
        <f>建設係数!AF17*M$123</f>
        <v>0</v>
      </c>
      <c r="N17" s="32">
        <f>建設係数!AG17*N$123</f>
        <v>0</v>
      </c>
      <c r="O17" s="32">
        <f>建設係数!AH17*O$123</f>
        <v>0</v>
      </c>
      <c r="P17" s="32">
        <f>建設係数!AI17*P$123</f>
        <v>0</v>
      </c>
      <c r="Q17" s="32">
        <f>建設係数!AJ17*Q$123</f>
        <v>0</v>
      </c>
      <c r="R17" s="32">
        <f>建設係数!AK17*R$123</f>
        <v>0</v>
      </c>
      <c r="S17" s="32">
        <f>建設係数!AL17*S$123</f>
        <v>0</v>
      </c>
      <c r="T17" s="32">
        <f>建設係数!AM17*T$123</f>
        <v>0</v>
      </c>
      <c r="U17" s="32">
        <f>建設係数!AN17*U$123</f>
        <v>0</v>
      </c>
      <c r="V17" s="32">
        <f>建設係数!AO17*V$123</f>
        <v>0</v>
      </c>
      <c r="W17" s="32">
        <f>建設係数!AP17*W$123</f>
        <v>0</v>
      </c>
      <c r="X17" s="32">
        <f>建設係数!AQ17*X$123</f>
        <v>0</v>
      </c>
      <c r="Y17" s="32">
        <f>建設係数!AR17*Y$123</f>
        <v>0</v>
      </c>
      <c r="Z17" s="32">
        <f>建設係数!AS17*Z$123</f>
        <v>0</v>
      </c>
      <c r="AA17" s="32">
        <f>建設係数!AT17*AA$123</f>
        <v>0</v>
      </c>
      <c r="AB17" s="32">
        <f>建設係数!AU17*AB$123</f>
        <v>0</v>
      </c>
      <c r="AC17" s="32">
        <f>建設係数!AV17*AC$123</f>
        <v>0</v>
      </c>
      <c r="AD17" s="32">
        <f>建設係数!AW17*AD$123</f>
        <v>0</v>
      </c>
      <c r="AE17" s="32">
        <f>建設係数!AX17*AE$123</f>
        <v>0</v>
      </c>
      <c r="AF17" s="32">
        <f>建設係数!AY17*AF$123</f>
        <v>0</v>
      </c>
      <c r="AG17" s="32">
        <f>建設係数!AZ17*AG$123</f>
        <v>0</v>
      </c>
      <c r="AH17" s="32">
        <f>建設係数!BA17*AH$123</f>
        <v>0</v>
      </c>
      <c r="AI17" s="32">
        <f>建設係数!BB17*AI$123</f>
        <v>0</v>
      </c>
      <c r="AJ17" s="32">
        <f>建設係数!BC17*AJ$123</f>
        <v>0</v>
      </c>
      <c r="AK17" s="32">
        <f>建設係数!BD17*AK$123</f>
        <v>0</v>
      </c>
      <c r="AL17" s="32">
        <f>建設係数!BE17*AL$123</f>
        <v>0</v>
      </c>
      <c r="AM17" s="32">
        <f>建設係数!BF17*AM$123</f>
        <v>0</v>
      </c>
      <c r="AN17" s="32">
        <f>建設係数!BG17*AN$123</f>
        <v>0</v>
      </c>
      <c r="AO17" s="32">
        <f>建設係数!BH17*AO$123</f>
        <v>0</v>
      </c>
      <c r="AP17" s="32">
        <f>建設係数!BI17*AP$123</f>
        <v>0</v>
      </c>
      <c r="AQ17" s="32">
        <f>建設係数!BJ17*AQ$123</f>
        <v>0</v>
      </c>
      <c r="AR17" s="32">
        <f>建設係数!BK17*AR$123</f>
        <v>0</v>
      </c>
      <c r="AS17" s="32">
        <f>建設係数!BL17*AS$123</f>
        <v>0</v>
      </c>
      <c r="AT17" s="32">
        <f>建設係数!BM17*AT$123</f>
        <v>0</v>
      </c>
      <c r="AU17" s="32">
        <f>建設係数!BN17*AU$123</f>
        <v>0</v>
      </c>
      <c r="AV17" s="32">
        <f>建設係数!BO17*AV$123</f>
        <v>0</v>
      </c>
      <c r="AW17" s="32">
        <f>建設係数!BP17*AW$123</f>
        <v>0</v>
      </c>
      <c r="AX17" s="32">
        <f>建設係数!BQ17*AX$123</f>
        <v>0</v>
      </c>
      <c r="AY17" s="32">
        <f>建設係数!BR17*AY$123</f>
        <v>0</v>
      </c>
      <c r="AZ17" s="32">
        <f>建設係数!BS17*AZ$123</f>
        <v>0</v>
      </c>
      <c r="BA17" s="32">
        <f>建設係数!BT17*BA$123</f>
        <v>0</v>
      </c>
      <c r="BB17" s="32">
        <f>建設係数!BU17*BB$123</f>
        <v>0</v>
      </c>
      <c r="BC17" s="32">
        <f>建設係数!BV17*BC$123</f>
        <v>0</v>
      </c>
      <c r="BD17" s="32">
        <f>建設係数!BW17*BD$123</f>
        <v>0</v>
      </c>
      <c r="BE17" s="32">
        <f>建設係数!BX17*BE$123</f>
        <v>0</v>
      </c>
      <c r="BF17" s="32">
        <f>建設係数!BY17*BF$123</f>
        <v>0</v>
      </c>
      <c r="BG17" s="32">
        <f>建設係数!BZ17*BG$123</f>
        <v>0</v>
      </c>
      <c r="BH17" s="32">
        <f>建設係数!CA17*BH$123</f>
        <v>0</v>
      </c>
      <c r="BI17" s="32">
        <f>建設係数!CB17*BI$123</f>
        <v>0</v>
      </c>
      <c r="BJ17" s="32">
        <f>建設係数!CC17*BJ$123</f>
        <v>0</v>
      </c>
      <c r="BK17" s="32">
        <f>建設係数!CD17*BK$123</f>
        <v>0</v>
      </c>
      <c r="BL17" s="32">
        <f>建設係数!CE17*BL$123</f>
        <v>0</v>
      </c>
      <c r="BM17" s="32">
        <f>建設係数!CF17*BM$123</f>
        <v>0</v>
      </c>
      <c r="BN17" s="32">
        <f>建設係数!CG17*BN$123</f>
        <v>0</v>
      </c>
      <c r="BO17" s="32">
        <f t="shared" si="3"/>
        <v>0</v>
      </c>
      <c r="BP17" s="35"/>
      <c r="BU17" s="17"/>
      <c r="BV17" s="241">
        <v>15</v>
      </c>
      <c r="BW17" s="30">
        <f t="shared" si="0"/>
        <v>12</v>
      </c>
      <c r="BX17" s="242">
        <v>28</v>
      </c>
      <c r="BY17" s="240" t="s">
        <v>699</v>
      </c>
      <c r="BZ17" s="243">
        <f>SUMIF($BV$6:$BV$112,$BX17,埼玉波及!V$6:V$112)</f>
        <v>0</v>
      </c>
      <c r="CA17" s="244">
        <f>SUMIF($BV$6:$BV$112,$BX17,埼玉波及!W$6:W$112)</f>
        <v>0</v>
      </c>
      <c r="CB17" s="244">
        <f>SUMIF($BV$6:$BV$112,$BX17,埼玉波及!X$6:X$112)</f>
        <v>0</v>
      </c>
      <c r="CC17" s="32">
        <f t="shared" si="4"/>
        <v>0</v>
      </c>
      <c r="CD17" s="454">
        <f t="shared" si="5"/>
        <v>9.7199999999999991E-5</v>
      </c>
      <c r="CE17" s="442"/>
      <c r="CF17" s="30">
        <v>12</v>
      </c>
      <c r="CG17" s="241">
        <f t="shared" si="6"/>
        <v>28</v>
      </c>
      <c r="CH17" s="245" t="str">
        <f t="shared" si="7"/>
        <v>金属製品</v>
      </c>
      <c r="CI17" s="244">
        <f t="shared" si="8"/>
        <v>0</v>
      </c>
      <c r="CJ17" s="244">
        <f t="shared" si="9"/>
        <v>0</v>
      </c>
      <c r="CK17" s="244">
        <f t="shared" si="10"/>
        <v>0</v>
      </c>
      <c r="CL17" s="244">
        <f t="shared" si="11"/>
        <v>0</v>
      </c>
      <c r="CM17" s="35"/>
      <c r="CN17" s="30">
        <f t="shared" si="1"/>
        <v>12</v>
      </c>
      <c r="CO17" s="456">
        <v>151</v>
      </c>
      <c r="CP17" s="240" t="s">
        <v>11</v>
      </c>
      <c r="CQ17" s="451">
        <f>埼玉波及!V17</f>
        <v>0</v>
      </c>
      <c r="CR17" s="451">
        <f>埼玉波及!W17</f>
        <v>0</v>
      </c>
      <c r="CS17" s="451">
        <f>埼玉波及!X17</f>
        <v>0</v>
      </c>
      <c r="CT17" s="451">
        <f>埼玉波及!Y17</f>
        <v>0</v>
      </c>
      <c r="CU17" s="454">
        <f t="shared" si="12"/>
        <v>8.489999999999999E-5</v>
      </c>
      <c r="CV17" s="442"/>
      <c r="CW17" s="30">
        <v>12</v>
      </c>
      <c r="CX17" s="89">
        <f t="shared" si="13"/>
        <v>151</v>
      </c>
      <c r="CY17" s="476" t="str">
        <f t="shared" si="14"/>
        <v>繊維工業製品</v>
      </c>
      <c r="CZ17" s="453">
        <f t="shared" si="15"/>
        <v>0</v>
      </c>
      <c r="DA17" s="453">
        <f t="shared" si="16"/>
        <v>0</v>
      </c>
      <c r="DB17" s="453">
        <f t="shared" si="17"/>
        <v>0</v>
      </c>
      <c r="DC17" s="244">
        <f t="shared" si="18"/>
        <v>0</v>
      </c>
      <c r="DE17" s="89">
        <f t="shared" si="20"/>
        <v>28</v>
      </c>
      <c r="DF17" s="476" t="str">
        <f t="shared" si="21"/>
        <v>金属製品</v>
      </c>
      <c r="DG17" s="453">
        <f>IF($DE$1=1,CI17/建設係数!$G$11*1000,CZ17/建設係数!$G$11*1000)</f>
        <v>0</v>
      </c>
      <c r="DH17" s="453">
        <f>IF($DE$1=1,CJ17/建設係数!$G$11*1000,DA17/建設係数!$G$11*1000)</f>
        <v>0</v>
      </c>
      <c r="DI17" s="453">
        <f>IF($DE$1=1,CK17/建設係数!$G$11*1000,DB17/建設係数!$G$11*1000)</f>
        <v>0</v>
      </c>
      <c r="DJ17" s="244">
        <f>IF($DE$1=1,CL17/建設係数!$G$11*1000,DC17/建設係数!$G$11*1000)</f>
        <v>0</v>
      </c>
    </row>
    <row r="18" spans="1:114">
      <c r="A18" s="17"/>
      <c r="B18" s="456">
        <v>152</v>
      </c>
      <c r="C18" s="240" t="s">
        <v>12</v>
      </c>
      <c r="D18" s="32">
        <f>建設係数!W18*D$123</f>
        <v>0</v>
      </c>
      <c r="E18" s="32">
        <f>建設係数!X18*E$123</f>
        <v>0</v>
      </c>
      <c r="F18" s="32">
        <f>建設係数!Y18*F$123</f>
        <v>0</v>
      </c>
      <c r="G18" s="32">
        <f>建設係数!Z18*G$123</f>
        <v>0</v>
      </c>
      <c r="H18" s="32">
        <f>建設係数!AA18*H$123</f>
        <v>0</v>
      </c>
      <c r="I18" s="32">
        <f>建設係数!AB18*I$123</f>
        <v>0</v>
      </c>
      <c r="J18" s="32">
        <f>建設係数!AC18*J$123</f>
        <v>0</v>
      </c>
      <c r="K18" s="32">
        <f>建設係数!AD18*K$123</f>
        <v>0</v>
      </c>
      <c r="L18" s="32">
        <f>建設係数!AE18*L$123</f>
        <v>0</v>
      </c>
      <c r="M18" s="32">
        <f>建設係数!AF18*M$123</f>
        <v>0</v>
      </c>
      <c r="N18" s="32">
        <f>建設係数!AG18*N$123</f>
        <v>0</v>
      </c>
      <c r="O18" s="32">
        <f>建設係数!AH18*O$123</f>
        <v>0</v>
      </c>
      <c r="P18" s="32">
        <f>建設係数!AI18*P$123</f>
        <v>0</v>
      </c>
      <c r="Q18" s="32">
        <f>建設係数!AJ18*Q$123</f>
        <v>0</v>
      </c>
      <c r="R18" s="32">
        <f>建設係数!AK18*R$123</f>
        <v>0</v>
      </c>
      <c r="S18" s="32">
        <f>建設係数!AL18*S$123</f>
        <v>0</v>
      </c>
      <c r="T18" s="32">
        <f>建設係数!AM18*T$123</f>
        <v>0</v>
      </c>
      <c r="U18" s="32">
        <f>建設係数!AN18*U$123</f>
        <v>0</v>
      </c>
      <c r="V18" s="32">
        <f>建設係数!AO18*V$123</f>
        <v>0</v>
      </c>
      <c r="W18" s="32">
        <f>建設係数!AP18*W$123</f>
        <v>0</v>
      </c>
      <c r="X18" s="32">
        <f>建設係数!AQ18*X$123</f>
        <v>0</v>
      </c>
      <c r="Y18" s="32">
        <f>建設係数!AR18*Y$123</f>
        <v>0</v>
      </c>
      <c r="Z18" s="32">
        <f>建設係数!AS18*Z$123</f>
        <v>0</v>
      </c>
      <c r="AA18" s="32">
        <f>建設係数!AT18*AA$123</f>
        <v>0</v>
      </c>
      <c r="AB18" s="32">
        <f>建設係数!AU18*AB$123</f>
        <v>0</v>
      </c>
      <c r="AC18" s="32">
        <f>建設係数!AV18*AC$123</f>
        <v>0</v>
      </c>
      <c r="AD18" s="32">
        <f>建設係数!AW18*AD$123</f>
        <v>0</v>
      </c>
      <c r="AE18" s="32">
        <f>建設係数!AX18*AE$123</f>
        <v>0</v>
      </c>
      <c r="AF18" s="32">
        <f>建設係数!AY18*AF$123</f>
        <v>0</v>
      </c>
      <c r="AG18" s="32">
        <f>建設係数!AZ18*AG$123</f>
        <v>0</v>
      </c>
      <c r="AH18" s="32">
        <f>建設係数!BA18*AH$123</f>
        <v>0</v>
      </c>
      <c r="AI18" s="32">
        <f>建設係数!BB18*AI$123</f>
        <v>0</v>
      </c>
      <c r="AJ18" s="32">
        <f>建設係数!BC18*AJ$123</f>
        <v>0</v>
      </c>
      <c r="AK18" s="32">
        <f>建設係数!BD18*AK$123</f>
        <v>0</v>
      </c>
      <c r="AL18" s="32">
        <f>建設係数!BE18*AL$123</f>
        <v>0</v>
      </c>
      <c r="AM18" s="32">
        <f>建設係数!BF18*AM$123</f>
        <v>0</v>
      </c>
      <c r="AN18" s="32">
        <f>建設係数!BG18*AN$123</f>
        <v>0</v>
      </c>
      <c r="AO18" s="32">
        <f>建設係数!BH18*AO$123</f>
        <v>0</v>
      </c>
      <c r="AP18" s="32">
        <f>建設係数!BI18*AP$123</f>
        <v>0</v>
      </c>
      <c r="AQ18" s="32">
        <f>建設係数!BJ18*AQ$123</f>
        <v>0</v>
      </c>
      <c r="AR18" s="32">
        <f>建設係数!BK18*AR$123</f>
        <v>0</v>
      </c>
      <c r="AS18" s="32">
        <f>建設係数!BL18*AS$123</f>
        <v>0</v>
      </c>
      <c r="AT18" s="32">
        <f>建設係数!BM18*AT$123</f>
        <v>0</v>
      </c>
      <c r="AU18" s="32">
        <f>建設係数!BN18*AU$123</f>
        <v>0</v>
      </c>
      <c r="AV18" s="32">
        <f>建設係数!BO18*AV$123</f>
        <v>0</v>
      </c>
      <c r="AW18" s="32">
        <f>建設係数!BP18*AW$123</f>
        <v>0</v>
      </c>
      <c r="AX18" s="32">
        <f>建設係数!BQ18*AX$123</f>
        <v>0</v>
      </c>
      <c r="AY18" s="32">
        <f>建設係数!BR18*AY$123</f>
        <v>0</v>
      </c>
      <c r="AZ18" s="32">
        <f>建設係数!BS18*AZ$123</f>
        <v>0</v>
      </c>
      <c r="BA18" s="32">
        <f>建設係数!BT18*BA$123</f>
        <v>0</v>
      </c>
      <c r="BB18" s="32">
        <f>建設係数!BU18*BB$123</f>
        <v>0</v>
      </c>
      <c r="BC18" s="32">
        <f>建設係数!BV18*BC$123</f>
        <v>0</v>
      </c>
      <c r="BD18" s="32">
        <f>建設係数!BW18*BD$123</f>
        <v>0</v>
      </c>
      <c r="BE18" s="32">
        <f>建設係数!BX18*BE$123</f>
        <v>0</v>
      </c>
      <c r="BF18" s="32">
        <f>建設係数!BY18*BF$123</f>
        <v>0</v>
      </c>
      <c r="BG18" s="32">
        <f>建設係数!BZ18*BG$123</f>
        <v>0</v>
      </c>
      <c r="BH18" s="32">
        <f>建設係数!CA18*BH$123</f>
        <v>0</v>
      </c>
      <c r="BI18" s="32">
        <f>建設係数!CB18*BI$123</f>
        <v>0</v>
      </c>
      <c r="BJ18" s="32">
        <f>建設係数!CC18*BJ$123</f>
        <v>0</v>
      </c>
      <c r="BK18" s="32">
        <f>建設係数!CD18*BK$123</f>
        <v>0</v>
      </c>
      <c r="BL18" s="32">
        <f>建設係数!CE18*BL$123</f>
        <v>0</v>
      </c>
      <c r="BM18" s="32">
        <f>建設係数!CF18*BM$123</f>
        <v>0</v>
      </c>
      <c r="BN18" s="32">
        <f>建設係数!CG18*BN$123</f>
        <v>0</v>
      </c>
      <c r="BO18" s="32">
        <f t="shared" si="3"/>
        <v>0</v>
      </c>
      <c r="BP18" s="35"/>
      <c r="BU18" s="17"/>
      <c r="BV18" s="241">
        <v>15</v>
      </c>
      <c r="BW18" s="30">
        <f t="shared" si="0"/>
        <v>13</v>
      </c>
      <c r="BX18" s="247">
        <v>29</v>
      </c>
      <c r="BY18" s="248" t="s">
        <v>501</v>
      </c>
      <c r="BZ18" s="243">
        <f>SUMIF($BV$6:$BV$112,$BX18,埼玉波及!V$6:V$112)</f>
        <v>0</v>
      </c>
      <c r="CA18" s="244">
        <f>SUMIF($BV$6:$BV$112,$BX18,埼玉波及!W$6:W$112)</f>
        <v>0</v>
      </c>
      <c r="CB18" s="244">
        <f>SUMIF($BV$6:$BV$112,$BX18,埼玉波及!X$6:X$112)</f>
        <v>0</v>
      </c>
      <c r="CC18" s="32">
        <f t="shared" si="4"/>
        <v>0</v>
      </c>
      <c r="CD18" s="454">
        <f t="shared" si="5"/>
        <v>9.7100000000000002E-5</v>
      </c>
      <c r="CE18" s="442"/>
      <c r="CF18" s="30">
        <v>13</v>
      </c>
      <c r="CG18" s="241">
        <f t="shared" si="6"/>
        <v>29</v>
      </c>
      <c r="CH18" s="245" t="str">
        <f t="shared" si="7"/>
        <v>はん用機械</v>
      </c>
      <c r="CI18" s="244">
        <f t="shared" si="8"/>
        <v>0</v>
      </c>
      <c r="CJ18" s="244">
        <f t="shared" si="9"/>
        <v>0</v>
      </c>
      <c r="CK18" s="244">
        <f t="shared" si="10"/>
        <v>0</v>
      </c>
      <c r="CL18" s="244">
        <f t="shared" si="11"/>
        <v>0</v>
      </c>
      <c r="CM18" s="35"/>
      <c r="CN18" s="30">
        <f t="shared" si="1"/>
        <v>13</v>
      </c>
      <c r="CO18" s="456">
        <v>152</v>
      </c>
      <c r="CP18" s="240" t="s">
        <v>12</v>
      </c>
      <c r="CQ18" s="451">
        <f>埼玉波及!V18</f>
        <v>0</v>
      </c>
      <c r="CR18" s="451">
        <f>埼玉波及!W18</f>
        <v>0</v>
      </c>
      <c r="CS18" s="451">
        <f>埼玉波及!X18</f>
        <v>0</v>
      </c>
      <c r="CT18" s="451">
        <f>埼玉波及!Y18</f>
        <v>0</v>
      </c>
      <c r="CU18" s="454">
        <f t="shared" si="12"/>
        <v>8.4800000000000001E-5</v>
      </c>
      <c r="CV18" s="442"/>
      <c r="CW18" s="30">
        <v>13</v>
      </c>
      <c r="CX18" s="89">
        <f t="shared" si="13"/>
        <v>152</v>
      </c>
      <c r="CY18" s="476" t="str">
        <f t="shared" si="14"/>
        <v>衣服・その他の繊維既製品</v>
      </c>
      <c r="CZ18" s="453">
        <f t="shared" si="15"/>
        <v>0</v>
      </c>
      <c r="DA18" s="453">
        <f t="shared" si="16"/>
        <v>0</v>
      </c>
      <c r="DB18" s="453">
        <f t="shared" si="17"/>
        <v>0</v>
      </c>
      <c r="DC18" s="244">
        <f t="shared" si="18"/>
        <v>0</v>
      </c>
      <c r="DE18" s="89">
        <f t="shared" si="20"/>
        <v>29</v>
      </c>
      <c r="DF18" s="476" t="str">
        <f t="shared" si="21"/>
        <v>はん用機械</v>
      </c>
      <c r="DG18" s="453">
        <f>IF($DE$1=1,CI18/建設係数!$G$11*1000,CZ18/建設係数!$G$11*1000)</f>
        <v>0</v>
      </c>
      <c r="DH18" s="453">
        <f>IF($DE$1=1,CJ18/建設係数!$G$11*1000,DA18/建設係数!$G$11*1000)</f>
        <v>0</v>
      </c>
      <c r="DI18" s="453">
        <f>IF($DE$1=1,CK18/建設係数!$G$11*1000,DB18/建設係数!$G$11*1000)</f>
        <v>0</v>
      </c>
      <c r="DJ18" s="244">
        <f>IF($DE$1=1,CL18/建設係数!$G$11*1000,DC18/建設係数!$G$11*1000)</f>
        <v>0</v>
      </c>
    </row>
    <row r="19" spans="1:114">
      <c r="A19" s="17"/>
      <c r="B19" s="456">
        <v>161</v>
      </c>
      <c r="C19" s="246" t="s">
        <v>13</v>
      </c>
      <c r="D19" s="32">
        <f>建設係数!W19*D$123</f>
        <v>0</v>
      </c>
      <c r="E19" s="32">
        <f>建設係数!X19*E$123</f>
        <v>0</v>
      </c>
      <c r="F19" s="32">
        <f>建設係数!Y19*F$123</f>
        <v>0</v>
      </c>
      <c r="G19" s="32">
        <f>建設係数!Z19*G$123</f>
        <v>0</v>
      </c>
      <c r="H19" s="32">
        <f>建設係数!AA19*H$123</f>
        <v>0</v>
      </c>
      <c r="I19" s="32">
        <f>建設係数!AB19*I$123</f>
        <v>0</v>
      </c>
      <c r="J19" s="32">
        <f>建設係数!AC19*J$123</f>
        <v>0</v>
      </c>
      <c r="K19" s="32">
        <f>建設係数!AD19*K$123</f>
        <v>0</v>
      </c>
      <c r="L19" s="32">
        <f>建設係数!AE19*L$123</f>
        <v>0</v>
      </c>
      <c r="M19" s="32">
        <f>建設係数!AF19*M$123</f>
        <v>0</v>
      </c>
      <c r="N19" s="32">
        <f>建設係数!AG19*N$123</f>
        <v>0</v>
      </c>
      <c r="O19" s="32">
        <f>建設係数!AH19*O$123</f>
        <v>0</v>
      </c>
      <c r="P19" s="32">
        <f>建設係数!AI19*P$123</f>
        <v>0</v>
      </c>
      <c r="Q19" s="32">
        <f>建設係数!AJ19*Q$123</f>
        <v>0</v>
      </c>
      <c r="R19" s="32">
        <f>建設係数!AK19*R$123</f>
        <v>0</v>
      </c>
      <c r="S19" s="32">
        <f>建設係数!AL19*S$123</f>
        <v>0</v>
      </c>
      <c r="T19" s="32">
        <f>建設係数!AM19*T$123</f>
        <v>0</v>
      </c>
      <c r="U19" s="32">
        <f>建設係数!AN19*U$123</f>
        <v>0</v>
      </c>
      <c r="V19" s="32">
        <f>建設係数!AO19*V$123</f>
        <v>0</v>
      </c>
      <c r="W19" s="32">
        <f>建設係数!AP19*W$123</f>
        <v>0</v>
      </c>
      <c r="X19" s="32">
        <f>建設係数!AQ19*X$123</f>
        <v>0</v>
      </c>
      <c r="Y19" s="32">
        <f>建設係数!AR19*Y$123</f>
        <v>0</v>
      </c>
      <c r="Z19" s="32">
        <f>建設係数!AS19*Z$123</f>
        <v>0</v>
      </c>
      <c r="AA19" s="32">
        <f>建設係数!AT19*AA$123</f>
        <v>0</v>
      </c>
      <c r="AB19" s="32">
        <f>建設係数!AU19*AB$123</f>
        <v>0</v>
      </c>
      <c r="AC19" s="32">
        <f>建設係数!AV19*AC$123</f>
        <v>0</v>
      </c>
      <c r="AD19" s="32">
        <f>建設係数!AW19*AD$123</f>
        <v>0</v>
      </c>
      <c r="AE19" s="32">
        <f>建設係数!AX19*AE$123</f>
        <v>0</v>
      </c>
      <c r="AF19" s="32">
        <f>建設係数!AY19*AF$123</f>
        <v>0</v>
      </c>
      <c r="AG19" s="32">
        <f>建設係数!AZ19*AG$123</f>
        <v>0</v>
      </c>
      <c r="AH19" s="32">
        <f>建設係数!BA19*AH$123</f>
        <v>0</v>
      </c>
      <c r="AI19" s="32">
        <f>建設係数!BB19*AI$123</f>
        <v>0</v>
      </c>
      <c r="AJ19" s="32">
        <f>建設係数!BC19*AJ$123</f>
        <v>0</v>
      </c>
      <c r="AK19" s="32">
        <f>建設係数!BD19*AK$123</f>
        <v>0</v>
      </c>
      <c r="AL19" s="32">
        <f>建設係数!BE19*AL$123</f>
        <v>0</v>
      </c>
      <c r="AM19" s="32">
        <f>建設係数!BF19*AM$123</f>
        <v>0</v>
      </c>
      <c r="AN19" s="32">
        <f>建設係数!BG19*AN$123</f>
        <v>0</v>
      </c>
      <c r="AO19" s="32">
        <f>建設係数!BH19*AO$123</f>
        <v>0</v>
      </c>
      <c r="AP19" s="32">
        <f>建設係数!BI19*AP$123</f>
        <v>0</v>
      </c>
      <c r="AQ19" s="32">
        <f>建設係数!BJ19*AQ$123</f>
        <v>0</v>
      </c>
      <c r="AR19" s="32">
        <f>建設係数!BK19*AR$123</f>
        <v>0</v>
      </c>
      <c r="AS19" s="32">
        <f>建設係数!BL19*AS$123</f>
        <v>0</v>
      </c>
      <c r="AT19" s="32">
        <f>建設係数!BM19*AT$123</f>
        <v>0</v>
      </c>
      <c r="AU19" s="32">
        <f>建設係数!BN19*AU$123</f>
        <v>0</v>
      </c>
      <c r="AV19" s="32">
        <f>建設係数!BO19*AV$123</f>
        <v>0</v>
      </c>
      <c r="AW19" s="32">
        <f>建設係数!BP19*AW$123</f>
        <v>0</v>
      </c>
      <c r="AX19" s="32">
        <f>建設係数!BQ19*AX$123</f>
        <v>0</v>
      </c>
      <c r="AY19" s="32">
        <f>建設係数!BR19*AY$123</f>
        <v>0</v>
      </c>
      <c r="AZ19" s="32">
        <f>建設係数!BS19*AZ$123</f>
        <v>0</v>
      </c>
      <c r="BA19" s="32">
        <f>建設係数!BT19*BA$123</f>
        <v>0</v>
      </c>
      <c r="BB19" s="32">
        <f>建設係数!BU19*BB$123</f>
        <v>0</v>
      </c>
      <c r="BC19" s="32">
        <f>建設係数!BV19*BC$123</f>
        <v>0</v>
      </c>
      <c r="BD19" s="32">
        <f>建設係数!BW19*BD$123</f>
        <v>0</v>
      </c>
      <c r="BE19" s="32">
        <f>建設係数!BX19*BE$123</f>
        <v>0</v>
      </c>
      <c r="BF19" s="32">
        <f>建設係数!BY19*BF$123</f>
        <v>0</v>
      </c>
      <c r="BG19" s="32">
        <f>建設係数!BZ19*BG$123</f>
        <v>0</v>
      </c>
      <c r="BH19" s="32">
        <f>建設係数!CA19*BH$123</f>
        <v>0</v>
      </c>
      <c r="BI19" s="32">
        <f>建設係数!CB19*BI$123</f>
        <v>0</v>
      </c>
      <c r="BJ19" s="32">
        <f>建設係数!CC19*BJ$123</f>
        <v>0</v>
      </c>
      <c r="BK19" s="32">
        <f>建設係数!CD19*BK$123</f>
        <v>0</v>
      </c>
      <c r="BL19" s="32">
        <f>建設係数!CE19*BL$123</f>
        <v>0</v>
      </c>
      <c r="BM19" s="32">
        <f>建設係数!CF19*BM$123</f>
        <v>0</v>
      </c>
      <c r="BN19" s="32">
        <f>建設係数!CG19*BN$123</f>
        <v>0</v>
      </c>
      <c r="BO19" s="32">
        <f t="shared" si="3"/>
        <v>0</v>
      </c>
      <c r="BP19" s="35"/>
      <c r="BU19" s="17"/>
      <c r="BV19" s="241">
        <v>16</v>
      </c>
      <c r="BW19" s="30">
        <f t="shared" si="0"/>
        <v>14</v>
      </c>
      <c r="BX19" s="247">
        <v>30</v>
      </c>
      <c r="BY19" s="248" t="s">
        <v>502</v>
      </c>
      <c r="BZ19" s="243">
        <f>SUMIF($BV$6:$BV$112,$BX19,埼玉波及!V$6:V$112)</f>
        <v>0</v>
      </c>
      <c r="CA19" s="244">
        <f>SUMIF($BV$6:$BV$112,$BX19,埼玉波及!W$6:W$112)</f>
        <v>0</v>
      </c>
      <c r="CB19" s="244">
        <f>SUMIF($BV$6:$BV$112,$BX19,埼玉波及!X$6:X$112)</f>
        <v>0</v>
      </c>
      <c r="CC19" s="32">
        <f t="shared" si="4"/>
        <v>0</v>
      </c>
      <c r="CD19" s="454">
        <f t="shared" si="5"/>
        <v>9.7E-5</v>
      </c>
      <c r="CE19" s="442"/>
      <c r="CF19" s="30">
        <v>14</v>
      </c>
      <c r="CG19" s="241">
        <f t="shared" si="6"/>
        <v>30</v>
      </c>
      <c r="CH19" s="245" t="str">
        <f t="shared" si="7"/>
        <v>生産用機械</v>
      </c>
      <c r="CI19" s="244">
        <f t="shared" si="8"/>
        <v>0</v>
      </c>
      <c r="CJ19" s="244">
        <f t="shared" si="9"/>
        <v>0</v>
      </c>
      <c r="CK19" s="244">
        <f t="shared" si="10"/>
        <v>0</v>
      </c>
      <c r="CL19" s="244">
        <f t="shared" si="11"/>
        <v>0</v>
      </c>
      <c r="CM19" s="35"/>
      <c r="CN19" s="30">
        <f t="shared" si="1"/>
        <v>14</v>
      </c>
      <c r="CO19" s="456">
        <v>161</v>
      </c>
      <c r="CP19" s="246" t="s">
        <v>13</v>
      </c>
      <c r="CQ19" s="451">
        <f>埼玉波及!V19</f>
        <v>0</v>
      </c>
      <c r="CR19" s="451">
        <f>埼玉波及!W19</f>
        <v>0</v>
      </c>
      <c r="CS19" s="451">
        <f>埼玉波及!X19</f>
        <v>0</v>
      </c>
      <c r="CT19" s="451">
        <f>埼玉波及!Y19</f>
        <v>0</v>
      </c>
      <c r="CU19" s="454">
        <f t="shared" si="12"/>
        <v>8.3899999999999993E-5</v>
      </c>
      <c r="CV19" s="442"/>
      <c r="CW19" s="30">
        <v>14</v>
      </c>
      <c r="CX19" s="89">
        <f t="shared" si="13"/>
        <v>161</v>
      </c>
      <c r="CY19" s="476" t="str">
        <f t="shared" si="14"/>
        <v>木材・木製品</v>
      </c>
      <c r="CZ19" s="453">
        <f t="shared" si="15"/>
        <v>0</v>
      </c>
      <c r="DA19" s="453">
        <f t="shared" si="16"/>
        <v>0</v>
      </c>
      <c r="DB19" s="453">
        <f t="shared" si="17"/>
        <v>0</v>
      </c>
      <c r="DC19" s="244">
        <f t="shared" si="18"/>
        <v>0</v>
      </c>
      <c r="DE19" s="89">
        <f t="shared" si="20"/>
        <v>30</v>
      </c>
      <c r="DF19" s="476" t="str">
        <f t="shared" si="21"/>
        <v>生産用機械</v>
      </c>
      <c r="DG19" s="453">
        <f>IF($DE$1=1,CI19/建設係数!$G$11*1000,CZ19/建設係数!$G$11*1000)</f>
        <v>0</v>
      </c>
      <c r="DH19" s="453">
        <f>IF($DE$1=1,CJ19/建設係数!$G$11*1000,DA19/建設係数!$G$11*1000)</f>
        <v>0</v>
      </c>
      <c r="DI19" s="453">
        <f>IF($DE$1=1,CK19/建設係数!$G$11*1000,DB19/建設係数!$G$11*1000)</f>
        <v>0</v>
      </c>
      <c r="DJ19" s="244">
        <f>IF($DE$1=1,CL19/建設係数!$G$11*1000,DC19/建設係数!$G$11*1000)</f>
        <v>0</v>
      </c>
    </row>
    <row r="20" spans="1:114">
      <c r="A20" s="17"/>
      <c r="B20" s="456">
        <v>162</v>
      </c>
      <c r="C20" s="240" t="s">
        <v>14</v>
      </c>
      <c r="D20" s="32">
        <f>建設係数!W20*D$123</f>
        <v>0</v>
      </c>
      <c r="E20" s="32">
        <f>建設係数!X20*E$123</f>
        <v>0</v>
      </c>
      <c r="F20" s="32">
        <f>建設係数!Y20*F$123</f>
        <v>0</v>
      </c>
      <c r="G20" s="32">
        <f>建設係数!Z20*G$123</f>
        <v>0</v>
      </c>
      <c r="H20" s="32">
        <f>建設係数!AA20*H$123</f>
        <v>0</v>
      </c>
      <c r="I20" s="32">
        <f>建設係数!AB20*I$123</f>
        <v>0</v>
      </c>
      <c r="J20" s="32">
        <f>建設係数!AC20*J$123</f>
        <v>0</v>
      </c>
      <c r="K20" s="32">
        <f>建設係数!AD20*K$123</f>
        <v>0</v>
      </c>
      <c r="L20" s="32">
        <f>建設係数!AE20*L$123</f>
        <v>0</v>
      </c>
      <c r="M20" s="32">
        <f>建設係数!AF20*M$123</f>
        <v>0</v>
      </c>
      <c r="N20" s="32">
        <f>建設係数!AG20*N$123</f>
        <v>0</v>
      </c>
      <c r="O20" s="32">
        <f>建設係数!AH20*O$123</f>
        <v>0</v>
      </c>
      <c r="P20" s="32">
        <f>建設係数!AI20*P$123</f>
        <v>0</v>
      </c>
      <c r="Q20" s="32">
        <f>建設係数!AJ20*Q$123</f>
        <v>0</v>
      </c>
      <c r="R20" s="32">
        <f>建設係数!AK20*R$123</f>
        <v>0</v>
      </c>
      <c r="S20" s="32">
        <f>建設係数!AL20*S$123</f>
        <v>0</v>
      </c>
      <c r="T20" s="32">
        <f>建設係数!AM20*T$123</f>
        <v>0</v>
      </c>
      <c r="U20" s="32">
        <f>建設係数!AN20*U$123</f>
        <v>0</v>
      </c>
      <c r="V20" s="32">
        <f>建設係数!AO20*V$123</f>
        <v>0</v>
      </c>
      <c r="W20" s="32">
        <f>建設係数!AP20*W$123</f>
        <v>0</v>
      </c>
      <c r="X20" s="32">
        <f>建設係数!AQ20*X$123</f>
        <v>0</v>
      </c>
      <c r="Y20" s="32">
        <f>建設係数!AR20*Y$123</f>
        <v>0</v>
      </c>
      <c r="Z20" s="32">
        <f>建設係数!AS20*Z$123</f>
        <v>0</v>
      </c>
      <c r="AA20" s="32">
        <f>建設係数!AT20*AA$123</f>
        <v>0</v>
      </c>
      <c r="AB20" s="32">
        <f>建設係数!AU20*AB$123</f>
        <v>0</v>
      </c>
      <c r="AC20" s="32">
        <f>建設係数!AV20*AC$123</f>
        <v>0</v>
      </c>
      <c r="AD20" s="32">
        <f>建設係数!AW20*AD$123</f>
        <v>0</v>
      </c>
      <c r="AE20" s="32">
        <f>建設係数!AX20*AE$123</f>
        <v>0</v>
      </c>
      <c r="AF20" s="32">
        <f>建設係数!AY20*AF$123</f>
        <v>0</v>
      </c>
      <c r="AG20" s="32">
        <f>建設係数!AZ20*AG$123</f>
        <v>0</v>
      </c>
      <c r="AH20" s="32">
        <f>建設係数!BA20*AH$123</f>
        <v>0</v>
      </c>
      <c r="AI20" s="32">
        <f>建設係数!BB20*AI$123</f>
        <v>0</v>
      </c>
      <c r="AJ20" s="32">
        <f>建設係数!BC20*AJ$123</f>
        <v>0</v>
      </c>
      <c r="AK20" s="32">
        <f>建設係数!BD20*AK$123</f>
        <v>0</v>
      </c>
      <c r="AL20" s="32">
        <f>建設係数!BE20*AL$123</f>
        <v>0</v>
      </c>
      <c r="AM20" s="32">
        <f>建設係数!BF20*AM$123</f>
        <v>0</v>
      </c>
      <c r="AN20" s="32">
        <f>建設係数!BG20*AN$123</f>
        <v>0</v>
      </c>
      <c r="AO20" s="32">
        <f>建設係数!BH20*AO$123</f>
        <v>0</v>
      </c>
      <c r="AP20" s="32">
        <f>建設係数!BI20*AP$123</f>
        <v>0</v>
      </c>
      <c r="AQ20" s="32">
        <f>建設係数!BJ20*AQ$123</f>
        <v>0</v>
      </c>
      <c r="AR20" s="32">
        <f>建設係数!BK20*AR$123</f>
        <v>0</v>
      </c>
      <c r="AS20" s="32">
        <f>建設係数!BL20*AS$123</f>
        <v>0</v>
      </c>
      <c r="AT20" s="32">
        <f>建設係数!BM20*AT$123</f>
        <v>0</v>
      </c>
      <c r="AU20" s="32">
        <f>建設係数!BN20*AU$123</f>
        <v>0</v>
      </c>
      <c r="AV20" s="32">
        <f>建設係数!BO20*AV$123</f>
        <v>0</v>
      </c>
      <c r="AW20" s="32">
        <f>建設係数!BP20*AW$123</f>
        <v>0</v>
      </c>
      <c r="AX20" s="32">
        <f>建設係数!BQ20*AX$123</f>
        <v>0</v>
      </c>
      <c r="AY20" s="32">
        <f>建設係数!BR20*AY$123</f>
        <v>0</v>
      </c>
      <c r="AZ20" s="32">
        <f>建設係数!BS20*AZ$123</f>
        <v>0</v>
      </c>
      <c r="BA20" s="32">
        <f>建設係数!BT20*BA$123</f>
        <v>0</v>
      </c>
      <c r="BB20" s="32">
        <f>建設係数!BU20*BB$123</f>
        <v>0</v>
      </c>
      <c r="BC20" s="32">
        <f>建設係数!BV20*BC$123</f>
        <v>0</v>
      </c>
      <c r="BD20" s="32">
        <f>建設係数!BW20*BD$123</f>
        <v>0</v>
      </c>
      <c r="BE20" s="32">
        <f>建設係数!BX20*BE$123</f>
        <v>0</v>
      </c>
      <c r="BF20" s="32">
        <f>建設係数!BY20*BF$123</f>
        <v>0</v>
      </c>
      <c r="BG20" s="32">
        <f>建設係数!BZ20*BG$123</f>
        <v>0</v>
      </c>
      <c r="BH20" s="32">
        <f>建設係数!CA20*BH$123</f>
        <v>0</v>
      </c>
      <c r="BI20" s="32">
        <f>建設係数!CB20*BI$123</f>
        <v>0</v>
      </c>
      <c r="BJ20" s="32">
        <f>建設係数!CC20*BJ$123</f>
        <v>0</v>
      </c>
      <c r="BK20" s="32">
        <f>建設係数!CD20*BK$123</f>
        <v>0</v>
      </c>
      <c r="BL20" s="32">
        <f>建設係数!CE20*BL$123</f>
        <v>0</v>
      </c>
      <c r="BM20" s="32">
        <f>建設係数!CF20*BM$123</f>
        <v>0</v>
      </c>
      <c r="BN20" s="32">
        <f>建設係数!CG20*BN$123</f>
        <v>0</v>
      </c>
      <c r="BO20" s="32">
        <f t="shared" si="3"/>
        <v>0</v>
      </c>
      <c r="BP20" s="35"/>
      <c r="BU20" s="17"/>
      <c r="BV20" s="241">
        <v>16</v>
      </c>
      <c r="BW20" s="30">
        <f t="shared" si="0"/>
        <v>15</v>
      </c>
      <c r="BX20" s="247">
        <v>31</v>
      </c>
      <c r="BY20" s="248" t="s">
        <v>503</v>
      </c>
      <c r="BZ20" s="243">
        <f>SUMIF($BV$6:$BV$112,$BX20,埼玉波及!V$6:V$112)</f>
        <v>0</v>
      </c>
      <c r="CA20" s="244">
        <f>SUMIF($BV$6:$BV$112,$BX20,埼玉波及!W$6:W$112)</f>
        <v>0</v>
      </c>
      <c r="CB20" s="244">
        <f>SUMIF($BV$6:$BV$112,$BX20,埼玉波及!X$6:X$112)</f>
        <v>0</v>
      </c>
      <c r="CC20" s="32">
        <f t="shared" si="4"/>
        <v>0</v>
      </c>
      <c r="CD20" s="454">
        <f t="shared" si="5"/>
        <v>9.6899999999999997E-5</v>
      </c>
      <c r="CE20" s="442"/>
      <c r="CF20" s="30">
        <v>15</v>
      </c>
      <c r="CG20" s="241">
        <f t="shared" si="6"/>
        <v>31</v>
      </c>
      <c r="CH20" s="245" t="str">
        <f t="shared" si="7"/>
        <v>業務用機械</v>
      </c>
      <c r="CI20" s="244">
        <f t="shared" si="8"/>
        <v>0</v>
      </c>
      <c r="CJ20" s="244">
        <f t="shared" si="9"/>
        <v>0</v>
      </c>
      <c r="CK20" s="244">
        <f t="shared" si="10"/>
        <v>0</v>
      </c>
      <c r="CL20" s="244">
        <f t="shared" si="11"/>
        <v>0</v>
      </c>
      <c r="CM20" s="35"/>
      <c r="CN20" s="30">
        <f t="shared" si="1"/>
        <v>15</v>
      </c>
      <c r="CO20" s="456">
        <v>162</v>
      </c>
      <c r="CP20" s="240" t="s">
        <v>14</v>
      </c>
      <c r="CQ20" s="451">
        <f>埼玉波及!V20</f>
        <v>0</v>
      </c>
      <c r="CR20" s="451">
        <f>埼玉波及!W20</f>
        <v>0</v>
      </c>
      <c r="CS20" s="451">
        <f>埼玉波及!X20</f>
        <v>0</v>
      </c>
      <c r="CT20" s="451">
        <f>埼玉波及!Y20</f>
        <v>0</v>
      </c>
      <c r="CU20" s="454">
        <f t="shared" si="12"/>
        <v>8.379999999999999E-5</v>
      </c>
      <c r="CV20" s="442"/>
      <c r="CW20" s="30">
        <v>15</v>
      </c>
      <c r="CX20" s="89">
        <f t="shared" si="13"/>
        <v>162</v>
      </c>
      <c r="CY20" s="476" t="str">
        <f t="shared" si="14"/>
        <v>家具・装備品</v>
      </c>
      <c r="CZ20" s="453">
        <f t="shared" si="15"/>
        <v>0</v>
      </c>
      <c r="DA20" s="453">
        <f t="shared" si="16"/>
        <v>0</v>
      </c>
      <c r="DB20" s="453">
        <f t="shared" si="17"/>
        <v>0</v>
      </c>
      <c r="DC20" s="244">
        <f t="shared" si="18"/>
        <v>0</v>
      </c>
      <c r="DE20" s="89">
        <f t="shared" si="20"/>
        <v>31</v>
      </c>
      <c r="DF20" s="476" t="str">
        <f t="shared" si="21"/>
        <v>業務用機械</v>
      </c>
      <c r="DG20" s="453">
        <f>IF($DE$1=1,CI20/建設係数!$G$11*1000,CZ20/建設係数!$G$11*1000)</f>
        <v>0</v>
      </c>
      <c r="DH20" s="453">
        <f>IF($DE$1=1,CJ20/建設係数!$G$11*1000,DA20/建設係数!$G$11*1000)</f>
        <v>0</v>
      </c>
      <c r="DI20" s="453">
        <f>IF($DE$1=1,CK20/建設係数!$G$11*1000,DB20/建設係数!$G$11*1000)</f>
        <v>0</v>
      </c>
      <c r="DJ20" s="244">
        <f>IF($DE$1=1,CL20/建設係数!$G$11*1000,DC20/建設係数!$G$11*1000)</f>
        <v>0</v>
      </c>
    </row>
    <row r="21" spans="1:114">
      <c r="A21" s="17"/>
      <c r="B21" s="456">
        <v>163</v>
      </c>
      <c r="C21" s="240" t="s">
        <v>15</v>
      </c>
      <c r="D21" s="32">
        <f>建設係数!W21*D$123</f>
        <v>0</v>
      </c>
      <c r="E21" s="32">
        <f>建設係数!X21*E$123</f>
        <v>0</v>
      </c>
      <c r="F21" s="32">
        <f>建設係数!Y21*F$123</f>
        <v>0</v>
      </c>
      <c r="G21" s="32">
        <f>建設係数!Z21*G$123</f>
        <v>0</v>
      </c>
      <c r="H21" s="32">
        <f>建設係数!AA21*H$123</f>
        <v>0</v>
      </c>
      <c r="I21" s="32">
        <f>建設係数!AB21*I$123</f>
        <v>0</v>
      </c>
      <c r="J21" s="32">
        <f>建設係数!AC21*J$123</f>
        <v>0</v>
      </c>
      <c r="K21" s="32">
        <f>建設係数!AD21*K$123</f>
        <v>0</v>
      </c>
      <c r="L21" s="32">
        <f>建設係数!AE21*L$123</f>
        <v>0</v>
      </c>
      <c r="M21" s="32">
        <f>建設係数!AF21*M$123</f>
        <v>0</v>
      </c>
      <c r="N21" s="32">
        <f>建設係数!AG21*N$123</f>
        <v>0</v>
      </c>
      <c r="O21" s="32">
        <f>建設係数!AH21*O$123</f>
        <v>0</v>
      </c>
      <c r="P21" s="32">
        <f>建設係数!AI21*P$123</f>
        <v>0</v>
      </c>
      <c r="Q21" s="32">
        <f>建設係数!AJ21*Q$123</f>
        <v>0</v>
      </c>
      <c r="R21" s="32">
        <f>建設係数!AK21*R$123</f>
        <v>0</v>
      </c>
      <c r="S21" s="32">
        <f>建設係数!AL21*S$123</f>
        <v>0</v>
      </c>
      <c r="T21" s="32">
        <f>建設係数!AM21*T$123</f>
        <v>0</v>
      </c>
      <c r="U21" s="32">
        <f>建設係数!AN21*U$123</f>
        <v>0</v>
      </c>
      <c r="V21" s="32">
        <f>建設係数!AO21*V$123</f>
        <v>0</v>
      </c>
      <c r="W21" s="32">
        <f>建設係数!AP21*W$123</f>
        <v>0</v>
      </c>
      <c r="X21" s="32">
        <f>建設係数!AQ21*X$123</f>
        <v>0</v>
      </c>
      <c r="Y21" s="32">
        <f>建設係数!AR21*Y$123</f>
        <v>0</v>
      </c>
      <c r="Z21" s="32">
        <f>建設係数!AS21*Z$123</f>
        <v>0</v>
      </c>
      <c r="AA21" s="32">
        <f>建設係数!AT21*AA$123</f>
        <v>0</v>
      </c>
      <c r="AB21" s="32">
        <f>建設係数!AU21*AB$123</f>
        <v>0</v>
      </c>
      <c r="AC21" s="32">
        <f>建設係数!AV21*AC$123</f>
        <v>0</v>
      </c>
      <c r="AD21" s="32">
        <f>建設係数!AW21*AD$123</f>
        <v>0</v>
      </c>
      <c r="AE21" s="32">
        <f>建設係数!AX21*AE$123</f>
        <v>0</v>
      </c>
      <c r="AF21" s="32">
        <f>建設係数!AY21*AF$123</f>
        <v>0</v>
      </c>
      <c r="AG21" s="32">
        <f>建設係数!AZ21*AG$123</f>
        <v>0</v>
      </c>
      <c r="AH21" s="32">
        <f>建設係数!BA21*AH$123</f>
        <v>0</v>
      </c>
      <c r="AI21" s="32">
        <f>建設係数!BB21*AI$123</f>
        <v>0</v>
      </c>
      <c r="AJ21" s="32">
        <f>建設係数!BC21*AJ$123</f>
        <v>0</v>
      </c>
      <c r="AK21" s="32">
        <f>建設係数!BD21*AK$123</f>
        <v>0</v>
      </c>
      <c r="AL21" s="32">
        <f>建設係数!BE21*AL$123</f>
        <v>0</v>
      </c>
      <c r="AM21" s="32">
        <f>建設係数!BF21*AM$123</f>
        <v>0</v>
      </c>
      <c r="AN21" s="32">
        <f>建設係数!BG21*AN$123</f>
        <v>0</v>
      </c>
      <c r="AO21" s="32">
        <f>建設係数!BH21*AO$123</f>
        <v>0</v>
      </c>
      <c r="AP21" s="32">
        <f>建設係数!BI21*AP$123</f>
        <v>0</v>
      </c>
      <c r="AQ21" s="32">
        <f>建設係数!BJ21*AQ$123</f>
        <v>0</v>
      </c>
      <c r="AR21" s="32">
        <f>建設係数!BK21*AR$123</f>
        <v>0</v>
      </c>
      <c r="AS21" s="32">
        <f>建設係数!BL21*AS$123</f>
        <v>0</v>
      </c>
      <c r="AT21" s="32">
        <f>建設係数!BM21*AT$123</f>
        <v>0</v>
      </c>
      <c r="AU21" s="32">
        <f>建設係数!BN21*AU$123</f>
        <v>0</v>
      </c>
      <c r="AV21" s="32">
        <f>建設係数!BO21*AV$123</f>
        <v>0</v>
      </c>
      <c r="AW21" s="32">
        <f>建設係数!BP21*AW$123</f>
        <v>0</v>
      </c>
      <c r="AX21" s="32">
        <f>建設係数!BQ21*AX$123</f>
        <v>0</v>
      </c>
      <c r="AY21" s="32">
        <f>建設係数!BR21*AY$123</f>
        <v>0</v>
      </c>
      <c r="AZ21" s="32">
        <f>建設係数!BS21*AZ$123</f>
        <v>0</v>
      </c>
      <c r="BA21" s="32">
        <f>建設係数!BT21*BA$123</f>
        <v>0</v>
      </c>
      <c r="BB21" s="32">
        <f>建設係数!BU21*BB$123</f>
        <v>0</v>
      </c>
      <c r="BC21" s="32">
        <f>建設係数!BV21*BC$123</f>
        <v>0</v>
      </c>
      <c r="BD21" s="32">
        <f>建設係数!BW21*BD$123</f>
        <v>0</v>
      </c>
      <c r="BE21" s="32">
        <f>建設係数!BX21*BE$123</f>
        <v>0</v>
      </c>
      <c r="BF21" s="32">
        <f>建設係数!BY21*BF$123</f>
        <v>0</v>
      </c>
      <c r="BG21" s="32">
        <f>建設係数!BZ21*BG$123</f>
        <v>0</v>
      </c>
      <c r="BH21" s="32">
        <f>建設係数!CA21*BH$123</f>
        <v>0</v>
      </c>
      <c r="BI21" s="32">
        <f>建設係数!CB21*BI$123</f>
        <v>0</v>
      </c>
      <c r="BJ21" s="32">
        <f>建設係数!CC21*BJ$123</f>
        <v>0</v>
      </c>
      <c r="BK21" s="32">
        <f>建設係数!CD21*BK$123</f>
        <v>0</v>
      </c>
      <c r="BL21" s="32">
        <f>建設係数!CE21*BL$123</f>
        <v>0</v>
      </c>
      <c r="BM21" s="32">
        <f>建設係数!CF21*BM$123</f>
        <v>0</v>
      </c>
      <c r="BN21" s="32">
        <f>建設係数!CG21*BN$123</f>
        <v>0</v>
      </c>
      <c r="BO21" s="32">
        <f t="shared" si="3"/>
        <v>0</v>
      </c>
      <c r="BP21" s="35"/>
      <c r="BU21" s="17"/>
      <c r="BV21" s="241">
        <v>16</v>
      </c>
      <c r="BW21" s="30">
        <f t="shared" si="0"/>
        <v>16</v>
      </c>
      <c r="BX21" s="247">
        <v>32</v>
      </c>
      <c r="BY21" s="240" t="s">
        <v>525</v>
      </c>
      <c r="BZ21" s="243">
        <f>SUMIF($BV$6:$BV$112,$BX21,埼玉波及!V$6:V$112)</f>
        <v>0</v>
      </c>
      <c r="CA21" s="244">
        <f>SUMIF($BV$6:$BV$112,$BX21,埼玉波及!W$6:W$112)</f>
        <v>0</v>
      </c>
      <c r="CB21" s="244">
        <f>SUMIF($BV$6:$BV$112,$BX21,埼玉波及!X$6:X$112)</f>
        <v>0</v>
      </c>
      <c r="CC21" s="32">
        <f t="shared" si="4"/>
        <v>0</v>
      </c>
      <c r="CD21" s="454">
        <f t="shared" si="5"/>
        <v>9.6799999999999995E-5</v>
      </c>
      <c r="CE21" s="442"/>
      <c r="CF21" s="30">
        <v>16</v>
      </c>
      <c r="CG21" s="241">
        <f t="shared" si="6"/>
        <v>32</v>
      </c>
      <c r="CH21" s="245" t="str">
        <f t="shared" si="7"/>
        <v>電子部品</v>
      </c>
      <c r="CI21" s="244">
        <f t="shared" si="8"/>
        <v>0</v>
      </c>
      <c r="CJ21" s="244">
        <f t="shared" si="9"/>
        <v>0</v>
      </c>
      <c r="CK21" s="244">
        <f t="shared" si="10"/>
        <v>0</v>
      </c>
      <c r="CL21" s="244">
        <f t="shared" si="11"/>
        <v>0</v>
      </c>
      <c r="CM21" s="35"/>
      <c r="CN21" s="30">
        <f t="shared" si="1"/>
        <v>16</v>
      </c>
      <c r="CO21" s="456">
        <v>163</v>
      </c>
      <c r="CP21" s="240" t="s">
        <v>15</v>
      </c>
      <c r="CQ21" s="451">
        <f>埼玉波及!V21</f>
        <v>0</v>
      </c>
      <c r="CR21" s="451">
        <f>埼玉波及!W21</f>
        <v>0</v>
      </c>
      <c r="CS21" s="451">
        <f>埼玉波及!X21</f>
        <v>0</v>
      </c>
      <c r="CT21" s="451">
        <f>埼玉波及!Y21</f>
        <v>0</v>
      </c>
      <c r="CU21" s="454">
        <f t="shared" si="12"/>
        <v>8.3700000000000002E-5</v>
      </c>
      <c r="CV21" s="442"/>
      <c r="CW21" s="30">
        <v>16</v>
      </c>
      <c r="CX21" s="89">
        <f t="shared" si="13"/>
        <v>163</v>
      </c>
      <c r="CY21" s="476" t="str">
        <f t="shared" si="14"/>
        <v>パルプ・紙・板紙・加工紙</v>
      </c>
      <c r="CZ21" s="453">
        <f t="shared" si="15"/>
        <v>0</v>
      </c>
      <c r="DA21" s="453">
        <f t="shared" si="16"/>
        <v>0</v>
      </c>
      <c r="DB21" s="453">
        <f t="shared" si="17"/>
        <v>0</v>
      </c>
      <c r="DC21" s="244">
        <f t="shared" si="18"/>
        <v>0</v>
      </c>
      <c r="DE21" s="89">
        <f t="shared" si="20"/>
        <v>32</v>
      </c>
      <c r="DF21" s="476" t="str">
        <f t="shared" si="21"/>
        <v>電子部品</v>
      </c>
      <c r="DG21" s="453">
        <f>IF($DE$1=1,CI21/建設係数!$G$11*1000,CZ21/建設係数!$G$11*1000)</f>
        <v>0</v>
      </c>
      <c r="DH21" s="453">
        <f>IF($DE$1=1,CJ21/建設係数!$G$11*1000,DA21/建設係数!$G$11*1000)</f>
        <v>0</v>
      </c>
      <c r="DI21" s="453">
        <f>IF($DE$1=1,CK21/建設係数!$G$11*1000,DB21/建設係数!$G$11*1000)</f>
        <v>0</v>
      </c>
      <c r="DJ21" s="244">
        <f>IF($DE$1=1,CL21/建設係数!$G$11*1000,DC21/建設係数!$G$11*1000)</f>
        <v>0</v>
      </c>
    </row>
    <row r="22" spans="1:114">
      <c r="A22" s="17"/>
      <c r="B22" s="456">
        <v>164</v>
      </c>
      <c r="C22" s="246" t="s">
        <v>16</v>
      </c>
      <c r="D22" s="32">
        <f>建設係数!W22*D$123</f>
        <v>0</v>
      </c>
      <c r="E22" s="32">
        <f>建設係数!X22*E$123</f>
        <v>0</v>
      </c>
      <c r="F22" s="32">
        <f>建設係数!Y22*F$123</f>
        <v>0</v>
      </c>
      <c r="G22" s="32">
        <f>建設係数!Z22*G$123</f>
        <v>0</v>
      </c>
      <c r="H22" s="32">
        <f>建設係数!AA22*H$123</f>
        <v>0</v>
      </c>
      <c r="I22" s="32">
        <f>建設係数!AB22*I$123</f>
        <v>0</v>
      </c>
      <c r="J22" s="32">
        <f>建設係数!AC22*J$123</f>
        <v>0</v>
      </c>
      <c r="K22" s="32">
        <f>建設係数!AD22*K$123</f>
        <v>0</v>
      </c>
      <c r="L22" s="32">
        <f>建設係数!AE22*L$123</f>
        <v>0</v>
      </c>
      <c r="M22" s="32">
        <f>建設係数!AF22*M$123</f>
        <v>0</v>
      </c>
      <c r="N22" s="32">
        <f>建設係数!AG22*N$123</f>
        <v>0</v>
      </c>
      <c r="O22" s="32">
        <f>建設係数!AH22*O$123</f>
        <v>0</v>
      </c>
      <c r="P22" s="32">
        <f>建設係数!AI22*P$123</f>
        <v>0</v>
      </c>
      <c r="Q22" s="32">
        <f>建設係数!AJ22*Q$123</f>
        <v>0</v>
      </c>
      <c r="R22" s="32">
        <f>建設係数!AK22*R$123</f>
        <v>0</v>
      </c>
      <c r="S22" s="32">
        <f>建設係数!AL22*S$123</f>
        <v>0</v>
      </c>
      <c r="T22" s="32">
        <f>建設係数!AM22*T$123</f>
        <v>0</v>
      </c>
      <c r="U22" s="32">
        <f>建設係数!AN22*U$123</f>
        <v>0</v>
      </c>
      <c r="V22" s="32">
        <f>建設係数!AO22*V$123</f>
        <v>0</v>
      </c>
      <c r="W22" s="32">
        <f>建設係数!AP22*W$123</f>
        <v>0</v>
      </c>
      <c r="X22" s="32">
        <f>建設係数!AQ22*X$123</f>
        <v>0</v>
      </c>
      <c r="Y22" s="32">
        <f>建設係数!AR22*Y$123</f>
        <v>0</v>
      </c>
      <c r="Z22" s="32">
        <f>建設係数!AS22*Z$123</f>
        <v>0</v>
      </c>
      <c r="AA22" s="32">
        <f>建設係数!AT22*AA$123</f>
        <v>0</v>
      </c>
      <c r="AB22" s="32">
        <f>建設係数!AU22*AB$123</f>
        <v>0</v>
      </c>
      <c r="AC22" s="32">
        <f>建設係数!AV22*AC$123</f>
        <v>0</v>
      </c>
      <c r="AD22" s="32">
        <f>建設係数!AW22*AD$123</f>
        <v>0</v>
      </c>
      <c r="AE22" s="32">
        <f>建設係数!AX22*AE$123</f>
        <v>0</v>
      </c>
      <c r="AF22" s="32">
        <f>建設係数!AY22*AF$123</f>
        <v>0</v>
      </c>
      <c r="AG22" s="32">
        <f>建設係数!AZ22*AG$123</f>
        <v>0</v>
      </c>
      <c r="AH22" s="32">
        <f>建設係数!BA22*AH$123</f>
        <v>0</v>
      </c>
      <c r="AI22" s="32">
        <f>建設係数!BB22*AI$123</f>
        <v>0</v>
      </c>
      <c r="AJ22" s="32">
        <f>建設係数!BC22*AJ$123</f>
        <v>0</v>
      </c>
      <c r="AK22" s="32">
        <f>建設係数!BD22*AK$123</f>
        <v>0</v>
      </c>
      <c r="AL22" s="32">
        <f>建設係数!BE22*AL$123</f>
        <v>0</v>
      </c>
      <c r="AM22" s="32">
        <f>建設係数!BF22*AM$123</f>
        <v>0</v>
      </c>
      <c r="AN22" s="32">
        <f>建設係数!BG22*AN$123</f>
        <v>0</v>
      </c>
      <c r="AO22" s="32">
        <f>建設係数!BH22*AO$123</f>
        <v>0</v>
      </c>
      <c r="AP22" s="32">
        <f>建設係数!BI22*AP$123</f>
        <v>0</v>
      </c>
      <c r="AQ22" s="32">
        <f>建設係数!BJ22*AQ$123</f>
        <v>0</v>
      </c>
      <c r="AR22" s="32">
        <f>建設係数!BK22*AR$123</f>
        <v>0</v>
      </c>
      <c r="AS22" s="32">
        <f>建設係数!BL22*AS$123</f>
        <v>0</v>
      </c>
      <c r="AT22" s="32">
        <f>建設係数!BM22*AT$123</f>
        <v>0</v>
      </c>
      <c r="AU22" s="32">
        <f>建設係数!BN22*AU$123</f>
        <v>0</v>
      </c>
      <c r="AV22" s="32">
        <f>建設係数!BO22*AV$123</f>
        <v>0</v>
      </c>
      <c r="AW22" s="32">
        <f>建設係数!BP22*AW$123</f>
        <v>0</v>
      </c>
      <c r="AX22" s="32">
        <f>建設係数!BQ22*AX$123</f>
        <v>0</v>
      </c>
      <c r="AY22" s="32">
        <f>建設係数!BR22*AY$123</f>
        <v>0</v>
      </c>
      <c r="AZ22" s="32">
        <f>建設係数!BS22*AZ$123</f>
        <v>0</v>
      </c>
      <c r="BA22" s="32">
        <f>建設係数!BT22*BA$123</f>
        <v>0</v>
      </c>
      <c r="BB22" s="32">
        <f>建設係数!BU22*BB$123</f>
        <v>0</v>
      </c>
      <c r="BC22" s="32">
        <f>建設係数!BV22*BC$123</f>
        <v>0</v>
      </c>
      <c r="BD22" s="32">
        <f>建設係数!BW22*BD$123</f>
        <v>0</v>
      </c>
      <c r="BE22" s="32">
        <f>建設係数!BX22*BE$123</f>
        <v>0</v>
      </c>
      <c r="BF22" s="32">
        <f>建設係数!BY22*BF$123</f>
        <v>0</v>
      </c>
      <c r="BG22" s="32">
        <f>建設係数!BZ22*BG$123</f>
        <v>0</v>
      </c>
      <c r="BH22" s="32">
        <f>建設係数!CA22*BH$123</f>
        <v>0</v>
      </c>
      <c r="BI22" s="32">
        <f>建設係数!CB22*BI$123</f>
        <v>0</v>
      </c>
      <c r="BJ22" s="32">
        <f>建設係数!CC22*BJ$123</f>
        <v>0</v>
      </c>
      <c r="BK22" s="32">
        <f>建設係数!CD22*BK$123</f>
        <v>0</v>
      </c>
      <c r="BL22" s="32">
        <f>建設係数!CE22*BL$123</f>
        <v>0</v>
      </c>
      <c r="BM22" s="32">
        <f>建設係数!CF22*BM$123</f>
        <v>0</v>
      </c>
      <c r="BN22" s="32">
        <f>建設係数!CG22*BN$123</f>
        <v>0</v>
      </c>
      <c r="BO22" s="32">
        <f t="shared" si="3"/>
        <v>0</v>
      </c>
      <c r="BP22" s="35"/>
      <c r="BU22" s="17"/>
      <c r="BV22" s="241">
        <v>16</v>
      </c>
      <c r="BW22" s="30">
        <f t="shared" si="0"/>
        <v>17</v>
      </c>
      <c r="BX22" s="247">
        <v>33</v>
      </c>
      <c r="BY22" s="240" t="s">
        <v>700</v>
      </c>
      <c r="BZ22" s="243">
        <f>SUMIF($BV$6:$BV$112,$BX22,埼玉波及!V$6:V$112)</f>
        <v>0</v>
      </c>
      <c r="CA22" s="244">
        <f>SUMIF($BV$6:$BV$112,$BX22,埼玉波及!W$6:W$112)</f>
        <v>0</v>
      </c>
      <c r="CB22" s="244">
        <f>SUMIF($BV$6:$BV$112,$BX22,埼玉波及!X$6:X$112)</f>
        <v>0</v>
      </c>
      <c r="CC22" s="32">
        <f t="shared" si="4"/>
        <v>0</v>
      </c>
      <c r="CD22" s="454">
        <f t="shared" si="5"/>
        <v>9.6699999999999992E-5</v>
      </c>
      <c r="CE22" s="442"/>
      <c r="CF22" s="30">
        <v>17</v>
      </c>
      <c r="CG22" s="241">
        <f t="shared" si="6"/>
        <v>33</v>
      </c>
      <c r="CH22" s="245" t="str">
        <f t="shared" si="7"/>
        <v>電気機械</v>
      </c>
      <c r="CI22" s="244">
        <f t="shared" si="8"/>
        <v>0</v>
      </c>
      <c r="CJ22" s="244">
        <f t="shared" si="9"/>
        <v>0</v>
      </c>
      <c r="CK22" s="244">
        <f t="shared" si="10"/>
        <v>0</v>
      </c>
      <c r="CL22" s="244">
        <f t="shared" si="11"/>
        <v>0</v>
      </c>
      <c r="CM22" s="35"/>
      <c r="CN22" s="30">
        <f t="shared" si="1"/>
        <v>17</v>
      </c>
      <c r="CO22" s="456">
        <v>164</v>
      </c>
      <c r="CP22" s="246" t="s">
        <v>16</v>
      </c>
      <c r="CQ22" s="451">
        <f>埼玉波及!V22</f>
        <v>0</v>
      </c>
      <c r="CR22" s="451">
        <f>埼玉波及!W22</f>
        <v>0</v>
      </c>
      <c r="CS22" s="451">
        <f>埼玉波及!X22</f>
        <v>0</v>
      </c>
      <c r="CT22" s="451">
        <f>埼玉波及!Y22</f>
        <v>0</v>
      </c>
      <c r="CU22" s="454">
        <f t="shared" si="12"/>
        <v>8.3599999999999999E-5</v>
      </c>
      <c r="CV22" s="442"/>
      <c r="CW22" s="30">
        <v>17</v>
      </c>
      <c r="CX22" s="89">
        <f t="shared" si="13"/>
        <v>164</v>
      </c>
      <c r="CY22" s="476" t="str">
        <f t="shared" si="14"/>
        <v>紙加工品</v>
      </c>
      <c r="CZ22" s="453">
        <f t="shared" si="15"/>
        <v>0</v>
      </c>
      <c r="DA22" s="453">
        <f t="shared" si="16"/>
        <v>0</v>
      </c>
      <c r="DB22" s="453">
        <f t="shared" si="17"/>
        <v>0</v>
      </c>
      <c r="DC22" s="244">
        <f t="shared" si="18"/>
        <v>0</v>
      </c>
      <c r="DE22" s="89">
        <f t="shared" si="20"/>
        <v>33</v>
      </c>
      <c r="DF22" s="476" t="str">
        <f t="shared" si="21"/>
        <v>電気機械</v>
      </c>
      <c r="DG22" s="453">
        <f>IF($DE$1=1,CI22/建設係数!$G$11*1000,CZ22/建設係数!$G$11*1000)</f>
        <v>0</v>
      </c>
      <c r="DH22" s="453">
        <f>IF($DE$1=1,CJ22/建設係数!$G$11*1000,DA22/建設係数!$G$11*1000)</f>
        <v>0</v>
      </c>
      <c r="DI22" s="453">
        <f>IF($DE$1=1,CK22/建設係数!$G$11*1000,DB22/建設係数!$G$11*1000)</f>
        <v>0</v>
      </c>
      <c r="DJ22" s="244">
        <f>IF($DE$1=1,CL22/建設係数!$G$11*1000,DC22/建設係数!$G$11*1000)</f>
        <v>0</v>
      </c>
    </row>
    <row r="23" spans="1:114">
      <c r="A23" s="17"/>
      <c r="B23" s="456">
        <v>191</v>
      </c>
      <c r="C23" s="240" t="s">
        <v>17</v>
      </c>
      <c r="D23" s="32">
        <f>建設係数!W23*D$123</f>
        <v>0</v>
      </c>
      <c r="E23" s="32">
        <f>建設係数!X23*E$123</f>
        <v>0</v>
      </c>
      <c r="F23" s="32">
        <f>建設係数!Y23*F$123</f>
        <v>0</v>
      </c>
      <c r="G23" s="32">
        <f>建設係数!Z23*G$123</f>
        <v>0</v>
      </c>
      <c r="H23" s="32">
        <f>建設係数!AA23*H$123</f>
        <v>0</v>
      </c>
      <c r="I23" s="32">
        <f>建設係数!AB23*I$123</f>
        <v>0</v>
      </c>
      <c r="J23" s="32">
        <f>建設係数!AC23*J$123</f>
        <v>0</v>
      </c>
      <c r="K23" s="32">
        <f>建設係数!AD23*K$123</f>
        <v>0</v>
      </c>
      <c r="L23" s="32">
        <f>建設係数!AE23*L$123</f>
        <v>0</v>
      </c>
      <c r="M23" s="32">
        <f>建設係数!AF23*M$123</f>
        <v>0</v>
      </c>
      <c r="N23" s="32">
        <f>建設係数!AG23*N$123</f>
        <v>0</v>
      </c>
      <c r="O23" s="32">
        <f>建設係数!AH23*O$123</f>
        <v>0</v>
      </c>
      <c r="P23" s="32">
        <f>建設係数!AI23*P$123</f>
        <v>0</v>
      </c>
      <c r="Q23" s="32">
        <f>建設係数!AJ23*Q$123</f>
        <v>0</v>
      </c>
      <c r="R23" s="32">
        <f>建設係数!AK23*R$123</f>
        <v>0</v>
      </c>
      <c r="S23" s="32">
        <f>建設係数!AL23*S$123</f>
        <v>0</v>
      </c>
      <c r="T23" s="32">
        <f>建設係数!AM23*T$123</f>
        <v>0</v>
      </c>
      <c r="U23" s="32">
        <f>建設係数!AN23*U$123</f>
        <v>0</v>
      </c>
      <c r="V23" s="32">
        <f>建設係数!AO23*V$123</f>
        <v>0</v>
      </c>
      <c r="W23" s="32">
        <f>建設係数!AP23*W$123</f>
        <v>0</v>
      </c>
      <c r="X23" s="32">
        <f>建設係数!AQ23*X$123</f>
        <v>0</v>
      </c>
      <c r="Y23" s="32">
        <f>建設係数!AR23*Y$123</f>
        <v>0</v>
      </c>
      <c r="Z23" s="32">
        <f>建設係数!AS23*Z$123</f>
        <v>0</v>
      </c>
      <c r="AA23" s="32">
        <f>建設係数!AT23*AA$123</f>
        <v>0</v>
      </c>
      <c r="AB23" s="32">
        <f>建設係数!AU23*AB$123</f>
        <v>0</v>
      </c>
      <c r="AC23" s="32">
        <f>建設係数!AV23*AC$123</f>
        <v>0</v>
      </c>
      <c r="AD23" s="32">
        <f>建設係数!AW23*AD$123</f>
        <v>0</v>
      </c>
      <c r="AE23" s="32">
        <f>建設係数!AX23*AE$123</f>
        <v>0</v>
      </c>
      <c r="AF23" s="32">
        <f>建設係数!AY23*AF$123</f>
        <v>0</v>
      </c>
      <c r="AG23" s="32">
        <f>建設係数!AZ23*AG$123</f>
        <v>0</v>
      </c>
      <c r="AH23" s="32">
        <f>建設係数!BA23*AH$123</f>
        <v>0</v>
      </c>
      <c r="AI23" s="32">
        <f>建設係数!BB23*AI$123</f>
        <v>0</v>
      </c>
      <c r="AJ23" s="32">
        <f>建設係数!BC23*AJ$123</f>
        <v>0</v>
      </c>
      <c r="AK23" s="32">
        <f>建設係数!BD23*AK$123</f>
        <v>0</v>
      </c>
      <c r="AL23" s="32">
        <f>建設係数!BE23*AL$123</f>
        <v>0</v>
      </c>
      <c r="AM23" s="32">
        <f>建設係数!BF23*AM$123</f>
        <v>0</v>
      </c>
      <c r="AN23" s="32">
        <f>建設係数!BG23*AN$123</f>
        <v>0</v>
      </c>
      <c r="AO23" s="32">
        <f>建設係数!BH23*AO$123</f>
        <v>0</v>
      </c>
      <c r="AP23" s="32">
        <f>建設係数!BI23*AP$123</f>
        <v>0</v>
      </c>
      <c r="AQ23" s="32">
        <f>建設係数!BJ23*AQ$123</f>
        <v>0</v>
      </c>
      <c r="AR23" s="32">
        <f>建設係数!BK23*AR$123</f>
        <v>0</v>
      </c>
      <c r="AS23" s="32">
        <f>建設係数!BL23*AS$123</f>
        <v>0</v>
      </c>
      <c r="AT23" s="32">
        <f>建設係数!BM23*AT$123</f>
        <v>0</v>
      </c>
      <c r="AU23" s="32">
        <f>建設係数!BN23*AU$123</f>
        <v>0</v>
      </c>
      <c r="AV23" s="32">
        <f>建設係数!BO23*AV$123</f>
        <v>0</v>
      </c>
      <c r="AW23" s="32">
        <f>建設係数!BP23*AW$123</f>
        <v>0</v>
      </c>
      <c r="AX23" s="32">
        <f>建設係数!BQ23*AX$123</f>
        <v>0</v>
      </c>
      <c r="AY23" s="32">
        <f>建設係数!BR23*AY$123</f>
        <v>0</v>
      </c>
      <c r="AZ23" s="32">
        <f>建設係数!BS23*AZ$123</f>
        <v>0</v>
      </c>
      <c r="BA23" s="32">
        <f>建設係数!BT23*BA$123</f>
        <v>0</v>
      </c>
      <c r="BB23" s="32">
        <f>建設係数!BU23*BB$123</f>
        <v>0</v>
      </c>
      <c r="BC23" s="32">
        <f>建設係数!BV23*BC$123</f>
        <v>0</v>
      </c>
      <c r="BD23" s="32">
        <f>建設係数!BW23*BD$123</f>
        <v>0</v>
      </c>
      <c r="BE23" s="32">
        <f>建設係数!BX23*BE$123</f>
        <v>0</v>
      </c>
      <c r="BF23" s="32">
        <f>建設係数!BY23*BF$123</f>
        <v>0</v>
      </c>
      <c r="BG23" s="32">
        <f>建設係数!BZ23*BG$123</f>
        <v>0</v>
      </c>
      <c r="BH23" s="32">
        <f>建設係数!CA23*BH$123</f>
        <v>0</v>
      </c>
      <c r="BI23" s="32">
        <f>建設係数!CB23*BI$123</f>
        <v>0</v>
      </c>
      <c r="BJ23" s="32">
        <f>建設係数!CC23*BJ$123</f>
        <v>0</v>
      </c>
      <c r="BK23" s="32">
        <f>建設係数!CD23*BK$123</f>
        <v>0</v>
      </c>
      <c r="BL23" s="32">
        <f>建設係数!CE23*BL$123</f>
        <v>0</v>
      </c>
      <c r="BM23" s="32">
        <f>建設係数!CF23*BM$123</f>
        <v>0</v>
      </c>
      <c r="BN23" s="32">
        <f>建設係数!CG23*BN$123</f>
        <v>0</v>
      </c>
      <c r="BO23" s="32">
        <f t="shared" si="3"/>
        <v>0</v>
      </c>
      <c r="BP23" s="35"/>
      <c r="BU23" s="17"/>
      <c r="BV23" s="241">
        <v>39</v>
      </c>
      <c r="BW23" s="30">
        <f t="shared" si="0"/>
        <v>18</v>
      </c>
      <c r="BX23" s="242">
        <v>34</v>
      </c>
      <c r="BY23" s="246" t="s">
        <v>625</v>
      </c>
      <c r="BZ23" s="243">
        <f>SUMIF($BV$6:$BV$112,$BX23,埼玉波及!V$6:V$112)</f>
        <v>0</v>
      </c>
      <c r="CA23" s="244">
        <f>SUMIF($BV$6:$BV$112,$BX23,埼玉波及!W$6:W$112)</f>
        <v>0</v>
      </c>
      <c r="CB23" s="244">
        <f>SUMIF($BV$6:$BV$112,$BX23,埼玉波及!X$6:X$112)</f>
        <v>0</v>
      </c>
      <c r="CC23" s="32">
        <f t="shared" si="4"/>
        <v>0</v>
      </c>
      <c r="CD23" s="454">
        <f t="shared" si="5"/>
        <v>9.659999999999999E-5</v>
      </c>
      <c r="CE23" s="442"/>
      <c r="CF23" s="30">
        <v>18</v>
      </c>
      <c r="CG23" s="241">
        <f t="shared" si="6"/>
        <v>34</v>
      </c>
      <c r="CH23" s="245" t="str">
        <f t="shared" si="7"/>
        <v>情報通信機器</v>
      </c>
      <c r="CI23" s="244">
        <f t="shared" si="8"/>
        <v>0</v>
      </c>
      <c r="CJ23" s="244">
        <f t="shared" si="9"/>
        <v>0</v>
      </c>
      <c r="CK23" s="244">
        <f t="shared" si="10"/>
        <v>0</v>
      </c>
      <c r="CL23" s="244">
        <f t="shared" si="11"/>
        <v>0</v>
      </c>
      <c r="CM23" s="35"/>
      <c r="CN23" s="30">
        <f t="shared" si="1"/>
        <v>18</v>
      </c>
      <c r="CO23" s="456">
        <v>191</v>
      </c>
      <c r="CP23" s="240" t="s">
        <v>17</v>
      </c>
      <c r="CQ23" s="451">
        <f>埼玉波及!V23</f>
        <v>0</v>
      </c>
      <c r="CR23" s="451">
        <f>埼玉波及!W23</f>
        <v>0</v>
      </c>
      <c r="CS23" s="451">
        <f>埼玉波及!X23</f>
        <v>0</v>
      </c>
      <c r="CT23" s="451">
        <f>埼玉波及!Y23</f>
        <v>0</v>
      </c>
      <c r="CU23" s="454">
        <f t="shared" si="12"/>
        <v>8.0900000000000001E-5</v>
      </c>
      <c r="CV23" s="442"/>
      <c r="CW23" s="30">
        <v>18</v>
      </c>
      <c r="CX23" s="89">
        <f t="shared" si="13"/>
        <v>191</v>
      </c>
      <c r="CY23" s="476" t="str">
        <f t="shared" si="14"/>
        <v>印刷・製版・製本</v>
      </c>
      <c r="CZ23" s="453">
        <f t="shared" si="15"/>
        <v>0</v>
      </c>
      <c r="DA23" s="453">
        <f t="shared" si="16"/>
        <v>0</v>
      </c>
      <c r="DB23" s="453">
        <f t="shared" si="17"/>
        <v>0</v>
      </c>
      <c r="DC23" s="244">
        <f t="shared" si="18"/>
        <v>0</v>
      </c>
      <c r="DE23" s="89">
        <f t="shared" si="20"/>
        <v>34</v>
      </c>
      <c r="DF23" s="476" t="str">
        <f t="shared" si="21"/>
        <v>情報通信機器</v>
      </c>
      <c r="DG23" s="453">
        <f>IF($DE$1=1,CI23/建設係数!$G$11*1000,CZ23/建設係数!$G$11*1000)</f>
        <v>0</v>
      </c>
      <c r="DH23" s="453">
        <f>IF($DE$1=1,CJ23/建設係数!$G$11*1000,DA23/建設係数!$G$11*1000)</f>
        <v>0</v>
      </c>
      <c r="DI23" s="453">
        <f>IF($DE$1=1,CK23/建設係数!$G$11*1000,DB23/建設係数!$G$11*1000)</f>
        <v>0</v>
      </c>
      <c r="DJ23" s="244">
        <f>IF($DE$1=1,CL23/建設係数!$G$11*1000,DC23/建設係数!$G$11*1000)</f>
        <v>0</v>
      </c>
    </row>
    <row r="24" spans="1:114">
      <c r="A24" s="17"/>
      <c r="B24" s="456">
        <v>201</v>
      </c>
      <c r="C24" s="240" t="s">
        <v>18</v>
      </c>
      <c r="D24" s="32">
        <f>建設係数!W24*D$123</f>
        <v>0</v>
      </c>
      <c r="E24" s="32">
        <f>建設係数!X24*E$123</f>
        <v>0</v>
      </c>
      <c r="F24" s="32">
        <f>建設係数!Y24*F$123</f>
        <v>0</v>
      </c>
      <c r="G24" s="32">
        <f>建設係数!Z24*G$123</f>
        <v>0</v>
      </c>
      <c r="H24" s="32">
        <f>建設係数!AA24*H$123</f>
        <v>0</v>
      </c>
      <c r="I24" s="32">
        <f>建設係数!AB24*I$123</f>
        <v>0</v>
      </c>
      <c r="J24" s="32">
        <f>建設係数!AC24*J$123</f>
        <v>0</v>
      </c>
      <c r="K24" s="32">
        <f>建設係数!AD24*K$123</f>
        <v>0</v>
      </c>
      <c r="L24" s="32">
        <f>建設係数!AE24*L$123</f>
        <v>0</v>
      </c>
      <c r="M24" s="32">
        <f>建設係数!AF24*M$123</f>
        <v>0</v>
      </c>
      <c r="N24" s="32">
        <f>建設係数!AG24*N$123</f>
        <v>0</v>
      </c>
      <c r="O24" s="32">
        <f>建設係数!AH24*O$123</f>
        <v>0</v>
      </c>
      <c r="P24" s="32">
        <f>建設係数!AI24*P$123</f>
        <v>0</v>
      </c>
      <c r="Q24" s="32">
        <f>建設係数!AJ24*Q$123</f>
        <v>0</v>
      </c>
      <c r="R24" s="32">
        <f>建設係数!AK24*R$123</f>
        <v>0</v>
      </c>
      <c r="S24" s="32">
        <f>建設係数!AL24*S$123</f>
        <v>0</v>
      </c>
      <c r="T24" s="32">
        <f>建設係数!AM24*T$123</f>
        <v>0</v>
      </c>
      <c r="U24" s="32">
        <f>建設係数!AN24*U$123</f>
        <v>0</v>
      </c>
      <c r="V24" s="32">
        <f>建設係数!AO24*V$123</f>
        <v>0</v>
      </c>
      <c r="W24" s="32">
        <f>建設係数!AP24*W$123</f>
        <v>0</v>
      </c>
      <c r="X24" s="32">
        <f>建設係数!AQ24*X$123</f>
        <v>0</v>
      </c>
      <c r="Y24" s="32">
        <f>建設係数!AR24*Y$123</f>
        <v>0</v>
      </c>
      <c r="Z24" s="32">
        <f>建設係数!AS24*Z$123</f>
        <v>0</v>
      </c>
      <c r="AA24" s="32">
        <f>建設係数!AT24*AA$123</f>
        <v>0</v>
      </c>
      <c r="AB24" s="32">
        <f>建設係数!AU24*AB$123</f>
        <v>0</v>
      </c>
      <c r="AC24" s="32">
        <f>建設係数!AV24*AC$123</f>
        <v>0</v>
      </c>
      <c r="AD24" s="32">
        <f>建設係数!AW24*AD$123</f>
        <v>0</v>
      </c>
      <c r="AE24" s="32">
        <f>建設係数!AX24*AE$123</f>
        <v>0</v>
      </c>
      <c r="AF24" s="32">
        <f>建設係数!AY24*AF$123</f>
        <v>0</v>
      </c>
      <c r="AG24" s="32">
        <f>建設係数!AZ24*AG$123</f>
        <v>0</v>
      </c>
      <c r="AH24" s="32">
        <f>建設係数!BA24*AH$123</f>
        <v>0</v>
      </c>
      <c r="AI24" s="32">
        <f>建設係数!BB24*AI$123</f>
        <v>0</v>
      </c>
      <c r="AJ24" s="32">
        <f>建設係数!BC24*AJ$123</f>
        <v>0</v>
      </c>
      <c r="AK24" s="32">
        <f>建設係数!BD24*AK$123</f>
        <v>0</v>
      </c>
      <c r="AL24" s="32">
        <f>建設係数!BE24*AL$123</f>
        <v>0</v>
      </c>
      <c r="AM24" s="32">
        <f>建設係数!BF24*AM$123</f>
        <v>0</v>
      </c>
      <c r="AN24" s="32">
        <f>建設係数!BG24*AN$123</f>
        <v>0</v>
      </c>
      <c r="AO24" s="32">
        <f>建設係数!BH24*AO$123</f>
        <v>0</v>
      </c>
      <c r="AP24" s="32">
        <f>建設係数!BI24*AP$123</f>
        <v>0</v>
      </c>
      <c r="AQ24" s="32">
        <f>建設係数!BJ24*AQ$123</f>
        <v>0</v>
      </c>
      <c r="AR24" s="32">
        <f>建設係数!BK24*AR$123</f>
        <v>0</v>
      </c>
      <c r="AS24" s="32">
        <f>建設係数!BL24*AS$123</f>
        <v>0</v>
      </c>
      <c r="AT24" s="32">
        <f>建設係数!BM24*AT$123</f>
        <v>0</v>
      </c>
      <c r="AU24" s="32">
        <f>建設係数!BN24*AU$123</f>
        <v>0</v>
      </c>
      <c r="AV24" s="32">
        <f>建設係数!BO24*AV$123</f>
        <v>0</v>
      </c>
      <c r="AW24" s="32">
        <f>建設係数!BP24*AW$123</f>
        <v>0</v>
      </c>
      <c r="AX24" s="32">
        <f>建設係数!BQ24*AX$123</f>
        <v>0</v>
      </c>
      <c r="AY24" s="32">
        <f>建設係数!BR24*AY$123</f>
        <v>0</v>
      </c>
      <c r="AZ24" s="32">
        <f>建設係数!BS24*AZ$123</f>
        <v>0</v>
      </c>
      <c r="BA24" s="32">
        <f>建設係数!BT24*BA$123</f>
        <v>0</v>
      </c>
      <c r="BB24" s="32">
        <f>建設係数!BU24*BB$123</f>
        <v>0</v>
      </c>
      <c r="BC24" s="32">
        <f>建設係数!BV24*BC$123</f>
        <v>0</v>
      </c>
      <c r="BD24" s="32">
        <f>建設係数!BW24*BD$123</f>
        <v>0</v>
      </c>
      <c r="BE24" s="32">
        <f>建設係数!BX24*BE$123</f>
        <v>0</v>
      </c>
      <c r="BF24" s="32">
        <f>建設係数!BY24*BF$123</f>
        <v>0</v>
      </c>
      <c r="BG24" s="32">
        <f>建設係数!BZ24*BG$123</f>
        <v>0</v>
      </c>
      <c r="BH24" s="32">
        <f>建設係数!CA24*BH$123</f>
        <v>0</v>
      </c>
      <c r="BI24" s="32">
        <f>建設係数!CB24*BI$123</f>
        <v>0</v>
      </c>
      <c r="BJ24" s="32">
        <f>建設係数!CC24*BJ$123</f>
        <v>0</v>
      </c>
      <c r="BK24" s="32">
        <f>建設係数!CD24*BK$123</f>
        <v>0</v>
      </c>
      <c r="BL24" s="32">
        <f>建設係数!CE24*BL$123</f>
        <v>0</v>
      </c>
      <c r="BM24" s="32">
        <f>建設係数!CF24*BM$123</f>
        <v>0</v>
      </c>
      <c r="BN24" s="32">
        <f>建設係数!CG24*BN$123</f>
        <v>0</v>
      </c>
      <c r="BO24" s="32">
        <f t="shared" si="3"/>
        <v>0</v>
      </c>
      <c r="BP24" s="35"/>
      <c r="BU24" s="17"/>
      <c r="BV24" s="241">
        <v>20</v>
      </c>
      <c r="BW24" s="30">
        <f t="shared" si="0"/>
        <v>19</v>
      </c>
      <c r="BX24" s="247">
        <v>35</v>
      </c>
      <c r="BY24" s="240" t="s">
        <v>701</v>
      </c>
      <c r="BZ24" s="243">
        <f>SUMIF($BV$6:$BV$112,$BX24,埼玉波及!V$6:V$112)</f>
        <v>0</v>
      </c>
      <c r="CA24" s="244">
        <f>SUMIF($BV$6:$BV$112,$BX24,埼玉波及!W$6:W$112)</f>
        <v>0</v>
      </c>
      <c r="CB24" s="244">
        <f>SUMIF($BV$6:$BV$112,$BX24,埼玉波及!X$6:X$112)</f>
        <v>0</v>
      </c>
      <c r="CC24" s="32">
        <f t="shared" si="4"/>
        <v>0</v>
      </c>
      <c r="CD24" s="454">
        <f t="shared" si="5"/>
        <v>9.6500000000000001E-5</v>
      </c>
      <c r="CE24" s="442"/>
      <c r="CF24" s="30">
        <v>19</v>
      </c>
      <c r="CG24" s="241">
        <f t="shared" si="6"/>
        <v>35</v>
      </c>
      <c r="CH24" s="245" t="str">
        <f t="shared" si="7"/>
        <v>輸送機械</v>
      </c>
      <c r="CI24" s="244">
        <f t="shared" si="8"/>
        <v>0</v>
      </c>
      <c r="CJ24" s="244">
        <f t="shared" si="9"/>
        <v>0</v>
      </c>
      <c r="CK24" s="244">
        <f t="shared" si="10"/>
        <v>0</v>
      </c>
      <c r="CL24" s="244">
        <f t="shared" si="11"/>
        <v>0</v>
      </c>
      <c r="CM24" s="35"/>
      <c r="CN24" s="30">
        <f t="shared" si="1"/>
        <v>19</v>
      </c>
      <c r="CO24" s="456">
        <v>201</v>
      </c>
      <c r="CP24" s="240" t="s">
        <v>18</v>
      </c>
      <c r="CQ24" s="451">
        <f>埼玉波及!V24</f>
        <v>0</v>
      </c>
      <c r="CR24" s="451">
        <f>埼玉波及!W24</f>
        <v>0</v>
      </c>
      <c r="CS24" s="451">
        <f>埼玉波及!X24</f>
        <v>0</v>
      </c>
      <c r="CT24" s="451">
        <f>埼玉波及!Y24</f>
        <v>0</v>
      </c>
      <c r="CU24" s="454">
        <f t="shared" si="12"/>
        <v>7.9899999999999991E-5</v>
      </c>
      <c r="CV24" s="442"/>
      <c r="CW24" s="30">
        <v>19</v>
      </c>
      <c r="CX24" s="89">
        <f t="shared" si="13"/>
        <v>201</v>
      </c>
      <c r="CY24" s="476" t="str">
        <f t="shared" si="14"/>
        <v>化学肥料</v>
      </c>
      <c r="CZ24" s="453">
        <f t="shared" si="15"/>
        <v>0</v>
      </c>
      <c r="DA24" s="453">
        <f t="shared" si="16"/>
        <v>0</v>
      </c>
      <c r="DB24" s="453">
        <f t="shared" si="17"/>
        <v>0</v>
      </c>
      <c r="DC24" s="244">
        <f t="shared" si="18"/>
        <v>0</v>
      </c>
      <c r="DE24" s="89">
        <f t="shared" si="20"/>
        <v>35</v>
      </c>
      <c r="DF24" s="476" t="str">
        <f t="shared" si="21"/>
        <v>輸送機械</v>
      </c>
      <c r="DG24" s="453">
        <f>IF($DE$1=1,CI24/建設係数!$G$11*1000,CZ24/建設係数!$G$11*1000)</f>
        <v>0</v>
      </c>
      <c r="DH24" s="453">
        <f>IF($DE$1=1,CJ24/建設係数!$G$11*1000,DA24/建設係数!$G$11*1000)</f>
        <v>0</v>
      </c>
      <c r="DI24" s="453">
        <f>IF($DE$1=1,CK24/建設係数!$G$11*1000,DB24/建設係数!$G$11*1000)</f>
        <v>0</v>
      </c>
      <c r="DJ24" s="244">
        <f>IF($DE$1=1,CL24/建設係数!$G$11*1000,DC24/建設係数!$G$11*1000)</f>
        <v>0</v>
      </c>
    </row>
    <row r="25" spans="1:114">
      <c r="A25" s="17"/>
      <c r="B25" s="456">
        <v>202</v>
      </c>
      <c r="C25" s="240" t="s">
        <v>19</v>
      </c>
      <c r="D25" s="32">
        <f>建設係数!W25*D$123</f>
        <v>0</v>
      </c>
      <c r="E25" s="32">
        <f>建設係数!X25*E$123</f>
        <v>0</v>
      </c>
      <c r="F25" s="32">
        <f>建設係数!Y25*F$123</f>
        <v>0</v>
      </c>
      <c r="G25" s="32">
        <f>建設係数!Z25*G$123</f>
        <v>0</v>
      </c>
      <c r="H25" s="32">
        <f>建設係数!AA25*H$123</f>
        <v>0</v>
      </c>
      <c r="I25" s="32">
        <f>建設係数!AB25*I$123</f>
        <v>0</v>
      </c>
      <c r="J25" s="32">
        <f>建設係数!AC25*J$123</f>
        <v>0</v>
      </c>
      <c r="K25" s="32">
        <f>建設係数!AD25*K$123</f>
        <v>0</v>
      </c>
      <c r="L25" s="32">
        <f>建設係数!AE25*L$123</f>
        <v>0</v>
      </c>
      <c r="M25" s="32">
        <f>建設係数!AF25*M$123</f>
        <v>0</v>
      </c>
      <c r="N25" s="32">
        <f>建設係数!AG25*N$123</f>
        <v>0</v>
      </c>
      <c r="O25" s="32">
        <f>建設係数!AH25*O$123</f>
        <v>0</v>
      </c>
      <c r="P25" s="32">
        <f>建設係数!AI25*P$123</f>
        <v>0</v>
      </c>
      <c r="Q25" s="32">
        <f>建設係数!AJ25*Q$123</f>
        <v>0</v>
      </c>
      <c r="R25" s="32">
        <f>建設係数!AK25*R$123</f>
        <v>0</v>
      </c>
      <c r="S25" s="32">
        <f>建設係数!AL25*S$123</f>
        <v>0</v>
      </c>
      <c r="T25" s="32">
        <f>建設係数!AM25*T$123</f>
        <v>0</v>
      </c>
      <c r="U25" s="32">
        <f>建設係数!AN25*U$123</f>
        <v>0</v>
      </c>
      <c r="V25" s="32">
        <f>建設係数!AO25*V$123</f>
        <v>0</v>
      </c>
      <c r="W25" s="32">
        <f>建設係数!AP25*W$123</f>
        <v>0</v>
      </c>
      <c r="X25" s="32">
        <f>建設係数!AQ25*X$123</f>
        <v>0</v>
      </c>
      <c r="Y25" s="32">
        <f>建設係数!AR25*Y$123</f>
        <v>0</v>
      </c>
      <c r="Z25" s="32">
        <f>建設係数!AS25*Z$123</f>
        <v>0</v>
      </c>
      <c r="AA25" s="32">
        <f>建設係数!AT25*AA$123</f>
        <v>0</v>
      </c>
      <c r="AB25" s="32">
        <f>建設係数!AU25*AB$123</f>
        <v>0</v>
      </c>
      <c r="AC25" s="32">
        <f>建設係数!AV25*AC$123</f>
        <v>0</v>
      </c>
      <c r="AD25" s="32">
        <f>建設係数!AW25*AD$123</f>
        <v>0</v>
      </c>
      <c r="AE25" s="32">
        <f>建設係数!AX25*AE$123</f>
        <v>0</v>
      </c>
      <c r="AF25" s="32">
        <f>建設係数!AY25*AF$123</f>
        <v>0</v>
      </c>
      <c r="AG25" s="32">
        <f>建設係数!AZ25*AG$123</f>
        <v>0</v>
      </c>
      <c r="AH25" s="32">
        <f>建設係数!BA25*AH$123</f>
        <v>0</v>
      </c>
      <c r="AI25" s="32">
        <f>建設係数!BB25*AI$123</f>
        <v>0</v>
      </c>
      <c r="AJ25" s="32">
        <f>建設係数!BC25*AJ$123</f>
        <v>0</v>
      </c>
      <c r="AK25" s="32">
        <f>建設係数!BD25*AK$123</f>
        <v>0</v>
      </c>
      <c r="AL25" s="32">
        <f>建設係数!BE25*AL$123</f>
        <v>0</v>
      </c>
      <c r="AM25" s="32">
        <f>建設係数!BF25*AM$123</f>
        <v>0</v>
      </c>
      <c r="AN25" s="32">
        <f>建設係数!BG25*AN$123</f>
        <v>0</v>
      </c>
      <c r="AO25" s="32">
        <f>建設係数!BH25*AO$123</f>
        <v>0</v>
      </c>
      <c r="AP25" s="32">
        <f>建設係数!BI25*AP$123</f>
        <v>0</v>
      </c>
      <c r="AQ25" s="32">
        <f>建設係数!BJ25*AQ$123</f>
        <v>0</v>
      </c>
      <c r="AR25" s="32">
        <f>建設係数!BK25*AR$123</f>
        <v>0</v>
      </c>
      <c r="AS25" s="32">
        <f>建設係数!BL25*AS$123</f>
        <v>0</v>
      </c>
      <c r="AT25" s="32">
        <f>建設係数!BM25*AT$123</f>
        <v>0</v>
      </c>
      <c r="AU25" s="32">
        <f>建設係数!BN25*AU$123</f>
        <v>0</v>
      </c>
      <c r="AV25" s="32">
        <f>建設係数!BO25*AV$123</f>
        <v>0</v>
      </c>
      <c r="AW25" s="32">
        <f>建設係数!BP25*AW$123</f>
        <v>0</v>
      </c>
      <c r="AX25" s="32">
        <f>建設係数!BQ25*AX$123</f>
        <v>0</v>
      </c>
      <c r="AY25" s="32">
        <f>建設係数!BR25*AY$123</f>
        <v>0</v>
      </c>
      <c r="AZ25" s="32">
        <f>建設係数!BS25*AZ$123</f>
        <v>0</v>
      </c>
      <c r="BA25" s="32">
        <f>建設係数!BT25*BA$123</f>
        <v>0</v>
      </c>
      <c r="BB25" s="32">
        <f>建設係数!BU25*BB$123</f>
        <v>0</v>
      </c>
      <c r="BC25" s="32">
        <f>建設係数!BV25*BC$123</f>
        <v>0</v>
      </c>
      <c r="BD25" s="32">
        <f>建設係数!BW25*BD$123</f>
        <v>0</v>
      </c>
      <c r="BE25" s="32">
        <f>建設係数!BX25*BE$123</f>
        <v>0</v>
      </c>
      <c r="BF25" s="32">
        <f>建設係数!BY25*BF$123</f>
        <v>0</v>
      </c>
      <c r="BG25" s="32">
        <f>建設係数!BZ25*BG$123</f>
        <v>0</v>
      </c>
      <c r="BH25" s="32">
        <f>建設係数!CA25*BH$123</f>
        <v>0</v>
      </c>
      <c r="BI25" s="32">
        <f>建設係数!CB25*BI$123</f>
        <v>0</v>
      </c>
      <c r="BJ25" s="32">
        <f>建設係数!CC25*BJ$123</f>
        <v>0</v>
      </c>
      <c r="BK25" s="32">
        <f>建設係数!CD25*BK$123</f>
        <v>0</v>
      </c>
      <c r="BL25" s="32">
        <f>建設係数!CE25*BL$123</f>
        <v>0</v>
      </c>
      <c r="BM25" s="32">
        <f>建設係数!CF25*BM$123</f>
        <v>0</v>
      </c>
      <c r="BN25" s="32">
        <f>建設係数!CG25*BN$123</f>
        <v>0</v>
      </c>
      <c r="BO25" s="32">
        <f t="shared" si="3"/>
        <v>0</v>
      </c>
      <c r="BP25" s="35"/>
      <c r="BU25" s="17"/>
      <c r="BV25" s="241">
        <v>20</v>
      </c>
      <c r="BW25" s="30">
        <f t="shared" si="0"/>
        <v>20</v>
      </c>
      <c r="BX25" s="247">
        <v>39</v>
      </c>
      <c r="BY25" s="240" t="s">
        <v>702</v>
      </c>
      <c r="BZ25" s="243">
        <f>SUMIF($BV$6:$BV$112,$BX25,埼玉波及!V$6:V$112)</f>
        <v>0</v>
      </c>
      <c r="CA25" s="244">
        <f>SUMIF($BV$6:$BV$112,$BX25,埼玉波及!W$6:W$112)</f>
        <v>0</v>
      </c>
      <c r="CB25" s="244">
        <f>SUMIF($BV$6:$BV$112,$BX25,埼玉波及!X$6:X$112)</f>
        <v>0</v>
      </c>
      <c r="CC25" s="32">
        <f t="shared" si="4"/>
        <v>0</v>
      </c>
      <c r="CD25" s="454">
        <f t="shared" si="5"/>
        <v>9.6099999999999991E-5</v>
      </c>
      <c r="CE25" s="442"/>
      <c r="CF25" s="30">
        <v>20</v>
      </c>
      <c r="CG25" s="241">
        <f t="shared" si="6"/>
        <v>39</v>
      </c>
      <c r="CH25" s="245" t="str">
        <f t="shared" si="7"/>
        <v>その他の製造工業製品</v>
      </c>
      <c r="CI25" s="244">
        <f t="shared" si="8"/>
        <v>0</v>
      </c>
      <c r="CJ25" s="244">
        <f t="shared" si="9"/>
        <v>0</v>
      </c>
      <c r="CK25" s="244">
        <f t="shared" si="10"/>
        <v>0</v>
      </c>
      <c r="CL25" s="244">
        <f t="shared" si="11"/>
        <v>0</v>
      </c>
      <c r="CM25" s="35"/>
      <c r="CN25" s="30">
        <f t="shared" si="1"/>
        <v>20</v>
      </c>
      <c r="CO25" s="456">
        <v>202</v>
      </c>
      <c r="CP25" s="240" t="s">
        <v>19</v>
      </c>
      <c r="CQ25" s="451">
        <f>埼玉波及!V25</f>
        <v>0</v>
      </c>
      <c r="CR25" s="451">
        <f>埼玉波及!W25</f>
        <v>0</v>
      </c>
      <c r="CS25" s="451">
        <f>埼玉波及!X25</f>
        <v>0</v>
      </c>
      <c r="CT25" s="451">
        <f>埼玉波及!Y25</f>
        <v>0</v>
      </c>
      <c r="CU25" s="454">
        <f t="shared" si="12"/>
        <v>7.9800000000000002E-5</v>
      </c>
      <c r="CV25" s="442"/>
      <c r="CW25" s="30">
        <v>20</v>
      </c>
      <c r="CX25" s="89">
        <f t="shared" si="13"/>
        <v>202</v>
      </c>
      <c r="CY25" s="476" t="str">
        <f t="shared" si="14"/>
        <v>無機化学工業製品</v>
      </c>
      <c r="CZ25" s="453">
        <f t="shared" si="15"/>
        <v>0</v>
      </c>
      <c r="DA25" s="453">
        <f t="shared" si="16"/>
        <v>0</v>
      </c>
      <c r="DB25" s="453">
        <f t="shared" si="17"/>
        <v>0</v>
      </c>
      <c r="DC25" s="244">
        <f t="shared" si="18"/>
        <v>0</v>
      </c>
      <c r="DE25" s="89">
        <f t="shared" si="20"/>
        <v>39</v>
      </c>
      <c r="DF25" s="476" t="str">
        <f t="shared" si="21"/>
        <v>その他の製造工業製品</v>
      </c>
      <c r="DG25" s="453">
        <f>IF($DE$1=1,CI25/建設係数!$G$11*1000,CZ25/建設係数!$G$11*1000)</f>
        <v>0</v>
      </c>
      <c r="DH25" s="453">
        <f>IF($DE$1=1,CJ25/建設係数!$G$11*1000,DA25/建設係数!$G$11*1000)</f>
        <v>0</v>
      </c>
      <c r="DI25" s="453">
        <f>IF($DE$1=1,CK25/建設係数!$G$11*1000,DB25/建設係数!$G$11*1000)</f>
        <v>0</v>
      </c>
      <c r="DJ25" s="244">
        <f>IF($DE$1=1,CL25/建設係数!$G$11*1000,DC25/建設係数!$G$11*1000)</f>
        <v>0</v>
      </c>
    </row>
    <row r="26" spans="1:114">
      <c r="A26" s="17"/>
      <c r="B26" s="456">
        <v>203</v>
      </c>
      <c r="C26" s="240" t="s">
        <v>20</v>
      </c>
      <c r="D26" s="32">
        <f>建設係数!W26*D$123</f>
        <v>0</v>
      </c>
      <c r="E26" s="32">
        <f>建設係数!X26*E$123</f>
        <v>0</v>
      </c>
      <c r="F26" s="32">
        <f>建設係数!Y26*F$123</f>
        <v>0</v>
      </c>
      <c r="G26" s="32">
        <f>建設係数!Z26*G$123</f>
        <v>0</v>
      </c>
      <c r="H26" s="32">
        <f>建設係数!AA26*H$123</f>
        <v>0</v>
      </c>
      <c r="I26" s="32">
        <f>建設係数!AB26*I$123</f>
        <v>0</v>
      </c>
      <c r="J26" s="32">
        <f>建設係数!AC26*J$123</f>
        <v>0</v>
      </c>
      <c r="K26" s="32">
        <f>建設係数!AD26*K$123</f>
        <v>0</v>
      </c>
      <c r="L26" s="32">
        <f>建設係数!AE26*L$123</f>
        <v>0</v>
      </c>
      <c r="M26" s="32">
        <f>建設係数!AF26*M$123</f>
        <v>0</v>
      </c>
      <c r="N26" s="32">
        <f>建設係数!AG26*N$123</f>
        <v>0</v>
      </c>
      <c r="O26" s="32">
        <f>建設係数!AH26*O$123</f>
        <v>0</v>
      </c>
      <c r="P26" s="32">
        <f>建設係数!AI26*P$123</f>
        <v>0</v>
      </c>
      <c r="Q26" s="32">
        <f>建設係数!AJ26*Q$123</f>
        <v>0</v>
      </c>
      <c r="R26" s="32">
        <f>建設係数!AK26*R$123</f>
        <v>0</v>
      </c>
      <c r="S26" s="32">
        <f>建設係数!AL26*S$123</f>
        <v>0</v>
      </c>
      <c r="T26" s="32">
        <f>建設係数!AM26*T$123</f>
        <v>0</v>
      </c>
      <c r="U26" s="32">
        <f>建設係数!AN26*U$123</f>
        <v>0</v>
      </c>
      <c r="V26" s="32">
        <f>建設係数!AO26*V$123</f>
        <v>0</v>
      </c>
      <c r="W26" s="32">
        <f>建設係数!AP26*W$123</f>
        <v>0</v>
      </c>
      <c r="X26" s="32">
        <f>建設係数!AQ26*X$123</f>
        <v>0</v>
      </c>
      <c r="Y26" s="32">
        <f>建設係数!AR26*Y$123</f>
        <v>0</v>
      </c>
      <c r="Z26" s="32">
        <f>建設係数!AS26*Z$123</f>
        <v>0</v>
      </c>
      <c r="AA26" s="32">
        <f>建設係数!AT26*AA$123</f>
        <v>0</v>
      </c>
      <c r="AB26" s="32">
        <f>建設係数!AU26*AB$123</f>
        <v>0</v>
      </c>
      <c r="AC26" s="32">
        <f>建設係数!AV26*AC$123</f>
        <v>0</v>
      </c>
      <c r="AD26" s="32">
        <f>建設係数!AW26*AD$123</f>
        <v>0</v>
      </c>
      <c r="AE26" s="32">
        <f>建設係数!AX26*AE$123</f>
        <v>0</v>
      </c>
      <c r="AF26" s="32">
        <f>建設係数!AY26*AF$123</f>
        <v>0</v>
      </c>
      <c r="AG26" s="32">
        <f>建設係数!AZ26*AG$123</f>
        <v>0</v>
      </c>
      <c r="AH26" s="32">
        <f>建設係数!BA26*AH$123</f>
        <v>0</v>
      </c>
      <c r="AI26" s="32">
        <f>建設係数!BB26*AI$123</f>
        <v>0</v>
      </c>
      <c r="AJ26" s="32">
        <f>建設係数!BC26*AJ$123</f>
        <v>0</v>
      </c>
      <c r="AK26" s="32">
        <f>建設係数!BD26*AK$123</f>
        <v>0</v>
      </c>
      <c r="AL26" s="32">
        <f>建設係数!BE26*AL$123</f>
        <v>0</v>
      </c>
      <c r="AM26" s="32">
        <f>建設係数!BF26*AM$123</f>
        <v>0</v>
      </c>
      <c r="AN26" s="32">
        <f>建設係数!BG26*AN$123</f>
        <v>0</v>
      </c>
      <c r="AO26" s="32">
        <f>建設係数!BH26*AO$123</f>
        <v>0</v>
      </c>
      <c r="AP26" s="32">
        <f>建設係数!BI26*AP$123</f>
        <v>0</v>
      </c>
      <c r="AQ26" s="32">
        <f>建設係数!BJ26*AQ$123</f>
        <v>0</v>
      </c>
      <c r="AR26" s="32">
        <f>建設係数!BK26*AR$123</f>
        <v>0</v>
      </c>
      <c r="AS26" s="32">
        <f>建設係数!BL26*AS$123</f>
        <v>0</v>
      </c>
      <c r="AT26" s="32">
        <f>建設係数!BM26*AT$123</f>
        <v>0</v>
      </c>
      <c r="AU26" s="32">
        <f>建設係数!BN26*AU$123</f>
        <v>0</v>
      </c>
      <c r="AV26" s="32">
        <f>建設係数!BO26*AV$123</f>
        <v>0</v>
      </c>
      <c r="AW26" s="32">
        <f>建設係数!BP26*AW$123</f>
        <v>0</v>
      </c>
      <c r="AX26" s="32">
        <f>建設係数!BQ26*AX$123</f>
        <v>0</v>
      </c>
      <c r="AY26" s="32">
        <f>建設係数!BR26*AY$123</f>
        <v>0</v>
      </c>
      <c r="AZ26" s="32">
        <f>建設係数!BS26*AZ$123</f>
        <v>0</v>
      </c>
      <c r="BA26" s="32">
        <f>建設係数!BT26*BA$123</f>
        <v>0</v>
      </c>
      <c r="BB26" s="32">
        <f>建設係数!BU26*BB$123</f>
        <v>0</v>
      </c>
      <c r="BC26" s="32">
        <f>建設係数!BV26*BC$123</f>
        <v>0</v>
      </c>
      <c r="BD26" s="32">
        <f>建設係数!BW26*BD$123</f>
        <v>0</v>
      </c>
      <c r="BE26" s="32">
        <f>建設係数!BX26*BE$123</f>
        <v>0</v>
      </c>
      <c r="BF26" s="32">
        <f>建設係数!BY26*BF$123</f>
        <v>0</v>
      </c>
      <c r="BG26" s="32">
        <f>建設係数!BZ26*BG$123</f>
        <v>0</v>
      </c>
      <c r="BH26" s="32">
        <f>建設係数!CA26*BH$123</f>
        <v>0</v>
      </c>
      <c r="BI26" s="32">
        <f>建設係数!CB26*BI$123</f>
        <v>0</v>
      </c>
      <c r="BJ26" s="32">
        <f>建設係数!CC26*BJ$123</f>
        <v>0</v>
      </c>
      <c r="BK26" s="32">
        <f>建設係数!CD26*BK$123</f>
        <v>0</v>
      </c>
      <c r="BL26" s="32">
        <f>建設係数!CE26*BL$123</f>
        <v>0</v>
      </c>
      <c r="BM26" s="32">
        <f>建設係数!CF26*BM$123</f>
        <v>0</v>
      </c>
      <c r="BN26" s="32">
        <f>建設係数!CG26*BN$123</f>
        <v>0</v>
      </c>
      <c r="BO26" s="32">
        <f t="shared" si="3"/>
        <v>0</v>
      </c>
      <c r="BP26" s="35"/>
      <c r="BU26" s="17"/>
      <c r="BV26" s="241">
        <v>20</v>
      </c>
      <c r="BW26" s="30">
        <f t="shared" si="0"/>
        <v>21</v>
      </c>
      <c r="BX26" s="247">
        <v>41</v>
      </c>
      <c r="BY26" s="240" t="s">
        <v>703</v>
      </c>
      <c r="BZ26" s="243">
        <f>SUMIF($BV$6:$BV$112,$BX26,埼玉波及!V$6:V$112)</f>
        <v>0</v>
      </c>
      <c r="CA26" s="244">
        <f>SUMIF($BV$6:$BV$112,$BX26,埼玉波及!W$6:W$112)</f>
        <v>0</v>
      </c>
      <c r="CB26" s="244">
        <f>SUMIF($BV$6:$BV$112,$BX26,埼玉波及!X$6:X$112)</f>
        <v>0</v>
      </c>
      <c r="CC26" s="32">
        <f t="shared" si="4"/>
        <v>0</v>
      </c>
      <c r="CD26" s="454">
        <f t="shared" si="5"/>
        <v>9.59E-5</v>
      </c>
      <c r="CE26" s="442"/>
      <c r="CF26" s="30">
        <v>21</v>
      </c>
      <c r="CG26" s="241">
        <f t="shared" si="6"/>
        <v>41</v>
      </c>
      <c r="CH26" s="245" t="str">
        <f t="shared" si="7"/>
        <v>建設</v>
      </c>
      <c r="CI26" s="244">
        <f t="shared" si="8"/>
        <v>0</v>
      </c>
      <c r="CJ26" s="244">
        <f t="shared" si="9"/>
        <v>0</v>
      </c>
      <c r="CK26" s="244">
        <f t="shared" si="10"/>
        <v>0</v>
      </c>
      <c r="CL26" s="244">
        <f t="shared" si="11"/>
        <v>0</v>
      </c>
      <c r="CM26" s="35"/>
      <c r="CN26" s="30">
        <f t="shared" si="1"/>
        <v>21</v>
      </c>
      <c r="CO26" s="456">
        <v>203</v>
      </c>
      <c r="CP26" s="240" t="s">
        <v>20</v>
      </c>
      <c r="CQ26" s="451">
        <f>埼玉波及!V26</f>
        <v>0</v>
      </c>
      <c r="CR26" s="451">
        <f>埼玉波及!W26</f>
        <v>0</v>
      </c>
      <c r="CS26" s="451">
        <f>埼玉波及!X26</f>
        <v>0</v>
      </c>
      <c r="CT26" s="451">
        <f>埼玉波及!Y26</f>
        <v>0</v>
      </c>
      <c r="CU26" s="454">
        <f t="shared" si="12"/>
        <v>7.9699999999999999E-5</v>
      </c>
      <c r="CV26" s="442"/>
      <c r="CW26" s="30">
        <v>21</v>
      </c>
      <c r="CX26" s="89">
        <f t="shared" si="13"/>
        <v>203</v>
      </c>
      <c r="CY26" s="476" t="str">
        <f t="shared" si="14"/>
        <v>石油化学系基礎製品</v>
      </c>
      <c r="CZ26" s="453">
        <f t="shared" si="15"/>
        <v>0</v>
      </c>
      <c r="DA26" s="453">
        <f t="shared" si="16"/>
        <v>0</v>
      </c>
      <c r="DB26" s="453">
        <f t="shared" si="17"/>
        <v>0</v>
      </c>
      <c r="DC26" s="244">
        <f t="shared" si="18"/>
        <v>0</v>
      </c>
      <c r="DE26" s="96">
        <f>IF($DE$1=1,CG47,CX115)</f>
        <v>99</v>
      </c>
      <c r="DF26" s="498" t="str">
        <f>IF($DE$1=1,CH47,CY115)</f>
        <v>その他</v>
      </c>
      <c r="DG26" s="497">
        <f>IF($DE$1=1,CI47/建設係数!$G$11*1000,CZ115/建設係数!$G$11*1000)</f>
        <v>0</v>
      </c>
      <c r="DH26" s="497">
        <f>IF($DE$1=1,CJ47/建設係数!$G$11*1000,DA115/建設係数!$G$11*1000)</f>
        <v>0</v>
      </c>
      <c r="DI26" s="497">
        <f>IF($DE$1=1,CK47/建設係数!$G$11*1000,DB115/建設係数!$G$11*1000)</f>
        <v>0</v>
      </c>
      <c r="DJ26" s="497">
        <f>IF($DE$1=1,CL47/建設係数!$G$11*1000,DC115/建設係数!$G$11*1000)</f>
        <v>0</v>
      </c>
    </row>
    <row r="27" spans="1:114">
      <c r="A27" s="17"/>
      <c r="B27" s="456">
        <v>204</v>
      </c>
      <c r="C27" s="240" t="s">
        <v>21</v>
      </c>
      <c r="D27" s="32">
        <f>建設係数!W27*D$123</f>
        <v>0</v>
      </c>
      <c r="E27" s="32">
        <f>建設係数!X27*E$123</f>
        <v>0</v>
      </c>
      <c r="F27" s="32">
        <f>建設係数!Y27*F$123</f>
        <v>0</v>
      </c>
      <c r="G27" s="32">
        <f>建設係数!Z27*G$123</f>
        <v>0</v>
      </c>
      <c r="H27" s="32">
        <f>建設係数!AA27*H$123</f>
        <v>0</v>
      </c>
      <c r="I27" s="32">
        <f>建設係数!AB27*I$123</f>
        <v>0</v>
      </c>
      <c r="J27" s="32">
        <f>建設係数!AC27*J$123</f>
        <v>0</v>
      </c>
      <c r="K27" s="32">
        <f>建設係数!AD27*K$123</f>
        <v>0</v>
      </c>
      <c r="L27" s="32">
        <f>建設係数!AE27*L$123</f>
        <v>0</v>
      </c>
      <c r="M27" s="32">
        <f>建設係数!AF27*M$123</f>
        <v>0</v>
      </c>
      <c r="N27" s="32">
        <f>建設係数!AG27*N$123</f>
        <v>0</v>
      </c>
      <c r="O27" s="32">
        <f>建設係数!AH27*O$123</f>
        <v>0</v>
      </c>
      <c r="P27" s="32">
        <f>建設係数!AI27*P$123</f>
        <v>0</v>
      </c>
      <c r="Q27" s="32">
        <f>建設係数!AJ27*Q$123</f>
        <v>0</v>
      </c>
      <c r="R27" s="32">
        <f>建設係数!AK27*R$123</f>
        <v>0</v>
      </c>
      <c r="S27" s="32">
        <f>建設係数!AL27*S$123</f>
        <v>0</v>
      </c>
      <c r="T27" s="32">
        <f>建設係数!AM27*T$123</f>
        <v>0</v>
      </c>
      <c r="U27" s="32">
        <f>建設係数!AN27*U$123</f>
        <v>0</v>
      </c>
      <c r="V27" s="32">
        <f>建設係数!AO27*V$123</f>
        <v>0</v>
      </c>
      <c r="W27" s="32">
        <f>建設係数!AP27*W$123</f>
        <v>0</v>
      </c>
      <c r="X27" s="32">
        <f>建設係数!AQ27*X$123</f>
        <v>0</v>
      </c>
      <c r="Y27" s="32">
        <f>建設係数!AR27*Y$123</f>
        <v>0</v>
      </c>
      <c r="Z27" s="32">
        <f>建設係数!AS27*Z$123</f>
        <v>0</v>
      </c>
      <c r="AA27" s="32">
        <f>建設係数!AT27*AA$123</f>
        <v>0</v>
      </c>
      <c r="AB27" s="32">
        <f>建設係数!AU27*AB$123</f>
        <v>0</v>
      </c>
      <c r="AC27" s="32">
        <f>建設係数!AV27*AC$123</f>
        <v>0</v>
      </c>
      <c r="AD27" s="32">
        <f>建設係数!AW27*AD$123</f>
        <v>0</v>
      </c>
      <c r="AE27" s="32">
        <f>建設係数!AX27*AE$123</f>
        <v>0</v>
      </c>
      <c r="AF27" s="32">
        <f>建設係数!AY27*AF$123</f>
        <v>0</v>
      </c>
      <c r="AG27" s="32">
        <f>建設係数!AZ27*AG$123</f>
        <v>0</v>
      </c>
      <c r="AH27" s="32">
        <f>建設係数!BA27*AH$123</f>
        <v>0</v>
      </c>
      <c r="AI27" s="32">
        <f>建設係数!BB27*AI$123</f>
        <v>0</v>
      </c>
      <c r="AJ27" s="32">
        <f>建設係数!BC27*AJ$123</f>
        <v>0</v>
      </c>
      <c r="AK27" s="32">
        <f>建設係数!BD27*AK$123</f>
        <v>0</v>
      </c>
      <c r="AL27" s="32">
        <f>建設係数!BE27*AL$123</f>
        <v>0</v>
      </c>
      <c r="AM27" s="32">
        <f>建設係数!BF27*AM$123</f>
        <v>0</v>
      </c>
      <c r="AN27" s="32">
        <f>建設係数!BG27*AN$123</f>
        <v>0</v>
      </c>
      <c r="AO27" s="32">
        <f>建設係数!BH27*AO$123</f>
        <v>0</v>
      </c>
      <c r="AP27" s="32">
        <f>建設係数!BI27*AP$123</f>
        <v>0</v>
      </c>
      <c r="AQ27" s="32">
        <f>建設係数!BJ27*AQ$123</f>
        <v>0</v>
      </c>
      <c r="AR27" s="32">
        <f>建設係数!BK27*AR$123</f>
        <v>0</v>
      </c>
      <c r="AS27" s="32">
        <f>建設係数!BL27*AS$123</f>
        <v>0</v>
      </c>
      <c r="AT27" s="32">
        <f>建設係数!BM27*AT$123</f>
        <v>0</v>
      </c>
      <c r="AU27" s="32">
        <f>建設係数!BN27*AU$123</f>
        <v>0</v>
      </c>
      <c r="AV27" s="32">
        <f>建設係数!BO27*AV$123</f>
        <v>0</v>
      </c>
      <c r="AW27" s="32">
        <f>建設係数!BP27*AW$123</f>
        <v>0</v>
      </c>
      <c r="AX27" s="32">
        <f>建設係数!BQ27*AX$123</f>
        <v>0</v>
      </c>
      <c r="AY27" s="32">
        <f>建設係数!BR27*AY$123</f>
        <v>0</v>
      </c>
      <c r="AZ27" s="32">
        <f>建設係数!BS27*AZ$123</f>
        <v>0</v>
      </c>
      <c r="BA27" s="32">
        <f>建設係数!BT27*BA$123</f>
        <v>0</v>
      </c>
      <c r="BB27" s="32">
        <f>建設係数!BU27*BB$123</f>
        <v>0</v>
      </c>
      <c r="BC27" s="32">
        <f>建設係数!BV27*BC$123</f>
        <v>0</v>
      </c>
      <c r="BD27" s="32">
        <f>建設係数!BW27*BD$123</f>
        <v>0</v>
      </c>
      <c r="BE27" s="32">
        <f>建設係数!BX27*BE$123</f>
        <v>0</v>
      </c>
      <c r="BF27" s="32">
        <f>建設係数!BY27*BF$123</f>
        <v>0</v>
      </c>
      <c r="BG27" s="32">
        <f>建設係数!BZ27*BG$123</f>
        <v>0</v>
      </c>
      <c r="BH27" s="32">
        <f>建設係数!CA27*BH$123</f>
        <v>0</v>
      </c>
      <c r="BI27" s="32">
        <f>建設係数!CB27*BI$123</f>
        <v>0</v>
      </c>
      <c r="BJ27" s="32">
        <f>建設係数!CC27*BJ$123</f>
        <v>0</v>
      </c>
      <c r="BK27" s="32">
        <f>建設係数!CD27*BK$123</f>
        <v>0</v>
      </c>
      <c r="BL27" s="32">
        <f>建設係数!CE27*BL$123</f>
        <v>0</v>
      </c>
      <c r="BM27" s="32">
        <f>建設係数!CF27*BM$123</f>
        <v>0</v>
      </c>
      <c r="BN27" s="32">
        <f>建設係数!CG27*BN$123</f>
        <v>0</v>
      </c>
      <c r="BO27" s="32">
        <f t="shared" si="3"/>
        <v>0</v>
      </c>
      <c r="BP27" s="35"/>
      <c r="BU27" s="17"/>
      <c r="BV27" s="241">
        <v>20</v>
      </c>
      <c r="BW27" s="30">
        <f t="shared" si="0"/>
        <v>22</v>
      </c>
      <c r="BX27" s="247">
        <v>46</v>
      </c>
      <c r="BY27" s="240" t="s">
        <v>704</v>
      </c>
      <c r="BZ27" s="243">
        <f>SUMIF($BV$6:$BV$112,$BX27,埼玉波及!V$6:V$112)</f>
        <v>0</v>
      </c>
      <c r="CA27" s="244">
        <f>SUMIF($BV$6:$BV$112,$BX27,埼玉波及!W$6:W$112)</f>
        <v>0</v>
      </c>
      <c r="CB27" s="244">
        <f>SUMIF($BV$6:$BV$112,$BX27,埼玉波及!X$6:X$112)</f>
        <v>0</v>
      </c>
      <c r="CC27" s="32">
        <f t="shared" si="4"/>
        <v>0</v>
      </c>
      <c r="CD27" s="454">
        <f t="shared" si="5"/>
        <v>9.5400000000000001E-5</v>
      </c>
      <c r="CE27" s="442"/>
      <c r="CF27" s="30">
        <v>22</v>
      </c>
      <c r="CG27" s="241">
        <f t="shared" si="6"/>
        <v>46</v>
      </c>
      <c r="CH27" s="245" t="str">
        <f t="shared" si="7"/>
        <v>電力・ガス・熱供給</v>
      </c>
      <c r="CI27" s="244">
        <f t="shared" si="8"/>
        <v>0</v>
      </c>
      <c r="CJ27" s="244">
        <f t="shared" si="9"/>
        <v>0</v>
      </c>
      <c r="CK27" s="244">
        <f t="shared" si="10"/>
        <v>0</v>
      </c>
      <c r="CL27" s="244">
        <f t="shared" si="11"/>
        <v>0</v>
      </c>
      <c r="CM27" s="35"/>
      <c r="CN27" s="30">
        <f t="shared" si="1"/>
        <v>22</v>
      </c>
      <c r="CO27" s="456">
        <v>204</v>
      </c>
      <c r="CP27" s="240" t="s">
        <v>21</v>
      </c>
      <c r="CQ27" s="451">
        <f>埼玉波及!V27</f>
        <v>0</v>
      </c>
      <c r="CR27" s="451">
        <f>埼玉波及!W27</f>
        <v>0</v>
      </c>
      <c r="CS27" s="451">
        <f>埼玉波及!X27</f>
        <v>0</v>
      </c>
      <c r="CT27" s="451">
        <f>埼玉波及!Y27</f>
        <v>0</v>
      </c>
      <c r="CU27" s="454">
        <f t="shared" si="12"/>
        <v>7.9599999999999997E-5</v>
      </c>
      <c r="CV27" s="442"/>
      <c r="CW27" s="30">
        <v>22</v>
      </c>
      <c r="CX27" s="89">
        <f t="shared" si="13"/>
        <v>204</v>
      </c>
      <c r="CY27" s="476" t="str">
        <f t="shared" si="14"/>
        <v>有機化学工業製品（石油化学系基礎製品・合成樹脂を除く。）</v>
      </c>
      <c r="CZ27" s="453">
        <f t="shared" si="15"/>
        <v>0</v>
      </c>
      <c r="DA27" s="453">
        <f t="shared" si="16"/>
        <v>0</v>
      </c>
      <c r="DB27" s="453">
        <f t="shared" si="17"/>
        <v>0</v>
      </c>
      <c r="DC27" s="244">
        <f t="shared" si="18"/>
        <v>0</v>
      </c>
    </row>
    <row r="28" spans="1:114">
      <c r="A28" s="17"/>
      <c r="B28" s="456">
        <v>205</v>
      </c>
      <c r="C28" s="246" t="s">
        <v>22</v>
      </c>
      <c r="D28" s="32">
        <f>建設係数!W28*D$123</f>
        <v>0</v>
      </c>
      <c r="E28" s="32">
        <f>建設係数!X28*E$123</f>
        <v>0</v>
      </c>
      <c r="F28" s="32">
        <f>建設係数!Y28*F$123</f>
        <v>0</v>
      </c>
      <c r="G28" s="32">
        <f>建設係数!Z28*G$123</f>
        <v>0</v>
      </c>
      <c r="H28" s="32">
        <f>建設係数!AA28*H$123</f>
        <v>0</v>
      </c>
      <c r="I28" s="32">
        <f>建設係数!AB28*I$123</f>
        <v>0</v>
      </c>
      <c r="J28" s="32">
        <f>建設係数!AC28*J$123</f>
        <v>0</v>
      </c>
      <c r="K28" s="32">
        <f>建設係数!AD28*K$123</f>
        <v>0</v>
      </c>
      <c r="L28" s="32">
        <f>建設係数!AE28*L$123</f>
        <v>0</v>
      </c>
      <c r="M28" s="32">
        <f>建設係数!AF28*M$123</f>
        <v>0</v>
      </c>
      <c r="N28" s="32">
        <f>建設係数!AG28*N$123</f>
        <v>0</v>
      </c>
      <c r="O28" s="32">
        <f>建設係数!AH28*O$123</f>
        <v>0</v>
      </c>
      <c r="P28" s="32">
        <f>建設係数!AI28*P$123</f>
        <v>0</v>
      </c>
      <c r="Q28" s="32">
        <f>建設係数!AJ28*Q$123</f>
        <v>0</v>
      </c>
      <c r="R28" s="32">
        <f>建設係数!AK28*R$123</f>
        <v>0</v>
      </c>
      <c r="S28" s="32">
        <f>建設係数!AL28*S$123</f>
        <v>0</v>
      </c>
      <c r="T28" s="32">
        <f>建設係数!AM28*T$123</f>
        <v>0</v>
      </c>
      <c r="U28" s="32">
        <f>建設係数!AN28*U$123</f>
        <v>0</v>
      </c>
      <c r="V28" s="32">
        <f>建設係数!AO28*V$123</f>
        <v>0</v>
      </c>
      <c r="W28" s="32">
        <f>建設係数!AP28*W$123</f>
        <v>0</v>
      </c>
      <c r="X28" s="32">
        <f>建設係数!AQ28*X$123</f>
        <v>0</v>
      </c>
      <c r="Y28" s="32">
        <f>建設係数!AR28*Y$123</f>
        <v>0</v>
      </c>
      <c r="Z28" s="32">
        <f>建設係数!AS28*Z$123</f>
        <v>0</v>
      </c>
      <c r="AA28" s="32">
        <f>建設係数!AT28*AA$123</f>
        <v>0</v>
      </c>
      <c r="AB28" s="32">
        <f>建設係数!AU28*AB$123</f>
        <v>0</v>
      </c>
      <c r="AC28" s="32">
        <f>建設係数!AV28*AC$123</f>
        <v>0</v>
      </c>
      <c r="AD28" s="32">
        <f>建設係数!AW28*AD$123</f>
        <v>0</v>
      </c>
      <c r="AE28" s="32">
        <f>建設係数!AX28*AE$123</f>
        <v>0</v>
      </c>
      <c r="AF28" s="32">
        <f>建設係数!AY28*AF$123</f>
        <v>0</v>
      </c>
      <c r="AG28" s="32">
        <f>建設係数!AZ28*AG$123</f>
        <v>0</v>
      </c>
      <c r="AH28" s="32">
        <f>建設係数!BA28*AH$123</f>
        <v>0</v>
      </c>
      <c r="AI28" s="32">
        <f>建設係数!BB28*AI$123</f>
        <v>0</v>
      </c>
      <c r="AJ28" s="32">
        <f>建設係数!BC28*AJ$123</f>
        <v>0</v>
      </c>
      <c r="AK28" s="32">
        <f>建設係数!BD28*AK$123</f>
        <v>0</v>
      </c>
      <c r="AL28" s="32">
        <f>建設係数!BE28*AL$123</f>
        <v>0</v>
      </c>
      <c r="AM28" s="32">
        <f>建設係数!BF28*AM$123</f>
        <v>0</v>
      </c>
      <c r="AN28" s="32">
        <f>建設係数!BG28*AN$123</f>
        <v>0</v>
      </c>
      <c r="AO28" s="32">
        <f>建設係数!BH28*AO$123</f>
        <v>0</v>
      </c>
      <c r="AP28" s="32">
        <f>建設係数!BI28*AP$123</f>
        <v>0</v>
      </c>
      <c r="AQ28" s="32">
        <f>建設係数!BJ28*AQ$123</f>
        <v>0</v>
      </c>
      <c r="AR28" s="32">
        <f>建設係数!BK28*AR$123</f>
        <v>0</v>
      </c>
      <c r="AS28" s="32">
        <f>建設係数!BL28*AS$123</f>
        <v>0</v>
      </c>
      <c r="AT28" s="32">
        <f>建設係数!BM28*AT$123</f>
        <v>0</v>
      </c>
      <c r="AU28" s="32">
        <f>建設係数!BN28*AU$123</f>
        <v>0</v>
      </c>
      <c r="AV28" s="32">
        <f>建設係数!BO28*AV$123</f>
        <v>0</v>
      </c>
      <c r="AW28" s="32">
        <f>建設係数!BP28*AW$123</f>
        <v>0</v>
      </c>
      <c r="AX28" s="32">
        <f>建設係数!BQ28*AX$123</f>
        <v>0</v>
      </c>
      <c r="AY28" s="32">
        <f>建設係数!BR28*AY$123</f>
        <v>0</v>
      </c>
      <c r="AZ28" s="32">
        <f>建設係数!BS28*AZ$123</f>
        <v>0</v>
      </c>
      <c r="BA28" s="32">
        <f>建設係数!BT28*BA$123</f>
        <v>0</v>
      </c>
      <c r="BB28" s="32">
        <f>建設係数!BU28*BB$123</f>
        <v>0</v>
      </c>
      <c r="BC28" s="32">
        <f>建設係数!BV28*BC$123</f>
        <v>0</v>
      </c>
      <c r="BD28" s="32">
        <f>建設係数!BW28*BD$123</f>
        <v>0</v>
      </c>
      <c r="BE28" s="32">
        <f>建設係数!BX28*BE$123</f>
        <v>0</v>
      </c>
      <c r="BF28" s="32">
        <f>建設係数!BY28*BF$123</f>
        <v>0</v>
      </c>
      <c r="BG28" s="32">
        <f>建設係数!BZ28*BG$123</f>
        <v>0</v>
      </c>
      <c r="BH28" s="32">
        <f>建設係数!CA28*BH$123</f>
        <v>0</v>
      </c>
      <c r="BI28" s="32">
        <f>建設係数!CB28*BI$123</f>
        <v>0</v>
      </c>
      <c r="BJ28" s="32">
        <f>建設係数!CC28*BJ$123</f>
        <v>0</v>
      </c>
      <c r="BK28" s="32">
        <f>建設係数!CD28*BK$123</f>
        <v>0</v>
      </c>
      <c r="BL28" s="32">
        <f>建設係数!CE28*BL$123</f>
        <v>0</v>
      </c>
      <c r="BM28" s="32">
        <f>建設係数!CF28*BM$123</f>
        <v>0</v>
      </c>
      <c r="BN28" s="32">
        <f>建設係数!CG28*BN$123</f>
        <v>0</v>
      </c>
      <c r="BO28" s="32">
        <f t="shared" si="3"/>
        <v>0</v>
      </c>
      <c r="BP28" s="35"/>
      <c r="BU28" s="17"/>
      <c r="BV28" s="241">
        <v>20</v>
      </c>
      <c r="BW28" s="30">
        <f t="shared" si="0"/>
        <v>23</v>
      </c>
      <c r="BX28" s="247">
        <v>47</v>
      </c>
      <c r="BY28" s="240" t="s">
        <v>705</v>
      </c>
      <c r="BZ28" s="243">
        <f>SUMIF($BV$6:$BV$112,$BX28,埼玉波及!V$6:V$112)</f>
        <v>0</v>
      </c>
      <c r="CA28" s="244">
        <f>SUMIF($BV$6:$BV$112,$BX28,埼玉波及!W$6:W$112)</f>
        <v>0</v>
      </c>
      <c r="CB28" s="244">
        <f>SUMIF($BV$6:$BV$112,$BX28,埼玉波及!X$6:X$112)</f>
        <v>0</v>
      </c>
      <c r="CC28" s="32">
        <f t="shared" si="4"/>
        <v>0</v>
      </c>
      <c r="CD28" s="454">
        <f t="shared" si="5"/>
        <v>9.5299999999999999E-5</v>
      </c>
      <c r="CE28" s="442"/>
      <c r="CF28" s="30">
        <v>23</v>
      </c>
      <c r="CG28" s="241">
        <f t="shared" si="6"/>
        <v>47</v>
      </c>
      <c r="CH28" s="245" t="str">
        <f t="shared" si="7"/>
        <v>水道</v>
      </c>
      <c r="CI28" s="244">
        <f t="shared" si="8"/>
        <v>0</v>
      </c>
      <c r="CJ28" s="244">
        <f t="shared" si="9"/>
        <v>0</v>
      </c>
      <c r="CK28" s="244">
        <f t="shared" si="10"/>
        <v>0</v>
      </c>
      <c r="CL28" s="244">
        <f t="shared" si="11"/>
        <v>0</v>
      </c>
      <c r="CM28" s="35"/>
      <c r="CN28" s="30">
        <f t="shared" si="1"/>
        <v>23</v>
      </c>
      <c r="CO28" s="456">
        <v>205</v>
      </c>
      <c r="CP28" s="246" t="s">
        <v>22</v>
      </c>
      <c r="CQ28" s="451">
        <f>埼玉波及!V28</f>
        <v>0</v>
      </c>
      <c r="CR28" s="451">
        <f>埼玉波及!W28</f>
        <v>0</v>
      </c>
      <c r="CS28" s="451">
        <f>埼玉波及!X28</f>
        <v>0</v>
      </c>
      <c r="CT28" s="451">
        <f>埼玉波及!Y28</f>
        <v>0</v>
      </c>
      <c r="CU28" s="454">
        <f t="shared" si="12"/>
        <v>7.9499999999999994E-5</v>
      </c>
      <c r="CV28" s="442"/>
      <c r="CW28" s="30">
        <v>23</v>
      </c>
      <c r="CX28" s="89">
        <f t="shared" si="13"/>
        <v>205</v>
      </c>
      <c r="CY28" s="476" t="str">
        <f t="shared" si="14"/>
        <v>合成樹脂</v>
      </c>
      <c r="CZ28" s="453">
        <f t="shared" si="15"/>
        <v>0</v>
      </c>
      <c r="DA28" s="453">
        <f t="shared" si="16"/>
        <v>0</v>
      </c>
      <c r="DB28" s="453">
        <f t="shared" si="17"/>
        <v>0</v>
      </c>
      <c r="DC28" s="244">
        <f t="shared" si="18"/>
        <v>0</v>
      </c>
    </row>
    <row r="29" spans="1:114">
      <c r="A29" s="17"/>
      <c r="B29" s="456">
        <v>206</v>
      </c>
      <c r="C29" s="240" t="s">
        <v>23</v>
      </c>
      <c r="D29" s="32">
        <f>建設係数!W29*D$123</f>
        <v>0</v>
      </c>
      <c r="E29" s="32">
        <f>建設係数!X29*E$123</f>
        <v>0</v>
      </c>
      <c r="F29" s="32">
        <f>建設係数!Y29*F$123</f>
        <v>0</v>
      </c>
      <c r="G29" s="32">
        <f>建設係数!Z29*G$123</f>
        <v>0</v>
      </c>
      <c r="H29" s="32">
        <f>建設係数!AA29*H$123</f>
        <v>0</v>
      </c>
      <c r="I29" s="32">
        <f>建設係数!AB29*I$123</f>
        <v>0</v>
      </c>
      <c r="J29" s="32">
        <f>建設係数!AC29*J$123</f>
        <v>0</v>
      </c>
      <c r="K29" s="32">
        <f>建設係数!AD29*K$123</f>
        <v>0</v>
      </c>
      <c r="L29" s="32">
        <f>建設係数!AE29*L$123</f>
        <v>0</v>
      </c>
      <c r="M29" s="32">
        <f>建設係数!AF29*M$123</f>
        <v>0</v>
      </c>
      <c r="N29" s="32">
        <f>建設係数!AG29*N$123</f>
        <v>0</v>
      </c>
      <c r="O29" s="32">
        <f>建設係数!AH29*O$123</f>
        <v>0</v>
      </c>
      <c r="P29" s="32">
        <f>建設係数!AI29*P$123</f>
        <v>0</v>
      </c>
      <c r="Q29" s="32">
        <f>建設係数!AJ29*Q$123</f>
        <v>0</v>
      </c>
      <c r="R29" s="32">
        <f>建設係数!AK29*R$123</f>
        <v>0</v>
      </c>
      <c r="S29" s="32">
        <f>建設係数!AL29*S$123</f>
        <v>0</v>
      </c>
      <c r="T29" s="32">
        <f>建設係数!AM29*T$123</f>
        <v>0</v>
      </c>
      <c r="U29" s="32">
        <f>建設係数!AN29*U$123</f>
        <v>0</v>
      </c>
      <c r="V29" s="32">
        <f>建設係数!AO29*V$123</f>
        <v>0</v>
      </c>
      <c r="W29" s="32">
        <f>建設係数!AP29*W$123</f>
        <v>0</v>
      </c>
      <c r="X29" s="32">
        <f>建設係数!AQ29*X$123</f>
        <v>0</v>
      </c>
      <c r="Y29" s="32">
        <f>建設係数!AR29*Y$123</f>
        <v>0</v>
      </c>
      <c r="Z29" s="32">
        <f>建設係数!AS29*Z$123</f>
        <v>0</v>
      </c>
      <c r="AA29" s="32">
        <f>建設係数!AT29*AA$123</f>
        <v>0</v>
      </c>
      <c r="AB29" s="32">
        <f>建設係数!AU29*AB$123</f>
        <v>0</v>
      </c>
      <c r="AC29" s="32">
        <f>建設係数!AV29*AC$123</f>
        <v>0</v>
      </c>
      <c r="AD29" s="32">
        <f>建設係数!AW29*AD$123</f>
        <v>0</v>
      </c>
      <c r="AE29" s="32">
        <f>建設係数!AX29*AE$123</f>
        <v>0</v>
      </c>
      <c r="AF29" s="32">
        <f>建設係数!AY29*AF$123</f>
        <v>0</v>
      </c>
      <c r="AG29" s="32">
        <f>建設係数!AZ29*AG$123</f>
        <v>0</v>
      </c>
      <c r="AH29" s="32">
        <f>建設係数!BA29*AH$123</f>
        <v>0</v>
      </c>
      <c r="AI29" s="32">
        <f>建設係数!BB29*AI$123</f>
        <v>0</v>
      </c>
      <c r="AJ29" s="32">
        <f>建設係数!BC29*AJ$123</f>
        <v>0</v>
      </c>
      <c r="AK29" s="32">
        <f>建設係数!BD29*AK$123</f>
        <v>0</v>
      </c>
      <c r="AL29" s="32">
        <f>建設係数!BE29*AL$123</f>
        <v>0</v>
      </c>
      <c r="AM29" s="32">
        <f>建設係数!BF29*AM$123</f>
        <v>0</v>
      </c>
      <c r="AN29" s="32">
        <f>建設係数!BG29*AN$123</f>
        <v>0</v>
      </c>
      <c r="AO29" s="32">
        <f>建設係数!BH29*AO$123</f>
        <v>0</v>
      </c>
      <c r="AP29" s="32">
        <f>建設係数!BI29*AP$123</f>
        <v>0</v>
      </c>
      <c r="AQ29" s="32">
        <f>建設係数!BJ29*AQ$123</f>
        <v>0</v>
      </c>
      <c r="AR29" s="32">
        <f>建設係数!BK29*AR$123</f>
        <v>0</v>
      </c>
      <c r="AS29" s="32">
        <f>建設係数!BL29*AS$123</f>
        <v>0</v>
      </c>
      <c r="AT29" s="32">
        <f>建設係数!BM29*AT$123</f>
        <v>0</v>
      </c>
      <c r="AU29" s="32">
        <f>建設係数!BN29*AU$123</f>
        <v>0</v>
      </c>
      <c r="AV29" s="32">
        <f>建設係数!BO29*AV$123</f>
        <v>0</v>
      </c>
      <c r="AW29" s="32">
        <f>建設係数!BP29*AW$123</f>
        <v>0</v>
      </c>
      <c r="AX29" s="32">
        <f>建設係数!BQ29*AX$123</f>
        <v>0</v>
      </c>
      <c r="AY29" s="32">
        <f>建設係数!BR29*AY$123</f>
        <v>0</v>
      </c>
      <c r="AZ29" s="32">
        <f>建設係数!BS29*AZ$123</f>
        <v>0</v>
      </c>
      <c r="BA29" s="32">
        <f>建設係数!BT29*BA$123</f>
        <v>0</v>
      </c>
      <c r="BB29" s="32">
        <f>建設係数!BU29*BB$123</f>
        <v>0</v>
      </c>
      <c r="BC29" s="32">
        <f>建設係数!BV29*BC$123</f>
        <v>0</v>
      </c>
      <c r="BD29" s="32">
        <f>建設係数!BW29*BD$123</f>
        <v>0</v>
      </c>
      <c r="BE29" s="32">
        <f>建設係数!BX29*BE$123</f>
        <v>0</v>
      </c>
      <c r="BF29" s="32">
        <f>建設係数!BY29*BF$123</f>
        <v>0</v>
      </c>
      <c r="BG29" s="32">
        <f>建設係数!BZ29*BG$123</f>
        <v>0</v>
      </c>
      <c r="BH29" s="32">
        <f>建設係数!CA29*BH$123</f>
        <v>0</v>
      </c>
      <c r="BI29" s="32">
        <f>建設係数!CB29*BI$123</f>
        <v>0</v>
      </c>
      <c r="BJ29" s="32">
        <f>建設係数!CC29*BJ$123</f>
        <v>0</v>
      </c>
      <c r="BK29" s="32">
        <f>建設係数!CD29*BK$123</f>
        <v>0</v>
      </c>
      <c r="BL29" s="32">
        <f>建設係数!CE29*BL$123</f>
        <v>0</v>
      </c>
      <c r="BM29" s="32">
        <f>建設係数!CF29*BM$123</f>
        <v>0</v>
      </c>
      <c r="BN29" s="32">
        <f>建設係数!CG29*BN$123</f>
        <v>0</v>
      </c>
      <c r="BO29" s="32">
        <f t="shared" si="3"/>
        <v>0</v>
      </c>
      <c r="BP29" s="35"/>
      <c r="BU29" s="17"/>
      <c r="BV29" s="241">
        <v>20</v>
      </c>
      <c r="BW29" s="30">
        <f t="shared" si="0"/>
        <v>24</v>
      </c>
      <c r="BX29" s="247">
        <v>48</v>
      </c>
      <c r="BY29" s="240" t="s">
        <v>706</v>
      </c>
      <c r="BZ29" s="243">
        <f>SUMIF($BV$6:$BV$112,$BX29,埼玉波及!V$6:V$112)</f>
        <v>0</v>
      </c>
      <c r="CA29" s="244">
        <f>SUMIF($BV$6:$BV$112,$BX29,埼玉波及!W$6:W$112)</f>
        <v>0</v>
      </c>
      <c r="CB29" s="244">
        <f>SUMIF($BV$6:$BV$112,$BX29,埼玉波及!X$6:X$112)</f>
        <v>0</v>
      </c>
      <c r="CC29" s="32">
        <f t="shared" si="4"/>
        <v>0</v>
      </c>
      <c r="CD29" s="454">
        <f t="shared" si="5"/>
        <v>9.5199999999999997E-5</v>
      </c>
      <c r="CE29" s="442"/>
      <c r="CF29" s="30">
        <v>24</v>
      </c>
      <c r="CG29" s="241">
        <f t="shared" si="6"/>
        <v>48</v>
      </c>
      <c r="CH29" s="245" t="str">
        <f t="shared" si="7"/>
        <v>廃棄物処理</v>
      </c>
      <c r="CI29" s="244">
        <f t="shared" si="8"/>
        <v>0</v>
      </c>
      <c r="CJ29" s="244">
        <f t="shared" si="9"/>
        <v>0</v>
      </c>
      <c r="CK29" s="244">
        <f t="shared" si="10"/>
        <v>0</v>
      </c>
      <c r="CL29" s="244">
        <f t="shared" si="11"/>
        <v>0</v>
      </c>
      <c r="CM29" s="35"/>
      <c r="CN29" s="30">
        <f t="shared" si="1"/>
        <v>24</v>
      </c>
      <c r="CO29" s="456">
        <v>206</v>
      </c>
      <c r="CP29" s="240" t="s">
        <v>23</v>
      </c>
      <c r="CQ29" s="451">
        <f>埼玉波及!V29</f>
        <v>0</v>
      </c>
      <c r="CR29" s="451">
        <f>埼玉波及!W29</f>
        <v>0</v>
      </c>
      <c r="CS29" s="451">
        <f>埼玉波及!X29</f>
        <v>0</v>
      </c>
      <c r="CT29" s="451">
        <f>埼玉波及!Y29</f>
        <v>0</v>
      </c>
      <c r="CU29" s="454">
        <f t="shared" si="12"/>
        <v>7.9399999999999992E-5</v>
      </c>
      <c r="CV29" s="442"/>
      <c r="CW29" s="30">
        <v>24</v>
      </c>
      <c r="CX29" s="89">
        <f t="shared" si="13"/>
        <v>206</v>
      </c>
      <c r="CY29" s="476" t="str">
        <f t="shared" si="14"/>
        <v>化学繊維</v>
      </c>
      <c r="CZ29" s="453">
        <f t="shared" si="15"/>
        <v>0</v>
      </c>
      <c r="DA29" s="453">
        <f t="shared" si="16"/>
        <v>0</v>
      </c>
      <c r="DB29" s="453">
        <f t="shared" si="17"/>
        <v>0</v>
      </c>
      <c r="DC29" s="244">
        <f t="shared" si="18"/>
        <v>0</v>
      </c>
    </row>
    <row r="30" spans="1:114">
      <c r="A30" s="17"/>
      <c r="B30" s="456">
        <v>207</v>
      </c>
      <c r="C30" s="240" t="s">
        <v>24</v>
      </c>
      <c r="D30" s="32">
        <f>建設係数!W30*D$123</f>
        <v>0</v>
      </c>
      <c r="E30" s="32">
        <f>建設係数!X30*E$123</f>
        <v>0</v>
      </c>
      <c r="F30" s="32">
        <f>建設係数!Y30*F$123</f>
        <v>0</v>
      </c>
      <c r="G30" s="32">
        <f>建設係数!Z30*G$123</f>
        <v>0</v>
      </c>
      <c r="H30" s="32">
        <f>建設係数!AA30*H$123</f>
        <v>0</v>
      </c>
      <c r="I30" s="32">
        <f>建設係数!AB30*I$123</f>
        <v>0</v>
      </c>
      <c r="J30" s="32">
        <f>建設係数!AC30*J$123</f>
        <v>0</v>
      </c>
      <c r="K30" s="32">
        <f>建設係数!AD30*K$123</f>
        <v>0</v>
      </c>
      <c r="L30" s="32">
        <f>建設係数!AE30*L$123</f>
        <v>0</v>
      </c>
      <c r="M30" s="32">
        <f>建設係数!AF30*M$123</f>
        <v>0</v>
      </c>
      <c r="N30" s="32">
        <f>建設係数!AG30*N$123</f>
        <v>0</v>
      </c>
      <c r="O30" s="32">
        <f>建設係数!AH30*O$123</f>
        <v>0</v>
      </c>
      <c r="P30" s="32">
        <f>建設係数!AI30*P$123</f>
        <v>0</v>
      </c>
      <c r="Q30" s="32">
        <f>建設係数!AJ30*Q$123</f>
        <v>0</v>
      </c>
      <c r="R30" s="32">
        <f>建設係数!AK30*R$123</f>
        <v>0</v>
      </c>
      <c r="S30" s="32">
        <f>建設係数!AL30*S$123</f>
        <v>0</v>
      </c>
      <c r="T30" s="32">
        <f>建設係数!AM30*T$123</f>
        <v>0</v>
      </c>
      <c r="U30" s="32">
        <f>建設係数!AN30*U$123</f>
        <v>0</v>
      </c>
      <c r="V30" s="32">
        <f>建設係数!AO30*V$123</f>
        <v>0</v>
      </c>
      <c r="W30" s="32">
        <f>建設係数!AP30*W$123</f>
        <v>0</v>
      </c>
      <c r="X30" s="32">
        <f>建設係数!AQ30*X$123</f>
        <v>0</v>
      </c>
      <c r="Y30" s="32">
        <f>建設係数!AR30*Y$123</f>
        <v>0</v>
      </c>
      <c r="Z30" s="32">
        <f>建設係数!AS30*Z$123</f>
        <v>0</v>
      </c>
      <c r="AA30" s="32">
        <f>建設係数!AT30*AA$123</f>
        <v>0</v>
      </c>
      <c r="AB30" s="32">
        <f>建設係数!AU30*AB$123</f>
        <v>0</v>
      </c>
      <c r="AC30" s="32">
        <f>建設係数!AV30*AC$123</f>
        <v>0</v>
      </c>
      <c r="AD30" s="32">
        <f>建設係数!AW30*AD$123</f>
        <v>0</v>
      </c>
      <c r="AE30" s="32">
        <f>建設係数!AX30*AE$123</f>
        <v>0</v>
      </c>
      <c r="AF30" s="32">
        <f>建設係数!AY30*AF$123</f>
        <v>0</v>
      </c>
      <c r="AG30" s="32">
        <f>建設係数!AZ30*AG$123</f>
        <v>0</v>
      </c>
      <c r="AH30" s="32">
        <f>建設係数!BA30*AH$123</f>
        <v>0</v>
      </c>
      <c r="AI30" s="32">
        <f>建設係数!BB30*AI$123</f>
        <v>0</v>
      </c>
      <c r="AJ30" s="32">
        <f>建設係数!BC30*AJ$123</f>
        <v>0</v>
      </c>
      <c r="AK30" s="32">
        <f>建設係数!BD30*AK$123</f>
        <v>0</v>
      </c>
      <c r="AL30" s="32">
        <f>建設係数!BE30*AL$123</f>
        <v>0</v>
      </c>
      <c r="AM30" s="32">
        <f>建設係数!BF30*AM$123</f>
        <v>0</v>
      </c>
      <c r="AN30" s="32">
        <f>建設係数!BG30*AN$123</f>
        <v>0</v>
      </c>
      <c r="AO30" s="32">
        <f>建設係数!BH30*AO$123</f>
        <v>0</v>
      </c>
      <c r="AP30" s="32">
        <f>建設係数!BI30*AP$123</f>
        <v>0</v>
      </c>
      <c r="AQ30" s="32">
        <f>建設係数!BJ30*AQ$123</f>
        <v>0</v>
      </c>
      <c r="AR30" s="32">
        <f>建設係数!BK30*AR$123</f>
        <v>0</v>
      </c>
      <c r="AS30" s="32">
        <f>建設係数!BL30*AS$123</f>
        <v>0</v>
      </c>
      <c r="AT30" s="32">
        <f>建設係数!BM30*AT$123</f>
        <v>0</v>
      </c>
      <c r="AU30" s="32">
        <f>建設係数!BN30*AU$123</f>
        <v>0</v>
      </c>
      <c r="AV30" s="32">
        <f>建設係数!BO30*AV$123</f>
        <v>0</v>
      </c>
      <c r="AW30" s="32">
        <f>建設係数!BP30*AW$123</f>
        <v>0</v>
      </c>
      <c r="AX30" s="32">
        <f>建設係数!BQ30*AX$123</f>
        <v>0</v>
      </c>
      <c r="AY30" s="32">
        <f>建設係数!BR30*AY$123</f>
        <v>0</v>
      </c>
      <c r="AZ30" s="32">
        <f>建設係数!BS30*AZ$123</f>
        <v>0</v>
      </c>
      <c r="BA30" s="32">
        <f>建設係数!BT30*BA$123</f>
        <v>0</v>
      </c>
      <c r="BB30" s="32">
        <f>建設係数!BU30*BB$123</f>
        <v>0</v>
      </c>
      <c r="BC30" s="32">
        <f>建設係数!BV30*BC$123</f>
        <v>0</v>
      </c>
      <c r="BD30" s="32">
        <f>建設係数!BW30*BD$123</f>
        <v>0</v>
      </c>
      <c r="BE30" s="32">
        <f>建設係数!BX30*BE$123</f>
        <v>0</v>
      </c>
      <c r="BF30" s="32">
        <f>建設係数!BY30*BF$123</f>
        <v>0</v>
      </c>
      <c r="BG30" s="32">
        <f>建設係数!BZ30*BG$123</f>
        <v>0</v>
      </c>
      <c r="BH30" s="32">
        <f>建設係数!CA30*BH$123</f>
        <v>0</v>
      </c>
      <c r="BI30" s="32">
        <f>建設係数!CB30*BI$123</f>
        <v>0</v>
      </c>
      <c r="BJ30" s="32">
        <f>建設係数!CC30*BJ$123</f>
        <v>0</v>
      </c>
      <c r="BK30" s="32">
        <f>建設係数!CD30*BK$123</f>
        <v>0</v>
      </c>
      <c r="BL30" s="32">
        <f>建設係数!CE30*BL$123</f>
        <v>0</v>
      </c>
      <c r="BM30" s="32">
        <f>建設係数!CF30*BM$123</f>
        <v>0</v>
      </c>
      <c r="BN30" s="32">
        <f>建設係数!CG30*BN$123</f>
        <v>0</v>
      </c>
      <c r="BO30" s="32">
        <f t="shared" si="3"/>
        <v>0</v>
      </c>
      <c r="BP30" s="35"/>
      <c r="BU30" s="17"/>
      <c r="BV30" s="241">
        <v>20</v>
      </c>
      <c r="BW30" s="30">
        <f t="shared" si="0"/>
        <v>25</v>
      </c>
      <c r="BX30" s="247">
        <v>51</v>
      </c>
      <c r="BY30" s="240" t="s">
        <v>707</v>
      </c>
      <c r="BZ30" s="243">
        <f>SUMIF($BV$6:$BV$112,$BX30,埼玉波及!V$6:V$112)</f>
        <v>0</v>
      </c>
      <c r="CA30" s="244">
        <f>SUMIF($BV$6:$BV$112,$BX30,埼玉波及!W$6:W$112)</f>
        <v>0</v>
      </c>
      <c r="CB30" s="244">
        <f>SUMIF($BV$6:$BV$112,$BX30,埼玉波及!X$6:X$112)</f>
        <v>0</v>
      </c>
      <c r="CC30" s="32">
        <f t="shared" si="4"/>
        <v>0</v>
      </c>
      <c r="CD30" s="454">
        <f t="shared" si="5"/>
        <v>9.4899999999999989E-5</v>
      </c>
      <c r="CE30" s="442"/>
      <c r="CF30" s="30">
        <v>25</v>
      </c>
      <c r="CG30" s="241">
        <f t="shared" si="6"/>
        <v>51</v>
      </c>
      <c r="CH30" s="245" t="str">
        <f t="shared" si="7"/>
        <v>商業</v>
      </c>
      <c r="CI30" s="244">
        <f t="shared" si="8"/>
        <v>0</v>
      </c>
      <c r="CJ30" s="244">
        <f t="shared" si="9"/>
        <v>0</v>
      </c>
      <c r="CK30" s="244">
        <f t="shared" si="10"/>
        <v>0</v>
      </c>
      <c r="CL30" s="244">
        <f t="shared" si="11"/>
        <v>0</v>
      </c>
      <c r="CM30" s="35"/>
      <c r="CN30" s="30">
        <f t="shared" si="1"/>
        <v>25</v>
      </c>
      <c r="CO30" s="456">
        <v>207</v>
      </c>
      <c r="CP30" s="240" t="s">
        <v>24</v>
      </c>
      <c r="CQ30" s="451">
        <f>埼玉波及!V30</f>
        <v>0</v>
      </c>
      <c r="CR30" s="451">
        <f>埼玉波及!W30</f>
        <v>0</v>
      </c>
      <c r="CS30" s="451">
        <f>埼玉波及!X30</f>
        <v>0</v>
      </c>
      <c r="CT30" s="451">
        <f>埼玉波及!Y30</f>
        <v>0</v>
      </c>
      <c r="CU30" s="454">
        <f t="shared" si="12"/>
        <v>7.9300000000000003E-5</v>
      </c>
      <c r="CV30" s="442"/>
      <c r="CW30" s="30">
        <v>25</v>
      </c>
      <c r="CX30" s="89">
        <f t="shared" si="13"/>
        <v>207</v>
      </c>
      <c r="CY30" s="476" t="str">
        <f t="shared" si="14"/>
        <v>医薬品</v>
      </c>
      <c r="CZ30" s="453">
        <f t="shared" si="15"/>
        <v>0</v>
      </c>
      <c r="DA30" s="453">
        <f t="shared" si="16"/>
        <v>0</v>
      </c>
      <c r="DB30" s="453">
        <f t="shared" si="17"/>
        <v>0</v>
      </c>
      <c r="DC30" s="244">
        <f t="shared" si="18"/>
        <v>0</v>
      </c>
    </row>
    <row r="31" spans="1:114">
      <c r="A31" s="17"/>
      <c r="B31" s="456">
        <v>208</v>
      </c>
      <c r="C31" s="240" t="s">
        <v>25</v>
      </c>
      <c r="D31" s="32">
        <f>建設係数!W31*D$123</f>
        <v>0</v>
      </c>
      <c r="E31" s="32">
        <f>建設係数!X31*E$123</f>
        <v>0</v>
      </c>
      <c r="F31" s="32">
        <f>建設係数!Y31*F$123</f>
        <v>0</v>
      </c>
      <c r="G31" s="32">
        <f>建設係数!Z31*G$123</f>
        <v>0</v>
      </c>
      <c r="H31" s="32">
        <f>建設係数!AA31*H$123</f>
        <v>0</v>
      </c>
      <c r="I31" s="32">
        <f>建設係数!AB31*I$123</f>
        <v>0</v>
      </c>
      <c r="J31" s="32">
        <f>建設係数!AC31*J$123</f>
        <v>0</v>
      </c>
      <c r="K31" s="32">
        <f>建設係数!AD31*K$123</f>
        <v>0</v>
      </c>
      <c r="L31" s="32">
        <f>建設係数!AE31*L$123</f>
        <v>0</v>
      </c>
      <c r="M31" s="32">
        <f>建設係数!AF31*M$123</f>
        <v>0</v>
      </c>
      <c r="N31" s="32">
        <f>建設係数!AG31*N$123</f>
        <v>0</v>
      </c>
      <c r="O31" s="32">
        <f>建設係数!AH31*O$123</f>
        <v>0</v>
      </c>
      <c r="P31" s="32">
        <f>建設係数!AI31*P$123</f>
        <v>0</v>
      </c>
      <c r="Q31" s="32">
        <f>建設係数!AJ31*Q$123</f>
        <v>0</v>
      </c>
      <c r="R31" s="32">
        <f>建設係数!AK31*R$123</f>
        <v>0</v>
      </c>
      <c r="S31" s="32">
        <f>建設係数!AL31*S$123</f>
        <v>0</v>
      </c>
      <c r="T31" s="32">
        <f>建設係数!AM31*T$123</f>
        <v>0</v>
      </c>
      <c r="U31" s="32">
        <f>建設係数!AN31*U$123</f>
        <v>0</v>
      </c>
      <c r="V31" s="32">
        <f>建設係数!AO31*V$123</f>
        <v>0</v>
      </c>
      <c r="W31" s="32">
        <f>建設係数!AP31*W$123</f>
        <v>0</v>
      </c>
      <c r="X31" s="32">
        <f>建設係数!AQ31*X$123</f>
        <v>0</v>
      </c>
      <c r="Y31" s="32">
        <f>建設係数!AR31*Y$123</f>
        <v>0</v>
      </c>
      <c r="Z31" s="32">
        <f>建設係数!AS31*Z$123</f>
        <v>0</v>
      </c>
      <c r="AA31" s="32">
        <f>建設係数!AT31*AA$123</f>
        <v>0</v>
      </c>
      <c r="AB31" s="32">
        <f>建設係数!AU31*AB$123</f>
        <v>0</v>
      </c>
      <c r="AC31" s="32">
        <f>建設係数!AV31*AC$123</f>
        <v>0</v>
      </c>
      <c r="AD31" s="32">
        <f>建設係数!AW31*AD$123</f>
        <v>0</v>
      </c>
      <c r="AE31" s="32">
        <f>建設係数!AX31*AE$123</f>
        <v>0</v>
      </c>
      <c r="AF31" s="32">
        <f>建設係数!AY31*AF$123</f>
        <v>0</v>
      </c>
      <c r="AG31" s="32">
        <f>建設係数!AZ31*AG$123</f>
        <v>0</v>
      </c>
      <c r="AH31" s="32">
        <f>建設係数!BA31*AH$123</f>
        <v>0</v>
      </c>
      <c r="AI31" s="32">
        <f>建設係数!BB31*AI$123</f>
        <v>0</v>
      </c>
      <c r="AJ31" s="32">
        <f>建設係数!BC31*AJ$123</f>
        <v>0</v>
      </c>
      <c r="AK31" s="32">
        <f>建設係数!BD31*AK$123</f>
        <v>0</v>
      </c>
      <c r="AL31" s="32">
        <f>建設係数!BE31*AL$123</f>
        <v>0</v>
      </c>
      <c r="AM31" s="32">
        <f>建設係数!BF31*AM$123</f>
        <v>0</v>
      </c>
      <c r="AN31" s="32">
        <f>建設係数!BG31*AN$123</f>
        <v>0</v>
      </c>
      <c r="AO31" s="32">
        <f>建設係数!BH31*AO$123</f>
        <v>0</v>
      </c>
      <c r="AP31" s="32">
        <f>建設係数!BI31*AP$123</f>
        <v>0</v>
      </c>
      <c r="AQ31" s="32">
        <f>建設係数!BJ31*AQ$123</f>
        <v>0</v>
      </c>
      <c r="AR31" s="32">
        <f>建設係数!BK31*AR$123</f>
        <v>0</v>
      </c>
      <c r="AS31" s="32">
        <f>建設係数!BL31*AS$123</f>
        <v>0</v>
      </c>
      <c r="AT31" s="32">
        <f>建設係数!BM31*AT$123</f>
        <v>0</v>
      </c>
      <c r="AU31" s="32">
        <f>建設係数!BN31*AU$123</f>
        <v>0</v>
      </c>
      <c r="AV31" s="32">
        <f>建設係数!BO31*AV$123</f>
        <v>0</v>
      </c>
      <c r="AW31" s="32">
        <f>建設係数!BP31*AW$123</f>
        <v>0</v>
      </c>
      <c r="AX31" s="32">
        <f>建設係数!BQ31*AX$123</f>
        <v>0</v>
      </c>
      <c r="AY31" s="32">
        <f>建設係数!BR31*AY$123</f>
        <v>0</v>
      </c>
      <c r="AZ31" s="32">
        <f>建設係数!BS31*AZ$123</f>
        <v>0</v>
      </c>
      <c r="BA31" s="32">
        <f>建設係数!BT31*BA$123</f>
        <v>0</v>
      </c>
      <c r="BB31" s="32">
        <f>建設係数!BU31*BB$123</f>
        <v>0</v>
      </c>
      <c r="BC31" s="32">
        <f>建設係数!BV31*BC$123</f>
        <v>0</v>
      </c>
      <c r="BD31" s="32">
        <f>建設係数!BW31*BD$123</f>
        <v>0</v>
      </c>
      <c r="BE31" s="32">
        <f>建設係数!BX31*BE$123</f>
        <v>0</v>
      </c>
      <c r="BF31" s="32">
        <f>建設係数!BY31*BF$123</f>
        <v>0</v>
      </c>
      <c r="BG31" s="32">
        <f>建設係数!BZ31*BG$123</f>
        <v>0</v>
      </c>
      <c r="BH31" s="32">
        <f>建設係数!CA31*BH$123</f>
        <v>0</v>
      </c>
      <c r="BI31" s="32">
        <f>建設係数!CB31*BI$123</f>
        <v>0</v>
      </c>
      <c r="BJ31" s="32">
        <f>建設係数!CC31*BJ$123</f>
        <v>0</v>
      </c>
      <c r="BK31" s="32">
        <f>建設係数!CD31*BK$123</f>
        <v>0</v>
      </c>
      <c r="BL31" s="32">
        <f>建設係数!CE31*BL$123</f>
        <v>0</v>
      </c>
      <c r="BM31" s="32">
        <f>建設係数!CF31*BM$123</f>
        <v>0</v>
      </c>
      <c r="BN31" s="32">
        <f>建設係数!CG31*BN$123</f>
        <v>0</v>
      </c>
      <c r="BO31" s="32">
        <f t="shared" si="3"/>
        <v>0</v>
      </c>
      <c r="BP31" s="35"/>
      <c r="BU31" s="17"/>
      <c r="BV31" s="241">
        <v>20</v>
      </c>
      <c r="BW31" s="30">
        <f t="shared" si="0"/>
        <v>26</v>
      </c>
      <c r="BX31" s="247">
        <v>53</v>
      </c>
      <c r="BY31" s="240" t="s">
        <v>708</v>
      </c>
      <c r="BZ31" s="243">
        <f>SUMIF($BV$6:$BV$112,$BX31,埼玉波及!V$6:V$112)</f>
        <v>0</v>
      </c>
      <c r="CA31" s="244">
        <f>SUMIF($BV$6:$BV$112,$BX31,埼玉波及!W$6:W$112)</f>
        <v>0</v>
      </c>
      <c r="CB31" s="244">
        <f>SUMIF($BV$6:$BV$112,$BX31,埼玉波及!X$6:X$112)</f>
        <v>0</v>
      </c>
      <c r="CC31" s="32">
        <f t="shared" si="4"/>
        <v>0</v>
      </c>
      <c r="CD31" s="454">
        <f t="shared" si="5"/>
        <v>9.4699999999999998E-5</v>
      </c>
      <c r="CE31" s="442"/>
      <c r="CF31" s="30">
        <v>26</v>
      </c>
      <c r="CG31" s="241">
        <f t="shared" si="6"/>
        <v>53</v>
      </c>
      <c r="CH31" s="245" t="str">
        <f t="shared" si="7"/>
        <v>金融・保険</v>
      </c>
      <c r="CI31" s="244">
        <f t="shared" si="8"/>
        <v>0</v>
      </c>
      <c r="CJ31" s="244">
        <f t="shared" si="9"/>
        <v>0</v>
      </c>
      <c r="CK31" s="244">
        <f t="shared" si="10"/>
        <v>0</v>
      </c>
      <c r="CL31" s="244">
        <f t="shared" si="11"/>
        <v>0</v>
      </c>
      <c r="CM31" s="35"/>
      <c r="CN31" s="30">
        <f t="shared" si="1"/>
        <v>26</v>
      </c>
      <c r="CO31" s="456">
        <v>208</v>
      </c>
      <c r="CP31" s="240" t="s">
        <v>25</v>
      </c>
      <c r="CQ31" s="451">
        <f>埼玉波及!V31</f>
        <v>0</v>
      </c>
      <c r="CR31" s="451">
        <f>埼玉波及!W31</f>
        <v>0</v>
      </c>
      <c r="CS31" s="451">
        <f>埼玉波及!X31</f>
        <v>0</v>
      </c>
      <c r="CT31" s="451">
        <f>埼玉波及!Y31</f>
        <v>0</v>
      </c>
      <c r="CU31" s="454">
        <f t="shared" si="12"/>
        <v>7.9200000000000001E-5</v>
      </c>
      <c r="CV31" s="442"/>
      <c r="CW31" s="30">
        <v>26</v>
      </c>
      <c r="CX31" s="89">
        <f t="shared" si="13"/>
        <v>208</v>
      </c>
      <c r="CY31" s="476" t="str">
        <f t="shared" si="14"/>
        <v>化学最終製品（医薬品を除く。）</v>
      </c>
      <c r="CZ31" s="453">
        <f t="shared" si="15"/>
        <v>0</v>
      </c>
      <c r="DA31" s="453">
        <f t="shared" si="16"/>
        <v>0</v>
      </c>
      <c r="DB31" s="453">
        <f t="shared" si="17"/>
        <v>0</v>
      </c>
      <c r="DC31" s="244">
        <f t="shared" si="18"/>
        <v>0</v>
      </c>
    </row>
    <row r="32" spans="1:114">
      <c r="A32" s="17"/>
      <c r="B32" s="456">
        <v>211</v>
      </c>
      <c r="C32" s="246" t="s">
        <v>26</v>
      </c>
      <c r="D32" s="32">
        <f>建設係数!W32*D$123</f>
        <v>0</v>
      </c>
      <c r="E32" s="32">
        <f>建設係数!X32*E$123</f>
        <v>0</v>
      </c>
      <c r="F32" s="32">
        <f>建設係数!Y32*F$123</f>
        <v>0</v>
      </c>
      <c r="G32" s="32">
        <f>建設係数!Z32*G$123</f>
        <v>0</v>
      </c>
      <c r="H32" s="32">
        <f>建設係数!AA32*H$123</f>
        <v>0</v>
      </c>
      <c r="I32" s="32">
        <f>建設係数!AB32*I$123</f>
        <v>0</v>
      </c>
      <c r="J32" s="32">
        <f>建設係数!AC32*J$123</f>
        <v>0</v>
      </c>
      <c r="K32" s="32">
        <f>建設係数!AD32*K$123</f>
        <v>0</v>
      </c>
      <c r="L32" s="32">
        <f>建設係数!AE32*L$123</f>
        <v>0</v>
      </c>
      <c r="M32" s="32">
        <f>建設係数!AF32*M$123</f>
        <v>0</v>
      </c>
      <c r="N32" s="32">
        <f>建設係数!AG32*N$123</f>
        <v>0</v>
      </c>
      <c r="O32" s="32">
        <f>建設係数!AH32*O$123</f>
        <v>0</v>
      </c>
      <c r="P32" s="32">
        <f>建設係数!AI32*P$123</f>
        <v>0</v>
      </c>
      <c r="Q32" s="32">
        <f>建設係数!AJ32*Q$123</f>
        <v>0</v>
      </c>
      <c r="R32" s="32">
        <f>建設係数!AK32*R$123</f>
        <v>0</v>
      </c>
      <c r="S32" s="32">
        <f>建設係数!AL32*S$123</f>
        <v>0</v>
      </c>
      <c r="T32" s="32">
        <f>建設係数!AM32*T$123</f>
        <v>0</v>
      </c>
      <c r="U32" s="32">
        <f>建設係数!AN32*U$123</f>
        <v>0</v>
      </c>
      <c r="V32" s="32">
        <f>建設係数!AO32*V$123</f>
        <v>0</v>
      </c>
      <c r="W32" s="32">
        <f>建設係数!AP32*W$123</f>
        <v>0</v>
      </c>
      <c r="X32" s="32">
        <f>建設係数!AQ32*X$123</f>
        <v>0</v>
      </c>
      <c r="Y32" s="32">
        <f>建設係数!AR32*Y$123</f>
        <v>0</v>
      </c>
      <c r="Z32" s="32">
        <f>建設係数!AS32*Z$123</f>
        <v>0</v>
      </c>
      <c r="AA32" s="32">
        <f>建設係数!AT32*AA$123</f>
        <v>0</v>
      </c>
      <c r="AB32" s="32">
        <f>建設係数!AU32*AB$123</f>
        <v>0</v>
      </c>
      <c r="AC32" s="32">
        <f>建設係数!AV32*AC$123</f>
        <v>0</v>
      </c>
      <c r="AD32" s="32">
        <f>建設係数!AW32*AD$123</f>
        <v>0</v>
      </c>
      <c r="AE32" s="32">
        <f>建設係数!AX32*AE$123</f>
        <v>0</v>
      </c>
      <c r="AF32" s="32">
        <f>建設係数!AY32*AF$123</f>
        <v>0</v>
      </c>
      <c r="AG32" s="32">
        <f>建設係数!AZ32*AG$123</f>
        <v>0</v>
      </c>
      <c r="AH32" s="32">
        <f>建設係数!BA32*AH$123</f>
        <v>0</v>
      </c>
      <c r="AI32" s="32">
        <f>建設係数!BB32*AI$123</f>
        <v>0</v>
      </c>
      <c r="AJ32" s="32">
        <f>建設係数!BC32*AJ$123</f>
        <v>0</v>
      </c>
      <c r="AK32" s="32">
        <f>建設係数!BD32*AK$123</f>
        <v>0</v>
      </c>
      <c r="AL32" s="32">
        <f>建設係数!BE32*AL$123</f>
        <v>0</v>
      </c>
      <c r="AM32" s="32">
        <f>建設係数!BF32*AM$123</f>
        <v>0</v>
      </c>
      <c r="AN32" s="32">
        <f>建設係数!BG32*AN$123</f>
        <v>0</v>
      </c>
      <c r="AO32" s="32">
        <f>建設係数!BH32*AO$123</f>
        <v>0</v>
      </c>
      <c r="AP32" s="32">
        <f>建設係数!BI32*AP$123</f>
        <v>0</v>
      </c>
      <c r="AQ32" s="32">
        <f>建設係数!BJ32*AQ$123</f>
        <v>0</v>
      </c>
      <c r="AR32" s="32">
        <f>建設係数!BK32*AR$123</f>
        <v>0</v>
      </c>
      <c r="AS32" s="32">
        <f>建設係数!BL32*AS$123</f>
        <v>0</v>
      </c>
      <c r="AT32" s="32">
        <f>建設係数!BM32*AT$123</f>
        <v>0</v>
      </c>
      <c r="AU32" s="32">
        <f>建設係数!BN32*AU$123</f>
        <v>0</v>
      </c>
      <c r="AV32" s="32">
        <f>建設係数!BO32*AV$123</f>
        <v>0</v>
      </c>
      <c r="AW32" s="32">
        <f>建設係数!BP32*AW$123</f>
        <v>0</v>
      </c>
      <c r="AX32" s="32">
        <f>建設係数!BQ32*AX$123</f>
        <v>0</v>
      </c>
      <c r="AY32" s="32">
        <f>建設係数!BR32*AY$123</f>
        <v>0</v>
      </c>
      <c r="AZ32" s="32">
        <f>建設係数!BS32*AZ$123</f>
        <v>0</v>
      </c>
      <c r="BA32" s="32">
        <f>建設係数!BT32*BA$123</f>
        <v>0</v>
      </c>
      <c r="BB32" s="32">
        <f>建設係数!BU32*BB$123</f>
        <v>0</v>
      </c>
      <c r="BC32" s="32">
        <f>建設係数!BV32*BC$123</f>
        <v>0</v>
      </c>
      <c r="BD32" s="32">
        <f>建設係数!BW32*BD$123</f>
        <v>0</v>
      </c>
      <c r="BE32" s="32">
        <f>建設係数!BX32*BE$123</f>
        <v>0</v>
      </c>
      <c r="BF32" s="32">
        <f>建設係数!BY32*BF$123</f>
        <v>0</v>
      </c>
      <c r="BG32" s="32">
        <f>建設係数!BZ32*BG$123</f>
        <v>0</v>
      </c>
      <c r="BH32" s="32">
        <f>建設係数!CA32*BH$123</f>
        <v>0</v>
      </c>
      <c r="BI32" s="32">
        <f>建設係数!CB32*BI$123</f>
        <v>0</v>
      </c>
      <c r="BJ32" s="32">
        <f>建設係数!CC32*BJ$123</f>
        <v>0</v>
      </c>
      <c r="BK32" s="32">
        <f>建設係数!CD32*BK$123</f>
        <v>0</v>
      </c>
      <c r="BL32" s="32">
        <f>建設係数!CE32*BL$123</f>
        <v>0</v>
      </c>
      <c r="BM32" s="32">
        <f>建設係数!CF32*BM$123</f>
        <v>0</v>
      </c>
      <c r="BN32" s="32">
        <f>建設係数!CG32*BN$123</f>
        <v>0</v>
      </c>
      <c r="BO32" s="32">
        <f t="shared" si="3"/>
        <v>0</v>
      </c>
      <c r="BP32" s="35"/>
      <c r="BU32" s="17"/>
      <c r="BV32" s="241">
        <v>21</v>
      </c>
      <c r="BW32" s="30">
        <f t="shared" si="0"/>
        <v>27</v>
      </c>
      <c r="BX32" s="247">
        <v>55</v>
      </c>
      <c r="BY32" s="240" t="s">
        <v>709</v>
      </c>
      <c r="BZ32" s="243">
        <f>SUMIF($BV$6:$BV$112,$BX32,埼玉波及!V$6:V$112)</f>
        <v>0</v>
      </c>
      <c r="CA32" s="244">
        <f>SUMIF($BV$6:$BV$112,$BX32,埼玉波及!W$6:W$112)</f>
        <v>0</v>
      </c>
      <c r="CB32" s="244">
        <f>SUMIF($BV$6:$BV$112,$BX32,埼玉波及!X$6:X$112)</f>
        <v>0</v>
      </c>
      <c r="CC32" s="32">
        <f t="shared" si="4"/>
        <v>0</v>
      </c>
      <c r="CD32" s="454">
        <f t="shared" si="5"/>
        <v>9.4499999999999993E-5</v>
      </c>
      <c r="CE32" s="442"/>
      <c r="CF32" s="30">
        <v>27</v>
      </c>
      <c r="CG32" s="241">
        <f t="shared" si="6"/>
        <v>55</v>
      </c>
      <c r="CH32" s="245" t="str">
        <f t="shared" si="7"/>
        <v>不動産</v>
      </c>
      <c r="CI32" s="244">
        <f t="shared" si="8"/>
        <v>0</v>
      </c>
      <c r="CJ32" s="244">
        <f t="shared" si="9"/>
        <v>0</v>
      </c>
      <c r="CK32" s="244">
        <f t="shared" si="10"/>
        <v>0</v>
      </c>
      <c r="CL32" s="244">
        <f t="shared" si="11"/>
        <v>0</v>
      </c>
      <c r="CM32" s="35"/>
      <c r="CN32" s="30">
        <f t="shared" si="1"/>
        <v>27</v>
      </c>
      <c r="CO32" s="456">
        <v>211</v>
      </c>
      <c r="CP32" s="246" t="s">
        <v>26</v>
      </c>
      <c r="CQ32" s="451">
        <f>埼玉波及!V32</f>
        <v>0</v>
      </c>
      <c r="CR32" s="451">
        <f>埼玉波及!W32</f>
        <v>0</v>
      </c>
      <c r="CS32" s="451">
        <f>埼玉波及!X32</f>
        <v>0</v>
      </c>
      <c r="CT32" s="451">
        <f>埼玉波及!Y32</f>
        <v>0</v>
      </c>
      <c r="CU32" s="454">
        <f t="shared" si="12"/>
        <v>7.8899999999999993E-5</v>
      </c>
      <c r="CV32" s="442"/>
      <c r="CW32" s="30">
        <v>27</v>
      </c>
      <c r="CX32" s="89">
        <f t="shared" si="13"/>
        <v>211</v>
      </c>
      <c r="CY32" s="476" t="str">
        <f t="shared" si="14"/>
        <v>石油製品</v>
      </c>
      <c r="CZ32" s="453">
        <f t="shared" si="15"/>
        <v>0</v>
      </c>
      <c r="DA32" s="453">
        <f t="shared" si="16"/>
        <v>0</v>
      </c>
      <c r="DB32" s="453">
        <f t="shared" si="17"/>
        <v>0</v>
      </c>
      <c r="DC32" s="244">
        <f t="shared" si="18"/>
        <v>0</v>
      </c>
    </row>
    <row r="33" spans="1:107">
      <c r="A33" s="17"/>
      <c r="B33" s="456">
        <v>212</v>
      </c>
      <c r="C33" s="240" t="s">
        <v>27</v>
      </c>
      <c r="D33" s="32">
        <f>建設係数!W33*D$123</f>
        <v>0</v>
      </c>
      <c r="E33" s="32">
        <f>建設係数!X33*E$123</f>
        <v>0</v>
      </c>
      <c r="F33" s="32">
        <f>建設係数!Y33*F$123</f>
        <v>0</v>
      </c>
      <c r="G33" s="32">
        <f>建設係数!Z33*G$123</f>
        <v>0</v>
      </c>
      <c r="H33" s="32">
        <f>建設係数!AA33*H$123</f>
        <v>0</v>
      </c>
      <c r="I33" s="32">
        <f>建設係数!AB33*I$123</f>
        <v>0</v>
      </c>
      <c r="J33" s="32">
        <f>建設係数!AC33*J$123</f>
        <v>0</v>
      </c>
      <c r="K33" s="32">
        <f>建設係数!AD33*K$123</f>
        <v>0</v>
      </c>
      <c r="L33" s="32">
        <f>建設係数!AE33*L$123</f>
        <v>0</v>
      </c>
      <c r="M33" s="32">
        <f>建設係数!AF33*M$123</f>
        <v>0</v>
      </c>
      <c r="N33" s="32">
        <f>建設係数!AG33*N$123</f>
        <v>0</v>
      </c>
      <c r="O33" s="32">
        <f>建設係数!AH33*O$123</f>
        <v>0</v>
      </c>
      <c r="P33" s="32">
        <f>建設係数!AI33*P$123</f>
        <v>0</v>
      </c>
      <c r="Q33" s="32">
        <f>建設係数!AJ33*Q$123</f>
        <v>0</v>
      </c>
      <c r="R33" s="32">
        <f>建設係数!AK33*R$123</f>
        <v>0</v>
      </c>
      <c r="S33" s="32">
        <f>建設係数!AL33*S$123</f>
        <v>0</v>
      </c>
      <c r="T33" s="32">
        <f>建設係数!AM33*T$123</f>
        <v>0</v>
      </c>
      <c r="U33" s="32">
        <f>建設係数!AN33*U$123</f>
        <v>0</v>
      </c>
      <c r="V33" s="32">
        <f>建設係数!AO33*V$123</f>
        <v>0</v>
      </c>
      <c r="W33" s="32">
        <f>建設係数!AP33*W$123</f>
        <v>0</v>
      </c>
      <c r="X33" s="32">
        <f>建設係数!AQ33*X$123</f>
        <v>0</v>
      </c>
      <c r="Y33" s="32">
        <f>建設係数!AR33*Y$123</f>
        <v>0</v>
      </c>
      <c r="Z33" s="32">
        <f>建設係数!AS33*Z$123</f>
        <v>0</v>
      </c>
      <c r="AA33" s="32">
        <f>建設係数!AT33*AA$123</f>
        <v>0</v>
      </c>
      <c r="AB33" s="32">
        <f>建設係数!AU33*AB$123</f>
        <v>0</v>
      </c>
      <c r="AC33" s="32">
        <f>建設係数!AV33*AC$123</f>
        <v>0</v>
      </c>
      <c r="AD33" s="32">
        <f>建設係数!AW33*AD$123</f>
        <v>0</v>
      </c>
      <c r="AE33" s="32">
        <f>建設係数!AX33*AE$123</f>
        <v>0</v>
      </c>
      <c r="AF33" s="32">
        <f>建設係数!AY33*AF$123</f>
        <v>0</v>
      </c>
      <c r="AG33" s="32">
        <f>建設係数!AZ33*AG$123</f>
        <v>0</v>
      </c>
      <c r="AH33" s="32">
        <f>建設係数!BA33*AH$123</f>
        <v>0</v>
      </c>
      <c r="AI33" s="32">
        <f>建設係数!BB33*AI$123</f>
        <v>0</v>
      </c>
      <c r="AJ33" s="32">
        <f>建設係数!BC33*AJ$123</f>
        <v>0</v>
      </c>
      <c r="AK33" s="32">
        <f>建設係数!BD33*AK$123</f>
        <v>0</v>
      </c>
      <c r="AL33" s="32">
        <f>建設係数!BE33*AL$123</f>
        <v>0</v>
      </c>
      <c r="AM33" s="32">
        <f>建設係数!BF33*AM$123</f>
        <v>0</v>
      </c>
      <c r="AN33" s="32">
        <f>建設係数!BG33*AN$123</f>
        <v>0</v>
      </c>
      <c r="AO33" s="32">
        <f>建設係数!BH33*AO$123</f>
        <v>0</v>
      </c>
      <c r="AP33" s="32">
        <f>建設係数!BI33*AP$123</f>
        <v>0</v>
      </c>
      <c r="AQ33" s="32">
        <f>建設係数!BJ33*AQ$123</f>
        <v>0</v>
      </c>
      <c r="AR33" s="32">
        <f>建設係数!BK33*AR$123</f>
        <v>0</v>
      </c>
      <c r="AS33" s="32">
        <f>建設係数!BL33*AS$123</f>
        <v>0</v>
      </c>
      <c r="AT33" s="32">
        <f>建設係数!BM33*AT$123</f>
        <v>0</v>
      </c>
      <c r="AU33" s="32">
        <f>建設係数!BN33*AU$123</f>
        <v>0</v>
      </c>
      <c r="AV33" s="32">
        <f>建設係数!BO33*AV$123</f>
        <v>0</v>
      </c>
      <c r="AW33" s="32">
        <f>建設係数!BP33*AW$123</f>
        <v>0</v>
      </c>
      <c r="AX33" s="32">
        <f>建設係数!BQ33*AX$123</f>
        <v>0</v>
      </c>
      <c r="AY33" s="32">
        <f>建設係数!BR33*AY$123</f>
        <v>0</v>
      </c>
      <c r="AZ33" s="32">
        <f>建設係数!BS33*AZ$123</f>
        <v>0</v>
      </c>
      <c r="BA33" s="32">
        <f>建設係数!BT33*BA$123</f>
        <v>0</v>
      </c>
      <c r="BB33" s="32">
        <f>建設係数!BU33*BB$123</f>
        <v>0</v>
      </c>
      <c r="BC33" s="32">
        <f>建設係数!BV33*BC$123</f>
        <v>0</v>
      </c>
      <c r="BD33" s="32">
        <f>建設係数!BW33*BD$123</f>
        <v>0</v>
      </c>
      <c r="BE33" s="32">
        <f>建設係数!BX33*BE$123</f>
        <v>0</v>
      </c>
      <c r="BF33" s="32">
        <f>建設係数!BY33*BF$123</f>
        <v>0</v>
      </c>
      <c r="BG33" s="32">
        <f>建設係数!BZ33*BG$123</f>
        <v>0</v>
      </c>
      <c r="BH33" s="32">
        <f>建設係数!CA33*BH$123</f>
        <v>0</v>
      </c>
      <c r="BI33" s="32">
        <f>建設係数!CB33*BI$123</f>
        <v>0</v>
      </c>
      <c r="BJ33" s="32">
        <f>建設係数!CC33*BJ$123</f>
        <v>0</v>
      </c>
      <c r="BK33" s="32">
        <f>建設係数!CD33*BK$123</f>
        <v>0</v>
      </c>
      <c r="BL33" s="32">
        <f>建設係数!CE33*BL$123</f>
        <v>0</v>
      </c>
      <c r="BM33" s="32">
        <f>建設係数!CF33*BM$123</f>
        <v>0</v>
      </c>
      <c r="BN33" s="32">
        <f>建設係数!CG33*BN$123</f>
        <v>0</v>
      </c>
      <c r="BO33" s="32">
        <f t="shared" si="3"/>
        <v>0</v>
      </c>
      <c r="BP33" s="35"/>
      <c r="BU33" s="17"/>
      <c r="BV33" s="241">
        <v>21</v>
      </c>
      <c r="BW33" s="30">
        <f t="shared" si="0"/>
        <v>28</v>
      </c>
      <c r="BX33" s="247">
        <v>57</v>
      </c>
      <c r="BY33" s="240" t="s">
        <v>710</v>
      </c>
      <c r="BZ33" s="243">
        <f>SUMIF($BV$6:$BV$112,$BX33,埼玉波及!V$6:V$112)</f>
        <v>0</v>
      </c>
      <c r="CA33" s="244">
        <f>SUMIF($BV$6:$BV$112,$BX33,埼玉波及!W$6:W$112)</f>
        <v>0</v>
      </c>
      <c r="CB33" s="244">
        <f>SUMIF($BV$6:$BV$112,$BX33,埼玉波及!X$6:X$112)</f>
        <v>0</v>
      </c>
      <c r="CC33" s="32">
        <f t="shared" si="4"/>
        <v>0</v>
      </c>
      <c r="CD33" s="454">
        <f t="shared" si="5"/>
        <v>9.4300000000000002E-5</v>
      </c>
      <c r="CE33" s="442"/>
      <c r="CF33" s="30">
        <v>28</v>
      </c>
      <c r="CG33" s="241">
        <f t="shared" si="6"/>
        <v>57</v>
      </c>
      <c r="CH33" s="245" t="str">
        <f t="shared" si="7"/>
        <v>運輸・郵便</v>
      </c>
      <c r="CI33" s="244">
        <f t="shared" si="8"/>
        <v>0</v>
      </c>
      <c r="CJ33" s="244">
        <f t="shared" si="9"/>
        <v>0</v>
      </c>
      <c r="CK33" s="244">
        <f t="shared" si="10"/>
        <v>0</v>
      </c>
      <c r="CL33" s="244">
        <f t="shared" si="11"/>
        <v>0</v>
      </c>
      <c r="CM33" s="35"/>
      <c r="CN33" s="30">
        <f t="shared" si="1"/>
        <v>28</v>
      </c>
      <c r="CO33" s="456">
        <v>212</v>
      </c>
      <c r="CP33" s="240" t="s">
        <v>27</v>
      </c>
      <c r="CQ33" s="451">
        <f>埼玉波及!V33</f>
        <v>0</v>
      </c>
      <c r="CR33" s="451">
        <f>埼玉波及!W33</f>
        <v>0</v>
      </c>
      <c r="CS33" s="451">
        <f>埼玉波及!X33</f>
        <v>0</v>
      </c>
      <c r="CT33" s="451">
        <f>埼玉波及!Y33</f>
        <v>0</v>
      </c>
      <c r="CU33" s="454">
        <f t="shared" si="12"/>
        <v>7.8799999999999991E-5</v>
      </c>
      <c r="CV33" s="442"/>
      <c r="CW33" s="30">
        <v>28</v>
      </c>
      <c r="CX33" s="89">
        <f t="shared" si="13"/>
        <v>212</v>
      </c>
      <c r="CY33" s="476" t="str">
        <f t="shared" si="14"/>
        <v>石炭製品</v>
      </c>
      <c r="CZ33" s="453">
        <f t="shared" si="15"/>
        <v>0</v>
      </c>
      <c r="DA33" s="453">
        <f t="shared" si="16"/>
        <v>0</v>
      </c>
      <c r="DB33" s="453">
        <f t="shared" si="17"/>
        <v>0</v>
      </c>
      <c r="DC33" s="244">
        <f t="shared" si="18"/>
        <v>0</v>
      </c>
    </row>
    <row r="34" spans="1:107">
      <c r="A34" s="17"/>
      <c r="B34" s="456">
        <v>221</v>
      </c>
      <c r="C34" s="240" t="s">
        <v>28</v>
      </c>
      <c r="D34" s="32">
        <f>建設係数!W34*D$123</f>
        <v>0</v>
      </c>
      <c r="E34" s="32">
        <f>建設係数!X34*E$123</f>
        <v>0</v>
      </c>
      <c r="F34" s="32">
        <f>建設係数!Y34*F$123</f>
        <v>0</v>
      </c>
      <c r="G34" s="32">
        <f>建設係数!Z34*G$123</f>
        <v>0</v>
      </c>
      <c r="H34" s="32">
        <f>建設係数!AA34*H$123</f>
        <v>0</v>
      </c>
      <c r="I34" s="32">
        <f>建設係数!AB34*I$123</f>
        <v>0</v>
      </c>
      <c r="J34" s="32">
        <f>建設係数!AC34*J$123</f>
        <v>0</v>
      </c>
      <c r="K34" s="32">
        <f>建設係数!AD34*K$123</f>
        <v>0</v>
      </c>
      <c r="L34" s="32">
        <f>建設係数!AE34*L$123</f>
        <v>0</v>
      </c>
      <c r="M34" s="32">
        <f>建設係数!AF34*M$123</f>
        <v>0</v>
      </c>
      <c r="N34" s="32">
        <f>建設係数!AG34*N$123</f>
        <v>0</v>
      </c>
      <c r="O34" s="32">
        <f>建設係数!AH34*O$123</f>
        <v>0</v>
      </c>
      <c r="P34" s="32">
        <f>建設係数!AI34*P$123</f>
        <v>0</v>
      </c>
      <c r="Q34" s="32">
        <f>建設係数!AJ34*Q$123</f>
        <v>0</v>
      </c>
      <c r="R34" s="32">
        <f>建設係数!AK34*R$123</f>
        <v>0</v>
      </c>
      <c r="S34" s="32">
        <f>建設係数!AL34*S$123</f>
        <v>0</v>
      </c>
      <c r="T34" s="32">
        <f>建設係数!AM34*T$123</f>
        <v>0</v>
      </c>
      <c r="U34" s="32">
        <f>建設係数!AN34*U$123</f>
        <v>0</v>
      </c>
      <c r="V34" s="32">
        <f>建設係数!AO34*V$123</f>
        <v>0</v>
      </c>
      <c r="W34" s="32">
        <f>建設係数!AP34*W$123</f>
        <v>0</v>
      </c>
      <c r="X34" s="32">
        <f>建設係数!AQ34*X$123</f>
        <v>0</v>
      </c>
      <c r="Y34" s="32">
        <f>建設係数!AR34*Y$123</f>
        <v>0</v>
      </c>
      <c r="Z34" s="32">
        <f>建設係数!AS34*Z$123</f>
        <v>0</v>
      </c>
      <c r="AA34" s="32">
        <f>建設係数!AT34*AA$123</f>
        <v>0</v>
      </c>
      <c r="AB34" s="32">
        <f>建設係数!AU34*AB$123</f>
        <v>0</v>
      </c>
      <c r="AC34" s="32">
        <f>建設係数!AV34*AC$123</f>
        <v>0</v>
      </c>
      <c r="AD34" s="32">
        <f>建設係数!AW34*AD$123</f>
        <v>0</v>
      </c>
      <c r="AE34" s="32">
        <f>建設係数!AX34*AE$123</f>
        <v>0</v>
      </c>
      <c r="AF34" s="32">
        <f>建設係数!AY34*AF$123</f>
        <v>0</v>
      </c>
      <c r="AG34" s="32">
        <f>建設係数!AZ34*AG$123</f>
        <v>0</v>
      </c>
      <c r="AH34" s="32">
        <f>建設係数!BA34*AH$123</f>
        <v>0</v>
      </c>
      <c r="AI34" s="32">
        <f>建設係数!BB34*AI$123</f>
        <v>0</v>
      </c>
      <c r="AJ34" s="32">
        <f>建設係数!BC34*AJ$123</f>
        <v>0</v>
      </c>
      <c r="AK34" s="32">
        <f>建設係数!BD34*AK$123</f>
        <v>0</v>
      </c>
      <c r="AL34" s="32">
        <f>建設係数!BE34*AL$123</f>
        <v>0</v>
      </c>
      <c r="AM34" s="32">
        <f>建設係数!BF34*AM$123</f>
        <v>0</v>
      </c>
      <c r="AN34" s="32">
        <f>建設係数!BG34*AN$123</f>
        <v>0</v>
      </c>
      <c r="AO34" s="32">
        <f>建設係数!BH34*AO$123</f>
        <v>0</v>
      </c>
      <c r="AP34" s="32">
        <f>建設係数!BI34*AP$123</f>
        <v>0</v>
      </c>
      <c r="AQ34" s="32">
        <f>建設係数!BJ34*AQ$123</f>
        <v>0</v>
      </c>
      <c r="AR34" s="32">
        <f>建設係数!BK34*AR$123</f>
        <v>0</v>
      </c>
      <c r="AS34" s="32">
        <f>建設係数!BL34*AS$123</f>
        <v>0</v>
      </c>
      <c r="AT34" s="32">
        <f>建設係数!BM34*AT$123</f>
        <v>0</v>
      </c>
      <c r="AU34" s="32">
        <f>建設係数!BN34*AU$123</f>
        <v>0</v>
      </c>
      <c r="AV34" s="32">
        <f>建設係数!BO34*AV$123</f>
        <v>0</v>
      </c>
      <c r="AW34" s="32">
        <f>建設係数!BP34*AW$123</f>
        <v>0</v>
      </c>
      <c r="AX34" s="32">
        <f>建設係数!BQ34*AX$123</f>
        <v>0</v>
      </c>
      <c r="AY34" s="32">
        <f>建設係数!BR34*AY$123</f>
        <v>0</v>
      </c>
      <c r="AZ34" s="32">
        <f>建設係数!BS34*AZ$123</f>
        <v>0</v>
      </c>
      <c r="BA34" s="32">
        <f>建設係数!BT34*BA$123</f>
        <v>0</v>
      </c>
      <c r="BB34" s="32">
        <f>建設係数!BU34*BB$123</f>
        <v>0</v>
      </c>
      <c r="BC34" s="32">
        <f>建設係数!BV34*BC$123</f>
        <v>0</v>
      </c>
      <c r="BD34" s="32">
        <f>建設係数!BW34*BD$123</f>
        <v>0</v>
      </c>
      <c r="BE34" s="32">
        <f>建設係数!BX34*BE$123</f>
        <v>0</v>
      </c>
      <c r="BF34" s="32">
        <f>建設係数!BY34*BF$123</f>
        <v>0</v>
      </c>
      <c r="BG34" s="32">
        <f>建設係数!BZ34*BG$123</f>
        <v>0</v>
      </c>
      <c r="BH34" s="32">
        <f>建設係数!CA34*BH$123</f>
        <v>0</v>
      </c>
      <c r="BI34" s="32">
        <f>建設係数!CB34*BI$123</f>
        <v>0</v>
      </c>
      <c r="BJ34" s="32">
        <f>建設係数!CC34*BJ$123</f>
        <v>0</v>
      </c>
      <c r="BK34" s="32">
        <f>建設係数!CD34*BK$123</f>
        <v>0</v>
      </c>
      <c r="BL34" s="32">
        <f>建設係数!CE34*BL$123</f>
        <v>0</v>
      </c>
      <c r="BM34" s="32">
        <f>建設係数!CF34*BM$123</f>
        <v>0</v>
      </c>
      <c r="BN34" s="32">
        <f>建設係数!CG34*BN$123</f>
        <v>0</v>
      </c>
      <c r="BO34" s="32">
        <f t="shared" si="3"/>
        <v>0</v>
      </c>
      <c r="BP34" s="35"/>
      <c r="BU34" s="17"/>
      <c r="BV34" s="241">
        <v>22</v>
      </c>
      <c r="BW34" s="30">
        <f t="shared" si="0"/>
        <v>29</v>
      </c>
      <c r="BX34" s="247">
        <v>59</v>
      </c>
      <c r="BY34" s="246" t="s">
        <v>526</v>
      </c>
      <c r="BZ34" s="243">
        <f>SUMIF($BV$6:$BV$112,$BX34,埼玉波及!V$6:V$112)</f>
        <v>0</v>
      </c>
      <c r="CA34" s="244">
        <f>SUMIF($BV$6:$BV$112,$BX34,埼玉波及!W$6:W$112)</f>
        <v>0</v>
      </c>
      <c r="CB34" s="244">
        <f>SUMIF($BV$6:$BV$112,$BX34,埼玉波及!X$6:X$112)</f>
        <v>0</v>
      </c>
      <c r="CC34" s="32">
        <f t="shared" si="4"/>
        <v>0</v>
      </c>
      <c r="CD34" s="454">
        <f t="shared" si="5"/>
        <v>9.4099999999999997E-5</v>
      </c>
      <c r="CE34" s="442"/>
      <c r="CF34" s="30">
        <v>29</v>
      </c>
      <c r="CG34" s="241">
        <f t="shared" si="6"/>
        <v>59</v>
      </c>
      <c r="CH34" s="245" t="str">
        <f t="shared" si="7"/>
        <v>情報通信</v>
      </c>
      <c r="CI34" s="244">
        <f t="shared" si="8"/>
        <v>0</v>
      </c>
      <c r="CJ34" s="244">
        <f t="shared" si="9"/>
        <v>0</v>
      </c>
      <c r="CK34" s="244">
        <f t="shared" si="10"/>
        <v>0</v>
      </c>
      <c r="CL34" s="244">
        <f t="shared" si="11"/>
        <v>0</v>
      </c>
      <c r="CM34" s="35"/>
      <c r="CN34" s="30">
        <f t="shared" si="1"/>
        <v>29</v>
      </c>
      <c r="CO34" s="456">
        <v>221</v>
      </c>
      <c r="CP34" s="240" t="s">
        <v>28</v>
      </c>
      <c r="CQ34" s="451">
        <f>埼玉波及!V34</f>
        <v>0</v>
      </c>
      <c r="CR34" s="451">
        <f>埼玉波及!W34</f>
        <v>0</v>
      </c>
      <c r="CS34" s="451">
        <f>埼玉波及!X34</f>
        <v>0</v>
      </c>
      <c r="CT34" s="451">
        <f>埼玉波及!Y34</f>
        <v>0</v>
      </c>
      <c r="CU34" s="454">
        <f t="shared" si="12"/>
        <v>7.7899999999999996E-5</v>
      </c>
      <c r="CV34" s="442"/>
      <c r="CW34" s="30">
        <v>29</v>
      </c>
      <c r="CX34" s="89">
        <f t="shared" si="13"/>
        <v>221</v>
      </c>
      <c r="CY34" s="476" t="str">
        <f t="shared" si="14"/>
        <v>プラスチック製品</v>
      </c>
      <c r="CZ34" s="453">
        <f t="shared" si="15"/>
        <v>0</v>
      </c>
      <c r="DA34" s="453">
        <f t="shared" si="16"/>
        <v>0</v>
      </c>
      <c r="DB34" s="453">
        <f t="shared" si="17"/>
        <v>0</v>
      </c>
      <c r="DC34" s="244">
        <f t="shared" si="18"/>
        <v>0</v>
      </c>
    </row>
    <row r="35" spans="1:107">
      <c r="A35" s="17"/>
      <c r="B35" s="456">
        <v>222</v>
      </c>
      <c r="C35" s="240" t="s">
        <v>29</v>
      </c>
      <c r="D35" s="32">
        <f>建設係数!W35*D$123</f>
        <v>0</v>
      </c>
      <c r="E35" s="32">
        <f>建設係数!X35*E$123</f>
        <v>0</v>
      </c>
      <c r="F35" s="32">
        <f>建設係数!Y35*F$123</f>
        <v>0</v>
      </c>
      <c r="G35" s="32">
        <f>建設係数!Z35*G$123</f>
        <v>0</v>
      </c>
      <c r="H35" s="32">
        <f>建設係数!AA35*H$123</f>
        <v>0</v>
      </c>
      <c r="I35" s="32">
        <f>建設係数!AB35*I$123</f>
        <v>0</v>
      </c>
      <c r="J35" s="32">
        <f>建設係数!AC35*J$123</f>
        <v>0</v>
      </c>
      <c r="K35" s="32">
        <f>建設係数!AD35*K$123</f>
        <v>0</v>
      </c>
      <c r="L35" s="32">
        <f>建設係数!AE35*L$123</f>
        <v>0</v>
      </c>
      <c r="M35" s="32">
        <f>建設係数!AF35*M$123</f>
        <v>0</v>
      </c>
      <c r="N35" s="32">
        <f>建設係数!AG35*N$123</f>
        <v>0</v>
      </c>
      <c r="O35" s="32">
        <f>建設係数!AH35*O$123</f>
        <v>0</v>
      </c>
      <c r="P35" s="32">
        <f>建設係数!AI35*P$123</f>
        <v>0</v>
      </c>
      <c r="Q35" s="32">
        <f>建設係数!AJ35*Q$123</f>
        <v>0</v>
      </c>
      <c r="R35" s="32">
        <f>建設係数!AK35*R$123</f>
        <v>0</v>
      </c>
      <c r="S35" s="32">
        <f>建設係数!AL35*S$123</f>
        <v>0</v>
      </c>
      <c r="T35" s="32">
        <f>建設係数!AM35*T$123</f>
        <v>0</v>
      </c>
      <c r="U35" s="32">
        <f>建設係数!AN35*U$123</f>
        <v>0</v>
      </c>
      <c r="V35" s="32">
        <f>建設係数!AO35*V$123</f>
        <v>0</v>
      </c>
      <c r="W35" s="32">
        <f>建設係数!AP35*W$123</f>
        <v>0</v>
      </c>
      <c r="X35" s="32">
        <f>建設係数!AQ35*X$123</f>
        <v>0</v>
      </c>
      <c r="Y35" s="32">
        <f>建設係数!AR35*Y$123</f>
        <v>0</v>
      </c>
      <c r="Z35" s="32">
        <f>建設係数!AS35*Z$123</f>
        <v>0</v>
      </c>
      <c r="AA35" s="32">
        <f>建設係数!AT35*AA$123</f>
        <v>0</v>
      </c>
      <c r="AB35" s="32">
        <f>建設係数!AU35*AB$123</f>
        <v>0</v>
      </c>
      <c r="AC35" s="32">
        <f>建設係数!AV35*AC$123</f>
        <v>0</v>
      </c>
      <c r="AD35" s="32">
        <f>建設係数!AW35*AD$123</f>
        <v>0</v>
      </c>
      <c r="AE35" s="32">
        <f>建設係数!AX35*AE$123</f>
        <v>0</v>
      </c>
      <c r="AF35" s="32">
        <f>建設係数!AY35*AF$123</f>
        <v>0</v>
      </c>
      <c r="AG35" s="32">
        <f>建設係数!AZ35*AG$123</f>
        <v>0</v>
      </c>
      <c r="AH35" s="32">
        <f>建設係数!BA35*AH$123</f>
        <v>0</v>
      </c>
      <c r="AI35" s="32">
        <f>建設係数!BB35*AI$123</f>
        <v>0</v>
      </c>
      <c r="AJ35" s="32">
        <f>建設係数!BC35*AJ$123</f>
        <v>0</v>
      </c>
      <c r="AK35" s="32">
        <f>建設係数!BD35*AK$123</f>
        <v>0</v>
      </c>
      <c r="AL35" s="32">
        <f>建設係数!BE35*AL$123</f>
        <v>0</v>
      </c>
      <c r="AM35" s="32">
        <f>建設係数!BF35*AM$123</f>
        <v>0</v>
      </c>
      <c r="AN35" s="32">
        <f>建設係数!BG35*AN$123</f>
        <v>0</v>
      </c>
      <c r="AO35" s="32">
        <f>建設係数!BH35*AO$123</f>
        <v>0</v>
      </c>
      <c r="AP35" s="32">
        <f>建設係数!BI35*AP$123</f>
        <v>0</v>
      </c>
      <c r="AQ35" s="32">
        <f>建設係数!BJ35*AQ$123</f>
        <v>0</v>
      </c>
      <c r="AR35" s="32">
        <f>建設係数!BK35*AR$123</f>
        <v>0</v>
      </c>
      <c r="AS35" s="32">
        <f>建設係数!BL35*AS$123</f>
        <v>0</v>
      </c>
      <c r="AT35" s="32">
        <f>建設係数!BM35*AT$123</f>
        <v>0</v>
      </c>
      <c r="AU35" s="32">
        <f>建設係数!BN35*AU$123</f>
        <v>0</v>
      </c>
      <c r="AV35" s="32">
        <f>建設係数!BO35*AV$123</f>
        <v>0</v>
      </c>
      <c r="AW35" s="32">
        <f>建設係数!BP35*AW$123</f>
        <v>0</v>
      </c>
      <c r="AX35" s="32">
        <f>建設係数!BQ35*AX$123</f>
        <v>0</v>
      </c>
      <c r="AY35" s="32">
        <f>建設係数!BR35*AY$123</f>
        <v>0</v>
      </c>
      <c r="AZ35" s="32">
        <f>建設係数!BS35*AZ$123</f>
        <v>0</v>
      </c>
      <c r="BA35" s="32">
        <f>建設係数!BT35*BA$123</f>
        <v>0</v>
      </c>
      <c r="BB35" s="32">
        <f>建設係数!BU35*BB$123</f>
        <v>0</v>
      </c>
      <c r="BC35" s="32">
        <f>建設係数!BV35*BC$123</f>
        <v>0</v>
      </c>
      <c r="BD35" s="32">
        <f>建設係数!BW35*BD$123</f>
        <v>0</v>
      </c>
      <c r="BE35" s="32">
        <f>建設係数!BX35*BE$123</f>
        <v>0</v>
      </c>
      <c r="BF35" s="32">
        <f>建設係数!BY35*BF$123</f>
        <v>0</v>
      </c>
      <c r="BG35" s="32">
        <f>建設係数!BZ35*BG$123</f>
        <v>0</v>
      </c>
      <c r="BH35" s="32">
        <f>建設係数!CA35*BH$123</f>
        <v>0</v>
      </c>
      <c r="BI35" s="32">
        <f>建設係数!CB35*BI$123</f>
        <v>0</v>
      </c>
      <c r="BJ35" s="32">
        <f>建設係数!CC35*BJ$123</f>
        <v>0</v>
      </c>
      <c r="BK35" s="32">
        <f>建設係数!CD35*BK$123</f>
        <v>0</v>
      </c>
      <c r="BL35" s="32">
        <f>建設係数!CE35*BL$123</f>
        <v>0</v>
      </c>
      <c r="BM35" s="32">
        <f>建設係数!CF35*BM$123</f>
        <v>0</v>
      </c>
      <c r="BN35" s="32">
        <f>建設係数!CG35*BN$123</f>
        <v>0</v>
      </c>
      <c r="BO35" s="32">
        <f t="shared" si="3"/>
        <v>0</v>
      </c>
      <c r="BP35" s="35"/>
      <c r="BU35" s="17"/>
      <c r="BV35" s="241">
        <v>22</v>
      </c>
      <c r="BW35" s="30">
        <f t="shared" si="0"/>
        <v>30</v>
      </c>
      <c r="BX35" s="247">
        <v>61</v>
      </c>
      <c r="BY35" s="240" t="s">
        <v>711</v>
      </c>
      <c r="BZ35" s="243">
        <f>SUMIF($BV$6:$BV$112,$BX35,埼玉波及!V$6:V$112)</f>
        <v>0</v>
      </c>
      <c r="CA35" s="244">
        <f>SUMIF($BV$6:$BV$112,$BX35,埼玉波及!W$6:W$112)</f>
        <v>0</v>
      </c>
      <c r="CB35" s="244">
        <f>SUMIF($BV$6:$BV$112,$BX35,埼玉波及!X$6:X$112)</f>
        <v>0</v>
      </c>
      <c r="CC35" s="32">
        <f t="shared" si="4"/>
        <v>0</v>
      </c>
      <c r="CD35" s="454">
        <f t="shared" si="5"/>
        <v>9.3899999999999992E-5</v>
      </c>
      <c r="CE35" s="442"/>
      <c r="CF35" s="30">
        <v>30</v>
      </c>
      <c r="CG35" s="241">
        <f t="shared" si="6"/>
        <v>61</v>
      </c>
      <c r="CH35" s="245" t="str">
        <f t="shared" si="7"/>
        <v>公務</v>
      </c>
      <c r="CI35" s="244">
        <f t="shared" si="8"/>
        <v>0</v>
      </c>
      <c r="CJ35" s="244">
        <f t="shared" si="9"/>
        <v>0</v>
      </c>
      <c r="CK35" s="244">
        <f t="shared" si="10"/>
        <v>0</v>
      </c>
      <c r="CL35" s="244">
        <f t="shared" si="11"/>
        <v>0</v>
      </c>
      <c r="CM35" s="35"/>
      <c r="CN35" s="30">
        <f t="shared" si="1"/>
        <v>30</v>
      </c>
      <c r="CO35" s="456">
        <v>222</v>
      </c>
      <c r="CP35" s="240" t="s">
        <v>29</v>
      </c>
      <c r="CQ35" s="451">
        <f>埼玉波及!V35</f>
        <v>0</v>
      </c>
      <c r="CR35" s="451">
        <f>埼玉波及!W35</f>
        <v>0</v>
      </c>
      <c r="CS35" s="451">
        <f>埼玉波及!X35</f>
        <v>0</v>
      </c>
      <c r="CT35" s="451">
        <f>埼玉波及!Y35</f>
        <v>0</v>
      </c>
      <c r="CU35" s="454">
        <f t="shared" si="12"/>
        <v>7.7799999999999994E-5</v>
      </c>
      <c r="CV35" s="442"/>
      <c r="CW35" s="30">
        <v>30</v>
      </c>
      <c r="CX35" s="89">
        <f t="shared" si="13"/>
        <v>222</v>
      </c>
      <c r="CY35" s="476" t="str">
        <f t="shared" si="14"/>
        <v>ゴム製品</v>
      </c>
      <c r="CZ35" s="453">
        <f t="shared" si="15"/>
        <v>0</v>
      </c>
      <c r="DA35" s="453">
        <f t="shared" si="16"/>
        <v>0</v>
      </c>
      <c r="DB35" s="453">
        <f t="shared" si="17"/>
        <v>0</v>
      </c>
      <c r="DC35" s="244">
        <f t="shared" si="18"/>
        <v>0</v>
      </c>
    </row>
    <row r="36" spans="1:107">
      <c r="A36" s="17"/>
      <c r="B36" s="456">
        <v>231</v>
      </c>
      <c r="C36" s="240" t="s">
        <v>30</v>
      </c>
      <c r="D36" s="32">
        <f>建設係数!W36*D$123</f>
        <v>0</v>
      </c>
      <c r="E36" s="32">
        <f>建設係数!X36*E$123</f>
        <v>0</v>
      </c>
      <c r="F36" s="32">
        <f>建設係数!Y36*F$123</f>
        <v>0</v>
      </c>
      <c r="G36" s="32">
        <f>建設係数!Z36*G$123</f>
        <v>0</v>
      </c>
      <c r="H36" s="32">
        <f>建設係数!AA36*H$123</f>
        <v>0</v>
      </c>
      <c r="I36" s="32">
        <f>建設係数!AB36*I$123</f>
        <v>0</v>
      </c>
      <c r="J36" s="32">
        <f>建設係数!AC36*J$123</f>
        <v>0</v>
      </c>
      <c r="K36" s="32">
        <f>建設係数!AD36*K$123</f>
        <v>0</v>
      </c>
      <c r="L36" s="32">
        <f>建設係数!AE36*L$123</f>
        <v>0</v>
      </c>
      <c r="M36" s="32">
        <f>建設係数!AF36*M$123</f>
        <v>0</v>
      </c>
      <c r="N36" s="32">
        <f>建設係数!AG36*N$123</f>
        <v>0</v>
      </c>
      <c r="O36" s="32">
        <f>建設係数!AH36*O$123</f>
        <v>0</v>
      </c>
      <c r="P36" s="32">
        <f>建設係数!AI36*P$123</f>
        <v>0</v>
      </c>
      <c r="Q36" s="32">
        <f>建設係数!AJ36*Q$123</f>
        <v>0</v>
      </c>
      <c r="R36" s="32">
        <f>建設係数!AK36*R$123</f>
        <v>0</v>
      </c>
      <c r="S36" s="32">
        <f>建設係数!AL36*S$123</f>
        <v>0</v>
      </c>
      <c r="T36" s="32">
        <f>建設係数!AM36*T$123</f>
        <v>0</v>
      </c>
      <c r="U36" s="32">
        <f>建設係数!AN36*U$123</f>
        <v>0</v>
      </c>
      <c r="V36" s="32">
        <f>建設係数!AO36*V$123</f>
        <v>0</v>
      </c>
      <c r="W36" s="32">
        <f>建設係数!AP36*W$123</f>
        <v>0</v>
      </c>
      <c r="X36" s="32">
        <f>建設係数!AQ36*X$123</f>
        <v>0</v>
      </c>
      <c r="Y36" s="32">
        <f>建設係数!AR36*Y$123</f>
        <v>0</v>
      </c>
      <c r="Z36" s="32">
        <f>建設係数!AS36*Z$123</f>
        <v>0</v>
      </c>
      <c r="AA36" s="32">
        <f>建設係数!AT36*AA$123</f>
        <v>0</v>
      </c>
      <c r="AB36" s="32">
        <f>建設係数!AU36*AB$123</f>
        <v>0</v>
      </c>
      <c r="AC36" s="32">
        <f>建設係数!AV36*AC$123</f>
        <v>0</v>
      </c>
      <c r="AD36" s="32">
        <f>建設係数!AW36*AD$123</f>
        <v>0</v>
      </c>
      <c r="AE36" s="32">
        <f>建設係数!AX36*AE$123</f>
        <v>0</v>
      </c>
      <c r="AF36" s="32">
        <f>建設係数!AY36*AF$123</f>
        <v>0</v>
      </c>
      <c r="AG36" s="32">
        <f>建設係数!AZ36*AG$123</f>
        <v>0</v>
      </c>
      <c r="AH36" s="32">
        <f>建設係数!BA36*AH$123</f>
        <v>0</v>
      </c>
      <c r="AI36" s="32">
        <f>建設係数!BB36*AI$123</f>
        <v>0</v>
      </c>
      <c r="AJ36" s="32">
        <f>建設係数!BC36*AJ$123</f>
        <v>0</v>
      </c>
      <c r="AK36" s="32">
        <f>建設係数!BD36*AK$123</f>
        <v>0</v>
      </c>
      <c r="AL36" s="32">
        <f>建設係数!BE36*AL$123</f>
        <v>0</v>
      </c>
      <c r="AM36" s="32">
        <f>建設係数!BF36*AM$123</f>
        <v>0</v>
      </c>
      <c r="AN36" s="32">
        <f>建設係数!BG36*AN$123</f>
        <v>0</v>
      </c>
      <c r="AO36" s="32">
        <f>建設係数!BH36*AO$123</f>
        <v>0</v>
      </c>
      <c r="AP36" s="32">
        <f>建設係数!BI36*AP$123</f>
        <v>0</v>
      </c>
      <c r="AQ36" s="32">
        <f>建設係数!BJ36*AQ$123</f>
        <v>0</v>
      </c>
      <c r="AR36" s="32">
        <f>建設係数!BK36*AR$123</f>
        <v>0</v>
      </c>
      <c r="AS36" s="32">
        <f>建設係数!BL36*AS$123</f>
        <v>0</v>
      </c>
      <c r="AT36" s="32">
        <f>建設係数!BM36*AT$123</f>
        <v>0</v>
      </c>
      <c r="AU36" s="32">
        <f>建設係数!BN36*AU$123</f>
        <v>0</v>
      </c>
      <c r="AV36" s="32">
        <f>建設係数!BO36*AV$123</f>
        <v>0</v>
      </c>
      <c r="AW36" s="32">
        <f>建設係数!BP36*AW$123</f>
        <v>0</v>
      </c>
      <c r="AX36" s="32">
        <f>建設係数!BQ36*AX$123</f>
        <v>0</v>
      </c>
      <c r="AY36" s="32">
        <f>建設係数!BR36*AY$123</f>
        <v>0</v>
      </c>
      <c r="AZ36" s="32">
        <f>建設係数!BS36*AZ$123</f>
        <v>0</v>
      </c>
      <c r="BA36" s="32">
        <f>建設係数!BT36*BA$123</f>
        <v>0</v>
      </c>
      <c r="BB36" s="32">
        <f>建設係数!BU36*BB$123</f>
        <v>0</v>
      </c>
      <c r="BC36" s="32">
        <f>建設係数!BV36*BC$123</f>
        <v>0</v>
      </c>
      <c r="BD36" s="32">
        <f>建設係数!BW36*BD$123</f>
        <v>0</v>
      </c>
      <c r="BE36" s="32">
        <f>建設係数!BX36*BE$123</f>
        <v>0</v>
      </c>
      <c r="BF36" s="32">
        <f>建設係数!BY36*BF$123</f>
        <v>0</v>
      </c>
      <c r="BG36" s="32">
        <f>建設係数!BZ36*BG$123</f>
        <v>0</v>
      </c>
      <c r="BH36" s="32">
        <f>建設係数!CA36*BH$123</f>
        <v>0</v>
      </c>
      <c r="BI36" s="32">
        <f>建設係数!CB36*BI$123</f>
        <v>0</v>
      </c>
      <c r="BJ36" s="32">
        <f>建設係数!CC36*BJ$123</f>
        <v>0</v>
      </c>
      <c r="BK36" s="32">
        <f>建設係数!CD36*BK$123</f>
        <v>0</v>
      </c>
      <c r="BL36" s="32">
        <f>建設係数!CE36*BL$123</f>
        <v>0</v>
      </c>
      <c r="BM36" s="32">
        <f>建設係数!CF36*BM$123</f>
        <v>0</v>
      </c>
      <c r="BN36" s="32">
        <f>建設係数!CG36*BN$123</f>
        <v>0</v>
      </c>
      <c r="BO36" s="32">
        <f t="shared" si="3"/>
        <v>0</v>
      </c>
      <c r="BP36" s="35"/>
      <c r="BU36" s="17"/>
      <c r="BV36" s="241">
        <v>39</v>
      </c>
      <c r="BW36" s="30">
        <f t="shared" si="0"/>
        <v>31</v>
      </c>
      <c r="BX36" s="247">
        <v>63</v>
      </c>
      <c r="BY36" s="240" t="s">
        <v>712</v>
      </c>
      <c r="BZ36" s="243">
        <f>SUMIF($BV$6:$BV$112,$BX36,埼玉波及!V$6:V$112)</f>
        <v>0</v>
      </c>
      <c r="CA36" s="244">
        <f>SUMIF($BV$6:$BV$112,$BX36,埼玉波及!W$6:W$112)</f>
        <v>0</v>
      </c>
      <c r="CB36" s="244">
        <f>SUMIF($BV$6:$BV$112,$BX36,埼玉波及!X$6:X$112)</f>
        <v>0</v>
      </c>
      <c r="CC36" s="32">
        <f t="shared" si="4"/>
        <v>0</v>
      </c>
      <c r="CD36" s="454">
        <f t="shared" si="5"/>
        <v>9.3700000000000001E-5</v>
      </c>
      <c r="CE36" s="442"/>
      <c r="CF36" s="30">
        <v>31</v>
      </c>
      <c r="CG36" s="241">
        <f t="shared" si="6"/>
        <v>63</v>
      </c>
      <c r="CH36" s="245" t="str">
        <f t="shared" si="7"/>
        <v>教育・研究</v>
      </c>
      <c r="CI36" s="244">
        <f t="shared" si="8"/>
        <v>0</v>
      </c>
      <c r="CJ36" s="244">
        <f t="shared" si="9"/>
        <v>0</v>
      </c>
      <c r="CK36" s="244">
        <f t="shared" si="10"/>
        <v>0</v>
      </c>
      <c r="CL36" s="244">
        <f t="shared" si="11"/>
        <v>0</v>
      </c>
      <c r="CM36" s="35"/>
      <c r="CN36" s="30">
        <f t="shared" si="1"/>
        <v>31</v>
      </c>
      <c r="CO36" s="456">
        <v>231</v>
      </c>
      <c r="CP36" s="240" t="s">
        <v>30</v>
      </c>
      <c r="CQ36" s="451">
        <f>埼玉波及!V36</f>
        <v>0</v>
      </c>
      <c r="CR36" s="451">
        <f>埼玉波及!W36</f>
        <v>0</v>
      </c>
      <c r="CS36" s="451">
        <f>埼玉波及!X36</f>
        <v>0</v>
      </c>
      <c r="CT36" s="451">
        <f>埼玉波及!Y36</f>
        <v>0</v>
      </c>
      <c r="CU36" s="454">
        <f t="shared" si="12"/>
        <v>7.6899999999999999E-5</v>
      </c>
      <c r="CV36" s="442"/>
      <c r="CW36" s="30">
        <v>31</v>
      </c>
      <c r="CX36" s="89">
        <f t="shared" si="13"/>
        <v>231</v>
      </c>
      <c r="CY36" s="476" t="str">
        <f t="shared" si="14"/>
        <v>なめし革・革製品・毛皮</v>
      </c>
      <c r="CZ36" s="453">
        <f t="shared" si="15"/>
        <v>0</v>
      </c>
      <c r="DA36" s="453">
        <f t="shared" si="16"/>
        <v>0</v>
      </c>
      <c r="DB36" s="453">
        <f t="shared" si="17"/>
        <v>0</v>
      </c>
      <c r="DC36" s="244">
        <f t="shared" si="18"/>
        <v>0</v>
      </c>
    </row>
    <row r="37" spans="1:107">
      <c r="A37" s="17"/>
      <c r="B37" s="456">
        <v>251</v>
      </c>
      <c r="C37" s="246" t="s">
        <v>31</v>
      </c>
      <c r="D37" s="32">
        <f>建設係数!W37*D$123</f>
        <v>0</v>
      </c>
      <c r="E37" s="32">
        <f>建設係数!X37*E$123</f>
        <v>0</v>
      </c>
      <c r="F37" s="32">
        <f>建設係数!Y37*F$123</f>
        <v>0</v>
      </c>
      <c r="G37" s="32">
        <f>建設係数!Z37*G$123</f>
        <v>0</v>
      </c>
      <c r="H37" s="32">
        <f>建設係数!AA37*H$123</f>
        <v>0</v>
      </c>
      <c r="I37" s="32">
        <f>建設係数!AB37*I$123</f>
        <v>0</v>
      </c>
      <c r="J37" s="32">
        <f>建設係数!AC37*J$123</f>
        <v>0</v>
      </c>
      <c r="K37" s="32">
        <f>建設係数!AD37*K$123</f>
        <v>0</v>
      </c>
      <c r="L37" s="32">
        <f>建設係数!AE37*L$123</f>
        <v>0</v>
      </c>
      <c r="M37" s="32">
        <f>建設係数!AF37*M$123</f>
        <v>0</v>
      </c>
      <c r="N37" s="32">
        <f>建設係数!AG37*N$123</f>
        <v>0</v>
      </c>
      <c r="O37" s="32">
        <f>建設係数!AH37*O$123</f>
        <v>0</v>
      </c>
      <c r="P37" s="32">
        <f>建設係数!AI37*P$123</f>
        <v>0</v>
      </c>
      <c r="Q37" s="32">
        <f>建設係数!AJ37*Q$123</f>
        <v>0</v>
      </c>
      <c r="R37" s="32">
        <f>建設係数!AK37*R$123</f>
        <v>0</v>
      </c>
      <c r="S37" s="32">
        <f>建設係数!AL37*S$123</f>
        <v>0</v>
      </c>
      <c r="T37" s="32">
        <f>建設係数!AM37*T$123</f>
        <v>0</v>
      </c>
      <c r="U37" s="32">
        <f>建設係数!AN37*U$123</f>
        <v>0</v>
      </c>
      <c r="V37" s="32">
        <f>建設係数!AO37*V$123</f>
        <v>0</v>
      </c>
      <c r="W37" s="32">
        <f>建設係数!AP37*W$123</f>
        <v>0</v>
      </c>
      <c r="X37" s="32">
        <f>建設係数!AQ37*X$123</f>
        <v>0</v>
      </c>
      <c r="Y37" s="32">
        <f>建設係数!AR37*Y$123</f>
        <v>0</v>
      </c>
      <c r="Z37" s="32">
        <f>建設係数!AS37*Z$123</f>
        <v>0</v>
      </c>
      <c r="AA37" s="32">
        <f>建設係数!AT37*AA$123</f>
        <v>0</v>
      </c>
      <c r="AB37" s="32">
        <f>建設係数!AU37*AB$123</f>
        <v>0</v>
      </c>
      <c r="AC37" s="32">
        <f>建設係数!AV37*AC$123</f>
        <v>0</v>
      </c>
      <c r="AD37" s="32">
        <f>建設係数!AW37*AD$123</f>
        <v>0</v>
      </c>
      <c r="AE37" s="32">
        <f>建設係数!AX37*AE$123</f>
        <v>0</v>
      </c>
      <c r="AF37" s="32">
        <f>建設係数!AY37*AF$123</f>
        <v>0</v>
      </c>
      <c r="AG37" s="32">
        <f>建設係数!AZ37*AG$123</f>
        <v>0</v>
      </c>
      <c r="AH37" s="32">
        <f>建設係数!BA37*AH$123</f>
        <v>0</v>
      </c>
      <c r="AI37" s="32">
        <f>建設係数!BB37*AI$123</f>
        <v>0</v>
      </c>
      <c r="AJ37" s="32">
        <f>建設係数!BC37*AJ$123</f>
        <v>0</v>
      </c>
      <c r="AK37" s="32">
        <f>建設係数!BD37*AK$123</f>
        <v>0</v>
      </c>
      <c r="AL37" s="32">
        <f>建設係数!BE37*AL$123</f>
        <v>0</v>
      </c>
      <c r="AM37" s="32">
        <f>建設係数!BF37*AM$123</f>
        <v>0</v>
      </c>
      <c r="AN37" s="32">
        <f>建設係数!BG37*AN$123</f>
        <v>0</v>
      </c>
      <c r="AO37" s="32">
        <f>建設係数!BH37*AO$123</f>
        <v>0</v>
      </c>
      <c r="AP37" s="32">
        <f>建設係数!BI37*AP$123</f>
        <v>0</v>
      </c>
      <c r="AQ37" s="32">
        <f>建設係数!BJ37*AQ$123</f>
        <v>0</v>
      </c>
      <c r="AR37" s="32">
        <f>建設係数!BK37*AR$123</f>
        <v>0</v>
      </c>
      <c r="AS37" s="32">
        <f>建設係数!BL37*AS$123</f>
        <v>0</v>
      </c>
      <c r="AT37" s="32">
        <f>建設係数!BM37*AT$123</f>
        <v>0</v>
      </c>
      <c r="AU37" s="32">
        <f>建設係数!BN37*AU$123</f>
        <v>0</v>
      </c>
      <c r="AV37" s="32">
        <f>建設係数!BO37*AV$123</f>
        <v>0</v>
      </c>
      <c r="AW37" s="32">
        <f>建設係数!BP37*AW$123</f>
        <v>0</v>
      </c>
      <c r="AX37" s="32">
        <f>建設係数!BQ37*AX$123</f>
        <v>0</v>
      </c>
      <c r="AY37" s="32">
        <f>建設係数!BR37*AY$123</f>
        <v>0</v>
      </c>
      <c r="AZ37" s="32">
        <f>建設係数!BS37*AZ$123</f>
        <v>0</v>
      </c>
      <c r="BA37" s="32">
        <f>建設係数!BT37*BA$123</f>
        <v>0</v>
      </c>
      <c r="BB37" s="32">
        <f>建設係数!BU37*BB$123</f>
        <v>0</v>
      </c>
      <c r="BC37" s="32">
        <f>建設係数!BV37*BC$123</f>
        <v>0</v>
      </c>
      <c r="BD37" s="32">
        <f>建設係数!BW37*BD$123</f>
        <v>0</v>
      </c>
      <c r="BE37" s="32">
        <f>建設係数!BX37*BE$123</f>
        <v>0</v>
      </c>
      <c r="BF37" s="32">
        <f>建設係数!BY37*BF$123</f>
        <v>0</v>
      </c>
      <c r="BG37" s="32">
        <f>建設係数!BZ37*BG$123</f>
        <v>0</v>
      </c>
      <c r="BH37" s="32">
        <f>建設係数!CA37*BH$123</f>
        <v>0</v>
      </c>
      <c r="BI37" s="32">
        <f>建設係数!CB37*BI$123</f>
        <v>0</v>
      </c>
      <c r="BJ37" s="32">
        <f>建設係数!CC37*BJ$123</f>
        <v>0</v>
      </c>
      <c r="BK37" s="32">
        <f>建設係数!CD37*BK$123</f>
        <v>0</v>
      </c>
      <c r="BL37" s="32">
        <f>建設係数!CE37*BL$123</f>
        <v>0</v>
      </c>
      <c r="BM37" s="32">
        <f>建設係数!CF37*BM$123</f>
        <v>0</v>
      </c>
      <c r="BN37" s="32">
        <f>建設係数!CG37*BN$123</f>
        <v>0</v>
      </c>
      <c r="BO37" s="32">
        <f t="shared" si="3"/>
        <v>0</v>
      </c>
      <c r="BP37" s="35"/>
      <c r="BU37" s="17"/>
      <c r="BV37" s="241">
        <v>25</v>
      </c>
      <c r="BW37" s="30">
        <f t="shared" si="0"/>
        <v>32</v>
      </c>
      <c r="BX37" s="247">
        <v>64</v>
      </c>
      <c r="BY37" s="240" t="s">
        <v>527</v>
      </c>
      <c r="BZ37" s="243">
        <f>SUMIF($BV$6:$BV$112,$BX37,埼玉波及!V$6:V$112)</f>
        <v>0</v>
      </c>
      <c r="CA37" s="244">
        <f>SUMIF($BV$6:$BV$112,$BX37,埼玉波及!W$6:W$112)</f>
        <v>0</v>
      </c>
      <c r="CB37" s="244">
        <f>SUMIF($BV$6:$BV$112,$BX37,埼玉波及!X$6:X$112)</f>
        <v>0</v>
      </c>
      <c r="CC37" s="32">
        <f t="shared" si="4"/>
        <v>0</v>
      </c>
      <c r="CD37" s="454">
        <f t="shared" si="5"/>
        <v>9.3599999999999998E-5</v>
      </c>
      <c r="CE37" s="442"/>
      <c r="CF37" s="30">
        <v>32</v>
      </c>
      <c r="CG37" s="241">
        <f t="shared" si="6"/>
        <v>64</v>
      </c>
      <c r="CH37" s="245" t="str">
        <f t="shared" si="7"/>
        <v>医療・福祉</v>
      </c>
      <c r="CI37" s="244">
        <f t="shared" si="8"/>
        <v>0</v>
      </c>
      <c r="CJ37" s="244">
        <f t="shared" si="9"/>
        <v>0</v>
      </c>
      <c r="CK37" s="244">
        <f t="shared" si="10"/>
        <v>0</v>
      </c>
      <c r="CL37" s="244">
        <f t="shared" si="11"/>
        <v>0</v>
      </c>
      <c r="CM37" s="35"/>
      <c r="CN37" s="30">
        <f t="shared" si="1"/>
        <v>32</v>
      </c>
      <c r="CO37" s="456">
        <v>251</v>
      </c>
      <c r="CP37" s="246" t="s">
        <v>31</v>
      </c>
      <c r="CQ37" s="451">
        <f>埼玉波及!V37</f>
        <v>0</v>
      </c>
      <c r="CR37" s="451">
        <f>埼玉波及!W37</f>
        <v>0</v>
      </c>
      <c r="CS37" s="451">
        <f>埼玉波及!X37</f>
        <v>0</v>
      </c>
      <c r="CT37" s="451">
        <f>埼玉波及!Y37</f>
        <v>0</v>
      </c>
      <c r="CU37" s="454">
        <f t="shared" si="12"/>
        <v>7.4899999999999991E-5</v>
      </c>
      <c r="CV37" s="442"/>
      <c r="CW37" s="30">
        <v>32</v>
      </c>
      <c r="CX37" s="89">
        <f t="shared" si="13"/>
        <v>251</v>
      </c>
      <c r="CY37" s="476" t="str">
        <f t="shared" si="14"/>
        <v>ガラス・ガラス製品</v>
      </c>
      <c r="CZ37" s="453">
        <f t="shared" si="15"/>
        <v>0</v>
      </c>
      <c r="DA37" s="453">
        <f t="shared" si="16"/>
        <v>0</v>
      </c>
      <c r="DB37" s="453">
        <f t="shared" si="17"/>
        <v>0</v>
      </c>
      <c r="DC37" s="244">
        <f t="shared" si="18"/>
        <v>0</v>
      </c>
    </row>
    <row r="38" spans="1:107">
      <c r="A38" s="17"/>
      <c r="B38" s="456">
        <v>252</v>
      </c>
      <c r="C38" s="240" t="s">
        <v>32</v>
      </c>
      <c r="D38" s="32">
        <f>建設係数!W38*D$123</f>
        <v>0</v>
      </c>
      <c r="E38" s="32">
        <f>建設係数!X38*E$123</f>
        <v>0</v>
      </c>
      <c r="F38" s="32">
        <f>建設係数!Y38*F$123</f>
        <v>0</v>
      </c>
      <c r="G38" s="32">
        <f>建設係数!Z38*G$123</f>
        <v>0</v>
      </c>
      <c r="H38" s="32">
        <f>建設係数!AA38*H$123</f>
        <v>0</v>
      </c>
      <c r="I38" s="32">
        <f>建設係数!AB38*I$123</f>
        <v>0</v>
      </c>
      <c r="J38" s="32">
        <f>建設係数!AC38*J$123</f>
        <v>0</v>
      </c>
      <c r="K38" s="32">
        <f>建設係数!AD38*K$123</f>
        <v>0</v>
      </c>
      <c r="L38" s="32">
        <f>建設係数!AE38*L$123</f>
        <v>0</v>
      </c>
      <c r="M38" s="32">
        <f>建設係数!AF38*M$123</f>
        <v>0</v>
      </c>
      <c r="N38" s="32">
        <f>建設係数!AG38*N$123</f>
        <v>0</v>
      </c>
      <c r="O38" s="32">
        <f>建設係数!AH38*O$123</f>
        <v>0</v>
      </c>
      <c r="P38" s="32">
        <f>建設係数!AI38*P$123</f>
        <v>0</v>
      </c>
      <c r="Q38" s="32">
        <f>建設係数!AJ38*Q$123</f>
        <v>0</v>
      </c>
      <c r="R38" s="32">
        <f>建設係数!AK38*R$123</f>
        <v>0</v>
      </c>
      <c r="S38" s="32">
        <f>建設係数!AL38*S$123</f>
        <v>0</v>
      </c>
      <c r="T38" s="32">
        <f>建設係数!AM38*T$123</f>
        <v>0</v>
      </c>
      <c r="U38" s="32">
        <f>建設係数!AN38*U$123</f>
        <v>0</v>
      </c>
      <c r="V38" s="32">
        <f>建設係数!AO38*V$123</f>
        <v>0</v>
      </c>
      <c r="W38" s="32">
        <f>建設係数!AP38*W$123</f>
        <v>0</v>
      </c>
      <c r="X38" s="32">
        <f>建設係数!AQ38*X$123</f>
        <v>0</v>
      </c>
      <c r="Y38" s="32">
        <f>建設係数!AR38*Y$123</f>
        <v>0</v>
      </c>
      <c r="Z38" s="32">
        <f>建設係数!AS38*Z$123</f>
        <v>0</v>
      </c>
      <c r="AA38" s="32">
        <f>建設係数!AT38*AA$123</f>
        <v>0</v>
      </c>
      <c r="AB38" s="32">
        <f>建設係数!AU38*AB$123</f>
        <v>0</v>
      </c>
      <c r="AC38" s="32">
        <f>建設係数!AV38*AC$123</f>
        <v>0</v>
      </c>
      <c r="AD38" s="32">
        <f>建設係数!AW38*AD$123</f>
        <v>0</v>
      </c>
      <c r="AE38" s="32">
        <f>建設係数!AX38*AE$123</f>
        <v>0</v>
      </c>
      <c r="AF38" s="32">
        <f>建設係数!AY38*AF$123</f>
        <v>0</v>
      </c>
      <c r="AG38" s="32">
        <f>建設係数!AZ38*AG$123</f>
        <v>0</v>
      </c>
      <c r="AH38" s="32">
        <f>建設係数!BA38*AH$123</f>
        <v>0</v>
      </c>
      <c r="AI38" s="32">
        <f>建設係数!BB38*AI$123</f>
        <v>0</v>
      </c>
      <c r="AJ38" s="32">
        <f>建設係数!BC38*AJ$123</f>
        <v>0</v>
      </c>
      <c r="AK38" s="32">
        <f>建設係数!BD38*AK$123</f>
        <v>0</v>
      </c>
      <c r="AL38" s="32">
        <f>建設係数!BE38*AL$123</f>
        <v>0</v>
      </c>
      <c r="AM38" s="32">
        <f>建設係数!BF38*AM$123</f>
        <v>0</v>
      </c>
      <c r="AN38" s="32">
        <f>建設係数!BG38*AN$123</f>
        <v>0</v>
      </c>
      <c r="AO38" s="32">
        <f>建設係数!BH38*AO$123</f>
        <v>0</v>
      </c>
      <c r="AP38" s="32">
        <f>建設係数!BI38*AP$123</f>
        <v>0</v>
      </c>
      <c r="AQ38" s="32">
        <f>建設係数!BJ38*AQ$123</f>
        <v>0</v>
      </c>
      <c r="AR38" s="32">
        <f>建設係数!BK38*AR$123</f>
        <v>0</v>
      </c>
      <c r="AS38" s="32">
        <f>建設係数!BL38*AS$123</f>
        <v>0</v>
      </c>
      <c r="AT38" s="32">
        <f>建設係数!BM38*AT$123</f>
        <v>0</v>
      </c>
      <c r="AU38" s="32">
        <f>建設係数!BN38*AU$123</f>
        <v>0</v>
      </c>
      <c r="AV38" s="32">
        <f>建設係数!BO38*AV$123</f>
        <v>0</v>
      </c>
      <c r="AW38" s="32">
        <f>建設係数!BP38*AW$123</f>
        <v>0</v>
      </c>
      <c r="AX38" s="32">
        <f>建設係数!BQ38*AX$123</f>
        <v>0</v>
      </c>
      <c r="AY38" s="32">
        <f>建設係数!BR38*AY$123</f>
        <v>0</v>
      </c>
      <c r="AZ38" s="32">
        <f>建設係数!BS38*AZ$123</f>
        <v>0</v>
      </c>
      <c r="BA38" s="32">
        <f>建設係数!BT38*BA$123</f>
        <v>0</v>
      </c>
      <c r="BB38" s="32">
        <f>建設係数!BU38*BB$123</f>
        <v>0</v>
      </c>
      <c r="BC38" s="32">
        <f>建設係数!BV38*BC$123</f>
        <v>0</v>
      </c>
      <c r="BD38" s="32">
        <f>建設係数!BW38*BD$123</f>
        <v>0</v>
      </c>
      <c r="BE38" s="32">
        <f>建設係数!BX38*BE$123</f>
        <v>0</v>
      </c>
      <c r="BF38" s="32">
        <f>建設係数!BY38*BF$123</f>
        <v>0</v>
      </c>
      <c r="BG38" s="32">
        <f>建設係数!BZ38*BG$123</f>
        <v>0</v>
      </c>
      <c r="BH38" s="32">
        <f>建設係数!CA38*BH$123</f>
        <v>0</v>
      </c>
      <c r="BI38" s="32">
        <f>建設係数!CB38*BI$123</f>
        <v>0</v>
      </c>
      <c r="BJ38" s="32">
        <f>建設係数!CC38*BJ$123</f>
        <v>0</v>
      </c>
      <c r="BK38" s="32">
        <f>建設係数!CD38*BK$123</f>
        <v>0</v>
      </c>
      <c r="BL38" s="32">
        <f>建設係数!CE38*BL$123</f>
        <v>0</v>
      </c>
      <c r="BM38" s="32">
        <f>建設係数!CF38*BM$123</f>
        <v>0</v>
      </c>
      <c r="BN38" s="32">
        <f>建設係数!CG38*BN$123</f>
        <v>0</v>
      </c>
      <c r="BO38" s="32">
        <f t="shared" si="3"/>
        <v>0</v>
      </c>
      <c r="BP38" s="35"/>
      <c r="BU38" s="17"/>
      <c r="BV38" s="241">
        <v>25</v>
      </c>
      <c r="BW38" s="30">
        <f t="shared" si="0"/>
        <v>33</v>
      </c>
      <c r="BX38" s="247">
        <v>65</v>
      </c>
      <c r="BY38" s="240" t="s">
        <v>626</v>
      </c>
      <c r="BZ38" s="243">
        <f>SUMIF($BV$6:$BV$112,$BX38,埼玉波及!V$6:V$112)</f>
        <v>0</v>
      </c>
      <c r="CA38" s="244">
        <f>SUMIF($BV$6:$BV$112,$BX38,埼玉波及!W$6:W$112)</f>
        <v>0</v>
      </c>
      <c r="CB38" s="244">
        <f>SUMIF($BV$6:$BV$112,$BX38,埼玉波及!X$6:X$112)</f>
        <v>0</v>
      </c>
      <c r="CC38" s="32">
        <f t="shared" si="4"/>
        <v>0</v>
      </c>
      <c r="CD38" s="454">
        <f t="shared" si="5"/>
        <v>9.3499999999999996E-5</v>
      </c>
      <c r="CE38" s="442"/>
      <c r="CF38" s="30">
        <v>33</v>
      </c>
      <c r="CG38" s="241">
        <f t="shared" si="6"/>
        <v>65</v>
      </c>
      <c r="CH38" s="245" t="str">
        <f t="shared" si="7"/>
        <v>他に分類されない会員制団体</v>
      </c>
      <c r="CI38" s="244">
        <f t="shared" si="8"/>
        <v>0</v>
      </c>
      <c r="CJ38" s="244">
        <f t="shared" si="9"/>
        <v>0</v>
      </c>
      <c r="CK38" s="244">
        <f t="shared" si="10"/>
        <v>0</v>
      </c>
      <c r="CL38" s="244">
        <f t="shared" si="11"/>
        <v>0</v>
      </c>
      <c r="CM38" s="35"/>
      <c r="CN38" s="30">
        <f t="shared" ref="CN38:CN69" si="22">RANK(CU38,$CU$6:$CU$108,0)</f>
        <v>33</v>
      </c>
      <c r="CO38" s="456">
        <v>252</v>
      </c>
      <c r="CP38" s="240" t="s">
        <v>32</v>
      </c>
      <c r="CQ38" s="451">
        <f>埼玉波及!V38</f>
        <v>0</v>
      </c>
      <c r="CR38" s="451">
        <f>埼玉波及!W38</f>
        <v>0</v>
      </c>
      <c r="CS38" s="451">
        <f>埼玉波及!X38</f>
        <v>0</v>
      </c>
      <c r="CT38" s="451">
        <f>埼玉波及!Y38</f>
        <v>0</v>
      </c>
      <c r="CU38" s="454">
        <f t="shared" si="12"/>
        <v>7.4800000000000002E-5</v>
      </c>
      <c r="CV38" s="442"/>
      <c r="CW38" s="30">
        <v>33</v>
      </c>
      <c r="CX38" s="89">
        <f t="shared" si="13"/>
        <v>252</v>
      </c>
      <c r="CY38" s="476" t="str">
        <f t="shared" si="14"/>
        <v>セメント・セメント製品</v>
      </c>
      <c r="CZ38" s="453">
        <f t="shared" si="15"/>
        <v>0</v>
      </c>
      <c r="DA38" s="453">
        <f t="shared" si="16"/>
        <v>0</v>
      </c>
      <c r="DB38" s="453">
        <f t="shared" si="17"/>
        <v>0</v>
      </c>
      <c r="DC38" s="244">
        <f t="shared" si="18"/>
        <v>0</v>
      </c>
    </row>
    <row r="39" spans="1:107">
      <c r="A39" s="17"/>
      <c r="B39" s="456">
        <v>253</v>
      </c>
      <c r="C39" s="240" t="s">
        <v>33</v>
      </c>
      <c r="D39" s="32">
        <f>建設係数!W39*D$123</f>
        <v>0</v>
      </c>
      <c r="E39" s="32">
        <f>建設係数!X39*E$123</f>
        <v>0</v>
      </c>
      <c r="F39" s="32">
        <f>建設係数!Y39*F$123</f>
        <v>0</v>
      </c>
      <c r="G39" s="32">
        <f>建設係数!Z39*G$123</f>
        <v>0</v>
      </c>
      <c r="H39" s="32">
        <f>建設係数!AA39*H$123</f>
        <v>0</v>
      </c>
      <c r="I39" s="32">
        <f>建設係数!AB39*I$123</f>
        <v>0</v>
      </c>
      <c r="J39" s="32">
        <f>建設係数!AC39*J$123</f>
        <v>0</v>
      </c>
      <c r="K39" s="32">
        <f>建設係数!AD39*K$123</f>
        <v>0</v>
      </c>
      <c r="L39" s="32">
        <f>建設係数!AE39*L$123</f>
        <v>0</v>
      </c>
      <c r="M39" s="32">
        <f>建設係数!AF39*M$123</f>
        <v>0</v>
      </c>
      <c r="N39" s="32">
        <f>建設係数!AG39*N$123</f>
        <v>0</v>
      </c>
      <c r="O39" s="32">
        <f>建設係数!AH39*O$123</f>
        <v>0</v>
      </c>
      <c r="P39" s="32">
        <f>建設係数!AI39*P$123</f>
        <v>0</v>
      </c>
      <c r="Q39" s="32">
        <f>建設係数!AJ39*Q$123</f>
        <v>0</v>
      </c>
      <c r="R39" s="32">
        <f>建設係数!AK39*R$123</f>
        <v>0</v>
      </c>
      <c r="S39" s="32">
        <f>建設係数!AL39*S$123</f>
        <v>0</v>
      </c>
      <c r="T39" s="32">
        <f>建設係数!AM39*T$123</f>
        <v>0</v>
      </c>
      <c r="U39" s="32">
        <f>建設係数!AN39*U$123</f>
        <v>0</v>
      </c>
      <c r="V39" s="32">
        <f>建設係数!AO39*V$123</f>
        <v>0</v>
      </c>
      <c r="W39" s="32">
        <f>建設係数!AP39*W$123</f>
        <v>0</v>
      </c>
      <c r="X39" s="32">
        <f>建設係数!AQ39*X$123</f>
        <v>0</v>
      </c>
      <c r="Y39" s="32">
        <f>建設係数!AR39*Y$123</f>
        <v>0</v>
      </c>
      <c r="Z39" s="32">
        <f>建設係数!AS39*Z$123</f>
        <v>0</v>
      </c>
      <c r="AA39" s="32">
        <f>建設係数!AT39*AA$123</f>
        <v>0</v>
      </c>
      <c r="AB39" s="32">
        <f>建設係数!AU39*AB$123</f>
        <v>0</v>
      </c>
      <c r="AC39" s="32">
        <f>建設係数!AV39*AC$123</f>
        <v>0</v>
      </c>
      <c r="AD39" s="32">
        <f>建設係数!AW39*AD$123</f>
        <v>0</v>
      </c>
      <c r="AE39" s="32">
        <f>建設係数!AX39*AE$123</f>
        <v>0</v>
      </c>
      <c r="AF39" s="32">
        <f>建設係数!AY39*AF$123</f>
        <v>0</v>
      </c>
      <c r="AG39" s="32">
        <f>建設係数!AZ39*AG$123</f>
        <v>0</v>
      </c>
      <c r="AH39" s="32">
        <f>建設係数!BA39*AH$123</f>
        <v>0</v>
      </c>
      <c r="AI39" s="32">
        <f>建設係数!BB39*AI$123</f>
        <v>0</v>
      </c>
      <c r="AJ39" s="32">
        <f>建設係数!BC39*AJ$123</f>
        <v>0</v>
      </c>
      <c r="AK39" s="32">
        <f>建設係数!BD39*AK$123</f>
        <v>0</v>
      </c>
      <c r="AL39" s="32">
        <f>建設係数!BE39*AL$123</f>
        <v>0</v>
      </c>
      <c r="AM39" s="32">
        <f>建設係数!BF39*AM$123</f>
        <v>0</v>
      </c>
      <c r="AN39" s="32">
        <f>建設係数!BG39*AN$123</f>
        <v>0</v>
      </c>
      <c r="AO39" s="32">
        <f>建設係数!BH39*AO$123</f>
        <v>0</v>
      </c>
      <c r="AP39" s="32">
        <f>建設係数!BI39*AP$123</f>
        <v>0</v>
      </c>
      <c r="AQ39" s="32">
        <f>建設係数!BJ39*AQ$123</f>
        <v>0</v>
      </c>
      <c r="AR39" s="32">
        <f>建設係数!BK39*AR$123</f>
        <v>0</v>
      </c>
      <c r="AS39" s="32">
        <f>建設係数!BL39*AS$123</f>
        <v>0</v>
      </c>
      <c r="AT39" s="32">
        <f>建設係数!BM39*AT$123</f>
        <v>0</v>
      </c>
      <c r="AU39" s="32">
        <f>建設係数!BN39*AU$123</f>
        <v>0</v>
      </c>
      <c r="AV39" s="32">
        <f>建設係数!BO39*AV$123</f>
        <v>0</v>
      </c>
      <c r="AW39" s="32">
        <f>建設係数!BP39*AW$123</f>
        <v>0</v>
      </c>
      <c r="AX39" s="32">
        <f>建設係数!BQ39*AX$123</f>
        <v>0</v>
      </c>
      <c r="AY39" s="32">
        <f>建設係数!BR39*AY$123</f>
        <v>0</v>
      </c>
      <c r="AZ39" s="32">
        <f>建設係数!BS39*AZ$123</f>
        <v>0</v>
      </c>
      <c r="BA39" s="32">
        <f>建設係数!BT39*BA$123</f>
        <v>0</v>
      </c>
      <c r="BB39" s="32">
        <f>建設係数!BU39*BB$123</f>
        <v>0</v>
      </c>
      <c r="BC39" s="32">
        <f>建設係数!BV39*BC$123</f>
        <v>0</v>
      </c>
      <c r="BD39" s="32">
        <f>建設係数!BW39*BD$123</f>
        <v>0</v>
      </c>
      <c r="BE39" s="32">
        <f>建設係数!BX39*BE$123</f>
        <v>0</v>
      </c>
      <c r="BF39" s="32">
        <f>建設係数!BY39*BF$123</f>
        <v>0</v>
      </c>
      <c r="BG39" s="32">
        <f>建設係数!BZ39*BG$123</f>
        <v>0</v>
      </c>
      <c r="BH39" s="32">
        <f>建設係数!CA39*BH$123</f>
        <v>0</v>
      </c>
      <c r="BI39" s="32">
        <f>建設係数!CB39*BI$123</f>
        <v>0</v>
      </c>
      <c r="BJ39" s="32">
        <f>建設係数!CC39*BJ$123</f>
        <v>0</v>
      </c>
      <c r="BK39" s="32">
        <f>建設係数!CD39*BK$123</f>
        <v>0</v>
      </c>
      <c r="BL39" s="32">
        <f>建設係数!CE39*BL$123</f>
        <v>0</v>
      </c>
      <c r="BM39" s="32">
        <f>建設係数!CF39*BM$123</f>
        <v>0</v>
      </c>
      <c r="BN39" s="32">
        <f>建設係数!CG39*BN$123</f>
        <v>0</v>
      </c>
      <c r="BO39" s="32">
        <f t="shared" si="3"/>
        <v>0</v>
      </c>
      <c r="BP39" s="35"/>
      <c r="BU39" s="17"/>
      <c r="BV39" s="241">
        <v>25</v>
      </c>
      <c r="BW39" s="30">
        <f t="shared" si="0"/>
        <v>34</v>
      </c>
      <c r="BX39" s="247">
        <v>66</v>
      </c>
      <c r="BY39" s="240" t="s">
        <v>713</v>
      </c>
      <c r="BZ39" s="243">
        <f>SUMIF($BV$6:$BV$112,$BX39,埼玉波及!V$6:V$112)</f>
        <v>0</v>
      </c>
      <c r="CA39" s="244">
        <f>SUMIF($BV$6:$BV$112,$BX39,埼玉波及!W$6:W$112)</f>
        <v>0</v>
      </c>
      <c r="CB39" s="244">
        <f>SUMIF($BV$6:$BV$112,$BX39,埼玉波及!X$6:X$112)</f>
        <v>0</v>
      </c>
      <c r="CC39" s="32">
        <f t="shared" si="4"/>
        <v>0</v>
      </c>
      <c r="CD39" s="454">
        <f t="shared" si="5"/>
        <v>9.3399999999999993E-5</v>
      </c>
      <c r="CE39" s="442"/>
      <c r="CF39" s="249">
        <v>34</v>
      </c>
      <c r="CG39" s="241">
        <f t="shared" si="6"/>
        <v>66</v>
      </c>
      <c r="CH39" s="245" t="str">
        <f t="shared" si="7"/>
        <v>対事業所サービス</v>
      </c>
      <c r="CI39" s="244">
        <f t="shared" si="8"/>
        <v>0</v>
      </c>
      <c r="CJ39" s="244">
        <f t="shared" si="9"/>
        <v>0</v>
      </c>
      <c r="CK39" s="244">
        <f t="shared" si="10"/>
        <v>0</v>
      </c>
      <c r="CL39" s="244">
        <f t="shared" si="11"/>
        <v>0</v>
      </c>
      <c r="CM39" s="35"/>
      <c r="CN39" s="30">
        <f t="shared" si="22"/>
        <v>34</v>
      </c>
      <c r="CO39" s="456">
        <v>253</v>
      </c>
      <c r="CP39" s="240" t="s">
        <v>33</v>
      </c>
      <c r="CQ39" s="451">
        <f>埼玉波及!V39</f>
        <v>0</v>
      </c>
      <c r="CR39" s="451">
        <f>埼玉波及!W39</f>
        <v>0</v>
      </c>
      <c r="CS39" s="451">
        <f>埼玉波及!X39</f>
        <v>0</v>
      </c>
      <c r="CT39" s="451">
        <f>埼玉波及!Y39</f>
        <v>0</v>
      </c>
      <c r="CU39" s="454">
        <f t="shared" si="12"/>
        <v>7.47E-5</v>
      </c>
      <c r="CV39" s="442"/>
      <c r="CW39" s="249">
        <v>34</v>
      </c>
      <c r="CX39" s="89">
        <f t="shared" si="13"/>
        <v>253</v>
      </c>
      <c r="CY39" s="476" t="str">
        <f t="shared" si="14"/>
        <v>陶磁器</v>
      </c>
      <c r="CZ39" s="453">
        <f t="shared" si="15"/>
        <v>0</v>
      </c>
      <c r="DA39" s="453">
        <f t="shared" si="16"/>
        <v>0</v>
      </c>
      <c r="DB39" s="453">
        <f t="shared" si="17"/>
        <v>0</v>
      </c>
      <c r="DC39" s="244">
        <f t="shared" si="18"/>
        <v>0</v>
      </c>
    </row>
    <row r="40" spans="1:107">
      <c r="A40" s="17"/>
      <c r="B40" s="456">
        <v>259</v>
      </c>
      <c r="C40" s="240" t="s">
        <v>34</v>
      </c>
      <c r="D40" s="32">
        <f>建設係数!W40*D$123</f>
        <v>0</v>
      </c>
      <c r="E40" s="32">
        <f>建設係数!X40*E$123</f>
        <v>0</v>
      </c>
      <c r="F40" s="32">
        <f>建設係数!Y40*F$123</f>
        <v>0</v>
      </c>
      <c r="G40" s="32">
        <f>建設係数!Z40*G$123</f>
        <v>0</v>
      </c>
      <c r="H40" s="32">
        <f>建設係数!AA40*H$123</f>
        <v>0</v>
      </c>
      <c r="I40" s="32">
        <f>建設係数!AB40*I$123</f>
        <v>0</v>
      </c>
      <c r="J40" s="32">
        <f>建設係数!AC40*J$123</f>
        <v>0</v>
      </c>
      <c r="K40" s="32">
        <f>建設係数!AD40*K$123</f>
        <v>0</v>
      </c>
      <c r="L40" s="32">
        <f>建設係数!AE40*L$123</f>
        <v>0</v>
      </c>
      <c r="M40" s="32">
        <f>建設係数!AF40*M$123</f>
        <v>0</v>
      </c>
      <c r="N40" s="32">
        <f>建設係数!AG40*N$123</f>
        <v>0</v>
      </c>
      <c r="O40" s="32">
        <f>建設係数!AH40*O$123</f>
        <v>0</v>
      </c>
      <c r="P40" s="32">
        <f>建設係数!AI40*P$123</f>
        <v>0</v>
      </c>
      <c r="Q40" s="32">
        <f>建設係数!AJ40*Q$123</f>
        <v>0</v>
      </c>
      <c r="R40" s="32">
        <f>建設係数!AK40*R$123</f>
        <v>0</v>
      </c>
      <c r="S40" s="32">
        <f>建設係数!AL40*S$123</f>
        <v>0</v>
      </c>
      <c r="T40" s="32">
        <f>建設係数!AM40*T$123</f>
        <v>0</v>
      </c>
      <c r="U40" s="32">
        <f>建設係数!AN40*U$123</f>
        <v>0</v>
      </c>
      <c r="V40" s="32">
        <f>建設係数!AO40*V$123</f>
        <v>0</v>
      </c>
      <c r="W40" s="32">
        <f>建設係数!AP40*W$123</f>
        <v>0</v>
      </c>
      <c r="X40" s="32">
        <f>建設係数!AQ40*X$123</f>
        <v>0</v>
      </c>
      <c r="Y40" s="32">
        <f>建設係数!AR40*Y$123</f>
        <v>0</v>
      </c>
      <c r="Z40" s="32">
        <f>建設係数!AS40*Z$123</f>
        <v>0</v>
      </c>
      <c r="AA40" s="32">
        <f>建設係数!AT40*AA$123</f>
        <v>0</v>
      </c>
      <c r="AB40" s="32">
        <f>建設係数!AU40*AB$123</f>
        <v>0</v>
      </c>
      <c r="AC40" s="32">
        <f>建設係数!AV40*AC$123</f>
        <v>0</v>
      </c>
      <c r="AD40" s="32">
        <f>建設係数!AW40*AD$123</f>
        <v>0</v>
      </c>
      <c r="AE40" s="32">
        <f>建設係数!AX40*AE$123</f>
        <v>0</v>
      </c>
      <c r="AF40" s="32">
        <f>建設係数!AY40*AF$123</f>
        <v>0</v>
      </c>
      <c r="AG40" s="32">
        <f>建設係数!AZ40*AG$123</f>
        <v>0</v>
      </c>
      <c r="AH40" s="32">
        <f>建設係数!BA40*AH$123</f>
        <v>0</v>
      </c>
      <c r="AI40" s="32">
        <f>建設係数!BB40*AI$123</f>
        <v>0</v>
      </c>
      <c r="AJ40" s="32">
        <f>建設係数!BC40*AJ$123</f>
        <v>0</v>
      </c>
      <c r="AK40" s="32">
        <f>建設係数!BD40*AK$123</f>
        <v>0</v>
      </c>
      <c r="AL40" s="32">
        <f>建設係数!BE40*AL$123</f>
        <v>0</v>
      </c>
      <c r="AM40" s="32">
        <f>建設係数!BF40*AM$123</f>
        <v>0</v>
      </c>
      <c r="AN40" s="32">
        <f>建設係数!BG40*AN$123</f>
        <v>0</v>
      </c>
      <c r="AO40" s="32">
        <f>建設係数!BH40*AO$123</f>
        <v>0</v>
      </c>
      <c r="AP40" s="32">
        <f>建設係数!BI40*AP$123</f>
        <v>0</v>
      </c>
      <c r="AQ40" s="32">
        <f>建設係数!BJ40*AQ$123</f>
        <v>0</v>
      </c>
      <c r="AR40" s="32">
        <f>建設係数!BK40*AR$123</f>
        <v>0</v>
      </c>
      <c r="AS40" s="32">
        <f>建設係数!BL40*AS$123</f>
        <v>0</v>
      </c>
      <c r="AT40" s="32">
        <f>建設係数!BM40*AT$123</f>
        <v>0</v>
      </c>
      <c r="AU40" s="32">
        <f>建設係数!BN40*AU$123</f>
        <v>0</v>
      </c>
      <c r="AV40" s="32">
        <f>建設係数!BO40*AV$123</f>
        <v>0</v>
      </c>
      <c r="AW40" s="32">
        <f>建設係数!BP40*AW$123</f>
        <v>0</v>
      </c>
      <c r="AX40" s="32">
        <f>建設係数!BQ40*AX$123</f>
        <v>0</v>
      </c>
      <c r="AY40" s="32">
        <f>建設係数!BR40*AY$123</f>
        <v>0</v>
      </c>
      <c r="AZ40" s="32">
        <f>建設係数!BS40*AZ$123</f>
        <v>0</v>
      </c>
      <c r="BA40" s="32">
        <f>建設係数!BT40*BA$123</f>
        <v>0</v>
      </c>
      <c r="BB40" s="32">
        <f>建設係数!BU40*BB$123</f>
        <v>0</v>
      </c>
      <c r="BC40" s="32">
        <f>建設係数!BV40*BC$123</f>
        <v>0</v>
      </c>
      <c r="BD40" s="32">
        <f>建設係数!BW40*BD$123</f>
        <v>0</v>
      </c>
      <c r="BE40" s="32">
        <f>建設係数!BX40*BE$123</f>
        <v>0</v>
      </c>
      <c r="BF40" s="32">
        <f>建設係数!BY40*BF$123</f>
        <v>0</v>
      </c>
      <c r="BG40" s="32">
        <f>建設係数!BZ40*BG$123</f>
        <v>0</v>
      </c>
      <c r="BH40" s="32">
        <f>建設係数!CA40*BH$123</f>
        <v>0</v>
      </c>
      <c r="BI40" s="32">
        <f>建設係数!CB40*BI$123</f>
        <v>0</v>
      </c>
      <c r="BJ40" s="32">
        <f>建設係数!CC40*BJ$123</f>
        <v>0</v>
      </c>
      <c r="BK40" s="32">
        <f>建設係数!CD40*BK$123</f>
        <v>0</v>
      </c>
      <c r="BL40" s="32">
        <f>建設係数!CE40*BL$123</f>
        <v>0</v>
      </c>
      <c r="BM40" s="32">
        <f>建設係数!CF40*BM$123</f>
        <v>0</v>
      </c>
      <c r="BN40" s="32">
        <f>建設係数!CG40*BN$123</f>
        <v>0</v>
      </c>
      <c r="BO40" s="32">
        <f t="shared" si="3"/>
        <v>0</v>
      </c>
      <c r="BP40" s="35"/>
      <c r="BU40" s="17"/>
      <c r="BV40" s="241">
        <v>25</v>
      </c>
      <c r="BW40" s="249">
        <f t="shared" si="0"/>
        <v>35</v>
      </c>
      <c r="BX40" s="247">
        <v>67</v>
      </c>
      <c r="BY40" s="240" t="s">
        <v>528</v>
      </c>
      <c r="BZ40" s="243">
        <f>SUMIF($BV$6:$BV$112,$BX40,埼玉波及!V$6:V$112)</f>
        <v>0</v>
      </c>
      <c r="CA40" s="244">
        <f>SUMIF($BV$6:$BV$112,$BX40,埼玉波及!W$6:W$112)</f>
        <v>0</v>
      </c>
      <c r="CB40" s="244">
        <f>SUMIF($BV$6:$BV$112,$BX40,埼玉波及!X$6:X$112)</f>
        <v>0</v>
      </c>
      <c r="CC40" s="32">
        <f t="shared" si="4"/>
        <v>0</v>
      </c>
      <c r="CD40" s="454">
        <f t="shared" si="5"/>
        <v>9.3299999999999991E-5</v>
      </c>
      <c r="CE40" s="442"/>
      <c r="CF40" s="249">
        <v>35</v>
      </c>
      <c r="CG40" s="241">
        <f t="shared" si="6"/>
        <v>67</v>
      </c>
      <c r="CH40" s="245" t="str">
        <f t="shared" si="7"/>
        <v>対個人サービス</v>
      </c>
      <c r="CI40" s="244">
        <f t="shared" si="8"/>
        <v>0</v>
      </c>
      <c r="CJ40" s="244">
        <f t="shared" si="9"/>
        <v>0</v>
      </c>
      <c r="CK40" s="244">
        <f t="shared" si="10"/>
        <v>0</v>
      </c>
      <c r="CL40" s="244">
        <f t="shared" si="11"/>
        <v>0</v>
      </c>
      <c r="CM40" s="35"/>
      <c r="CN40" s="30">
        <f t="shared" si="22"/>
        <v>35</v>
      </c>
      <c r="CO40" s="456">
        <v>259</v>
      </c>
      <c r="CP40" s="240" t="s">
        <v>34</v>
      </c>
      <c r="CQ40" s="451">
        <f>埼玉波及!V40</f>
        <v>0</v>
      </c>
      <c r="CR40" s="451">
        <f>埼玉波及!W40</f>
        <v>0</v>
      </c>
      <c r="CS40" s="451">
        <f>埼玉波及!X40</f>
        <v>0</v>
      </c>
      <c r="CT40" s="451">
        <f>埼玉波及!Y40</f>
        <v>0</v>
      </c>
      <c r="CU40" s="454">
        <f t="shared" si="12"/>
        <v>7.4099999999999999E-5</v>
      </c>
      <c r="CV40" s="442"/>
      <c r="CW40" s="249">
        <v>35</v>
      </c>
      <c r="CX40" s="89">
        <f t="shared" si="13"/>
        <v>259</v>
      </c>
      <c r="CY40" s="476" t="str">
        <f t="shared" si="14"/>
        <v>その他の窯業・土石製品</v>
      </c>
      <c r="CZ40" s="453">
        <f t="shared" si="15"/>
        <v>0</v>
      </c>
      <c r="DA40" s="453">
        <f t="shared" si="16"/>
        <v>0</v>
      </c>
      <c r="DB40" s="453">
        <f t="shared" si="17"/>
        <v>0</v>
      </c>
      <c r="DC40" s="244">
        <f t="shared" si="18"/>
        <v>0</v>
      </c>
    </row>
    <row r="41" spans="1:107">
      <c r="A41" s="17"/>
      <c r="B41" s="456">
        <v>261</v>
      </c>
      <c r="C41" s="246" t="s">
        <v>35</v>
      </c>
      <c r="D41" s="32">
        <f>建設係数!W41*D$123</f>
        <v>0</v>
      </c>
      <c r="E41" s="32">
        <f>建設係数!X41*E$123</f>
        <v>0</v>
      </c>
      <c r="F41" s="32">
        <f>建設係数!Y41*F$123</f>
        <v>0</v>
      </c>
      <c r="G41" s="32">
        <f>建設係数!Z41*G$123</f>
        <v>0</v>
      </c>
      <c r="H41" s="32">
        <f>建設係数!AA41*H$123</f>
        <v>0</v>
      </c>
      <c r="I41" s="32">
        <f>建設係数!AB41*I$123</f>
        <v>0</v>
      </c>
      <c r="J41" s="32">
        <f>建設係数!AC41*J$123</f>
        <v>0</v>
      </c>
      <c r="K41" s="32">
        <f>建設係数!AD41*K$123</f>
        <v>0</v>
      </c>
      <c r="L41" s="32">
        <f>建設係数!AE41*L$123</f>
        <v>0</v>
      </c>
      <c r="M41" s="32">
        <f>建設係数!AF41*M$123</f>
        <v>0</v>
      </c>
      <c r="N41" s="32">
        <f>建設係数!AG41*N$123</f>
        <v>0</v>
      </c>
      <c r="O41" s="32">
        <f>建設係数!AH41*O$123</f>
        <v>0</v>
      </c>
      <c r="P41" s="32">
        <f>建設係数!AI41*P$123</f>
        <v>0</v>
      </c>
      <c r="Q41" s="32">
        <f>建設係数!AJ41*Q$123</f>
        <v>0</v>
      </c>
      <c r="R41" s="32">
        <f>建設係数!AK41*R$123</f>
        <v>0</v>
      </c>
      <c r="S41" s="32">
        <f>建設係数!AL41*S$123</f>
        <v>0</v>
      </c>
      <c r="T41" s="32">
        <f>建設係数!AM41*T$123</f>
        <v>0</v>
      </c>
      <c r="U41" s="32">
        <f>建設係数!AN41*U$123</f>
        <v>0</v>
      </c>
      <c r="V41" s="32">
        <f>建設係数!AO41*V$123</f>
        <v>0</v>
      </c>
      <c r="W41" s="32">
        <f>建設係数!AP41*W$123</f>
        <v>0</v>
      </c>
      <c r="X41" s="32">
        <f>建設係数!AQ41*X$123</f>
        <v>0</v>
      </c>
      <c r="Y41" s="32">
        <f>建設係数!AR41*Y$123</f>
        <v>0</v>
      </c>
      <c r="Z41" s="32">
        <f>建設係数!AS41*Z$123</f>
        <v>0</v>
      </c>
      <c r="AA41" s="32">
        <f>建設係数!AT41*AA$123</f>
        <v>0</v>
      </c>
      <c r="AB41" s="32">
        <f>建設係数!AU41*AB$123</f>
        <v>0</v>
      </c>
      <c r="AC41" s="32">
        <f>建設係数!AV41*AC$123</f>
        <v>0</v>
      </c>
      <c r="AD41" s="32">
        <f>建設係数!AW41*AD$123</f>
        <v>0</v>
      </c>
      <c r="AE41" s="32">
        <f>建設係数!AX41*AE$123</f>
        <v>0</v>
      </c>
      <c r="AF41" s="32">
        <f>建設係数!AY41*AF$123</f>
        <v>0</v>
      </c>
      <c r="AG41" s="32">
        <f>建設係数!AZ41*AG$123</f>
        <v>0</v>
      </c>
      <c r="AH41" s="32">
        <f>建設係数!BA41*AH$123</f>
        <v>0</v>
      </c>
      <c r="AI41" s="32">
        <f>建設係数!BB41*AI$123</f>
        <v>0</v>
      </c>
      <c r="AJ41" s="32">
        <f>建設係数!BC41*AJ$123</f>
        <v>0</v>
      </c>
      <c r="AK41" s="32">
        <f>建設係数!BD41*AK$123</f>
        <v>0</v>
      </c>
      <c r="AL41" s="32">
        <f>建設係数!BE41*AL$123</f>
        <v>0</v>
      </c>
      <c r="AM41" s="32">
        <f>建設係数!BF41*AM$123</f>
        <v>0</v>
      </c>
      <c r="AN41" s="32">
        <f>建設係数!BG41*AN$123</f>
        <v>0</v>
      </c>
      <c r="AO41" s="32">
        <f>建設係数!BH41*AO$123</f>
        <v>0</v>
      </c>
      <c r="AP41" s="32">
        <f>建設係数!BI41*AP$123</f>
        <v>0</v>
      </c>
      <c r="AQ41" s="32">
        <f>建設係数!BJ41*AQ$123</f>
        <v>0</v>
      </c>
      <c r="AR41" s="32">
        <f>建設係数!BK41*AR$123</f>
        <v>0</v>
      </c>
      <c r="AS41" s="32">
        <f>建設係数!BL41*AS$123</f>
        <v>0</v>
      </c>
      <c r="AT41" s="32">
        <f>建設係数!BM41*AT$123</f>
        <v>0</v>
      </c>
      <c r="AU41" s="32">
        <f>建設係数!BN41*AU$123</f>
        <v>0</v>
      </c>
      <c r="AV41" s="32">
        <f>建設係数!BO41*AV$123</f>
        <v>0</v>
      </c>
      <c r="AW41" s="32">
        <f>建設係数!BP41*AW$123</f>
        <v>0</v>
      </c>
      <c r="AX41" s="32">
        <f>建設係数!BQ41*AX$123</f>
        <v>0</v>
      </c>
      <c r="AY41" s="32">
        <f>建設係数!BR41*AY$123</f>
        <v>0</v>
      </c>
      <c r="AZ41" s="32">
        <f>建設係数!BS41*AZ$123</f>
        <v>0</v>
      </c>
      <c r="BA41" s="32">
        <f>建設係数!BT41*BA$123</f>
        <v>0</v>
      </c>
      <c r="BB41" s="32">
        <f>建設係数!BU41*BB$123</f>
        <v>0</v>
      </c>
      <c r="BC41" s="32">
        <f>建設係数!BV41*BC$123</f>
        <v>0</v>
      </c>
      <c r="BD41" s="32">
        <f>建設係数!BW41*BD$123</f>
        <v>0</v>
      </c>
      <c r="BE41" s="32">
        <f>建設係数!BX41*BE$123</f>
        <v>0</v>
      </c>
      <c r="BF41" s="32">
        <f>建設係数!BY41*BF$123</f>
        <v>0</v>
      </c>
      <c r="BG41" s="32">
        <f>建設係数!BZ41*BG$123</f>
        <v>0</v>
      </c>
      <c r="BH41" s="32">
        <f>建設係数!CA41*BH$123</f>
        <v>0</v>
      </c>
      <c r="BI41" s="32">
        <f>建設係数!CB41*BI$123</f>
        <v>0</v>
      </c>
      <c r="BJ41" s="32">
        <f>建設係数!CC41*BJ$123</f>
        <v>0</v>
      </c>
      <c r="BK41" s="32">
        <f>建設係数!CD41*BK$123</f>
        <v>0</v>
      </c>
      <c r="BL41" s="32">
        <f>建設係数!CE41*BL$123</f>
        <v>0</v>
      </c>
      <c r="BM41" s="32">
        <f>建設係数!CF41*BM$123</f>
        <v>0</v>
      </c>
      <c r="BN41" s="32">
        <f>建設係数!CG41*BN$123</f>
        <v>0</v>
      </c>
      <c r="BO41" s="32">
        <f t="shared" si="3"/>
        <v>0</v>
      </c>
      <c r="BP41" s="35"/>
      <c r="BU41" s="17"/>
      <c r="BV41" s="241">
        <v>26</v>
      </c>
      <c r="BW41" s="447"/>
      <c r="BX41" s="247">
        <v>68</v>
      </c>
      <c r="BY41" s="240" t="s">
        <v>504</v>
      </c>
      <c r="BZ41" s="243">
        <f>SUMIF($BV$6:$BV$112,$BX41,埼玉波及!V$6:V$112)</f>
        <v>0</v>
      </c>
      <c r="CA41" s="244">
        <f>SUMIF($BV$6:$BV$112,$BX41,埼玉波及!W$6:W$112)</f>
        <v>0</v>
      </c>
      <c r="CB41" s="244">
        <f>SUMIF($BV$6:$BV$112,$BX41,埼玉波及!X$6:X$112)</f>
        <v>0</v>
      </c>
      <c r="CC41" s="32">
        <f t="shared" si="4"/>
        <v>0</v>
      </c>
      <c r="CD41" s="29"/>
      <c r="CE41" s="442"/>
      <c r="CF41" s="449"/>
      <c r="CG41" s="247">
        <v>68</v>
      </c>
      <c r="CH41" s="240" t="s">
        <v>504</v>
      </c>
      <c r="CI41" s="244">
        <f>BZ41</f>
        <v>0</v>
      </c>
      <c r="CJ41" s="244">
        <f t="shared" ref="CJ41:CJ44" si="23">CA41</f>
        <v>0</v>
      </c>
      <c r="CK41" s="244">
        <f t="shared" ref="CK41:CK44" si="24">CB41</f>
        <v>0</v>
      </c>
      <c r="CL41" s="244">
        <f t="shared" ref="CL41:CL44" si="25">CC41</f>
        <v>0</v>
      </c>
      <c r="CM41" s="35"/>
      <c r="CN41" s="30">
        <f t="shared" si="22"/>
        <v>36</v>
      </c>
      <c r="CO41" s="456">
        <v>261</v>
      </c>
      <c r="CP41" s="246" t="s">
        <v>35</v>
      </c>
      <c r="CQ41" s="451">
        <f>埼玉波及!V41</f>
        <v>0</v>
      </c>
      <c r="CR41" s="451">
        <f>埼玉波及!W41</f>
        <v>0</v>
      </c>
      <c r="CS41" s="451">
        <f>埼玉波及!X41</f>
        <v>0</v>
      </c>
      <c r="CT41" s="451">
        <f>埼玉波及!Y41</f>
        <v>0</v>
      </c>
      <c r="CU41" s="454">
        <f t="shared" si="12"/>
        <v>7.3899999999999994E-5</v>
      </c>
      <c r="CV41" s="442"/>
      <c r="CW41" s="249">
        <v>36</v>
      </c>
      <c r="CX41" s="89">
        <f t="shared" si="13"/>
        <v>261</v>
      </c>
      <c r="CY41" s="476" t="str">
        <f t="shared" si="14"/>
        <v>銑鉄・粗鋼</v>
      </c>
      <c r="CZ41" s="453">
        <f t="shared" si="15"/>
        <v>0</v>
      </c>
      <c r="DA41" s="453">
        <f t="shared" si="16"/>
        <v>0</v>
      </c>
      <c r="DB41" s="453">
        <f t="shared" si="17"/>
        <v>0</v>
      </c>
      <c r="DC41" s="244">
        <f t="shared" si="18"/>
        <v>0</v>
      </c>
    </row>
    <row r="42" spans="1:107">
      <c r="A42" s="17"/>
      <c r="B42" s="456">
        <v>262</v>
      </c>
      <c r="C42" s="240" t="s">
        <v>36</v>
      </c>
      <c r="D42" s="32">
        <f>建設係数!W42*D$123</f>
        <v>0</v>
      </c>
      <c r="E42" s="32">
        <f>建設係数!X42*E$123</f>
        <v>0</v>
      </c>
      <c r="F42" s="32">
        <f>建設係数!Y42*F$123</f>
        <v>0</v>
      </c>
      <c r="G42" s="32">
        <f>建設係数!Z42*G$123</f>
        <v>0</v>
      </c>
      <c r="H42" s="32">
        <f>建設係数!AA42*H$123</f>
        <v>0</v>
      </c>
      <c r="I42" s="32">
        <f>建設係数!AB42*I$123</f>
        <v>0</v>
      </c>
      <c r="J42" s="32">
        <f>建設係数!AC42*J$123</f>
        <v>0</v>
      </c>
      <c r="K42" s="32">
        <f>建設係数!AD42*K$123</f>
        <v>0</v>
      </c>
      <c r="L42" s="32">
        <f>建設係数!AE42*L$123</f>
        <v>0</v>
      </c>
      <c r="M42" s="32">
        <f>建設係数!AF42*M$123</f>
        <v>0</v>
      </c>
      <c r="N42" s="32">
        <f>建設係数!AG42*N$123</f>
        <v>0</v>
      </c>
      <c r="O42" s="32">
        <f>建設係数!AH42*O$123</f>
        <v>0</v>
      </c>
      <c r="P42" s="32">
        <f>建設係数!AI42*P$123</f>
        <v>0</v>
      </c>
      <c r="Q42" s="32">
        <f>建設係数!AJ42*Q$123</f>
        <v>0</v>
      </c>
      <c r="R42" s="32">
        <f>建設係数!AK42*R$123</f>
        <v>0</v>
      </c>
      <c r="S42" s="32">
        <f>建設係数!AL42*S$123</f>
        <v>0</v>
      </c>
      <c r="T42" s="32">
        <f>建設係数!AM42*T$123</f>
        <v>0</v>
      </c>
      <c r="U42" s="32">
        <f>建設係数!AN42*U$123</f>
        <v>0</v>
      </c>
      <c r="V42" s="32">
        <f>建設係数!AO42*V$123</f>
        <v>0</v>
      </c>
      <c r="W42" s="32">
        <f>建設係数!AP42*W$123</f>
        <v>0</v>
      </c>
      <c r="X42" s="32">
        <f>建設係数!AQ42*X$123</f>
        <v>0</v>
      </c>
      <c r="Y42" s="32">
        <f>建設係数!AR42*Y$123</f>
        <v>0</v>
      </c>
      <c r="Z42" s="32">
        <f>建設係数!AS42*Z$123</f>
        <v>0</v>
      </c>
      <c r="AA42" s="32">
        <f>建設係数!AT42*AA$123</f>
        <v>0</v>
      </c>
      <c r="AB42" s="32">
        <f>建設係数!AU42*AB$123</f>
        <v>0</v>
      </c>
      <c r="AC42" s="32">
        <f>建設係数!AV42*AC$123</f>
        <v>0</v>
      </c>
      <c r="AD42" s="32">
        <f>建設係数!AW42*AD$123</f>
        <v>0</v>
      </c>
      <c r="AE42" s="32">
        <f>建設係数!AX42*AE$123</f>
        <v>0</v>
      </c>
      <c r="AF42" s="32">
        <f>建設係数!AY42*AF$123</f>
        <v>0</v>
      </c>
      <c r="AG42" s="32">
        <f>建設係数!AZ42*AG$123</f>
        <v>0</v>
      </c>
      <c r="AH42" s="32">
        <f>建設係数!BA42*AH$123</f>
        <v>0</v>
      </c>
      <c r="AI42" s="32">
        <f>建設係数!BB42*AI$123</f>
        <v>0</v>
      </c>
      <c r="AJ42" s="32">
        <f>建設係数!BC42*AJ$123</f>
        <v>0</v>
      </c>
      <c r="AK42" s="32">
        <f>建設係数!BD42*AK$123</f>
        <v>0</v>
      </c>
      <c r="AL42" s="32">
        <f>建設係数!BE42*AL$123</f>
        <v>0</v>
      </c>
      <c r="AM42" s="32">
        <f>建設係数!BF42*AM$123</f>
        <v>0</v>
      </c>
      <c r="AN42" s="32">
        <f>建設係数!BG42*AN$123</f>
        <v>0</v>
      </c>
      <c r="AO42" s="32">
        <f>建設係数!BH42*AO$123</f>
        <v>0</v>
      </c>
      <c r="AP42" s="32">
        <f>建設係数!BI42*AP$123</f>
        <v>0</v>
      </c>
      <c r="AQ42" s="32">
        <f>建設係数!BJ42*AQ$123</f>
        <v>0</v>
      </c>
      <c r="AR42" s="32">
        <f>建設係数!BK42*AR$123</f>
        <v>0</v>
      </c>
      <c r="AS42" s="32">
        <f>建設係数!BL42*AS$123</f>
        <v>0</v>
      </c>
      <c r="AT42" s="32">
        <f>建設係数!BM42*AT$123</f>
        <v>0</v>
      </c>
      <c r="AU42" s="32">
        <f>建設係数!BN42*AU$123</f>
        <v>0</v>
      </c>
      <c r="AV42" s="32">
        <f>建設係数!BO42*AV$123</f>
        <v>0</v>
      </c>
      <c r="AW42" s="32">
        <f>建設係数!BP42*AW$123</f>
        <v>0</v>
      </c>
      <c r="AX42" s="32">
        <f>建設係数!BQ42*AX$123</f>
        <v>0</v>
      </c>
      <c r="AY42" s="32">
        <f>建設係数!BR42*AY$123</f>
        <v>0</v>
      </c>
      <c r="AZ42" s="32">
        <f>建設係数!BS42*AZ$123</f>
        <v>0</v>
      </c>
      <c r="BA42" s="32">
        <f>建設係数!BT42*BA$123</f>
        <v>0</v>
      </c>
      <c r="BB42" s="32">
        <f>建設係数!BU42*BB$123</f>
        <v>0</v>
      </c>
      <c r="BC42" s="32">
        <f>建設係数!BV42*BC$123</f>
        <v>0</v>
      </c>
      <c r="BD42" s="32">
        <f>建設係数!BW42*BD$123</f>
        <v>0</v>
      </c>
      <c r="BE42" s="32">
        <f>建設係数!BX42*BE$123</f>
        <v>0</v>
      </c>
      <c r="BF42" s="32">
        <f>建設係数!BY42*BF$123</f>
        <v>0</v>
      </c>
      <c r="BG42" s="32">
        <f>建設係数!BZ42*BG$123</f>
        <v>0</v>
      </c>
      <c r="BH42" s="32">
        <f>建設係数!CA42*BH$123</f>
        <v>0</v>
      </c>
      <c r="BI42" s="32">
        <f>建設係数!CB42*BI$123</f>
        <v>0</v>
      </c>
      <c r="BJ42" s="32">
        <f>建設係数!CC42*BJ$123</f>
        <v>0</v>
      </c>
      <c r="BK42" s="32">
        <f>建設係数!CD42*BK$123</f>
        <v>0</v>
      </c>
      <c r="BL42" s="32">
        <f>建設係数!CE42*BL$123</f>
        <v>0</v>
      </c>
      <c r="BM42" s="32">
        <f>建設係数!CF42*BM$123</f>
        <v>0</v>
      </c>
      <c r="BN42" s="32">
        <f>建設係数!CG42*BN$123</f>
        <v>0</v>
      </c>
      <c r="BO42" s="32">
        <f t="shared" si="3"/>
        <v>0</v>
      </c>
      <c r="BP42" s="35"/>
      <c r="BU42" s="17"/>
      <c r="BV42" s="241">
        <v>26</v>
      </c>
      <c r="BW42" s="448"/>
      <c r="BX42" s="443">
        <v>69</v>
      </c>
      <c r="BY42" s="444" t="s">
        <v>505</v>
      </c>
      <c r="BZ42" s="445">
        <f>SUMIF($BV$6:$BV$112,$BX42,埼玉波及!V$6:V$112)</f>
        <v>0</v>
      </c>
      <c r="CA42" s="251">
        <f>SUMIF($BV$6:$BV$112,$BX42,埼玉波及!W$6:W$112)</f>
        <v>0</v>
      </c>
      <c r="CB42" s="251">
        <f>SUMIF($BV$6:$BV$112,$BX42,埼玉波及!X$6:X$112)</f>
        <v>0</v>
      </c>
      <c r="CC42" s="283">
        <f t="shared" si="4"/>
        <v>0</v>
      </c>
      <c r="CD42" s="29"/>
      <c r="CE42" s="442"/>
      <c r="CF42" s="450"/>
      <c r="CG42" s="443">
        <v>69</v>
      </c>
      <c r="CH42" s="444" t="s">
        <v>505</v>
      </c>
      <c r="CI42" s="251">
        <f t="shared" ref="CI42:CI44" si="26">BZ42</f>
        <v>0</v>
      </c>
      <c r="CJ42" s="251">
        <f t="shared" si="23"/>
        <v>0</v>
      </c>
      <c r="CK42" s="251">
        <f t="shared" si="24"/>
        <v>0</v>
      </c>
      <c r="CL42" s="251">
        <f t="shared" si="25"/>
        <v>0</v>
      </c>
      <c r="CM42" s="35"/>
      <c r="CN42" s="30">
        <f t="shared" si="22"/>
        <v>37</v>
      </c>
      <c r="CO42" s="456">
        <v>262</v>
      </c>
      <c r="CP42" s="240" t="s">
        <v>36</v>
      </c>
      <c r="CQ42" s="451">
        <f>埼玉波及!V42</f>
        <v>0</v>
      </c>
      <c r="CR42" s="451">
        <f>埼玉波及!W42</f>
        <v>0</v>
      </c>
      <c r="CS42" s="451">
        <f>埼玉波及!X42</f>
        <v>0</v>
      </c>
      <c r="CT42" s="451">
        <f>埼玉波及!Y42</f>
        <v>0</v>
      </c>
      <c r="CU42" s="454">
        <f t="shared" si="12"/>
        <v>7.3799999999999991E-5</v>
      </c>
      <c r="CV42" s="442"/>
      <c r="CW42" s="249">
        <v>37</v>
      </c>
      <c r="CX42" s="89">
        <f t="shared" si="13"/>
        <v>262</v>
      </c>
      <c r="CY42" s="476" t="str">
        <f t="shared" si="14"/>
        <v>鋼材</v>
      </c>
      <c r="CZ42" s="453">
        <f t="shared" si="15"/>
        <v>0</v>
      </c>
      <c r="DA42" s="453">
        <f t="shared" si="16"/>
        <v>0</v>
      </c>
      <c r="DB42" s="453">
        <f t="shared" si="17"/>
        <v>0</v>
      </c>
      <c r="DC42" s="244">
        <f t="shared" si="18"/>
        <v>0</v>
      </c>
    </row>
    <row r="43" spans="1:107">
      <c r="A43" s="17"/>
      <c r="B43" s="456">
        <v>263</v>
      </c>
      <c r="C43" s="240" t="s">
        <v>37</v>
      </c>
      <c r="D43" s="32">
        <f>建設係数!W43*D$123</f>
        <v>0</v>
      </c>
      <c r="E43" s="32">
        <f>建設係数!X43*E$123</f>
        <v>0</v>
      </c>
      <c r="F43" s="32">
        <f>建設係数!Y43*F$123</f>
        <v>0</v>
      </c>
      <c r="G43" s="32">
        <f>建設係数!Z43*G$123</f>
        <v>0</v>
      </c>
      <c r="H43" s="32">
        <f>建設係数!AA43*H$123</f>
        <v>0</v>
      </c>
      <c r="I43" s="32">
        <f>建設係数!AB43*I$123</f>
        <v>0</v>
      </c>
      <c r="J43" s="32">
        <f>建設係数!AC43*J$123</f>
        <v>0</v>
      </c>
      <c r="K43" s="32">
        <f>建設係数!AD43*K$123</f>
        <v>0</v>
      </c>
      <c r="L43" s="32">
        <f>建設係数!AE43*L$123</f>
        <v>0</v>
      </c>
      <c r="M43" s="32">
        <f>建設係数!AF43*M$123</f>
        <v>0</v>
      </c>
      <c r="N43" s="32">
        <f>建設係数!AG43*N$123</f>
        <v>0</v>
      </c>
      <c r="O43" s="32">
        <f>建設係数!AH43*O$123</f>
        <v>0</v>
      </c>
      <c r="P43" s="32">
        <f>建設係数!AI43*P$123</f>
        <v>0</v>
      </c>
      <c r="Q43" s="32">
        <f>建設係数!AJ43*Q$123</f>
        <v>0</v>
      </c>
      <c r="R43" s="32">
        <f>建設係数!AK43*R$123</f>
        <v>0</v>
      </c>
      <c r="S43" s="32">
        <f>建設係数!AL43*S$123</f>
        <v>0</v>
      </c>
      <c r="T43" s="32">
        <f>建設係数!AM43*T$123</f>
        <v>0</v>
      </c>
      <c r="U43" s="32">
        <f>建設係数!AN43*U$123</f>
        <v>0</v>
      </c>
      <c r="V43" s="32">
        <f>建設係数!AO43*V$123</f>
        <v>0</v>
      </c>
      <c r="W43" s="32">
        <f>建設係数!AP43*W$123</f>
        <v>0</v>
      </c>
      <c r="X43" s="32">
        <f>建設係数!AQ43*X$123</f>
        <v>0</v>
      </c>
      <c r="Y43" s="32">
        <f>建設係数!AR43*Y$123</f>
        <v>0</v>
      </c>
      <c r="Z43" s="32">
        <f>建設係数!AS43*Z$123</f>
        <v>0</v>
      </c>
      <c r="AA43" s="32">
        <f>建設係数!AT43*AA$123</f>
        <v>0</v>
      </c>
      <c r="AB43" s="32">
        <f>建設係数!AU43*AB$123</f>
        <v>0</v>
      </c>
      <c r="AC43" s="32">
        <f>建設係数!AV43*AC$123</f>
        <v>0</v>
      </c>
      <c r="AD43" s="32">
        <f>建設係数!AW43*AD$123</f>
        <v>0</v>
      </c>
      <c r="AE43" s="32">
        <f>建設係数!AX43*AE$123</f>
        <v>0</v>
      </c>
      <c r="AF43" s="32">
        <f>建設係数!AY43*AF$123</f>
        <v>0</v>
      </c>
      <c r="AG43" s="32">
        <f>建設係数!AZ43*AG$123</f>
        <v>0</v>
      </c>
      <c r="AH43" s="32">
        <f>建設係数!BA43*AH$123</f>
        <v>0</v>
      </c>
      <c r="AI43" s="32">
        <f>建設係数!BB43*AI$123</f>
        <v>0</v>
      </c>
      <c r="AJ43" s="32">
        <f>建設係数!BC43*AJ$123</f>
        <v>0</v>
      </c>
      <c r="AK43" s="32">
        <f>建設係数!BD43*AK$123</f>
        <v>0</v>
      </c>
      <c r="AL43" s="32">
        <f>建設係数!BE43*AL$123</f>
        <v>0</v>
      </c>
      <c r="AM43" s="32">
        <f>建設係数!BF43*AM$123</f>
        <v>0</v>
      </c>
      <c r="AN43" s="32">
        <f>建設係数!BG43*AN$123</f>
        <v>0</v>
      </c>
      <c r="AO43" s="32">
        <f>建設係数!BH43*AO$123</f>
        <v>0</v>
      </c>
      <c r="AP43" s="32">
        <f>建設係数!BI43*AP$123</f>
        <v>0</v>
      </c>
      <c r="AQ43" s="32">
        <f>建設係数!BJ43*AQ$123</f>
        <v>0</v>
      </c>
      <c r="AR43" s="32">
        <f>建設係数!BK43*AR$123</f>
        <v>0</v>
      </c>
      <c r="AS43" s="32">
        <f>建設係数!BL43*AS$123</f>
        <v>0</v>
      </c>
      <c r="AT43" s="32">
        <f>建設係数!BM43*AT$123</f>
        <v>0</v>
      </c>
      <c r="AU43" s="32">
        <f>建設係数!BN43*AU$123</f>
        <v>0</v>
      </c>
      <c r="AV43" s="32">
        <f>建設係数!BO43*AV$123</f>
        <v>0</v>
      </c>
      <c r="AW43" s="32">
        <f>建設係数!BP43*AW$123</f>
        <v>0</v>
      </c>
      <c r="AX43" s="32">
        <f>建設係数!BQ43*AX$123</f>
        <v>0</v>
      </c>
      <c r="AY43" s="32">
        <f>建設係数!BR43*AY$123</f>
        <v>0</v>
      </c>
      <c r="AZ43" s="32">
        <f>建設係数!BS43*AZ$123</f>
        <v>0</v>
      </c>
      <c r="BA43" s="32">
        <f>建設係数!BT43*BA$123</f>
        <v>0</v>
      </c>
      <c r="BB43" s="32">
        <f>建設係数!BU43*BB$123</f>
        <v>0</v>
      </c>
      <c r="BC43" s="32">
        <f>建設係数!BV43*BC$123</f>
        <v>0</v>
      </c>
      <c r="BD43" s="32">
        <f>建設係数!BW43*BD$123</f>
        <v>0</v>
      </c>
      <c r="BE43" s="32">
        <f>建設係数!BX43*BE$123</f>
        <v>0</v>
      </c>
      <c r="BF43" s="32">
        <f>建設係数!BY43*BF$123</f>
        <v>0</v>
      </c>
      <c r="BG43" s="32">
        <f>建設係数!BZ43*BG$123</f>
        <v>0</v>
      </c>
      <c r="BH43" s="32">
        <f>建設係数!CA43*BH$123</f>
        <v>0</v>
      </c>
      <c r="BI43" s="32">
        <f>建設係数!CB43*BI$123</f>
        <v>0</v>
      </c>
      <c r="BJ43" s="32">
        <f>建設係数!CC43*BJ$123</f>
        <v>0</v>
      </c>
      <c r="BK43" s="32">
        <f>建設係数!CD43*BK$123</f>
        <v>0</v>
      </c>
      <c r="BL43" s="32">
        <f>建設係数!CE43*BL$123</f>
        <v>0</v>
      </c>
      <c r="BM43" s="32">
        <f>建設係数!CF43*BM$123</f>
        <v>0</v>
      </c>
      <c r="BN43" s="32">
        <f>建設係数!CG43*BN$123</f>
        <v>0</v>
      </c>
      <c r="BO43" s="32">
        <f t="shared" si="3"/>
        <v>0</v>
      </c>
      <c r="BP43" s="35"/>
      <c r="BU43" s="17"/>
      <c r="BV43" s="241">
        <v>26</v>
      </c>
      <c r="BW43" s="446"/>
      <c r="BX43" s="247">
        <v>70</v>
      </c>
      <c r="BY43" s="240" t="s">
        <v>622</v>
      </c>
      <c r="BZ43" s="243">
        <f>SUMIF($BV$6:$BV$112,$BX43,埼玉波及!V$6:V$112)</f>
        <v>0</v>
      </c>
      <c r="CA43" s="244">
        <f>SUMIF($BV$6:$BV$112,$BX43,埼玉波及!W$6:W$112)</f>
        <v>0</v>
      </c>
      <c r="CB43" s="244">
        <f>SUMIF($BV$6:$BV$112,$BX43,埼玉波及!X$6:X$112)</f>
        <v>0</v>
      </c>
      <c r="CC43" s="32">
        <f t="shared" si="4"/>
        <v>0</v>
      </c>
      <c r="CD43" s="29"/>
      <c r="CE43" s="442"/>
      <c r="CF43" s="441"/>
      <c r="CG43" s="247">
        <v>70</v>
      </c>
      <c r="CH43" s="240" t="s">
        <v>622</v>
      </c>
      <c r="CI43" s="244">
        <f t="shared" si="26"/>
        <v>0</v>
      </c>
      <c r="CJ43" s="244">
        <f t="shared" si="23"/>
        <v>0</v>
      </c>
      <c r="CK43" s="244">
        <f t="shared" si="24"/>
        <v>0</v>
      </c>
      <c r="CL43" s="244">
        <f t="shared" si="25"/>
        <v>0</v>
      </c>
      <c r="CN43" s="30">
        <f t="shared" si="22"/>
        <v>38</v>
      </c>
      <c r="CO43" s="456">
        <v>263</v>
      </c>
      <c r="CP43" s="240" t="s">
        <v>37</v>
      </c>
      <c r="CQ43" s="451">
        <f>埼玉波及!V43</f>
        <v>0</v>
      </c>
      <c r="CR43" s="451">
        <f>埼玉波及!W43</f>
        <v>0</v>
      </c>
      <c r="CS43" s="451">
        <f>埼玉波及!X43</f>
        <v>0</v>
      </c>
      <c r="CT43" s="451">
        <f>埼玉波及!Y43</f>
        <v>0</v>
      </c>
      <c r="CU43" s="454">
        <f t="shared" si="12"/>
        <v>7.3700000000000002E-5</v>
      </c>
      <c r="CV43" s="442"/>
      <c r="CW43" s="249">
        <v>38</v>
      </c>
      <c r="CX43" s="89">
        <f t="shared" si="13"/>
        <v>263</v>
      </c>
      <c r="CY43" s="476" t="str">
        <f t="shared" si="14"/>
        <v>鋳鍛造品（鉄）</v>
      </c>
      <c r="CZ43" s="453">
        <f t="shared" si="15"/>
        <v>0</v>
      </c>
      <c r="DA43" s="453">
        <f t="shared" si="16"/>
        <v>0</v>
      </c>
      <c r="DB43" s="453">
        <f t="shared" si="17"/>
        <v>0</v>
      </c>
      <c r="DC43" s="244">
        <f t="shared" si="18"/>
        <v>0</v>
      </c>
    </row>
    <row r="44" spans="1:107">
      <c r="A44" s="17"/>
      <c r="B44" s="456">
        <v>269</v>
      </c>
      <c r="C44" s="240" t="s">
        <v>38</v>
      </c>
      <c r="D44" s="32">
        <f>建設係数!W44*D$123</f>
        <v>0</v>
      </c>
      <c r="E44" s="32">
        <f>建設係数!X44*E$123</f>
        <v>0</v>
      </c>
      <c r="F44" s="32">
        <f>建設係数!Y44*F$123</f>
        <v>0</v>
      </c>
      <c r="G44" s="32">
        <f>建設係数!Z44*G$123</f>
        <v>0</v>
      </c>
      <c r="H44" s="32">
        <f>建設係数!AA44*H$123</f>
        <v>0</v>
      </c>
      <c r="I44" s="32">
        <f>建設係数!AB44*I$123</f>
        <v>0</v>
      </c>
      <c r="J44" s="32">
        <f>建設係数!AC44*J$123</f>
        <v>0</v>
      </c>
      <c r="K44" s="32">
        <f>建設係数!AD44*K$123</f>
        <v>0</v>
      </c>
      <c r="L44" s="32">
        <f>建設係数!AE44*L$123</f>
        <v>0</v>
      </c>
      <c r="M44" s="32">
        <f>建設係数!AF44*M$123</f>
        <v>0</v>
      </c>
      <c r="N44" s="32">
        <f>建設係数!AG44*N$123</f>
        <v>0</v>
      </c>
      <c r="O44" s="32">
        <f>建設係数!AH44*O$123</f>
        <v>0</v>
      </c>
      <c r="P44" s="32">
        <f>建設係数!AI44*P$123</f>
        <v>0</v>
      </c>
      <c r="Q44" s="32">
        <f>建設係数!AJ44*Q$123</f>
        <v>0</v>
      </c>
      <c r="R44" s="32">
        <f>建設係数!AK44*R$123</f>
        <v>0</v>
      </c>
      <c r="S44" s="32">
        <f>建設係数!AL44*S$123</f>
        <v>0</v>
      </c>
      <c r="T44" s="32">
        <f>建設係数!AM44*T$123</f>
        <v>0</v>
      </c>
      <c r="U44" s="32">
        <f>建設係数!AN44*U$123</f>
        <v>0</v>
      </c>
      <c r="V44" s="32">
        <f>建設係数!AO44*V$123</f>
        <v>0</v>
      </c>
      <c r="W44" s="32">
        <f>建設係数!AP44*W$123</f>
        <v>0</v>
      </c>
      <c r="X44" s="32">
        <f>建設係数!AQ44*X$123</f>
        <v>0</v>
      </c>
      <c r="Y44" s="32">
        <f>建設係数!AR44*Y$123</f>
        <v>0</v>
      </c>
      <c r="Z44" s="32">
        <f>建設係数!AS44*Z$123</f>
        <v>0</v>
      </c>
      <c r="AA44" s="32">
        <f>建設係数!AT44*AA$123</f>
        <v>0</v>
      </c>
      <c r="AB44" s="32">
        <f>建設係数!AU44*AB$123</f>
        <v>0</v>
      </c>
      <c r="AC44" s="32">
        <f>建設係数!AV44*AC$123</f>
        <v>0</v>
      </c>
      <c r="AD44" s="32">
        <f>建設係数!AW44*AD$123</f>
        <v>0</v>
      </c>
      <c r="AE44" s="32">
        <f>建設係数!AX44*AE$123</f>
        <v>0</v>
      </c>
      <c r="AF44" s="32">
        <f>建設係数!AY44*AF$123</f>
        <v>0</v>
      </c>
      <c r="AG44" s="32">
        <f>建設係数!AZ44*AG$123</f>
        <v>0</v>
      </c>
      <c r="AH44" s="32">
        <f>建設係数!BA44*AH$123</f>
        <v>0</v>
      </c>
      <c r="AI44" s="32">
        <f>建設係数!BB44*AI$123</f>
        <v>0</v>
      </c>
      <c r="AJ44" s="32">
        <f>建設係数!BC44*AJ$123</f>
        <v>0</v>
      </c>
      <c r="AK44" s="32">
        <f>建設係数!BD44*AK$123</f>
        <v>0</v>
      </c>
      <c r="AL44" s="32">
        <f>建設係数!BE44*AL$123</f>
        <v>0</v>
      </c>
      <c r="AM44" s="32">
        <f>建設係数!BF44*AM$123</f>
        <v>0</v>
      </c>
      <c r="AN44" s="32">
        <f>建設係数!BG44*AN$123</f>
        <v>0</v>
      </c>
      <c r="AO44" s="32">
        <f>建設係数!BH44*AO$123</f>
        <v>0</v>
      </c>
      <c r="AP44" s="32">
        <f>建設係数!BI44*AP$123</f>
        <v>0</v>
      </c>
      <c r="AQ44" s="32">
        <f>建設係数!BJ44*AQ$123</f>
        <v>0</v>
      </c>
      <c r="AR44" s="32">
        <f>建設係数!BK44*AR$123</f>
        <v>0</v>
      </c>
      <c r="AS44" s="32">
        <f>建設係数!BL44*AS$123</f>
        <v>0</v>
      </c>
      <c r="AT44" s="32">
        <f>建設係数!BM44*AT$123</f>
        <v>0</v>
      </c>
      <c r="AU44" s="32">
        <f>建設係数!BN44*AU$123</f>
        <v>0</v>
      </c>
      <c r="AV44" s="32">
        <f>建設係数!BO44*AV$123</f>
        <v>0</v>
      </c>
      <c r="AW44" s="32">
        <f>建設係数!BP44*AW$123</f>
        <v>0</v>
      </c>
      <c r="AX44" s="32">
        <f>建設係数!BQ44*AX$123</f>
        <v>0</v>
      </c>
      <c r="AY44" s="32">
        <f>建設係数!BR44*AY$123</f>
        <v>0</v>
      </c>
      <c r="AZ44" s="32">
        <f>建設係数!BS44*AZ$123</f>
        <v>0</v>
      </c>
      <c r="BA44" s="32">
        <f>建設係数!BT44*BA$123</f>
        <v>0</v>
      </c>
      <c r="BB44" s="32">
        <f>建設係数!BU44*BB$123</f>
        <v>0</v>
      </c>
      <c r="BC44" s="32">
        <f>建設係数!BV44*BC$123</f>
        <v>0</v>
      </c>
      <c r="BD44" s="32">
        <f>建設係数!BW44*BD$123</f>
        <v>0</v>
      </c>
      <c r="BE44" s="32">
        <f>建設係数!BX44*BE$123</f>
        <v>0</v>
      </c>
      <c r="BF44" s="32">
        <f>建設係数!BY44*BF$123</f>
        <v>0</v>
      </c>
      <c r="BG44" s="32">
        <f>建設係数!BZ44*BG$123</f>
        <v>0</v>
      </c>
      <c r="BH44" s="32">
        <f>建設係数!CA44*BH$123</f>
        <v>0</v>
      </c>
      <c r="BI44" s="32">
        <f>建設係数!CB44*BI$123</f>
        <v>0</v>
      </c>
      <c r="BJ44" s="32">
        <f>建設係数!CC44*BJ$123</f>
        <v>0</v>
      </c>
      <c r="BK44" s="32">
        <f>建設係数!CD44*BK$123</f>
        <v>0</v>
      </c>
      <c r="BL44" s="32">
        <f>建設係数!CE44*BL$123</f>
        <v>0</v>
      </c>
      <c r="BM44" s="32">
        <f>建設係数!CF44*BM$123</f>
        <v>0</v>
      </c>
      <c r="BN44" s="32">
        <f>建設係数!CG44*BN$123</f>
        <v>0</v>
      </c>
      <c r="BO44" s="32">
        <f t="shared" si="3"/>
        <v>0</v>
      </c>
      <c r="BP44" s="35"/>
      <c r="BU44" s="17"/>
      <c r="BV44" s="241">
        <v>26</v>
      </c>
      <c r="BW44" s="164"/>
      <c r="BX44" s="437">
        <v>71</v>
      </c>
      <c r="BY44" s="438" t="s">
        <v>621</v>
      </c>
      <c r="BZ44" s="439">
        <f>SUMIF($BV$6:$BV$112,$BX44,埼玉波及!V$6:V$112)</f>
        <v>0</v>
      </c>
      <c r="CA44" s="440">
        <f>SUMIF($BV$6:$BV$112,$BX44,埼玉波及!W$6:W$112)</f>
        <v>0</v>
      </c>
      <c r="CB44" s="440">
        <f>SUMIF($BV$6:$BV$112,$BX44,埼玉波及!X$6:X$112)</f>
        <v>0</v>
      </c>
      <c r="CC44" s="34">
        <f t="shared" si="4"/>
        <v>0</v>
      </c>
      <c r="CD44" s="29"/>
      <c r="CE44" s="442"/>
      <c r="CF44" s="441"/>
      <c r="CG44" s="437">
        <v>71</v>
      </c>
      <c r="CH44" s="438" t="s">
        <v>621</v>
      </c>
      <c r="CI44" s="440">
        <f t="shared" si="26"/>
        <v>0</v>
      </c>
      <c r="CJ44" s="440">
        <f t="shared" si="23"/>
        <v>0</v>
      </c>
      <c r="CK44" s="440">
        <f t="shared" si="24"/>
        <v>0</v>
      </c>
      <c r="CL44" s="440">
        <f t="shared" si="25"/>
        <v>0</v>
      </c>
      <c r="CN44" s="30">
        <f t="shared" si="22"/>
        <v>39</v>
      </c>
      <c r="CO44" s="456">
        <v>269</v>
      </c>
      <c r="CP44" s="240" t="s">
        <v>38</v>
      </c>
      <c r="CQ44" s="451">
        <f>埼玉波及!V44</f>
        <v>0</v>
      </c>
      <c r="CR44" s="451">
        <f>埼玉波及!W44</f>
        <v>0</v>
      </c>
      <c r="CS44" s="451">
        <f>埼玉波及!X44</f>
        <v>0</v>
      </c>
      <c r="CT44" s="451">
        <f>埼玉波及!Y44</f>
        <v>0</v>
      </c>
      <c r="CU44" s="454">
        <f t="shared" si="12"/>
        <v>7.3100000000000001E-5</v>
      </c>
      <c r="CV44" s="442"/>
      <c r="CW44" s="249">
        <v>39</v>
      </c>
      <c r="CX44" s="89">
        <f t="shared" si="13"/>
        <v>269</v>
      </c>
      <c r="CY44" s="476" t="str">
        <f t="shared" si="14"/>
        <v>その他の鉄鋼製品</v>
      </c>
      <c r="CZ44" s="453">
        <f t="shared" si="15"/>
        <v>0</v>
      </c>
      <c r="DA44" s="453">
        <f t="shared" si="16"/>
        <v>0</v>
      </c>
      <c r="DB44" s="453">
        <f t="shared" si="17"/>
        <v>0</v>
      </c>
      <c r="DC44" s="244">
        <f t="shared" si="18"/>
        <v>0</v>
      </c>
    </row>
    <row r="45" spans="1:107">
      <c r="A45" s="17"/>
      <c r="B45" s="456">
        <v>271</v>
      </c>
      <c r="C45" s="240" t="s">
        <v>39</v>
      </c>
      <c r="D45" s="32">
        <f>建設係数!W45*D$123</f>
        <v>0</v>
      </c>
      <c r="E45" s="32">
        <f>建設係数!X45*E$123</f>
        <v>0</v>
      </c>
      <c r="F45" s="32">
        <f>建設係数!Y45*F$123</f>
        <v>0</v>
      </c>
      <c r="G45" s="32">
        <f>建設係数!Z45*G$123</f>
        <v>0</v>
      </c>
      <c r="H45" s="32">
        <f>建設係数!AA45*H$123</f>
        <v>0</v>
      </c>
      <c r="I45" s="32">
        <f>建設係数!AB45*I$123</f>
        <v>0</v>
      </c>
      <c r="J45" s="32">
        <f>建設係数!AC45*J$123</f>
        <v>0</v>
      </c>
      <c r="K45" s="32">
        <f>建設係数!AD45*K$123</f>
        <v>0</v>
      </c>
      <c r="L45" s="32">
        <f>建設係数!AE45*L$123</f>
        <v>0</v>
      </c>
      <c r="M45" s="32">
        <f>建設係数!AF45*M$123</f>
        <v>0</v>
      </c>
      <c r="N45" s="32">
        <f>建設係数!AG45*N$123</f>
        <v>0</v>
      </c>
      <c r="O45" s="32">
        <f>建設係数!AH45*O$123</f>
        <v>0</v>
      </c>
      <c r="P45" s="32">
        <f>建設係数!AI45*P$123</f>
        <v>0</v>
      </c>
      <c r="Q45" s="32">
        <f>建設係数!AJ45*Q$123</f>
        <v>0</v>
      </c>
      <c r="R45" s="32">
        <f>建設係数!AK45*R$123</f>
        <v>0</v>
      </c>
      <c r="S45" s="32">
        <f>建設係数!AL45*S$123</f>
        <v>0</v>
      </c>
      <c r="T45" s="32">
        <f>建設係数!AM45*T$123</f>
        <v>0</v>
      </c>
      <c r="U45" s="32">
        <f>建設係数!AN45*U$123</f>
        <v>0</v>
      </c>
      <c r="V45" s="32">
        <f>建設係数!AO45*V$123</f>
        <v>0</v>
      </c>
      <c r="W45" s="32">
        <f>建設係数!AP45*W$123</f>
        <v>0</v>
      </c>
      <c r="X45" s="32">
        <f>建設係数!AQ45*X$123</f>
        <v>0</v>
      </c>
      <c r="Y45" s="32">
        <f>建設係数!AR45*Y$123</f>
        <v>0</v>
      </c>
      <c r="Z45" s="32">
        <f>建設係数!AS45*Z$123</f>
        <v>0</v>
      </c>
      <c r="AA45" s="32">
        <f>建設係数!AT45*AA$123</f>
        <v>0</v>
      </c>
      <c r="AB45" s="32">
        <f>建設係数!AU45*AB$123</f>
        <v>0</v>
      </c>
      <c r="AC45" s="32">
        <f>建設係数!AV45*AC$123</f>
        <v>0</v>
      </c>
      <c r="AD45" s="32">
        <f>建設係数!AW45*AD$123</f>
        <v>0</v>
      </c>
      <c r="AE45" s="32">
        <f>建設係数!AX45*AE$123</f>
        <v>0</v>
      </c>
      <c r="AF45" s="32">
        <f>建設係数!AY45*AF$123</f>
        <v>0</v>
      </c>
      <c r="AG45" s="32">
        <f>建設係数!AZ45*AG$123</f>
        <v>0</v>
      </c>
      <c r="AH45" s="32">
        <f>建設係数!BA45*AH$123</f>
        <v>0</v>
      </c>
      <c r="AI45" s="32">
        <f>建設係数!BB45*AI$123</f>
        <v>0</v>
      </c>
      <c r="AJ45" s="32">
        <f>建設係数!BC45*AJ$123</f>
        <v>0</v>
      </c>
      <c r="AK45" s="32">
        <f>建設係数!BD45*AK$123</f>
        <v>0</v>
      </c>
      <c r="AL45" s="32">
        <f>建設係数!BE45*AL$123</f>
        <v>0</v>
      </c>
      <c r="AM45" s="32">
        <f>建設係数!BF45*AM$123</f>
        <v>0</v>
      </c>
      <c r="AN45" s="32">
        <f>建設係数!BG45*AN$123</f>
        <v>0</v>
      </c>
      <c r="AO45" s="32">
        <f>建設係数!BH45*AO$123</f>
        <v>0</v>
      </c>
      <c r="AP45" s="32">
        <f>建設係数!BI45*AP$123</f>
        <v>0</v>
      </c>
      <c r="AQ45" s="32">
        <f>建設係数!BJ45*AQ$123</f>
        <v>0</v>
      </c>
      <c r="AR45" s="32">
        <f>建設係数!BK45*AR$123</f>
        <v>0</v>
      </c>
      <c r="AS45" s="32">
        <f>建設係数!BL45*AS$123</f>
        <v>0</v>
      </c>
      <c r="AT45" s="32">
        <f>建設係数!BM45*AT$123</f>
        <v>0</v>
      </c>
      <c r="AU45" s="32">
        <f>建設係数!BN45*AU$123</f>
        <v>0</v>
      </c>
      <c r="AV45" s="32">
        <f>建設係数!BO45*AV$123</f>
        <v>0</v>
      </c>
      <c r="AW45" s="32">
        <f>建設係数!BP45*AW$123</f>
        <v>0</v>
      </c>
      <c r="AX45" s="32">
        <f>建設係数!BQ45*AX$123</f>
        <v>0</v>
      </c>
      <c r="AY45" s="32">
        <f>建設係数!BR45*AY$123</f>
        <v>0</v>
      </c>
      <c r="AZ45" s="32">
        <f>建設係数!BS45*AZ$123</f>
        <v>0</v>
      </c>
      <c r="BA45" s="32">
        <f>建設係数!BT45*BA$123</f>
        <v>0</v>
      </c>
      <c r="BB45" s="32">
        <f>建設係数!BU45*BB$123</f>
        <v>0</v>
      </c>
      <c r="BC45" s="32">
        <f>建設係数!BV45*BC$123</f>
        <v>0</v>
      </c>
      <c r="BD45" s="32">
        <f>建設係数!BW45*BD$123</f>
        <v>0</v>
      </c>
      <c r="BE45" s="32">
        <f>建設係数!BX45*BE$123</f>
        <v>0</v>
      </c>
      <c r="BF45" s="32">
        <f>建設係数!BY45*BF$123</f>
        <v>0</v>
      </c>
      <c r="BG45" s="32">
        <f>建設係数!BZ45*BG$123</f>
        <v>0</v>
      </c>
      <c r="BH45" s="32">
        <f>建設係数!CA45*BH$123</f>
        <v>0</v>
      </c>
      <c r="BI45" s="32">
        <f>建設係数!CB45*BI$123</f>
        <v>0</v>
      </c>
      <c r="BJ45" s="32">
        <f>建設係数!CC45*BJ$123</f>
        <v>0</v>
      </c>
      <c r="BK45" s="32">
        <f>建設係数!CD45*BK$123</f>
        <v>0</v>
      </c>
      <c r="BL45" s="32">
        <f>建設係数!CE45*BL$123</f>
        <v>0</v>
      </c>
      <c r="BM45" s="32">
        <f>建設係数!CF45*BM$123</f>
        <v>0</v>
      </c>
      <c r="BN45" s="32">
        <f>建設係数!CG45*BN$123</f>
        <v>0</v>
      </c>
      <c r="BO45" s="32">
        <f t="shared" si="3"/>
        <v>0</v>
      </c>
      <c r="BP45" s="35"/>
      <c r="BU45" s="17"/>
      <c r="BV45" s="241">
        <v>27</v>
      </c>
      <c r="BW45" s="164"/>
      <c r="BX45" s="254"/>
      <c r="BY45" s="255" t="s">
        <v>627</v>
      </c>
      <c r="BZ45" s="39">
        <f>SUM(BZ6:BZ44)</f>
        <v>0</v>
      </c>
      <c r="CA45" s="39">
        <f t="shared" ref="CA45:CC45" si="27">SUM(CA6:CA44)</f>
        <v>0</v>
      </c>
      <c r="CB45" s="39">
        <f t="shared" si="27"/>
        <v>0</v>
      </c>
      <c r="CC45" s="39">
        <f t="shared" si="27"/>
        <v>0</v>
      </c>
      <c r="CE45" s="40"/>
      <c r="CF45" s="256"/>
      <c r="CG45" s="254"/>
      <c r="CH45" s="255" t="s">
        <v>628</v>
      </c>
      <c r="CI45" s="39">
        <f>SUM(CI6:CI44)</f>
        <v>0</v>
      </c>
      <c r="CJ45" s="39">
        <f t="shared" ref="CJ45" si="28">SUM(CJ6:CJ44)</f>
        <v>0</v>
      </c>
      <c r="CK45" s="39">
        <f t="shared" ref="CK45" si="29">SUM(CK6:CK44)</f>
        <v>0</v>
      </c>
      <c r="CL45" s="39">
        <f t="shared" ref="CL45" si="30">SUM(CL6:CL44)</f>
        <v>0</v>
      </c>
      <c r="CN45" s="30">
        <f t="shared" si="22"/>
        <v>40</v>
      </c>
      <c r="CO45" s="456">
        <v>271</v>
      </c>
      <c r="CP45" s="240" t="s">
        <v>39</v>
      </c>
      <c r="CQ45" s="451">
        <f>埼玉波及!V45</f>
        <v>0</v>
      </c>
      <c r="CR45" s="451">
        <f>埼玉波及!W45</f>
        <v>0</v>
      </c>
      <c r="CS45" s="451">
        <f>埼玉波及!X45</f>
        <v>0</v>
      </c>
      <c r="CT45" s="451">
        <f>埼玉波及!Y45</f>
        <v>0</v>
      </c>
      <c r="CU45" s="454">
        <f t="shared" si="12"/>
        <v>7.2899999999999997E-5</v>
      </c>
      <c r="CV45" s="442"/>
      <c r="CW45" s="249">
        <v>40</v>
      </c>
      <c r="CX45" s="89">
        <f t="shared" si="13"/>
        <v>271</v>
      </c>
      <c r="CY45" s="476" t="str">
        <f t="shared" si="14"/>
        <v>非鉄金属製錬・精製</v>
      </c>
      <c r="CZ45" s="453">
        <f t="shared" si="15"/>
        <v>0</v>
      </c>
      <c r="DA45" s="453">
        <f t="shared" si="16"/>
        <v>0</v>
      </c>
      <c r="DB45" s="453">
        <f t="shared" si="17"/>
        <v>0</v>
      </c>
      <c r="DC45" s="244">
        <f t="shared" si="18"/>
        <v>0</v>
      </c>
    </row>
    <row r="46" spans="1:107">
      <c r="A46" s="17"/>
      <c r="B46" s="456">
        <v>272</v>
      </c>
      <c r="C46" s="240" t="s">
        <v>40</v>
      </c>
      <c r="D46" s="32">
        <f>建設係数!W46*D$123</f>
        <v>0</v>
      </c>
      <c r="E46" s="32">
        <f>建設係数!X46*E$123</f>
        <v>0</v>
      </c>
      <c r="F46" s="32">
        <f>建設係数!Y46*F$123</f>
        <v>0</v>
      </c>
      <c r="G46" s="32">
        <f>建設係数!Z46*G$123</f>
        <v>0</v>
      </c>
      <c r="H46" s="32">
        <f>建設係数!AA46*H$123</f>
        <v>0</v>
      </c>
      <c r="I46" s="32">
        <f>建設係数!AB46*I$123</f>
        <v>0</v>
      </c>
      <c r="J46" s="32">
        <f>建設係数!AC46*J$123</f>
        <v>0</v>
      </c>
      <c r="K46" s="32">
        <f>建設係数!AD46*K$123</f>
        <v>0</v>
      </c>
      <c r="L46" s="32">
        <f>建設係数!AE46*L$123</f>
        <v>0</v>
      </c>
      <c r="M46" s="32">
        <f>建設係数!AF46*M$123</f>
        <v>0</v>
      </c>
      <c r="N46" s="32">
        <f>建設係数!AG46*N$123</f>
        <v>0</v>
      </c>
      <c r="O46" s="32">
        <f>建設係数!AH46*O$123</f>
        <v>0</v>
      </c>
      <c r="P46" s="32">
        <f>建設係数!AI46*P$123</f>
        <v>0</v>
      </c>
      <c r="Q46" s="32">
        <f>建設係数!AJ46*Q$123</f>
        <v>0</v>
      </c>
      <c r="R46" s="32">
        <f>建設係数!AK46*R$123</f>
        <v>0</v>
      </c>
      <c r="S46" s="32">
        <f>建設係数!AL46*S$123</f>
        <v>0</v>
      </c>
      <c r="T46" s="32">
        <f>建設係数!AM46*T$123</f>
        <v>0</v>
      </c>
      <c r="U46" s="32">
        <f>建設係数!AN46*U$123</f>
        <v>0</v>
      </c>
      <c r="V46" s="32">
        <f>建設係数!AO46*V$123</f>
        <v>0</v>
      </c>
      <c r="W46" s="32">
        <f>建設係数!AP46*W$123</f>
        <v>0</v>
      </c>
      <c r="X46" s="32">
        <f>建設係数!AQ46*X$123</f>
        <v>0</v>
      </c>
      <c r="Y46" s="32">
        <f>建設係数!AR46*Y$123</f>
        <v>0</v>
      </c>
      <c r="Z46" s="32">
        <f>建設係数!AS46*Z$123</f>
        <v>0</v>
      </c>
      <c r="AA46" s="32">
        <f>建設係数!AT46*AA$123</f>
        <v>0</v>
      </c>
      <c r="AB46" s="32">
        <f>建設係数!AU46*AB$123</f>
        <v>0</v>
      </c>
      <c r="AC46" s="32">
        <f>建設係数!AV46*AC$123</f>
        <v>0</v>
      </c>
      <c r="AD46" s="32">
        <f>建設係数!AW46*AD$123</f>
        <v>0</v>
      </c>
      <c r="AE46" s="32">
        <f>建設係数!AX46*AE$123</f>
        <v>0</v>
      </c>
      <c r="AF46" s="32">
        <f>建設係数!AY46*AF$123</f>
        <v>0</v>
      </c>
      <c r="AG46" s="32">
        <f>建設係数!AZ46*AG$123</f>
        <v>0</v>
      </c>
      <c r="AH46" s="32">
        <f>建設係数!BA46*AH$123</f>
        <v>0</v>
      </c>
      <c r="AI46" s="32">
        <f>建設係数!BB46*AI$123</f>
        <v>0</v>
      </c>
      <c r="AJ46" s="32">
        <f>建設係数!BC46*AJ$123</f>
        <v>0</v>
      </c>
      <c r="AK46" s="32">
        <f>建設係数!BD46*AK$123</f>
        <v>0</v>
      </c>
      <c r="AL46" s="32">
        <f>建設係数!BE46*AL$123</f>
        <v>0</v>
      </c>
      <c r="AM46" s="32">
        <f>建設係数!BF46*AM$123</f>
        <v>0</v>
      </c>
      <c r="AN46" s="32">
        <f>建設係数!BG46*AN$123</f>
        <v>0</v>
      </c>
      <c r="AO46" s="32">
        <f>建設係数!BH46*AO$123</f>
        <v>0</v>
      </c>
      <c r="AP46" s="32">
        <f>建設係数!BI46*AP$123</f>
        <v>0</v>
      </c>
      <c r="AQ46" s="32">
        <f>建設係数!BJ46*AQ$123</f>
        <v>0</v>
      </c>
      <c r="AR46" s="32">
        <f>建設係数!BK46*AR$123</f>
        <v>0</v>
      </c>
      <c r="AS46" s="32">
        <f>建設係数!BL46*AS$123</f>
        <v>0</v>
      </c>
      <c r="AT46" s="32">
        <f>建設係数!BM46*AT$123</f>
        <v>0</v>
      </c>
      <c r="AU46" s="32">
        <f>建設係数!BN46*AU$123</f>
        <v>0</v>
      </c>
      <c r="AV46" s="32">
        <f>建設係数!BO46*AV$123</f>
        <v>0</v>
      </c>
      <c r="AW46" s="32">
        <f>建設係数!BP46*AW$123</f>
        <v>0</v>
      </c>
      <c r="AX46" s="32">
        <f>建設係数!BQ46*AX$123</f>
        <v>0</v>
      </c>
      <c r="AY46" s="32">
        <f>建設係数!BR46*AY$123</f>
        <v>0</v>
      </c>
      <c r="AZ46" s="32">
        <f>建設係数!BS46*AZ$123</f>
        <v>0</v>
      </c>
      <c r="BA46" s="32">
        <f>建設係数!BT46*BA$123</f>
        <v>0</v>
      </c>
      <c r="BB46" s="32">
        <f>建設係数!BU46*BB$123</f>
        <v>0</v>
      </c>
      <c r="BC46" s="32">
        <f>建設係数!BV46*BC$123</f>
        <v>0</v>
      </c>
      <c r="BD46" s="32">
        <f>建設係数!BW46*BD$123</f>
        <v>0</v>
      </c>
      <c r="BE46" s="32">
        <f>建設係数!BX46*BE$123</f>
        <v>0</v>
      </c>
      <c r="BF46" s="32">
        <f>建設係数!BY46*BF$123</f>
        <v>0</v>
      </c>
      <c r="BG46" s="32">
        <f>建設係数!BZ46*BG$123</f>
        <v>0</v>
      </c>
      <c r="BH46" s="32">
        <f>建設係数!CA46*BH$123</f>
        <v>0</v>
      </c>
      <c r="BI46" s="32">
        <f>建設係数!CB46*BI$123</f>
        <v>0</v>
      </c>
      <c r="BJ46" s="32">
        <f>建設係数!CC46*BJ$123</f>
        <v>0</v>
      </c>
      <c r="BK46" s="32">
        <f>建設係数!CD46*BK$123</f>
        <v>0</v>
      </c>
      <c r="BL46" s="32">
        <f>建設係数!CE46*BL$123</f>
        <v>0</v>
      </c>
      <c r="BM46" s="32">
        <f>建設係数!CF46*BM$123</f>
        <v>0</v>
      </c>
      <c r="BN46" s="32">
        <f>建設係数!CG46*BN$123</f>
        <v>0</v>
      </c>
      <c r="BO46" s="32">
        <f t="shared" si="3"/>
        <v>0</v>
      </c>
      <c r="BP46" s="35"/>
      <c r="BU46" s="17"/>
      <c r="BV46" s="241">
        <v>27</v>
      </c>
      <c r="BW46" s="164"/>
      <c r="CG46" s="184"/>
      <c r="CH46" s="11"/>
      <c r="CI46" s="36"/>
      <c r="CJ46" s="36"/>
      <c r="CK46" s="36"/>
      <c r="CL46" s="36"/>
      <c r="CN46" s="30">
        <f t="shared" si="22"/>
        <v>41</v>
      </c>
      <c r="CO46" s="456">
        <v>272</v>
      </c>
      <c r="CP46" s="240" t="s">
        <v>40</v>
      </c>
      <c r="CQ46" s="451">
        <f>埼玉波及!V46</f>
        <v>0</v>
      </c>
      <c r="CR46" s="451">
        <f>埼玉波及!W46</f>
        <v>0</v>
      </c>
      <c r="CS46" s="451">
        <f>埼玉波及!X46</f>
        <v>0</v>
      </c>
      <c r="CT46" s="451">
        <f>埼玉波及!Y46</f>
        <v>0</v>
      </c>
      <c r="CU46" s="454">
        <f t="shared" si="12"/>
        <v>7.2799999999999994E-5</v>
      </c>
      <c r="CV46" s="442"/>
      <c r="CW46" s="249">
        <v>41</v>
      </c>
      <c r="CX46" s="89">
        <f t="shared" si="13"/>
        <v>272</v>
      </c>
      <c r="CY46" s="476" t="str">
        <f t="shared" si="14"/>
        <v>非鉄金属加工製品</v>
      </c>
      <c r="CZ46" s="453">
        <f t="shared" si="15"/>
        <v>0</v>
      </c>
      <c r="DA46" s="453">
        <f t="shared" si="16"/>
        <v>0</v>
      </c>
      <c r="DB46" s="453">
        <f t="shared" si="17"/>
        <v>0</v>
      </c>
      <c r="DC46" s="244">
        <f t="shared" si="18"/>
        <v>0</v>
      </c>
    </row>
    <row r="47" spans="1:107">
      <c r="A47" s="17"/>
      <c r="B47" s="456">
        <v>281</v>
      </c>
      <c r="C47" s="240" t="s">
        <v>41</v>
      </c>
      <c r="D47" s="32">
        <f>建設係数!W47*D$123</f>
        <v>0</v>
      </c>
      <c r="E47" s="32">
        <f>建設係数!X47*E$123</f>
        <v>0</v>
      </c>
      <c r="F47" s="32">
        <f>建設係数!Y47*F$123</f>
        <v>0</v>
      </c>
      <c r="G47" s="32">
        <f>建設係数!Z47*G$123</f>
        <v>0</v>
      </c>
      <c r="H47" s="32">
        <f>建設係数!AA47*H$123</f>
        <v>0</v>
      </c>
      <c r="I47" s="32">
        <f>建設係数!AB47*I$123</f>
        <v>0</v>
      </c>
      <c r="J47" s="32">
        <f>建設係数!AC47*J$123</f>
        <v>0</v>
      </c>
      <c r="K47" s="32">
        <f>建設係数!AD47*K$123</f>
        <v>0</v>
      </c>
      <c r="L47" s="32">
        <f>建設係数!AE47*L$123</f>
        <v>0</v>
      </c>
      <c r="M47" s="32">
        <f>建設係数!AF47*M$123</f>
        <v>0</v>
      </c>
      <c r="N47" s="32">
        <f>建設係数!AG47*N$123</f>
        <v>0</v>
      </c>
      <c r="O47" s="32">
        <f>建設係数!AH47*O$123</f>
        <v>0</v>
      </c>
      <c r="P47" s="32">
        <f>建設係数!AI47*P$123</f>
        <v>0</v>
      </c>
      <c r="Q47" s="32">
        <f>建設係数!AJ47*Q$123</f>
        <v>0</v>
      </c>
      <c r="R47" s="32">
        <f>建設係数!AK47*R$123</f>
        <v>0</v>
      </c>
      <c r="S47" s="32">
        <f>建設係数!AL47*S$123</f>
        <v>0</v>
      </c>
      <c r="T47" s="32">
        <f>建設係数!AM47*T$123</f>
        <v>0</v>
      </c>
      <c r="U47" s="32">
        <f>建設係数!AN47*U$123</f>
        <v>0</v>
      </c>
      <c r="V47" s="32">
        <f>建設係数!AO47*V$123</f>
        <v>0</v>
      </c>
      <c r="W47" s="32">
        <f>建設係数!AP47*W$123</f>
        <v>0</v>
      </c>
      <c r="X47" s="32">
        <f>建設係数!AQ47*X$123</f>
        <v>0</v>
      </c>
      <c r="Y47" s="32">
        <f>建設係数!AR47*Y$123</f>
        <v>0</v>
      </c>
      <c r="Z47" s="32">
        <f>建設係数!AS47*Z$123</f>
        <v>0</v>
      </c>
      <c r="AA47" s="32">
        <f>建設係数!AT47*AA$123</f>
        <v>0</v>
      </c>
      <c r="AB47" s="32">
        <f>建設係数!AU47*AB$123</f>
        <v>0</v>
      </c>
      <c r="AC47" s="32">
        <f>建設係数!AV47*AC$123</f>
        <v>0</v>
      </c>
      <c r="AD47" s="32">
        <f>建設係数!AW47*AD$123</f>
        <v>0</v>
      </c>
      <c r="AE47" s="32">
        <f>建設係数!AX47*AE$123</f>
        <v>0</v>
      </c>
      <c r="AF47" s="32">
        <f>建設係数!AY47*AF$123</f>
        <v>0</v>
      </c>
      <c r="AG47" s="32">
        <f>建設係数!AZ47*AG$123</f>
        <v>0</v>
      </c>
      <c r="AH47" s="32">
        <f>建設係数!BA47*AH$123</f>
        <v>0</v>
      </c>
      <c r="AI47" s="32">
        <f>建設係数!BB47*AI$123</f>
        <v>0</v>
      </c>
      <c r="AJ47" s="32">
        <f>建設係数!BC47*AJ$123</f>
        <v>0</v>
      </c>
      <c r="AK47" s="32">
        <f>建設係数!BD47*AK$123</f>
        <v>0</v>
      </c>
      <c r="AL47" s="32">
        <f>建設係数!BE47*AL$123</f>
        <v>0</v>
      </c>
      <c r="AM47" s="32">
        <f>建設係数!BF47*AM$123</f>
        <v>0</v>
      </c>
      <c r="AN47" s="32">
        <f>建設係数!BG47*AN$123</f>
        <v>0</v>
      </c>
      <c r="AO47" s="32">
        <f>建設係数!BH47*AO$123</f>
        <v>0</v>
      </c>
      <c r="AP47" s="32">
        <f>建設係数!BI47*AP$123</f>
        <v>0</v>
      </c>
      <c r="AQ47" s="32">
        <f>建設係数!BJ47*AQ$123</f>
        <v>0</v>
      </c>
      <c r="AR47" s="32">
        <f>建設係数!BK47*AR$123</f>
        <v>0</v>
      </c>
      <c r="AS47" s="32">
        <f>建設係数!BL47*AS$123</f>
        <v>0</v>
      </c>
      <c r="AT47" s="32">
        <f>建設係数!BM47*AT$123</f>
        <v>0</v>
      </c>
      <c r="AU47" s="32">
        <f>建設係数!BN47*AU$123</f>
        <v>0</v>
      </c>
      <c r="AV47" s="32">
        <f>建設係数!BO47*AV$123</f>
        <v>0</v>
      </c>
      <c r="AW47" s="32">
        <f>建設係数!BP47*AW$123</f>
        <v>0</v>
      </c>
      <c r="AX47" s="32">
        <f>建設係数!BQ47*AX$123</f>
        <v>0</v>
      </c>
      <c r="AY47" s="32">
        <f>建設係数!BR47*AY$123</f>
        <v>0</v>
      </c>
      <c r="AZ47" s="32">
        <f>建設係数!BS47*AZ$123</f>
        <v>0</v>
      </c>
      <c r="BA47" s="32">
        <f>建設係数!BT47*BA$123</f>
        <v>0</v>
      </c>
      <c r="BB47" s="32">
        <f>建設係数!BU47*BB$123</f>
        <v>0</v>
      </c>
      <c r="BC47" s="32">
        <f>建設係数!BV47*BC$123</f>
        <v>0</v>
      </c>
      <c r="BD47" s="32">
        <f>建設係数!BW47*BD$123</f>
        <v>0</v>
      </c>
      <c r="BE47" s="32">
        <f>建設係数!BX47*BE$123</f>
        <v>0</v>
      </c>
      <c r="BF47" s="32">
        <f>建設係数!BY47*BF$123</f>
        <v>0</v>
      </c>
      <c r="BG47" s="32">
        <f>建設係数!BZ47*BG$123</f>
        <v>0</v>
      </c>
      <c r="BH47" s="32">
        <f>建設係数!CA47*BH$123</f>
        <v>0</v>
      </c>
      <c r="BI47" s="32">
        <f>建設係数!CB47*BI$123</f>
        <v>0</v>
      </c>
      <c r="BJ47" s="32">
        <f>建設係数!CC47*BJ$123</f>
        <v>0</v>
      </c>
      <c r="BK47" s="32">
        <f>建設係数!CD47*BK$123</f>
        <v>0</v>
      </c>
      <c r="BL47" s="32">
        <f>建設係数!CE47*BL$123</f>
        <v>0</v>
      </c>
      <c r="BM47" s="32">
        <f>建設係数!CF47*BM$123</f>
        <v>0</v>
      </c>
      <c r="BN47" s="32">
        <f>建設係数!CG47*BN$123</f>
        <v>0</v>
      </c>
      <c r="BO47" s="32">
        <f t="shared" si="3"/>
        <v>0</v>
      </c>
      <c r="BP47" s="35"/>
      <c r="BU47" s="17"/>
      <c r="BV47" s="241">
        <v>28</v>
      </c>
      <c r="BW47" s="164"/>
      <c r="CG47" s="38">
        <v>99</v>
      </c>
      <c r="CH47" s="171" t="s">
        <v>529</v>
      </c>
      <c r="CI47" s="257">
        <f>SUM(CI26:CI44)</f>
        <v>0</v>
      </c>
      <c r="CJ47" s="257">
        <f t="shared" ref="CJ47:CL47" si="31">SUM(CJ26:CJ44)</f>
        <v>0</v>
      </c>
      <c r="CK47" s="257">
        <f t="shared" si="31"/>
        <v>0</v>
      </c>
      <c r="CL47" s="257">
        <f t="shared" si="31"/>
        <v>0</v>
      </c>
      <c r="CN47" s="30">
        <f t="shared" si="22"/>
        <v>42</v>
      </c>
      <c r="CO47" s="456">
        <v>281</v>
      </c>
      <c r="CP47" s="240" t="s">
        <v>41</v>
      </c>
      <c r="CQ47" s="451">
        <f>埼玉波及!V47</f>
        <v>0</v>
      </c>
      <c r="CR47" s="451">
        <f>埼玉波及!W47</f>
        <v>0</v>
      </c>
      <c r="CS47" s="451">
        <f>埼玉波及!X47</f>
        <v>0</v>
      </c>
      <c r="CT47" s="451">
        <f>埼玉波及!Y47</f>
        <v>0</v>
      </c>
      <c r="CU47" s="454">
        <f t="shared" si="12"/>
        <v>7.1899999999999999E-5</v>
      </c>
      <c r="CV47" s="442"/>
      <c r="CW47" s="249">
        <v>42</v>
      </c>
      <c r="CX47" s="89">
        <f t="shared" si="13"/>
        <v>281</v>
      </c>
      <c r="CY47" s="476" t="str">
        <f t="shared" si="14"/>
        <v>建設用・建築用金属製品</v>
      </c>
      <c r="CZ47" s="453">
        <f t="shared" si="15"/>
        <v>0</v>
      </c>
      <c r="DA47" s="453">
        <f t="shared" si="16"/>
        <v>0</v>
      </c>
      <c r="DB47" s="453">
        <f t="shared" si="17"/>
        <v>0</v>
      </c>
      <c r="DC47" s="244">
        <f t="shared" si="18"/>
        <v>0</v>
      </c>
    </row>
    <row r="48" spans="1:107">
      <c r="A48" s="17"/>
      <c r="B48" s="456">
        <v>289</v>
      </c>
      <c r="C48" s="240" t="s">
        <v>42</v>
      </c>
      <c r="D48" s="32">
        <f>建設係数!W48*D$123</f>
        <v>0</v>
      </c>
      <c r="E48" s="32">
        <f>建設係数!X48*E$123</f>
        <v>0</v>
      </c>
      <c r="F48" s="32">
        <f>建設係数!Y48*F$123</f>
        <v>0</v>
      </c>
      <c r="G48" s="32">
        <f>建設係数!Z48*G$123</f>
        <v>0</v>
      </c>
      <c r="H48" s="32">
        <f>建設係数!AA48*H$123</f>
        <v>0</v>
      </c>
      <c r="I48" s="32">
        <f>建設係数!AB48*I$123</f>
        <v>0</v>
      </c>
      <c r="J48" s="32">
        <f>建設係数!AC48*J$123</f>
        <v>0</v>
      </c>
      <c r="K48" s="32">
        <f>建設係数!AD48*K$123</f>
        <v>0</v>
      </c>
      <c r="L48" s="32">
        <f>建設係数!AE48*L$123</f>
        <v>0</v>
      </c>
      <c r="M48" s="32">
        <f>建設係数!AF48*M$123</f>
        <v>0</v>
      </c>
      <c r="N48" s="32">
        <f>建設係数!AG48*N$123</f>
        <v>0</v>
      </c>
      <c r="O48" s="32">
        <f>建設係数!AH48*O$123</f>
        <v>0</v>
      </c>
      <c r="P48" s="32">
        <f>建設係数!AI48*P$123</f>
        <v>0</v>
      </c>
      <c r="Q48" s="32">
        <f>建設係数!AJ48*Q$123</f>
        <v>0</v>
      </c>
      <c r="R48" s="32">
        <f>建設係数!AK48*R$123</f>
        <v>0</v>
      </c>
      <c r="S48" s="32">
        <f>建設係数!AL48*S$123</f>
        <v>0</v>
      </c>
      <c r="T48" s="32">
        <f>建設係数!AM48*T$123</f>
        <v>0</v>
      </c>
      <c r="U48" s="32">
        <f>建設係数!AN48*U$123</f>
        <v>0</v>
      </c>
      <c r="V48" s="32">
        <f>建設係数!AO48*V$123</f>
        <v>0</v>
      </c>
      <c r="W48" s="32">
        <f>建設係数!AP48*W$123</f>
        <v>0</v>
      </c>
      <c r="X48" s="32">
        <f>建設係数!AQ48*X$123</f>
        <v>0</v>
      </c>
      <c r="Y48" s="32">
        <f>建設係数!AR48*Y$123</f>
        <v>0</v>
      </c>
      <c r="Z48" s="32">
        <f>建設係数!AS48*Z$123</f>
        <v>0</v>
      </c>
      <c r="AA48" s="32">
        <f>建設係数!AT48*AA$123</f>
        <v>0</v>
      </c>
      <c r="AB48" s="32">
        <f>建設係数!AU48*AB$123</f>
        <v>0</v>
      </c>
      <c r="AC48" s="32">
        <f>建設係数!AV48*AC$123</f>
        <v>0</v>
      </c>
      <c r="AD48" s="32">
        <f>建設係数!AW48*AD$123</f>
        <v>0</v>
      </c>
      <c r="AE48" s="32">
        <f>建設係数!AX48*AE$123</f>
        <v>0</v>
      </c>
      <c r="AF48" s="32">
        <f>建設係数!AY48*AF$123</f>
        <v>0</v>
      </c>
      <c r="AG48" s="32">
        <f>建設係数!AZ48*AG$123</f>
        <v>0</v>
      </c>
      <c r="AH48" s="32">
        <f>建設係数!BA48*AH$123</f>
        <v>0</v>
      </c>
      <c r="AI48" s="32">
        <f>建設係数!BB48*AI$123</f>
        <v>0</v>
      </c>
      <c r="AJ48" s="32">
        <f>建設係数!BC48*AJ$123</f>
        <v>0</v>
      </c>
      <c r="AK48" s="32">
        <f>建設係数!BD48*AK$123</f>
        <v>0</v>
      </c>
      <c r="AL48" s="32">
        <f>建設係数!BE48*AL$123</f>
        <v>0</v>
      </c>
      <c r="AM48" s="32">
        <f>建設係数!BF48*AM$123</f>
        <v>0</v>
      </c>
      <c r="AN48" s="32">
        <f>建設係数!BG48*AN$123</f>
        <v>0</v>
      </c>
      <c r="AO48" s="32">
        <f>建設係数!BH48*AO$123</f>
        <v>0</v>
      </c>
      <c r="AP48" s="32">
        <f>建設係数!BI48*AP$123</f>
        <v>0</v>
      </c>
      <c r="AQ48" s="32">
        <f>建設係数!BJ48*AQ$123</f>
        <v>0</v>
      </c>
      <c r="AR48" s="32">
        <f>建設係数!BK48*AR$123</f>
        <v>0</v>
      </c>
      <c r="AS48" s="32">
        <f>建設係数!BL48*AS$123</f>
        <v>0</v>
      </c>
      <c r="AT48" s="32">
        <f>建設係数!BM48*AT$123</f>
        <v>0</v>
      </c>
      <c r="AU48" s="32">
        <f>建設係数!BN48*AU$123</f>
        <v>0</v>
      </c>
      <c r="AV48" s="32">
        <f>建設係数!BO48*AV$123</f>
        <v>0</v>
      </c>
      <c r="AW48" s="32">
        <f>建設係数!BP48*AW$123</f>
        <v>0</v>
      </c>
      <c r="AX48" s="32">
        <f>建設係数!BQ48*AX$123</f>
        <v>0</v>
      </c>
      <c r="AY48" s="32">
        <f>建設係数!BR48*AY$123</f>
        <v>0</v>
      </c>
      <c r="AZ48" s="32">
        <f>建設係数!BS48*AZ$123</f>
        <v>0</v>
      </c>
      <c r="BA48" s="32">
        <f>建設係数!BT48*BA$123</f>
        <v>0</v>
      </c>
      <c r="BB48" s="32">
        <f>建設係数!BU48*BB$123</f>
        <v>0</v>
      </c>
      <c r="BC48" s="32">
        <f>建設係数!BV48*BC$123</f>
        <v>0</v>
      </c>
      <c r="BD48" s="32">
        <f>建設係数!BW48*BD$123</f>
        <v>0</v>
      </c>
      <c r="BE48" s="32">
        <f>建設係数!BX48*BE$123</f>
        <v>0</v>
      </c>
      <c r="BF48" s="32">
        <f>建設係数!BY48*BF$123</f>
        <v>0</v>
      </c>
      <c r="BG48" s="32">
        <f>建設係数!BZ48*BG$123</f>
        <v>0</v>
      </c>
      <c r="BH48" s="32">
        <f>建設係数!CA48*BH$123</f>
        <v>0</v>
      </c>
      <c r="BI48" s="32">
        <f>建設係数!CB48*BI$123</f>
        <v>0</v>
      </c>
      <c r="BJ48" s="32">
        <f>建設係数!CC48*BJ$123</f>
        <v>0</v>
      </c>
      <c r="BK48" s="32">
        <f>建設係数!CD48*BK$123</f>
        <v>0</v>
      </c>
      <c r="BL48" s="32">
        <f>建設係数!CE48*BL$123</f>
        <v>0</v>
      </c>
      <c r="BM48" s="32">
        <f>建設係数!CF48*BM$123</f>
        <v>0</v>
      </c>
      <c r="BN48" s="32">
        <f>建設係数!CG48*BN$123</f>
        <v>0</v>
      </c>
      <c r="BO48" s="32">
        <f t="shared" si="3"/>
        <v>0</v>
      </c>
      <c r="BP48" s="35"/>
      <c r="BU48" s="17"/>
      <c r="BV48" s="241">
        <v>28</v>
      </c>
      <c r="BW48" s="164"/>
      <c r="CN48" s="30">
        <f t="shared" si="22"/>
        <v>43</v>
      </c>
      <c r="CO48" s="456">
        <v>289</v>
      </c>
      <c r="CP48" s="240" t="s">
        <v>42</v>
      </c>
      <c r="CQ48" s="451">
        <f>埼玉波及!V48</f>
        <v>0</v>
      </c>
      <c r="CR48" s="451">
        <f>埼玉波及!W48</f>
        <v>0</v>
      </c>
      <c r="CS48" s="451">
        <f>埼玉波及!X48</f>
        <v>0</v>
      </c>
      <c r="CT48" s="451">
        <f>埼玉波及!Y48</f>
        <v>0</v>
      </c>
      <c r="CU48" s="454">
        <f t="shared" si="12"/>
        <v>7.1099999999999994E-5</v>
      </c>
      <c r="CV48" s="442"/>
      <c r="CW48" s="249">
        <v>43</v>
      </c>
      <c r="CX48" s="89">
        <f t="shared" si="13"/>
        <v>289</v>
      </c>
      <c r="CY48" s="476" t="str">
        <f t="shared" si="14"/>
        <v>その他の金属製品</v>
      </c>
      <c r="CZ48" s="453">
        <f t="shared" si="15"/>
        <v>0</v>
      </c>
      <c r="DA48" s="453">
        <f t="shared" si="16"/>
        <v>0</v>
      </c>
      <c r="DB48" s="453">
        <f t="shared" si="17"/>
        <v>0</v>
      </c>
      <c r="DC48" s="244">
        <f t="shared" si="18"/>
        <v>0</v>
      </c>
    </row>
    <row r="49" spans="1:107">
      <c r="A49" s="17"/>
      <c r="B49" s="456">
        <v>291</v>
      </c>
      <c r="C49" s="240" t="s">
        <v>43</v>
      </c>
      <c r="D49" s="32">
        <f>建設係数!W49*D$123</f>
        <v>0</v>
      </c>
      <c r="E49" s="32">
        <f>建設係数!X49*E$123</f>
        <v>0</v>
      </c>
      <c r="F49" s="32">
        <f>建設係数!Y49*F$123</f>
        <v>0</v>
      </c>
      <c r="G49" s="32">
        <f>建設係数!Z49*G$123</f>
        <v>0</v>
      </c>
      <c r="H49" s="32">
        <f>建設係数!AA49*H$123</f>
        <v>0</v>
      </c>
      <c r="I49" s="32">
        <f>建設係数!AB49*I$123</f>
        <v>0</v>
      </c>
      <c r="J49" s="32">
        <f>建設係数!AC49*J$123</f>
        <v>0</v>
      </c>
      <c r="K49" s="32">
        <f>建設係数!AD49*K$123</f>
        <v>0</v>
      </c>
      <c r="L49" s="32">
        <f>建設係数!AE49*L$123</f>
        <v>0</v>
      </c>
      <c r="M49" s="32">
        <f>建設係数!AF49*M$123</f>
        <v>0</v>
      </c>
      <c r="N49" s="32">
        <f>建設係数!AG49*N$123</f>
        <v>0</v>
      </c>
      <c r="O49" s="32">
        <f>建設係数!AH49*O$123</f>
        <v>0</v>
      </c>
      <c r="P49" s="32">
        <f>建設係数!AI49*P$123</f>
        <v>0</v>
      </c>
      <c r="Q49" s="32">
        <f>建設係数!AJ49*Q$123</f>
        <v>0</v>
      </c>
      <c r="R49" s="32">
        <f>建設係数!AK49*R$123</f>
        <v>0</v>
      </c>
      <c r="S49" s="32">
        <f>建設係数!AL49*S$123</f>
        <v>0</v>
      </c>
      <c r="T49" s="32">
        <f>建設係数!AM49*T$123</f>
        <v>0</v>
      </c>
      <c r="U49" s="32">
        <f>建設係数!AN49*U$123</f>
        <v>0</v>
      </c>
      <c r="V49" s="32">
        <f>建設係数!AO49*V$123</f>
        <v>0</v>
      </c>
      <c r="W49" s="32">
        <f>建設係数!AP49*W$123</f>
        <v>0</v>
      </c>
      <c r="X49" s="32">
        <f>建設係数!AQ49*X$123</f>
        <v>0</v>
      </c>
      <c r="Y49" s="32">
        <f>建設係数!AR49*Y$123</f>
        <v>0</v>
      </c>
      <c r="Z49" s="32">
        <f>建設係数!AS49*Z$123</f>
        <v>0</v>
      </c>
      <c r="AA49" s="32">
        <f>建設係数!AT49*AA$123</f>
        <v>0</v>
      </c>
      <c r="AB49" s="32">
        <f>建設係数!AU49*AB$123</f>
        <v>0</v>
      </c>
      <c r="AC49" s="32">
        <f>建設係数!AV49*AC$123</f>
        <v>0</v>
      </c>
      <c r="AD49" s="32">
        <f>建設係数!AW49*AD$123</f>
        <v>0</v>
      </c>
      <c r="AE49" s="32">
        <f>建設係数!AX49*AE$123</f>
        <v>0</v>
      </c>
      <c r="AF49" s="32">
        <f>建設係数!AY49*AF$123</f>
        <v>0</v>
      </c>
      <c r="AG49" s="32">
        <f>建設係数!AZ49*AG$123</f>
        <v>0</v>
      </c>
      <c r="AH49" s="32">
        <f>建設係数!BA49*AH$123</f>
        <v>0</v>
      </c>
      <c r="AI49" s="32">
        <f>建設係数!BB49*AI$123</f>
        <v>0</v>
      </c>
      <c r="AJ49" s="32">
        <f>建設係数!BC49*AJ$123</f>
        <v>0</v>
      </c>
      <c r="AK49" s="32">
        <f>建設係数!BD49*AK$123</f>
        <v>0</v>
      </c>
      <c r="AL49" s="32">
        <f>建設係数!BE49*AL$123</f>
        <v>0</v>
      </c>
      <c r="AM49" s="32">
        <f>建設係数!BF49*AM$123</f>
        <v>0</v>
      </c>
      <c r="AN49" s="32">
        <f>建設係数!BG49*AN$123</f>
        <v>0</v>
      </c>
      <c r="AO49" s="32">
        <f>建設係数!BH49*AO$123</f>
        <v>0</v>
      </c>
      <c r="AP49" s="32">
        <f>建設係数!BI49*AP$123</f>
        <v>0</v>
      </c>
      <c r="AQ49" s="32">
        <f>建設係数!BJ49*AQ$123</f>
        <v>0</v>
      </c>
      <c r="AR49" s="32">
        <f>建設係数!BK49*AR$123</f>
        <v>0</v>
      </c>
      <c r="AS49" s="32">
        <f>建設係数!BL49*AS$123</f>
        <v>0</v>
      </c>
      <c r="AT49" s="32">
        <f>建設係数!BM49*AT$123</f>
        <v>0</v>
      </c>
      <c r="AU49" s="32">
        <f>建設係数!BN49*AU$123</f>
        <v>0</v>
      </c>
      <c r="AV49" s="32">
        <f>建設係数!BO49*AV$123</f>
        <v>0</v>
      </c>
      <c r="AW49" s="32">
        <f>建設係数!BP49*AW$123</f>
        <v>0</v>
      </c>
      <c r="AX49" s="32">
        <f>建設係数!BQ49*AX$123</f>
        <v>0</v>
      </c>
      <c r="AY49" s="32">
        <f>建設係数!BR49*AY$123</f>
        <v>0</v>
      </c>
      <c r="AZ49" s="32">
        <f>建設係数!BS49*AZ$123</f>
        <v>0</v>
      </c>
      <c r="BA49" s="32">
        <f>建設係数!BT49*BA$123</f>
        <v>0</v>
      </c>
      <c r="BB49" s="32">
        <f>建設係数!BU49*BB$123</f>
        <v>0</v>
      </c>
      <c r="BC49" s="32">
        <f>建設係数!BV49*BC$123</f>
        <v>0</v>
      </c>
      <c r="BD49" s="32">
        <f>建設係数!BW49*BD$123</f>
        <v>0</v>
      </c>
      <c r="BE49" s="32">
        <f>建設係数!BX49*BE$123</f>
        <v>0</v>
      </c>
      <c r="BF49" s="32">
        <f>建設係数!BY49*BF$123</f>
        <v>0</v>
      </c>
      <c r="BG49" s="32">
        <f>建設係数!BZ49*BG$123</f>
        <v>0</v>
      </c>
      <c r="BH49" s="32">
        <f>建設係数!CA49*BH$123</f>
        <v>0</v>
      </c>
      <c r="BI49" s="32">
        <f>建設係数!CB49*BI$123</f>
        <v>0</v>
      </c>
      <c r="BJ49" s="32">
        <f>建設係数!CC49*BJ$123</f>
        <v>0</v>
      </c>
      <c r="BK49" s="32">
        <f>建設係数!CD49*BK$123</f>
        <v>0</v>
      </c>
      <c r="BL49" s="32">
        <f>建設係数!CE49*BL$123</f>
        <v>0</v>
      </c>
      <c r="BM49" s="32">
        <f>建設係数!CF49*BM$123</f>
        <v>0</v>
      </c>
      <c r="BN49" s="32">
        <f>建設係数!CG49*BN$123</f>
        <v>0</v>
      </c>
      <c r="BO49" s="32">
        <f t="shared" si="3"/>
        <v>0</v>
      </c>
      <c r="BP49" s="35"/>
      <c r="BU49" s="17"/>
      <c r="BV49" s="241">
        <v>29</v>
      </c>
      <c r="BW49" s="164"/>
      <c r="CN49" s="30">
        <f t="shared" si="22"/>
        <v>44</v>
      </c>
      <c r="CO49" s="456">
        <v>291</v>
      </c>
      <c r="CP49" s="240" t="s">
        <v>43</v>
      </c>
      <c r="CQ49" s="451">
        <f>埼玉波及!V49</f>
        <v>0</v>
      </c>
      <c r="CR49" s="451">
        <f>埼玉波及!W49</f>
        <v>0</v>
      </c>
      <c r="CS49" s="451">
        <f>埼玉波及!X49</f>
        <v>0</v>
      </c>
      <c r="CT49" s="451">
        <f>埼玉波及!Y49</f>
        <v>0</v>
      </c>
      <c r="CU49" s="454">
        <f t="shared" si="12"/>
        <v>7.0900000000000002E-5</v>
      </c>
      <c r="CV49" s="442"/>
      <c r="CW49" s="249">
        <v>44</v>
      </c>
      <c r="CX49" s="89">
        <f t="shared" si="13"/>
        <v>291</v>
      </c>
      <c r="CY49" s="476" t="str">
        <f t="shared" si="14"/>
        <v>はん用機械</v>
      </c>
      <c r="CZ49" s="453">
        <f t="shared" si="15"/>
        <v>0</v>
      </c>
      <c r="DA49" s="453">
        <f t="shared" si="16"/>
        <v>0</v>
      </c>
      <c r="DB49" s="453">
        <f t="shared" si="17"/>
        <v>0</v>
      </c>
      <c r="DC49" s="244">
        <f t="shared" si="18"/>
        <v>0</v>
      </c>
    </row>
    <row r="50" spans="1:107">
      <c r="A50" s="17"/>
      <c r="B50" s="456">
        <v>301</v>
      </c>
      <c r="C50" s="240" t="s">
        <v>44</v>
      </c>
      <c r="D50" s="32">
        <f>建設係数!W50*D$123</f>
        <v>0</v>
      </c>
      <c r="E50" s="32">
        <f>建設係数!X50*E$123</f>
        <v>0</v>
      </c>
      <c r="F50" s="32">
        <f>建設係数!Y50*F$123</f>
        <v>0</v>
      </c>
      <c r="G50" s="32">
        <f>建設係数!Z50*G$123</f>
        <v>0</v>
      </c>
      <c r="H50" s="32">
        <f>建設係数!AA50*H$123</f>
        <v>0</v>
      </c>
      <c r="I50" s="32">
        <f>建設係数!AB50*I$123</f>
        <v>0</v>
      </c>
      <c r="J50" s="32">
        <f>建設係数!AC50*J$123</f>
        <v>0</v>
      </c>
      <c r="K50" s="32">
        <f>建設係数!AD50*K$123</f>
        <v>0</v>
      </c>
      <c r="L50" s="32">
        <f>建設係数!AE50*L$123</f>
        <v>0</v>
      </c>
      <c r="M50" s="32">
        <f>建設係数!AF50*M$123</f>
        <v>0</v>
      </c>
      <c r="N50" s="32">
        <f>建設係数!AG50*N$123</f>
        <v>0</v>
      </c>
      <c r="O50" s="32">
        <f>建設係数!AH50*O$123</f>
        <v>0</v>
      </c>
      <c r="P50" s="32">
        <f>建設係数!AI50*P$123</f>
        <v>0</v>
      </c>
      <c r="Q50" s="32">
        <f>建設係数!AJ50*Q$123</f>
        <v>0</v>
      </c>
      <c r="R50" s="32">
        <f>建設係数!AK50*R$123</f>
        <v>0</v>
      </c>
      <c r="S50" s="32">
        <f>建設係数!AL50*S$123</f>
        <v>0</v>
      </c>
      <c r="T50" s="32">
        <f>建設係数!AM50*T$123</f>
        <v>0</v>
      </c>
      <c r="U50" s="32">
        <f>建設係数!AN50*U$123</f>
        <v>0</v>
      </c>
      <c r="V50" s="32">
        <f>建設係数!AO50*V$123</f>
        <v>0</v>
      </c>
      <c r="W50" s="32">
        <f>建設係数!AP50*W$123</f>
        <v>0</v>
      </c>
      <c r="X50" s="32">
        <f>建設係数!AQ50*X$123</f>
        <v>0</v>
      </c>
      <c r="Y50" s="32">
        <f>建設係数!AR50*Y$123</f>
        <v>0</v>
      </c>
      <c r="Z50" s="32">
        <f>建設係数!AS50*Z$123</f>
        <v>0</v>
      </c>
      <c r="AA50" s="32">
        <f>建設係数!AT50*AA$123</f>
        <v>0</v>
      </c>
      <c r="AB50" s="32">
        <f>建設係数!AU50*AB$123</f>
        <v>0</v>
      </c>
      <c r="AC50" s="32">
        <f>建設係数!AV50*AC$123</f>
        <v>0</v>
      </c>
      <c r="AD50" s="32">
        <f>建設係数!AW50*AD$123</f>
        <v>0</v>
      </c>
      <c r="AE50" s="32">
        <f>建設係数!AX50*AE$123</f>
        <v>0</v>
      </c>
      <c r="AF50" s="32">
        <f>建設係数!AY50*AF$123</f>
        <v>0</v>
      </c>
      <c r="AG50" s="32">
        <f>建設係数!AZ50*AG$123</f>
        <v>0</v>
      </c>
      <c r="AH50" s="32">
        <f>建設係数!BA50*AH$123</f>
        <v>0</v>
      </c>
      <c r="AI50" s="32">
        <f>建設係数!BB50*AI$123</f>
        <v>0</v>
      </c>
      <c r="AJ50" s="32">
        <f>建設係数!BC50*AJ$123</f>
        <v>0</v>
      </c>
      <c r="AK50" s="32">
        <f>建設係数!BD50*AK$123</f>
        <v>0</v>
      </c>
      <c r="AL50" s="32">
        <f>建設係数!BE50*AL$123</f>
        <v>0</v>
      </c>
      <c r="AM50" s="32">
        <f>建設係数!BF50*AM$123</f>
        <v>0</v>
      </c>
      <c r="AN50" s="32">
        <f>建設係数!BG50*AN$123</f>
        <v>0</v>
      </c>
      <c r="AO50" s="32">
        <f>建設係数!BH50*AO$123</f>
        <v>0</v>
      </c>
      <c r="AP50" s="32">
        <f>建設係数!BI50*AP$123</f>
        <v>0</v>
      </c>
      <c r="AQ50" s="32">
        <f>建設係数!BJ50*AQ$123</f>
        <v>0</v>
      </c>
      <c r="AR50" s="32">
        <f>建設係数!BK50*AR$123</f>
        <v>0</v>
      </c>
      <c r="AS50" s="32">
        <f>建設係数!BL50*AS$123</f>
        <v>0</v>
      </c>
      <c r="AT50" s="32">
        <f>建設係数!BM50*AT$123</f>
        <v>0</v>
      </c>
      <c r="AU50" s="32">
        <f>建設係数!BN50*AU$123</f>
        <v>0</v>
      </c>
      <c r="AV50" s="32">
        <f>建設係数!BO50*AV$123</f>
        <v>0</v>
      </c>
      <c r="AW50" s="32">
        <f>建設係数!BP50*AW$123</f>
        <v>0</v>
      </c>
      <c r="AX50" s="32">
        <f>建設係数!BQ50*AX$123</f>
        <v>0</v>
      </c>
      <c r="AY50" s="32">
        <f>建設係数!BR50*AY$123</f>
        <v>0</v>
      </c>
      <c r="AZ50" s="32">
        <f>建設係数!BS50*AZ$123</f>
        <v>0</v>
      </c>
      <c r="BA50" s="32">
        <f>建設係数!BT50*BA$123</f>
        <v>0</v>
      </c>
      <c r="BB50" s="32">
        <f>建設係数!BU50*BB$123</f>
        <v>0</v>
      </c>
      <c r="BC50" s="32">
        <f>建設係数!BV50*BC$123</f>
        <v>0</v>
      </c>
      <c r="BD50" s="32">
        <f>建設係数!BW50*BD$123</f>
        <v>0</v>
      </c>
      <c r="BE50" s="32">
        <f>建設係数!BX50*BE$123</f>
        <v>0</v>
      </c>
      <c r="BF50" s="32">
        <f>建設係数!BY50*BF$123</f>
        <v>0</v>
      </c>
      <c r="BG50" s="32">
        <f>建設係数!BZ50*BG$123</f>
        <v>0</v>
      </c>
      <c r="BH50" s="32">
        <f>建設係数!CA50*BH$123</f>
        <v>0</v>
      </c>
      <c r="BI50" s="32">
        <f>建設係数!CB50*BI$123</f>
        <v>0</v>
      </c>
      <c r="BJ50" s="32">
        <f>建設係数!CC50*BJ$123</f>
        <v>0</v>
      </c>
      <c r="BK50" s="32">
        <f>建設係数!CD50*BK$123</f>
        <v>0</v>
      </c>
      <c r="BL50" s="32">
        <f>建設係数!CE50*BL$123</f>
        <v>0</v>
      </c>
      <c r="BM50" s="32">
        <f>建設係数!CF50*BM$123</f>
        <v>0</v>
      </c>
      <c r="BN50" s="32">
        <f>建設係数!CG50*BN$123</f>
        <v>0</v>
      </c>
      <c r="BO50" s="32">
        <f t="shared" si="3"/>
        <v>0</v>
      </c>
      <c r="BP50" s="35"/>
      <c r="BU50" s="17"/>
      <c r="BV50" s="241">
        <v>30</v>
      </c>
      <c r="BW50" s="164"/>
      <c r="CN50" s="30">
        <f t="shared" si="22"/>
        <v>45</v>
      </c>
      <c r="CO50" s="456">
        <v>301</v>
      </c>
      <c r="CP50" s="240" t="s">
        <v>44</v>
      </c>
      <c r="CQ50" s="451">
        <f>埼玉波及!V50</f>
        <v>0</v>
      </c>
      <c r="CR50" s="451">
        <f>埼玉波及!W50</f>
        <v>0</v>
      </c>
      <c r="CS50" s="451">
        <f>埼玉波及!X50</f>
        <v>0</v>
      </c>
      <c r="CT50" s="451">
        <f>埼玉波及!Y50</f>
        <v>0</v>
      </c>
      <c r="CU50" s="454">
        <f t="shared" si="12"/>
        <v>6.9899999999999991E-5</v>
      </c>
      <c r="CV50" s="442"/>
      <c r="CW50" s="249">
        <v>45</v>
      </c>
      <c r="CX50" s="89">
        <f t="shared" si="13"/>
        <v>301</v>
      </c>
      <c r="CY50" s="476" t="str">
        <f t="shared" si="14"/>
        <v>生産用機械</v>
      </c>
      <c r="CZ50" s="453">
        <f t="shared" si="15"/>
        <v>0</v>
      </c>
      <c r="DA50" s="453">
        <f t="shared" si="16"/>
        <v>0</v>
      </c>
      <c r="DB50" s="453">
        <f t="shared" si="17"/>
        <v>0</v>
      </c>
      <c r="DC50" s="244">
        <f t="shared" si="18"/>
        <v>0</v>
      </c>
    </row>
    <row r="51" spans="1:107">
      <c r="A51" s="17"/>
      <c r="B51" s="456">
        <v>311</v>
      </c>
      <c r="C51" s="240" t="s">
        <v>45</v>
      </c>
      <c r="D51" s="32">
        <f>建設係数!W51*D$123</f>
        <v>0</v>
      </c>
      <c r="E51" s="32">
        <f>建設係数!X51*E$123</f>
        <v>0</v>
      </c>
      <c r="F51" s="32">
        <f>建設係数!Y51*F$123</f>
        <v>0</v>
      </c>
      <c r="G51" s="32">
        <f>建設係数!Z51*G$123</f>
        <v>0</v>
      </c>
      <c r="H51" s="32">
        <f>建設係数!AA51*H$123</f>
        <v>0</v>
      </c>
      <c r="I51" s="32">
        <f>建設係数!AB51*I$123</f>
        <v>0</v>
      </c>
      <c r="J51" s="32">
        <f>建設係数!AC51*J$123</f>
        <v>0</v>
      </c>
      <c r="K51" s="32">
        <f>建設係数!AD51*K$123</f>
        <v>0</v>
      </c>
      <c r="L51" s="32">
        <f>建設係数!AE51*L$123</f>
        <v>0</v>
      </c>
      <c r="M51" s="32">
        <f>建設係数!AF51*M$123</f>
        <v>0</v>
      </c>
      <c r="N51" s="32">
        <f>建設係数!AG51*N$123</f>
        <v>0</v>
      </c>
      <c r="O51" s="32">
        <f>建設係数!AH51*O$123</f>
        <v>0</v>
      </c>
      <c r="P51" s="32">
        <f>建設係数!AI51*P$123</f>
        <v>0</v>
      </c>
      <c r="Q51" s="32">
        <f>建設係数!AJ51*Q$123</f>
        <v>0</v>
      </c>
      <c r="R51" s="32">
        <f>建設係数!AK51*R$123</f>
        <v>0</v>
      </c>
      <c r="S51" s="32">
        <f>建設係数!AL51*S$123</f>
        <v>0</v>
      </c>
      <c r="T51" s="32">
        <f>建設係数!AM51*T$123</f>
        <v>0</v>
      </c>
      <c r="U51" s="32">
        <f>建設係数!AN51*U$123</f>
        <v>0</v>
      </c>
      <c r="V51" s="32">
        <f>建設係数!AO51*V$123</f>
        <v>0</v>
      </c>
      <c r="W51" s="32">
        <f>建設係数!AP51*W$123</f>
        <v>0</v>
      </c>
      <c r="X51" s="32">
        <f>建設係数!AQ51*X$123</f>
        <v>0</v>
      </c>
      <c r="Y51" s="32">
        <f>建設係数!AR51*Y$123</f>
        <v>0</v>
      </c>
      <c r="Z51" s="32">
        <f>建設係数!AS51*Z$123</f>
        <v>0</v>
      </c>
      <c r="AA51" s="32">
        <f>建設係数!AT51*AA$123</f>
        <v>0</v>
      </c>
      <c r="AB51" s="32">
        <f>建設係数!AU51*AB$123</f>
        <v>0</v>
      </c>
      <c r="AC51" s="32">
        <f>建設係数!AV51*AC$123</f>
        <v>0</v>
      </c>
      <c r="AD51" s="32">
        <f>建設係数!AW51*AD$123</f>
        <v>0</v>
      </c>
      <c r="AE51" s="32">
        <f>建設係数!AX51*AE$123</f>
        <v>0</v>
      </c>
      <c r="AF51" s="32">
        <f>建設係数!AY51*AF$123</f>
        <v>0</v>
      </c>
      <c r="AG51" s="32">
        <f>建設係数!AZ51*AG$123</f>
        <v>0</v>
      </c>
      <c r="AH51" s="32">
        <f>建設係数!BA51*AH$123</f>
        <v>0</v>
      </c>
      <c r="AI51" s="32">
        <f>建設係数!BB51*AI$123</f>
        <v>0</v>
      </c>
      <c r="AJ51" s="32">
        <f>建設係数!BC51*AJ$123</f>
        <v>0</v>
      </c>
      <c r="AK51" s="32">
        <f>建設係数!BD51*AK$123</f>
        <v>0</v>
      </c>
      <c r="AL51" s="32">
        <f>建設係数!BE51*AL$123</f>
        <v>0</v>
      </c>
      <c r="AM51" s="32">
        <f>建設係数!BF51*AM$123</f>
        <v>0</v>
      </c>
      <c r="AN51" s="32">
        <f>建設係数!BG51*AN$123</f>
        <v>0</v>
      </c>
      <c r="AO51" s="32">
        <f>建設係数!BH51*AO$123</f>
        <v>0</v>
      </c>
      <c r="AP51" s="32">
        <f>建設係数!BI51*AP$123</f>
        <v>0</v>
      </c>
      <c r="AQ51" s="32">
        <f>建設係数!BJ51*AQ$123</f>
        <v>0</v>
      </c>
      <c r="AR51" s="32">
        <f>建設係数!BK51*AR$123</f>
        <v>0</v>
      </c>
      <c r="AS51" s="32">
        <f>建設係数!BL51*AS$123</f>
        <v>0</v>
      </c>
      <c r="AT51" s="32">
        <f>建設係数!BM51*AT$123</f>
        <v>0</v>
      </c>
      <c r="AU51" s="32">
        <f>建設係数!BN51*AU$123</f>
        <v>0</v>
      </c>
      <c r="AV51" s="32">
        <f>建設係数!BO51*AV$123</f>
        <v>0</v>
      </c>
      <c r="AW51" s="32">
        <f>建設係数!BP51*AW$123</f>
        <v>0</v>
      </c>
      <c r="AX51" s="32">
        <f>建設係数!BQ51*AX$123</f>
        <v>0</v>
      </c>
      <c r="AY51" s="32">
        <f>建設係数!BR51*AY$123</f>
        <v>0</v>
      </c>
      <c r="AZ51" s="32">
        <f>建設係数!BS51*AZ$123</f>
        <v>0</v>
      </c>
      <c r="BA51" s="32">
        <f>建設係数!BT51*BA$123</f>
        <v>0</v>
      </c>
      <c r="BB51" s="32">
        <f>建設係数!BU51*BB$123</f>
        <v>0</v>
      </c>
      <c r="BC51" s="32">
        <f>建設係数!BV51*BC$123</f>
        <v>0</v>
      </c>
      <c r="BD51" s="32">
        <f>建設係数!BW51*BD$123</f>
        <v>0</v>
      </c>
      <c r="BE51" s="32">
        <f>建設係数!BX51*BE$123</f>
        <v>0</v>
      </c>
      <c r="BF51" s="32">
        <f>建設係数!BY51*BF$123</f>
        <v>0</v>
      </c>
      <c r="BG51" s="32">
        <f>建設係数!BZ51*BG$123</f>
        <v>0</v>
      </c>
      <c r="BH51" s="32">
        <f>建設係数!CA51*BH$123</f>
        <v>0</v>
      </c>
      <c r="BI51" s="32">
        <f>建設係数!CB51*BI$123</f>
        <v>0</v>
      </c>
      <c r="BJ51" s="32">
        <f>建設係数!CC51*BJ$123</f>
        <v>0</v>
      </c>
      <c r="BK51" s="32">
        <f>建設係数!CD51*BK$123</f>
        <v>0</v>
      </c>
      <c r="BL51" s="32">
        <f>建設係数!CE51*BL$123</f>
        <v>0</v>
      </c>
      <c r="BM51" s="32">
        <f>建設係数!CF51*BM$123</f>
        <v>0</v>
      </c>
      <c r="BN51" s="32">
        <f>建設係数!CG51*BN$123</f>
        <v>0</v>
      </c>
      <c r="BO51" s="32">
        <f t="shared" si="3"/>
        <v>0</v>
      </c>
      <c r="BP51" s="35"/>
      <c r="BU51" s="17"/>
      <c r="BV51" s="241">
        <v>31</v>
      </c>
      <c r="BW51" s="164"/>
      <c r="CN51" s="30">
        <f t="shared" si="22"/>
        <v>46</v>
      </c>
      <c r="CO51" s="456">
        <v>311</v>
      </c>
      <c r="CP51" s="240" t="s">
        <v>45</v>
      </c>
      <c r="CQ51" s="451">
        <f>埼玉波及!V51</f>
        <v>0</v>
      </c>
      <c r="CR51" s="451">
        <f>埼玉波及!W51</f>
        <v>0</v>
      </c>
      <c r="CS51" s="451">
        <f>埼玉波及!X51</f>
        <v>0</v>
      </c>
      <c r="CT51" s="451">
        <f>埼玉波及!Y51</f>
        <v>0</v>
      </c>
      <c r="CU51" s="454">
        <f t="shared" si="12"/>
        <v>6.8899999999999994E-5</v>
      </c>
      <c r="CV51" s="442"/>
      <c r="CW51" s="249">
        <v>46</v>
      </c>
      <c r="CX51" s="89">
        <f t="shared" si="13"/>
        <v>311</v>
      </c>
      <c r="CY51" s="476" t="str">
        <f t="shared" si="14"/>
        <v>業務用機械</v>
      </c>
      <c r="CZ51" s="453">
        <f t="shared" si="15"/>
        <v>0</v>
      </c>
      <c r="DA51" s="453">
        <f t="shared" si="16"/>
        <v>0</v>
      </c>
      <c r="DB51" s="453">
        <f t="shared" si="17"/>
        <v>0</v>
      </c>
      <c r="DC51" s="244">
        <f t="shared" si="18"/>
        <v>0</v>
      </c>
    </row>
    <row r="52" spans="1:107">
      <c r="A52" s="17"/>
      <c r="B52" s="456">
        <v>321</v>
      </c>
      <c r="C52" s="246" t="s">
        <v>46</v>
      </c>
      <c r="D52" s="32">
        <f>建設係数!W52*D$123</f>
        <v>0</v>
      </c>
      <c r="E52" s="32">
        <f>建設係数!X52*E$123</f>
        <v>0</v>
      </c>
      <c r="F52" s="32">
        <f>建設係数!Y52*F$123</f>
        <v>0</v>
      </c>
      <c r="G52" s="32">
        <f>建設係数!Z52*G$123</f>
        <v>0</v>
      </c>
      <c r="H52" s="32">
        <f>建設係数!AA52*H$123</f>
        <v>0</v>
      </c>
      <c r="I52" s="32">
        <f>建設係数!AB52*I$123</f>
        <v>0</v>
      </c>
      <c r="J52" s="32">
        <f>建設係数!AC52*J$123</f>
        <v>0</v>
      </c>
      <c r="K52" s="32">
        <f>建設係数!AD52*K$123</f>
        <v>0</v>
      </c>
      <c r="L52" s="32">
        <f>建設係数!AE52*L$123</f>
        <v>0</v>
      </c>
      <c r="M52" s="32">
        <f>建設係数!AF52*M$123</f>
        <v>0</v>
      </c>
      <c r="N52" s="32">
        <f>建設係数!AG52*N$123</f>
        <v>0</v>
      </c>
      <c r="O52" s="32">
        <f>建設係数!AH52*O$123</f>
        <v>0</v>
      </c>
      <c r="P52" s="32">
        <f>建設係数!AI52*P$123</f>
        <v>0</v>
      </c>
      <c r="Q52" s="32">
        <f>建設係数!AJ52*Q$123</f>
        <v>0</v>
      </c>
      <c r="R52" s="32">
        <f>建設係数!AK52*R$123</f>
        <v>0</v>
      </c>
      <c r="S52" s="32">
        <f>建設係数!AL52*S$123</f>
        <v>0</v>
      </c>
      <c r="T52" s="32">
        <f>建設係数!AM52*T$123</f>
        <v>0</v>
      </c>
      <c r="U52" s="32">
        <f>建設係数!AN52*U$123</f>
        <v>0</v>
      </c>
      <c r="V52" s="32">
        <f>建設係数!AO52*V$123</f>
        <v>0</v>
      </c>
      <c r="W52" s="32">
        <f>建設係数!AP52*W$123</f>
        <v>0</v>
      </c>
      <c r="X52" s="32">
        <f>建設係数!AQ52*X$123</f>
        <v>0</v>
      </c>
      <c r="Y52" s="32">
        <f>建設係数!AR52*Y$123</f>
        <v>0</v>
      </c>
      <c r="Z52" s="32">
        <f>建設係数!AS52*Z$123</f>
        <v>0</v>
      </c>
      <c r="AA52" s="32">
        <f>建設係数!AT52*AA$123</f>
        <v>0</v>
      </c>
      <c r="AB52" s="32">
        <f>建設係数!AU52*AB$123</f>
        <v>0</v>
      </c>
      <c r="AC52" s="32">
        <f>建設係数!AV52*AC$123</f>
        <v>0</v>
      </c>
      <c r="AD52" s="32">
        <f>建設係数!AW52*AD$123</f>
        <v>0</v>
      </c>
      <c r="AE52" s="32">
        <f>建設係数!AX52*AE$123</f>
        <v>0</v>
      </c>
      <c r="AF52" s="32">
        <f>建設係数!AY52*AF$123</f>
        <v>0</v>
      </c>
      <c r="AG52" s="32">
        <f>建設係数!AZ52*AG$123</f>
        <v>0</v>
      </c>
      <c r="AH52" s="32">
        <f>建設係数!BA52*AH$123</f>
        <v>0</v>
      </c>
      <c r="AI52" s="32">
        <f>建設係数!BB52*AI$123</f>
        <v>0</v>
      </c>
      <c r="AJ52" s="32">
        <f>建設係数!BC52*AJ$123</f>
        <v>0</v>
      </c>
      <c r="AK52" s="32">
        <f>建設係数!BD52*AK$123</f>
        <v>0</v>
      </c>
      <c r="AL52" s="32">
        <f>建設係数!BE52*AL$123</f>
        <v>0</v>
      </c>
      <c r="AM52" s="32">
        <f>建設係数!BF52*AM$123</f>
        <v>0</v>
      </c>
      <c r="AN52" s="32">
        <f>建設係数!BG52*AN$123</f>
        <v>0</v>
      </c>
      <c r="AO52" s="32">
        <f>建設係数!BH52*AO$123</f>
        <v>0</v>
      </c>
      <c r="AP52" s="32">
        <f>建設係数!BI52*AP$123</f>
        <v>0</v>
      </c>
      <c r="AQ52" s="32">
        <f>建設係数!BJ52*AQ$123</f>
        <v>0</v>
      </c>
      <c r="AR52" s="32">
        <f>建設係数!BK52*AR$123</f>
        <v>0</v>
      </c>
      <c r="AS52" s="32">
        <f>建設係数!BL52*AS$123</f>
        <v>0</v>
      </c>
      <c r="AT52" s="32">
        <f>建設係数!BM52*AT$123</f>
        <v>0</v>
      </c>
      <c r="AU52" s="32">
        <f>建設係数!BN52*AU$123</f>
        <v>0</v>
      </c>
      <c r="AV52" s="32">
        <f>建設係数!BO52*AV$123</f>
        <v>0</v>
      </c>
      <c r="AW52" s="32">
        <f>建設係数!BP52*AW$123</f>
        <v>0</v>
      </c>
      <c r="AX52" s="32">
        <f>建設係数!BQ52*AX$123</f>
        <v>0</v>
      </c>
      <c r="AY52" s="32">
        <f>建設係数!BR52*AY$123</f>
        <v>0</v>
      </c>
      <c r="AZ52" s="32">
        <f>建設係数!BS52*AZ$123</f>
        <v>0</v>
      </c>
      <c r="BA52" s="32">
        <f>建設係数!BT52*BA$123</f>
        <v>0</v>
      </c>
      <c r="BB52" s="32">
        <f>建設係数!BU52*BB$123</f>
        <v>0</v>
      </c>
      <c r="BC52" s="32">
        <f>建設係数!BV52*BC$123</f>
        <v>0</v>
      </c>
      <c r="BD52" s="32">
        <f>建設係数!BW52*BD$123</f>
        <v>0</v>
      </c>
      <c r="BE52" s="32">
        <f>建設係数!BX52*BE$123</f>
        <v>0</v>
      </c>
      <c r="BF52" s="32">
        <f>建設係数!BY52*BF$123</f>
        <v>0</v>
      </c>
      <c r="BG52" s="32">
        <f>建設係数!BZ52*BG$123</f>
        <v>0</v>
      </c>
      <c r="BH52" s="32">
        <f>建設係数!CA52*BH$123</f>
        <v>0</v>
      </c>
      <c r="BI52" s="32">
        <f>建設係数!CB52*BI$123</f>
        <v>0</v>
      </c>
      <c r="BJ52" s="32">
        <f>建設係数!CC52*BJ$123</f>
        <v>0</v>
      </c>
      <c r="BK52" s="32">
        <f>建設係数!CD52*BK$123</f>
        <v>0</v>
      </c>
      <c r="BL52" s="32">
        <f>建設係数!CE52*BL$123</f>
        <v>0</v>
      </c>
      <c r="BM52" s="32">
        <f>建設係数!CF52*BM$123</f>
        <v>0</v>
      </c>
      <c r="BN52" s="32">
        <f>建設係数!CG52*BN$123</f>
        <v>0</v>
      </c>
      <c r="BO52" s="32">
        <f t="shared" si="3"/>
        <v>0</v>
      </c>
      <c r="BP52" s="35"/>
      <c r="BU52" s="17"/>
      <c r="BV52" s="241">
        <v>32</v>
      </c>
      <c r="BW52" s="164"/>
      <c r="CN52" s="30">
        <f t="shared" si="22"/>
        <v>47</v>
      </c>
      <c r="CO52" s="456">
        <v>321</v>
      </c>
      <c r="CP52" s="246" t="s">
        <v>46</v>
      </c>
      <c r="CQ52" s="451">
        <f>埼玉波及!V52</f>
        <v>0</v>
      </c>
      <c r="CR52" s="451">
        <f>埼玉波及!W52</f>
        <v>0</v>
      </c>
      <c r="CS52" s="451">
        <f>埼玉波及!X52</f>
        <v>0</v>
      </c>
      <c r="CT52" s="451">
        <f>埼玉波及!Y52</f>
        <v>0</v>
      </c>
      <c r="CU52" s="454">
        <f t="shared" si="12"/>
        <v>6.7899999999999997E-5</v>
      </c>
      <c r="CV52" s="442"/>
      <c r="CW52" s="249">
        <v>47</v>
      </c>
      <c r="CX52" s="89">
        <f t="shared" si="13"/>
        <v>321</v>
      </c>
      <c r="CY52" s="476" t="str">
        <f t="shared" si="14"/>
        <v>電子デバイス</v>
      </c>
      <c r="CZ52" s="453">
        <f t="shared" si="15"/>
        <v>0</v>
      </c>
      <c r="DA52" s="453">
        <f t="shared" si="16"/>
        <v>0</v>
      </c>
      <c r="DB52" s="453">
        <f t="shared" si="17"/>
        <v>0</v>
      </c>
      <c r="DC52" s="244">
        <f t="shared" si="18"/>
        <v>0</v>
      </c>
    </row>
    <row r="53" spans="1:107">
      <c r="A53" s="17"/>
      <c r="B53" s="456">
        <v>329</v>
      </c>
      <c r="C53" s="240" t="s">
        <v>47</v>
      </c>
      <c r="D53" s="32">
        <f>建設係数!W53*D$123</f>
        <v>0</v>
      </c>
      <c r="E53" s="32">
        <f>建設係数!X53*E$123</f>
        <v>0</v>
      </c>
      <c r="F53" s="32">
        <f>建設係数!Y53*F$123</f>
        <v>0</v>
      </c>
      <c r="G53" s="32">
        <f>建設係数!Z53*G$123</f>
        <v>0</v>
      </c>
      <c r="H53" s="32">
        <f>建設係数!AA53*H$123</f>
        <v>0</v>
      </c>
      <c r="I53" s="32">
        <f>建設係数!AB53*I$123</f>
        <v>0</v>
      </c>
      <c r="J53" s="32">
        <f>建設係数!AC53*J$123</f>
        <v>0</v>
      </c>
      <c r="K53" s="32">
        <f>建設係数!AD53*K$123</f>
        <v>0</v>
      </c>
      <c r="L53" s="32">
        <f>建設係数!AE53*L$123</f>
        <v>0</v>
      </c>
      <c r="M53" s="32">
        <f>建設係数!AF53*M$123</f>
        <v>0</v>
      </c>
      <c r="N53" s="32">
        <f>建設係数!AG53*N$123</f>
        <v>0</v>
      </c>
      <c r="O53" s="32">
        <f>建設係数!AH53*O$123</f>
        <v>0</v>
      </c>
      <c r="P53" s="32">
        <f>建設係数!AI53*P$123</f>
        <v>0</v>
      </c>
      <c r="Q53" s="32">
        <f>建設係数!AJ53*Q$123</f>
        <v>0</v>
      </c>
      <c r="R53" s="32">
        <f>建設係数!AK53*R$123</f>
        <v>0</v>
      </c>
      <c r="S53" s="32">
        <f>建設係数!AL53*S$123</f>
        <v>0</v>
      </c>
      <c r="T53" s="32">
        <f>建設係数!AM53*T$123</f>
        <v>0</v>
      </c>
      <c r="U53" s="32">
        <f>建設係数!AN53*U$123</f>
        <v>0</v>
      </c>
      <c r="V53" s="32">
        <f>建設係数!AO53*V$123</f>
        <v>0</v>
      </c>
      <c r="W53" s="32">
        <f>建設係数!AP53*W$123</f>
        <v>0</v>
      </c>
      <c r="X53" s="32">
        <f>建設係数!AQ53*X$123</f>
        <v>0</v>
      </c>
      <c r="Y53" s="32">
        <f>建設係数!AR53*Y$123</f>
        <v>0</v>
      </c>
      <c r="Z53" s="32">
        <f>建設係数!AS53*Z$123</f>
        <v>0</v>
      </c>
      <c r="AA53" s="32">
        <f>建設係数!AT53*AA$123</f>
        <v>0</v>
      </c>
      <c r="AB53" s="32">
        <f>建設係数!AU53*AB$123</f>
        <v>0</v>
      </c>
      <c r="AC53" s="32">
        <f>建設係数!AV53*AC$123</f>
        <v>0</v>
      </c>
      <c r="AD53" s="32">
        <f>建設係数!AW53*AD$123</f>
        <v>0</v>
      </c>
      <c r="AE53" s="32">
        <f>建設係数!AX53*AE$123</f>
        <v>0</v>
      </c>
      <c r="AF53" s="32">
        <f>建設係数!AY53*AF$123</f>
        <v>0</v>
      </c>
      <c r="AG53" s="32">
        <f>建設係数!AZ53*AG$123</f>
        <v>0</v>
      </c>
      <c r="AH53" s="32">
        <f>建設係数!BA53*AH$123</f>
        <v>0</v>
      </c>
      <c r="AI53" s="32">
        <f>建設係数!BB53*AI$123</f>
        <v>0</v>
      </c>
      <c r="AJ53" s="32">
        <f>建設係数!BC53*AJ$123</f>
        <v>0</v>
      </c>
      <c r="AK53" s="32">
        <f>建設係数!BD53*AK$123</f>
        <v>0</v>
      </c>
      <c r="AL53" s="32">
        <f>建設係数!BE53*AL$123</f>
        <v>0</v>
      </c>
      <c r="AM53" s="32">
        <f>建設係数!BF53*AM$123</f>
        <v>0</v>
      </c>
      <c r="AN53" s="32">
        <f>建設係数!BG53*AN$123</f>
        <v>0</v>
      </c>
      <c r="AO53" s="32">
        <f>建設係数!BH53*AO$123</f>
        <v>0</v>
      </c>
      <c r="AP53" s="32">
        <f>建設係数!BI53*AP$123</f>
        <v>0</v>
      </c>
      <c r="AQ53" s="32">
        <f>建設係数!BJ53*AQ$123</f>
        <v>0</v>
      </c>
      <c r="AR53" s="32">
        <f>建設係数!BK53*AR$123</f>
        <v>0</v>
      </c>
      <c r="AS53" s="32">
        <f>建設係数!BL53*AS$123</f>
        <v>0</v>
      </c>
      <c r="AT53" s="32">
        <f>建設係数!BM53*AT$123</f>
        <v>0</v>
      </c>
      <c r="AU53" s="32">
        <f>建設係数!BN53*AU$123</f>
        <v>0</v>
      </c>
      <c r="AV53" s="32">
        <f>建設係数!BO53*AV$123</f>
        <v>0</v>
      </c>
      <c r="AW53" s="32">
        <f>建設係数!BP53*AW$123</f>
        <v>0</v>
      </c>
      <c r="AX53" s="32">
        <f>建設係数!BQ53*AX$123</f>
        <v>0</v>
      </c>
      <c r="AY53" s="32">
        <f>建設係数!BR53*AY$123</f>
        <v>0</v>
      </c>
      <c r="AZ53" s="32">
        <f>建設係数!BS53*AZ$123</f>
        <v>0</v>
      </c>
      <c r="BA53" s="32">
        <f>建設係数!BT53*BA$123</f>
        <v>0</v>
      </c>
      <c r="BB53" s="32">
        <f>建設係数!BU53*BB$123</f>
        <v>0</v>
      </c>
      <c r="BC53" s="32">
        <f>建設係数!BV53*BC$123</f>
        <v>0</v>
      </c>
      <c r="BD53" s="32">
        <f>建設係数!BW53*BD$123</f>
        <v>0</v>
      </c>
      <c r="BE53" s="32">
        <f>建設係数!BX53*BE$123</f>
        <v>0</v>
      </c>
      <c r="BF53" s="32">
        <f>建設係数!BY53*BF$123</f>
        <v>0</v>
      </c>
      <c r="BG53" s="32">
        <f>建設係数!BZ53*BG$123</f>
        <v>0</v>
      </c>
      <c r="BH53" s="32">
        <f>建設係数!CA53*BH$123</f>
        <v>0</v>
      </c>
      <c r="BI53" s="32">
        <f>建設係数!CB53*BI$123</f>
        <v>0</v>
      </c>
      <c r="BJ53" s="32">
        <f>建設係数!CC53*BJ$123</f>
        <v>0</v>
      </c>
      <c r="BK53" s="32">
        <f>建設係数!CD53*BK$123</f>
        <v>0</v>
      </c>
      <c r="BL53" s="32">
        <f>建設係数!CE53*BL$123</f>
        <v>0</v>
      </c>
      <c r="BM53" s="32">
        <f>建設係数!CF53*BM$123</f>
        <v>0</v>
      </c>
      <c r="BN53" s="32">
        <f>建設係数!CG53*BN$123</f>
        <v>0</v>
      </c>
      <c r="BO53" s="32">
        <f t="shared" si="3"/>
        <v>0</v>
      </c>
      <c r="BP53" s="35"/>
      <c r="BU53" s="17"/>
      <c r="BV53" s="241">
        <v>32</v>
      </c>
      <c r="BW53" s="164"/>
      <c r="CN53" s="30">
        <f t="shared" si="22"/>
        <v>48</v>
      </c>
      <c r="CO53" s="456">
        <v>329</v>
      </c>
      <c r="CP53" s="240" t="s">
        <v>47</v>
      </c>
      <c r="CQ53" s="451">
        <f>埼玉波及!V53</f>
        <v>0</v>
      </c>
      <c r="CR53" s="451">
        <f>埼玉波及!W53</f>
        <v>0</v>
      </c>
      <c r="CS53" s="451">
        <f>埼玉波及!X53</f>
        <v>0</v>
      </c>
      <c r="CT53" s="451">
        <f>埼玉波及!Y53</f>
        <v>0</v>
      </c>
      <c r="CU53" s="454">
        <f t="shared" si="12"/>
        <v>6.7099999999999991E-5</v>
      </c>
      <c r="CV53" s="442"/>
      <c r="CW53" s="249">
        <v>48</v>
      </c>
      <c r="CX53" s="89">
        <f t="shared" si="13"/>
        <v>329</v>
      </c>
      <c r="CY53" s="476" t="str">
        <f t="shared" si="14"/>
        <v>その他の電子部品</v>
      </c>
      <c r="CZ53" s="453">
        <f t="shared" si="15"/>
        <v>0</v>
      </c>
      <c r="DA53" s="453">
        <f t="shared" si="16"/>
        <v>0</v>
      </c>
      <c r="DB53" s="453">
        <f t="shared" si="17"/>
        <v>0</v>
      </c>
      <c r="DC53" s="244">
        <f t="shared" si="18"/>
        <v>0</v>
      </c>
    </row>
    <row r="54" spans="1:107">
      <c r="A54" s="17"/>
      <c r="B54" s="457">
        <v>331</v>
      </c>
      <c r="C54" s="258" t="s">
        <v>48</v>
      </c>
      <c r="D54" s="32">
        <f>建設係数!W54*D$123</f>
        <v>0</v>
      </c>
      <c r="E54" s="32">
        <f>建設係数!X54*E$123</f>
        <v>0</v>
      </c>
      <c r="F54" s="32">
        <f>建設係数!Y54*F$123</f>
        <v>0</v>
      </c>
      <c r="G54" s="32">
        <f>建設係数!Z54*G$123</f>
        <v>0</v>
      </c>
      <c r="H54" s="32">
        <f>建設係数!AA54*H$123</f>
        <v>0</v>
      </c>
      <c r="I54" s="32">
        <f>建設係数!AB54*I$123</f>
        <v>0</v>
      </c>
      <c r="J54" s="32">
        <f>建設係数!AC54*J$123</f>
        <v>0</v>
      </c>
      <c r="K54" s="32">
        <f>建設係数!AD54*K$123</f>
        <v>0</v>
      </c>
      <c r="L54" s="32">
        <f>建設係数!AE54*L$123</f>
        <v>0</v>
      </c>
      <c r="M54" s="32">
        <f>建設係数!AF54*M$123</f>
        <v>0</v>
      </c>
      <c r="N54" s="32">
        <f>建設係数!AG54*N$123</f>
        <v>0</v>
      </c>
      <c r="O54" s="32">
        <f>建設係数!AH54*O$123</f>
        <v>0</v>
      </c>
      <c r="P54" s="32">
        <f>建設係数!AI54*P$123</f>
        <v>0</v>
      </c>
      <c r="Q54" s="32">
        <f>建設係数!AJ54*Q$123</f>
        <v>0</v>
      </c>
      <c r="R54" s="32">
        <f>建設係数!AK54*R$123</f>
        <v>0</v>
      </c>
      <c r="S54" s="32">
        <f>建設係数!AL54*S$123</f>
        <v>0</v>
      </c>
      <c r="T54" s="32">
        <f>建設係数!AM54*T$123</f>
        <v>0</v>
      </c>
      <c r="U54" s="32">
        <f>建設係数!AN54*U$123</f>
        <v>0</v>
      </c>
      <c r="V54" s="32">
        <f>建設係数!AO54*V$123</f>
        <v>0</v>
      </c>
      <c r="W54" s="32">
        <f>建設係数!AP54*W$123</f>
        <v>0</v>
      </c>
      <c r="X54" s="32">
        <f>建設係数!AQ54*X$123</f>
        <v>0</v>
      </c>
      <c r="Y54" s="32">
        <f>建設係数!AR54*Y$123</f>
        <v>0</v>
      </c>
      <c r="Z54" s="32">
        <f>建設係数!AS54*Z$123</f>
        <v>0</v>
      </c>
      <c r="AA54" s="32">
        <f>建設係数!AT54*AA$123</f>
        <v>0</v>
      </c>
      <c r="AB54" s="32">
        <f>建設係数!AU54*AB$123</f>
        <v>0</v>
      </c>
      <c r="AC54" s="32">
        <f>建設係数!AV54*AC$123</f>
        <v>0</v>
      </c>
      <c r="AD54" s="32">
        <f>建設係数!AW54*AD$123</f>
        <v>0</v>
      </c>
      <c r="AE54" s="32">
        <f>建設係数!AX54*AE$123</f>
        <v>0</v>
      </c>
      <c r="AF54" s="32">
        <f>建設係数!AY54*AF$123</f>
        <v>0</v>
      </c>
      <c r="AG54" s="32">
        <f>建設係数!AZ54*AG$123</f>
        <v>0</v>
      </c>
      <c r="AH54" s="32">
        <f>建設係数!BA54*AH$123</f>
        <v>0</v>
      </c>
      <c r="AI54" s="32">
        <f>建設係数!BB54*AI$123</f>
        <v>0</v>
      </c>
      <c r="AJ54" s="32">
        <f>建設係数!BC54*AJ$123</f>
        <v>0</v>
      </c>
      <c r="AK54" s="32">
        <f>建設係数!BD54*AK$123</f>
        <v>0</v>
      </c>
      <c r="AL54" s="32">
        <f>建設係数!BE54*AL$123</f>
        <v>0</v>
      </c>
      <c r="AM54" s="32">
        <f>建設係数!BF54*AM$123</f>
        <v>0</v>
      </c>
      <c r="AN54" s="32">
        <f>建設係数!BG54*AN$123</f>
        <v>0</v>
      </c>
      <c r="AO54" s="32">
        <f>建設係数!BH54*AO$123</f>
        <v>0</v>
      </c>
      <c r="AP54" s="32">
        <f>建設係数!BI54*AP$123</f>
        <v>0</v>
      </c>
      <c r="AQ54" s="32">
        <f>建設係数!BJ54*AQ$123</f>
        <v>0</v>
      </c>
      <c r="AR54" s="32">
        <f>建設係数!BK54*AR$123</f>
        <v>0</v>
      </c>
      <c r="AS54" s="32">
        <f>建設係数!BL54*AS$123</f>
        <v>0</v>
      </c>
      <c r="AT54" s="32">
        <f>建設係数!BM54*AT$123</f>
        <v>0</v>
      </c>
      <c r="AU54" s="32">
        <f>建設係数!BN54*AU$123</f>
        <v>0</v>
      </c>
      <c r="AV54" s="32">
        <f>建設係数!BO54*AV$123</f>
        <v>0</v>
      </c>
      <c r="AW54" s="32">
        <f>建設係数!BP54*AW$123</f>
        <v>0</v>
      </c>
      <c r="AX54" s="32">
        <f>建設係数!BQ54*AX$123</f>
        <v>0</v>
      </c>
      <c r="AY54" s="32">
        <f>建設係数!BR54*AY$123</f>
        <v>0</v>
      </c>
      <c r="AZ54" s="32">
        <f>建設係数!BS54*AZ$123</f>
        <v>0</v>
      </c>
      <c r="BA54" s="32">
        <f>建設係数!BT54*BA$123</f>
        <v>0</v>
      </c>
      <c r="BB54" s="32">
        <f>建設係数!BU54*BB$123</f>
        <v>0</v>
      </c>
      <c r="BC54" s="32">
        <f>建設係数!BV54*BC$123</f>
        <v>0</v>
      </c>
      <c r="BD54" s="32">
        <f>建設係数!BW54*BD$123</f>
        <v>0</v>
      </c>
      <c r="BE54" s="32">
        <f>建設係数!BX54*BE$123</f>
        <v>0</v>
      </c>
      <c r="BF54" s="32">
        <f>建設係数!BY54*BF$123</f>
        <v>0</v>
      </c>
      <c r="BG54" s="32">
        <f>建設係数!BZ54*BG$123</f>
        <v>0</v>
      </c>
      <c r="BH54" s="32">
        <f>建設係数!CA54*BH$123</f>
        <v>0</v>
      </c>
      <c r="BI54" s="32">
        <f>建設係数!CB54*BI$123</f>
        <v>0</v>
      </c>
      <c r="BJ54" s="32">
        <f>建設係数!CC54*BJ$123</f>
        <v>0</v>
      </c>
      <c r="BK54" s="32">
        <f>建設係数!CD54*BK$123</f>
        <v>0</v>
      </c>
      <c r="BL54" s="32">
        <f>建設係数!CE54*BL$123</f>
        <v>0</v>
      </c>
      <c r="BM54" s="32">
        <f>建設係数!CF54*BM$123</f>
        <v>0</v>
      </c>
      <c r="BN54" s="32">
        <f>建設係数!CG54*BN$123</f>
        <v>0</v>
      </c>
      <c r="BO54" s="32">
        <f t="shared" si="3"/>
        <v>0</v>
      </c>
      <c r="BP54" s="35"/>
      <c r="BU54" s="17"/>
      <c r="BV54" s="241">
        <v>33</v>
      </c>
      <c r="BW54" s="164"/>
      <c r="CN54" s="30">
        <f t="shared" si="22"/>
        <v>49</v>
      </c>
      <c r="CO54" s="457">
        <v>331</v>
      </c>
      <c r="CP54" s="258" t="s">
        <v>48</v>
      </c>
      <c r="CQ54" s="451">
        <f>埼玉波及!V54</f>
        <v>0</v>
      </c>
      <c r="CR54" s="451">
        <f>埼玉波及!W54</f>
        <v>0</v>
      </c>
      <c r="CS54" s="451">
        <f>埼玉波及!X54</f>
        <v>0</v>
      </c>
      <c r="CT54" s="451">
        <f>埼玉波及!Y54</f>
        <v>0</v>
      </c>
      <c r="CU54" s="454">
        <f t="shared" si="12"/>
        <v>6.69E-5</v>
      </c>
      <c r="CV54" s="442"/>
      <c r="CW54" s="249">
        <v>49</v>
      </c>
      <c r="CX54" s="89">
        <f t="shared" si="13"/>
        <v>331</v>
      </c>
      <c r="CY54" s="476" t="str">
        <f t="shared" si="14"/>
        <v>産業用電気機器</v>
      </c>
      <c r="CZ54" s="453">
        <f t="shared" si="15"/>
        <v>0</v>
      </c>
      <c r="DA54" s="453">
        <f t="shared" si="16"/>
        <v>0</v>
      </c>
      <c r="DB54" s="453">
        <f t="shared" si="17"/>
        <v>0</v>
      </c>
      <c r="DC54" s="244">
        <f t="shared" si="18"/>
        <v>0</v>
      </c>
    </row>
    <row r="55" spans="1:107">
      <c r="A55" s="17"/>
      <c r="B55" s="457">
        <v>332</v>
      </c>
      <c r="C55" s="259" t="s">
        <v>49</v>
      </c>
      <c r="D55" s="32">
        <f>建設係数!W55*D$123</f>
        <v>0</v>
      </c>
      <c r="E55" s="32">
        <f>建設係数!X55*E$123</f>
        <v>0</v>
      </c>
      <c r="F55" s="32">
        <f>建設係数!Y55*F$123</f>
        <v>0</v>
      </c>
      <c r="G55" s="32">
        <f>建設係数!Z55*G$123</f>
        <v>0</v>
      </c>
      <c r="H55" s="32">
        <f>建設係数!AA55*H$123</f>
        <v>0</v>
      </c>
      <c r="I55" s="32">
        <f>建設係数!AB55*I$123</f>
        <v>0</v>
      </c>
      <c r="J55" s="32">
        <f>建設係数!AC55*J$123</f>
        <v>0</v>
      </c>
      <c r="K55" s="32">
        <f>建設係数!AD55*K$123</f>
        <v>0</v>
      </c>
      <c r="L55" s="32">
        <f>建設係数!AE55*L$123</f>
        <v>0</v>
      </c>
      <c r="M55" s="32">
        <f>建設係数!AF55*M$123</f>
        <v>0</v>
      </c>
      <c r="N55" s="32">
        <f>建設係数!AG55*N$123</f>
        <v>0</v>
      </c>
      <c r="O55" s="32">
        <f>建設係数!AH55*O$123</f>
        <v>0</v>
      </c>
      <c r="P55" s="32">
        <f>建設係数!AI55*P$123</f>
        <v>0</v>
      </c>
      <c r="Q55" s="32">
        <f>建設係数!AJ55*Q$123</f>
        <v>0</v>
      </c>
      <c r="R55" s="32">
        <f>建設係数!AK55*R$123</f>
        <v>0</v>
      </c>
      <c r="S55" s="32">
        <f>建設係数!AL55*S$123</f>
        <v>0</v>
      </c>
      <c r="T55" s="32">
        <f>建設係数!AM55*T$123</f>
        <v>0</v>
      </c>
      <c r="U55" s="32">
        <f>建設係数!AN55*U$123</f>
        <v>0</v>
      </c>
      <c r="V55" s="32">
        <f>建設係数!AO55*V$123</f>
        <v>0</v>
      </c>
      <c r="W55" s="32">
        <f>建設係数!AP55*W$123</f>
        <v>0</v>
      </c>
      <c r="X55" s="32">
        <f>建設係数!AQ55*X$123</f>
        <v>0</v>
      </c>
      <c r="Y55" s="32">
        <f>建設係数!AR55*Y$123</f>
        <v>0</v>
      </c>
      <c r="Z55" s="32">
        <f>建設係数!AS55*Z$123</f>
        <v>0</v>
      </c>
      <c r="AA55" s="32">
        <f>建設係数!AT55*AA$123</f>
        <v>0</v>
      </c>
      <c r="AB55" s="32">
        <f>建設係数!AU55*AB$123</f>
        <v>0</v>
      </c>
      <c r="AC55" s="32">
        <f>建設係数!AV55*AC$123</f>
        <v>0</v>
      </c>
      <c r="AD55" s="32">
        <f>建設係数!AW55*AD$123</f>
        <v>0</v>
      </c>
      <c r="AE55" s="32">
        <f>建設係数!AX55*AE$123</f>
        <v>0</v>
      </c>
      <c r="AF55" s="32">
        <f>建設係数!AY55*AF$123</f>
        <v>0</v>
      </c>
      <c r="AG55" s="32">
        <f>建設係数!AZ55*AG$123</f>
        <v>0</v>
      </c>
      <c r="AH55" s="32">
        <f>建設係数!BA55*AH$123</f>
        <v>0</v>
      </c>
      <c r="AI55" s="32">
        <f>建設係数!BB55*AI$123</f>
        <v>0</v>
      </c>
      <c r="AJ55" s="32">
        <f>建設係数!BC55*AJ$123</f>
        <v>0</v>
      </c>
      <c r="AK55" s="32">
        <f>建設係数!BD55*AK$123</f>
        <v>0</v>
      </c>
      <c r="AL55" s="32">
        <f>建設係数!BE55*AL$123</f>
        <v>0</v>
      </c>
      <c r="AM55" s="32">
        <f>建設係数!BF55*AM$123</f>
        <v>0</v>
      </c>
      <c r="AN55" s="32">
        <f>建設係数!BG55*AN$123</f>
        <v>0</v>
      </c>
      <c r="AO55" s="32">
        <f>建設係数!BH55*AO$123</f>
        <v>0</v>
      </c>
      <c r="AP55" s="32">
        <f>建設係数!BI55*AP$123</f>
        <v>0</v>
      </c>
      <c r="AQ55" s="32">
        <f>建設係数!BJ55*AQ$123</f>
        <v>0</v>
      </c>
      <c r="AR55" s="32">
        <f>建設係数!BK55*AR$123</f>
        <v>0</v>
      </c>
      <c r="AS55" s="32">
        <f>建設係数!BL55*AS$123</f>
        <v>0</v>
      </c>
      <c r="AT55" s="32">
        <f>建設係数!BM55*AT$123</f>
        <v>0</v>
      </c>
      <c r="AU55" s="32">
        <f>建設係数!BN55*AU$123</f>
        <v>0</v>
      </c>
      <c r="AV55" s="32">
        <f>建設係数!BO55*AV$123</f>
        <v>0</v>
      </c>
      <c r="AW55" s="32">
        <f>建設係数!BP55*AW$123</f>
        <v>0</v>
      </c>
      <c r="AX55" s="32">
        <f>建設係数!BQ55*AX$123</f>
        <v>0</v>
      </c>
      <c r="AY55" s="32">
        <f>建設係数!BR55*AY$123</f>
        <v>0</v>
      </c>
      <c r="AZ55" s="32">
        <f>建設係数!BS55*AZ$123</f>
        <v>0</v>
      </c>
      <c r="BA55" s="32">
        <f>建設係数!BT55*BA$123</f>
        <v>0</v>
      </c>
      <c r="BB55" s="32">
        <f>建設係数!BU55*BB$123</f>
        <v>0</v>
      </c>
      <c r="BC55" s="32">
        <f>建設係数!BV55*BC$123</f>
        <v>0</v>
      </c>
      <c r="BD55" s="32">
        <f>建設係数!BW55*BD$123</f>
        <v>0</v>
      </c>
      <c r="BE55" s="32">
        <f>建設係数!BX55*BE$123</f>
        <v>0</v>
      </c>
      <c r="BF55" s="32">
        <f>建設係数!BY55*BF$123</f>
        <v>0</v>
      </c>
      <c r="BG55" s="32">
        <f>建設係数!BZ55*BG$123</f>
        <v>0</v>
      </c>
      <c r="BH55" s="32">
        <f>建設係数!CA55*BH$123</f>
        <v>0</v>
      </c>
      <c r="BI55" s="32">
        <f>建設係数!CB55*BI$123</f>
        <v>0</v>
      </c>
      <c r="BJ55" s="32">
        <f>建設係数!CC55*BJ$123</f>
        <v>0</v>
      </c>
      <c r="BK55" s="32">
        <f>建設係数!CD55*BK$123</f>
        <v>0</v>
      </c>
      <c r="BL55" s="32">
        <f>建設係数!CE55*BL$123</f>
        <v>0</v>
      </c>
      <c r="BM55" s="32">
        <f>建設係数!CF55*BM$123</f>
        <v>0</v>
      </c>
      <c r="BN55" s="32">
        <f>建設係数!CG55*BN$123</f>
        <v>0</v>
      </c>
      <c r="BO55" s="32">
        <f t="shared" si="3"/>
        <v>0</v>
      </c>
      <c r="BP55" s="35"/>
      <c r="BU55" s="17"/>
      <c r="BV55" s="241">
        <v>33</v>
      </c>
      <c r="BW55" s="164"/>
      <c r="CN55" s="30">
        <f t="shared" si="22"/>
        <v>50</v>
      </c>
      <c r="CO55" s="457">
        <v>332</v>
      </c>
      <c r="CP55" s="259" t="s">
        <v>49</v>
      </c>
      <c r="CQ55" s="451">
        <f>埼玉波及!V55</f>
        <v>0</v>
      </c>
      <c r="CR55" s="451">
        <f>埼玉波及!W55</f>
        <v>0</v>
      </c>
      <c r="CS55" s="451">
        <f>埼玉波及!X55</f>
        <v>0</v>
      </c>
      <c r="CT55" s="451">
        <f>埼玉波及!Y55</f>
        <v>0</v>
      </c>
      <c r="CU55" s="454">
        <f t="shared" si="12"/>
        <v>6.6799999999999997E-5</v>
      </c>
      <c r="CV55" s="442"/>
      <c r="CW55" s="249">
        <v>50</v>
      </c>
      <c r="CX55" s="89">
        <f t="shared" si="13"/>
        <v>332</v>
      </c>
      <c r="CY55" s="476" t="str">
        <f t="shared" si="14"/>
        <v>民生用電気機器</v>
      </c>
      <c r="CZ55" s="453">
        <f t="shared" si="15"/>
        <v>0</v>
      </c>
      <c r="DA55" s="453">
        <f t="shared" si="16"/>
        <v>0</v>
      </c>
      <c r="DB55" s="453">
        <f t="shared" si="17"/>
        <v>0</v>
      </c>
      <c r="DC55" s="244">
        <f t="shared" si="18"/>
        <v>0</v>
      </c>
    </row>
    <row r="56" spans="1:107">
      <c r="A56" s="17"/>
      <c r="B56" s="457">
        <v>333</v>
      </c>
      <c r="C56" s="258" t="s">
        <v>50</v>
      </c>
      <c r="D56" s="32">
        <f>建設係数!W56*D$123</f>
        <v>0</v>
      </c>
      <c r="E56" s="32">
        <f>建設係数!X56*E$123</f>
        <v>0</v>
      </c>
      <c r="F56" s="32">
        <f>建設係数!Y56*F$123</f>
        <v>0</v>
      </c>
      <c r="G56" s="32">
        <f>建設係数!Z56*G$123</f>
        <v>0</v>
      </c>
      <c r="H56" s="32">
        <f>建設係数!AA56*H$123</f>
        <v>0</v>
      </c>
      <c r="I56" s="32">
        <f>建設係数!AB56*I$123</f>
        <v>0</v>
      </c>
      <c r="J56" s="32">
        <f>建設係数!AC56*J$123</f>
        <v>0</v>
      </c>
      <c r="K56" s="32">
        <f>建設係数!AD56*K$123</f>
        <v>0</v>
      </c>
      <c r="L56" s="32">
        <f>建設係数!AE56*L$123</f>
        <v>0</v>
      </c>
      <c r="M56" s="32">
        <f>建設係数!AF56*M$123</f>
        <v>0</v>
      </c>
      <c r="N56" s="32">
        <f>建設係数!AG56*N$123</f>
        <v>0</v>
      </c>
      <c r="O56" s="32">
        <f>建設係数!AH56*O$123</f>
        <v>0</v>
      </c>
      <c r="P56" s="32">
        <f>建設係数!AI56*P$123</f>
        <v>0</v>
      </c>
      <c r="Q56" s="32">
        <f>建設係数!AJ56*Q$123</f>
        <v>0</v>
      </c>
      <c r="R56" s="32">
        <f>建設係数!AK56*R$123</f>
        <v>0</v>
      </c>
      <c r="S56" s="32">
        <f>建設係数!AL56*S$123</f>
        <v>0</v>
      </c>
      <c r="T56" s="32">
        <f>建設係数!AM56*T$123</f>
        <v>0</v>
      </c>
      <c r="U56" s="32">
        <f>建設係数!AN56*U$123</f>
        <v>0</v>
      </c>
      <c r="V56" s="32">
        <f>建設係数!AO56*V$123</f>
        <v>0</v>
      </c>
      <c r="W56" s="32">
        <f>建設係数!AP56*W$123</f>
        <v>0</v>
      </c>
      <c r="X56" s="32">
        <f>建設係数!AQ56*X$123</f>
        <v>0</v>
      </c>
      <c r="Y56" s="32">
        <f>建設係数!AR56*Y$123</f>
        <v>0</v>
      </c>
      <c r="Z56" s="32">
        <f>建設係数!AS56*Z$123</f>
        <v>0</v>
      </c>
      <c r="AA56" s="32">
        <f>建設係数!AT56*AA$123</f>
        <v>0</v>
      </c>
      <c r="AB56" s="32">
        <f>建設係数!AU56*AB$123</f>
        <v>0</v>
      </c>
      <c r="AC56" s="32">
        <f>建設係数!AV56*AC$123</f>
        <v>0</v>
      </c>
      <c r="AD56" s="32">
        <f>建設係数!AW56*AD$123</f>
        <v>0</v>
      </c>
      <c r="AE56" s="32">
        <f>建設係数!AX56*AE$123</f>
        <v>0</v>
      </c>
      <c r="AF56" s="32">
        <f>建設係数!AY56*AF$123</f>
        <v>0</v>
      </c>
      <c r="AG56" s="32">
        <f>建設係数!AZ56*AG$123</f>
        <v>0</v>
      </c>
      <c r="AH56" s="32">
        <f>建設係数!BA56*AH$123</f>
        <v>0</v>
      </c>
      <c r="AI56" s="32">
        <f>建設係数!BB56*AI$123</f>
        <v>0</v>
      </c>
      <c r="AJ56" s="32">
        <f>建設係数!BC56*AJ$123</f>
        <v>0</v>
      </c>
      <c r="AK56" s="32">
        <f>建設係数!BD56*AK$123</f>
        <v>0</v>
      </c>
      <c r="AL56" s="32">
        <f>建設係数!BE56*AL$123</f>
        <v>0</v>
      </c>
      <c r="AM56" s="32">
        <f>建設係数!BF56*AM$123</f>
        <v>0</v>
      </c>
      <c r="AN56" s="32">
        <f>建設係数!BG56*AN$123</f>
        <v>0</v>
      </c>
      <c r="AO56" s="32">
        <f>建設係数!BH56*AO$123</f>
        <v>0</v>
      </c>
      <c r="AP56" s="32">
        <f>建設係数!BI56*AP$123</f>
        <v>0</v>
      </c>
      <c r="AQ56" s="32">
        <f>建設係数!BJ56*AQ$123</f>
        <v>0</v>
      </c>
      <c r="AR56" s="32">
        <f>建設係数!BK56*AR$123</f>
        <v>0</v>
      </c>
      <c r="AS56" s="32">
        <f>建設係数!BL56*AS$123</f>
        <v>0</v>
      </c>
      <c r="AT56" s="32">
        <f>建設係数!BM56*AT$123</f>
        <v>0</v>
      </c>
      <c r="AU56" s="32">
        <f>建設係数!BN56*AU$123</f>
        <v>0</v>
      </c>
      <c r="AV56" s="32">
        <f>建設係数!BO56*AV$123</f>
        <v>0</v>
      </c>
      <c r="AW56" s="32">
        <f>建設係数!BP56*AW$123</f>
        <v>0</v>
      </c>
      <c r="AX56" s="32">
        <f>建設係数!BQ56*AX$123</f>
        <v>0</v>
      </c>
      <c r="AY56" s="32">
        <f>建設係数!BR56*AY$123</f>
        <v>0</v>
      </c>
      <c r="AZ56" s="32">
        <f>建設係数!BS56*AZ$123</f>
        <v>0</v>
      </c>
      <c r="BA56" s="32">
        <f>建設係数!BT56*BA$123</f>
        <v>0</v>
      </c>
      <c r="BB56" s="32">
        <f>建設係数!BU56*BB$123</f>
        <v>0</v>
      </c>
      <c r="BC56" s="32">
        <f>建設係数!BV56*BC$123</f>
        <v>0</v>
      </c>
      <c r="BD56" s="32">
        <f>建設係数!BW56*BD$123</f>
        <v>0</v>
      </c>
      <c r="BE56" s="32">
        <f>建設係数!BX56*BE$123</f>
        <v>0</v>
      </c>
      <c r="BF56" s="32">
        <f>建設係数!BY56*BF$123</f>
        <v>0</v>
      </c>
      <c r="BG56" s="32">
        <f>建設係数!BZ56*BG$123</f>
        <v>0</v>
      </c>
      <c r="BH56" s="32">
        <f>建設係数!CA56*BH$123</f>
        <v>0</v>
      </c>
      <c r="BI56" s="32">
        <f>建設係数!CB56*BI$123</f>
        <v>0</v>
      </c>
      <c r="BJ56" s="32">
        <f>建設係数!CC56*BJ$123</f>
        <v>0</v>
      </c>
      <c r="BK56" s="32">
        <f>建設係数!CD56*BK$123</f>
        <v>0</v>
      </c>
      <c r="BL56" s="32">
        <f>建設係数!CE56*BL$123</f>
        <v>0</v>
      </c>
      <c r="BM56" s="32">
        <f>建設係数!CF56*BM$123</f>
        <v>0</v>
      </c>
      <c r="BN56" s="32">
        <f>建設係数!CG56*BN$123</f>
        <v>0</v>
      </c>
      <c r="BO56" s="32">
        <f t="shared" si="3"/>
        <v>0</v>
      </c>
      <c r="BP56" s="35"/>
      <c r="BU56" s="17"/>
      <c r="BV56" s="241">
        <v>33</v>
      </c>
      <c r="BW56" s="164"/>
      <c r="CN56" s="30">
        <f t="shared" si="22"/>
        <v>51</v>
      </c>
      <c r="CO56" s="457">
        <v>333</v>
      </c>
      <c r="CP56" s="258" t="s">
        <v>50</v>
      </c>
      <c r="CQ56" s="451">
        <f>埼玉波及!V56</f>
        <v>0</v>
      </c>
      <c r="CR56" s="451">
        <f>埼玉波及!W56</f>
        <v>0</v>
      </c>
      <c r="CS56" s="451">
        <f>埼玉波及!X56</f>
        <v>0</v>
      </c>
      <c r="CT56" s="451">
        <f>埼玉波及!Y56</f>
        <v>0</v>
      </c>
      <c r="CU56" s="454">
        <f t="shared" si="12"/>
        <v>6.6699999999999995E-5</v>
      </c>
      <c r="CV56" s="442"/>
      <c r="CW56" s="249">
        <v>51</v>
      </c>
      <c r="CX56" s="89">
        <f t="shared" si="13"/>
        <v>333</v>
      </c>
      <c r="CY56" s="476" t="str">
        <f t="shared" si="14"/>
        <v>電子応用装置・電気計測器</v>
      </c>
      <c r="CZ56" s="453">
        <f t="shared" si="15"/>
        <v>0</v>
      </c>
      <c r="DA56" s="453">
        <f t="shared" si="16"/>
        <v>0</v>
      </c>
      <c r="DB56" s="453">
        <f t="shared" si="17"/>
        <v>0</v>
      </c>
      <c r="DC56" s="244">
        <f t="shared" si="18"/>
        <v>0</v>
      </c>
    </row>
    <row r="57" spans="1:107">
      <c r="A57" s="17"/>
      <c r="B57" s="457">
        <v>339</v>
      </c>
      <c r="C57" s="258" t="s">
        <v>51</v>
      </c>
      <c r="D57" s="32">
        <f>建設係数!W57*D$123</f>
        <v>0</v>
      </c>
      <c r="E57" s="32">
        <f>建設係数!X57*E$123</f>
        <v>0</v>
      </c>
      <c r="F57" s="32">
        <f>建設係数!Y57*F$123</f>
        <v>0</v>
      </c>
      <c r="G57" s="32">
        <f>建設係数!Z57*G$123</f>
        <v>0</v>
      </c>
      <c r="H57" s="32">
        <f>建設係数!AA57*H$123</f>
        <v>0</v>
      </c>
      <c r="I57" s="32">
        <f>建設係数!AB57*I$123</f>
        <v>0</v>
      </c>
      <c r="J57" s="32">
        <f>建設係数!AC57*J$123</f>
        <v>0</v>
      </c>
      <c r="K57" s="32">
        <f>建設係数!AD57*K$123</f>
        <v>0</v>
      </c>
      <c r="L57" s="32">
        <f>建設係数!AE57*L$123</f>
        <v>0</v>
      </c>
      <c r="M57" s="32">
        <f>建設係数!AF57*M$123</f>
        <v>0</v>
      </c>
      <c r="N57" s="32">
        <f>建設係数!AG57*N$123</f>
        <v>0</v>
      </c>
      <c r="O57" s="32">
        <f>建設係数!AH57*O$123</f>
        <v>0</v>
      </c>
      <c r="P57" s="32">
        <f>建設係数!AI57*P$123</f>
        <v>0</v>
      </c>
      <c r="Q57" s="32">
        <f>建設係数!AJ57*Q$123</f>
        <v>0</v>
      </c>
      <c r="R57" s="32">
        <f>建設係数!AK57*R$123</f>
        <v>0</v>
      </c>
      <c r="S57" s="32">
        <f>建設係数!AL57*S$123</f>
        <v>0</v>
      </c>
      <c r="T57" s="32">
        <f>建設係数!AM57*T$123</f>
        <v>0</v>
      </c>
      <c r="U57" s="32">
        <f>建設係数!AN57*U$123</f>
        <v>0</v>
      </c>
      <c r="V57" s="32">
        <f>建設係数!AO57*V$123</f>
        <v>0</v>
      </c>
      <c r="W57" s="32">
        <f>建設係数!AP57*W$123</f>
        <v>0</v>
      </c>
      <c r="X57" s="32">
        <f>建設係数!AQ57*X$123</f>
        <v>0</v>
      </c>
      <c r="Y57" s="32">
        <f>建設係数!AR57*Y$123</f>
        <v>0</v>
      </c>
      <c r="Z57" s="32">
        <f>建設係数!AS57*Z$123</f>
        <v>0</v>
      </c>
      <c r="AA57" s="32">
        <f>建設係数!AT57*AA$123</f>
        <v>0</v>
      </c>
      <c r="AB57" s="32">
        <f>建設係数!AU57*AB$123</f>
        <v>0</v>
      </c>
      <c r="AC57" s="32">
        <f>建設係数!AV57*AC$123</f>
        <v>0</v>
      </c>
      <c r="AD57" s="32">
        <f>建設係数!AW57*AD$123</f>
        <v>0</v>
      </c>
      <c r="AE57" s="32">
        <f>建設係数!AX57*AE$123</f>
        <v>0</v>
      </c>
      <c r="AF57" s="32">
        <f>建設係数!AY57*AF$123</f>
        <v>0</v>
      </c>
      <c r="AG57" s="32">
        <f>建設係数!AZ57*AG$123</f>
        <v>0</v>
      </c>
      <c r="AH57" s="32">
        <f>建設係数!BA57*AH$123</f>
        <v>0</v>
      </c>
      <c r="AI57" s="32">
        <f>建設係数!BB57*AI$123</f>
        <v>0</v>
      </c>
      <c r="AJ57" s="32">
        <f>建設係数!BC57*AJ$123</f>
        <v>0</v>
      </c>
      <c r="AK57" s="32">
        <f>建設係数!BD57*AK$123</f>
        <v>0</v>
      </c>
      <c r="AL57" s="32">
        <f>建設係数!BE57*AL$123</f>
        <v>0</v>
      </c>
      <c r="AM57" s="32">
        <f>建設係数!BF57*AM$123</f>
        <v>0</v>
      </c>
      <c r="AN57" s="32">
        <f>建設係数!BG57*AN$123</f>
        <v>0</v>
      </c>
      <c r="AO57" s="32">
        <f>建設係数!BH57*AO$123</f>
        <v>0</v>
      </c>
      <c r="AP57" s="32">
        <f>建設係数!BI57*AP$123</f>
        <v>0</v>
      </c>
      <c r="AQ57" s="32">
        <f>建設係数!BJ57*AQ$123</f>
        <v>0</v>
      </c>
      <c r="AR57" s="32">
        <f>建設係数!BK57*AR$123</f>
        <v>0</v>
      </c>
      <c r="AS57" s="32">
        <f>建設係数!BL57*AS$123</f>
        <v>0</v>
      </c>
      <c r="AT57" s="32">
        <f>建設係数!BM57*AT$123</f>
        <v>0</v>
      </c>
      <c r="AU57" s="32">
        <f>建設係数!BN57*AU$123</f>
        <v>0</v>
      </c>
      <c r="AV57" s="32">
        <f>建設係数!BO57*AV$123</f>
        <v>0</v>
      </c>
      <c r="AW57" s="32">
        <f>建設係数!BP57*AW$123</f>
        <v>0</v>
      </c>
      <c r="AX57" s="32">
        <f>建設係数!BQ57*AX$123</f>
        <v>0</v>
      </c>
      <c r="AY57" s="32">
        <f>建設係数!BR57*AY$123</f>
        <v>0</v>
      </c>
      <c r="AZ57" s="32">
        <f>建設係数!BS57*AZ$123</f>
        <v>0</v>
      </c>
      <c r="BA57" s="32">
        <f>建設係数!BT57*BA$123</f>
        <v>0</v>
      </c>
      <c r="BB57" s="32">
        <f>建設係数!BU57*BB$123</f>
        <v>0</v>
      </c>
      <c r="BC57" s="32">
        <f>建設係数!BV57*BC$123</f>
        <v>0</v>
      </c>
      <c r="BD57" s="32">
        <f>建設係数!BW57*BD$123</f>
        <v>0</v>
      </c>
      <c r="BE57" s="32">
        <f>建設係数!BX57*BE$123</f>
        <v>0</v>
      </c>
      <c r="BF57" s="32">
        <f>建設係数!BY57*BF$123</f>
        <v>0</v>
      </c>
      <c r="BG57" s="32">
        <f>建設係数!BZ57*BG$123</f>
        <v>0</v>
      </c>
      <c r="BH57" s="32">
        <f>建設係数!CA57*BH$123</f>
        <v>0</v>
      </c>
      <c r="BI57" s="32">
        <f>建設係数!CB57*BI$123</f>
        <v>0</v>
      </c>
      <c r="BJ57" s="32">
        <f>建設係数!CC57*BJ$123</f>
        <v>0</v>
      </c>
      <c r="BK57" s="32">
        <f>建設係数!CD57*BK$123</f>
        <v>0</v>
      </c>
      <c r="BL57" s="32">
        <f>建設係数!CE57*BL$123</f>
        <v>0</v>
      </c>
      <c r="BM57" s="32">
        <f>建設係数!CF57*BM$123</f>
        <v>0</v>
      </c>
      <c r="BN57" s="32">
        <f>建設係数!CG57*BN$123</f>
        <v>0</v>
      </c>
      <c r="BO57" s="32">
        <f t="shared" si="3"/>
        <v>0</v>
      </c>
      <c r="BP57" s="35"/>
      <c r="BU57" s="17"/>
      <c r="BV57" s="241">
        <v>33</v>
      </c>
      <c r="BW57" s="164"/>
      <c r="CN57" s="30">
        <f t="shared" si="22"/>
        <v>52</v>
      </c>
      <c r="CO57" s="457">
        <v>339</v>
      </c>
      <c r="CP57" s="258" t="s">
        <v>51</v>
      </c>
      <c r="CQ57" s="451">
        <f>埼玉波及!V57</f>
        <v>0</v>
      </c>
      <c r="CR57" s="451">
        <f>埼玉波及!W57</f>
        <v>0</v>
      </c>
      <c r="CS57" s="451">
        <f>埼玉波及!X57</f>
        <v>0</v>
      </c>
      <c r="CT57" s="451">
        <f>埼玉波及!Y57</f>
        <v>0</v>
      </c>
      <c r="CU57" s="454">
        <f t="shared" si="12"/>
        <v>6.6099999999999994E-5</v>
      </c>
      <c r="CV57" s="442"/>
      <c r="CW57" s="249">
        <v>52</v>
      </c>
      <c r="CX57" s="89">
        <f t="shared" si="13"/>
        <v>339</v>
      </c>
      <c r="CY57" s="476" t="str">
        <f t="shared" si="14"/>
        <v>その他の電気機械</v>
      </c>
      <c r="CZ57" s="453">
        <f t="shared" si="15"/>
        <v>0</v>
      </c>
      <c r="DA57" s="453">
        <f t="shared" si="16"/>
        <v>0</v>
      </c>
      <c r="DB57" s="453">
        <f t="shared" si="17"/>
        <v>0</v>
      </c>
      <c r="DC57" s="244">
        <f t="shared" si="18"/>
        <v>0</v>
      </c>
    </row>
    <row r="58" spans="1:107">
      <c r="A58" s="17"/>
      <c r="B58" s="457">
        <v>341</v>
      </c>
      <c r="C58" s="258" t="s">
        <v>52</v>
      </c>
      <c r="D58" s="32">
        <f>建設係数!W58*D$123</f>
        <v>0</v>
      </c>
      <c r="E58" s="32">
        <f>建設係数!X58*E$123</f>
        <v>0</v>
      </c>
      <c r="F58" s="32">
        <f>建設係数!Y58*F$123</f>
        <v>0</v>
      </c>
      <c r="G58" s="32">
        <f>建設係数!Z58*G$123</f>
        <v>0</v>
      </c>
      <c r="H58" s="32">
        <f>建設係数!AA58*H$123</f>
        <v>0</v>
      </c>
      <c r="I58" s="32">
        <f>建設係数!AB58*I$123</f>
        <v>0</v>
      </c>
      <c r="J58" s="32">
        <f>建設係数!AC58*J$123</f>
        <v>0</v>
      </c>
      <c r="K58" s="32">
        <f>建設係数!AD58*K$123</f>
        <v>0</v>
      </c>
      <c r="L58" s="32">
        <f>建設係数!AE58*L$123</f>
        <v>0</v>
      </c>
      <c r="M58" s="32">
        <f>建設係数!AF58*M$123</f>
        <v>0</v>
      </c>
      <c r="N58" s="32">
        <f>建設係数!AG58*N$123</f>
        <v>0</v>
      </c>
      <c r="O58" s="32">
        <f>建設係数!AH58*O$123</f>
        <v>0</v>
      </c>
      <c r="P58" s="32">
        <f>建設係数!AI58*P$123</f>
        <v>0</v>
      </c>
      <c r="Q58" s="32">
        <f>建設係数!AJ58*Q$123</f>
        <v>0</v>
      </c>
      <c r="R58" s="32">
        <f>建設係数!AK58*R$123</f>
        <v>0</v>
      </c>
      <c r="S58" s="32">
        <f>建設係数!AL58*S$123</f>
        <v>0</v>
      </c>
      <c r="T58" s="32">
        <f>建設係数!AM58*T$123</f>
        <v>0</v>
      </c>
      <c r="U58" s="32">
        <f>建設係数!AN58*U$123</f>
        <v>0</v>
      </c>
      <c r="V58" s="32">
        <f>建設係数!AO58*V$123</f>
        <v>0</v>
      </c>
      <c r="W58" s="32">
        <f>建設係数!AP58*W$123</f>
        <v>0</v>
      </c>
      <c r="X58" s="32">
        <f>建設係数!AQ58*X$123</f>
        <v>0</v>
      </c>
      <c r="Y58" s="32">
        <f>建設係数!AR58*Y$123</f>
        <v>0</v>
      </c>
      <c r="Z58" s="32">
        <f>建設係数!AS58*Z$123</f>
        <v>0</v>
      </c>
      <c r="AA58" s="32">
        <f>建設係数!AT58*AA$123</f>
        <v>0</v>
      </c>
      <c r="AB58" s="32">
        <f>建設係数!AU58*AB$123</f>
        <v>0</v>
      </c>
      <c r="AC58" s="32">
        <f>建設係数!AV58*AC$123</f>
        <v>0</v>
      </c>
      <c r="AD58" s="32">
        <f>建設係数!AW58*AD$123</f>
        <v>0</v>
      </c>
      <c r="AE58" s="32">
        <f>建設係数!AX58*AE$123</f>
        <v>0</v>
      </c>
      <c r="AF58" s="32">
        <f>建設係数!AY58*AF$123</f>
        <v>0</v>
      </c>
      <c r="AG58" s="32">
        <f>建設係数!AZ58*AG$123</f>
        <v>0</v>
      </c>
      <c r="AH58" s="32">
        <f>建設係数!BA58*AH$123</f>
        <v>0</v>
      </c>
      <c r="AI58" s="32">
        <f>建設係数!BB58*AI$123</f>
        <v>0</v>
      </c>
      <c r="AJ58" s="32">
        <f>建設係数!BC58*AJ$123</f>
        <v>0</v>
      </c>
      <c r="AK58" s="32">
        <f>建設係数!BD58*AK$123</f>
        <v>0</v>
      </c>
      <c r="AL58" s="32">
        <f>建設係数!BE58*AL$123</f>
        <v>0</v>
      </c>
      <c r="AM58" s="32">
        <f>建設係数!BF58*AM$123</f>
        <v>0</v>
      </c>
      <c r="AN58" s="32">
        <f>建設係数!BG58*AN$123</f>
        <v>0</v>
      </c>
      <c r="AO58" s="32">
        <f>建設係数!BH58*AO$123</f>
        <v>0</v>
      </c>
      <c r="AP58" s="32">
        <f>建設係数!BI58*AP$123</f>
        <v>0</v>
      </c>
      <c r="AQ58" s="32">
        <f>建設係数!BJ58*AQ$123</f>
        <v>0</v>
      </c>
      <c r="AR58" s="32">
        <f>建設係数!BK58*AR$123</f>
        <v>0</v>
      </c>
      <c r="AS58" s="32">
        <f>建設係数!BL58*AS$123</f>
        <v>0</v>
      </c>
      <c r="AT58" s="32">
        <f>建設係数!BM58*AT$123</f>
        <v>0</v>
      </c>
      <c r="AU58" s="32">
        <f>建設係数!BN58*AU$123</f>
        <v>0</v>
      </c>
      <c r="AV58" s="32">
        <f>建設係数!BO58*AV$123</f>
        <v>0</v>
      </c>
      <c r="AW58" s="32">
        <f>建設係数!BP58*AW$123</f>
        <v>0</v>
      </c>
      <c r="AX58" s="32">
        <f>建設係数!BQ58*AX$123</f>
        <v>0</v>
      </c>
      <c r="AY58" s="32">
        <f>建設係数!BR58*AY$123</f>
        <v>0</v>
      </c>
      <c r="AZ58" s="32">
        <f>建設係数!BS58*AZ$123</f>
        <v>0</v>
      </c>
      <c r="BA58" s="32">
        <f>建設係数!BT58*BA$123</f>
        <v>0</v>
      </c>
      <c r="BB58" s="32">
        <f>建設係数!BU58*BB$123</f>
        <v>0</v>
      </c>
      <c r="BC58" s="32">
        <f>建設係数!BV58*BC$123</f>
        <v>0</v>
      </c>
      <c r="BD58" s="32">
        <f>建設係数!BW58*BD$123</f>
        <v>0</v>
      </c>
      <c r="BE58" s="32">
        <f>建設係数!BX58*BE$123</f>
        <v>0</v>
      </c>
      <c r="BF58" s="32">
        <f>建設係数!BY58*BF$123</f>
        <v>0</v>
      </c>
      <c r="BG58" s="32">
        <f>建設係数!BZ58*BG$123</f>
        <v>0</v>
      </c>
      <c r="BH58" s="32">
        <f>建設係数!CA58*BH$123</f>
        <v>0</v>
      </c>
      <c r="BI58" s="32">
        <f>建設係数!CB58*BI$123</f>
        <v>0</v>
      </c>
      <c r="BJ58" s="32">
        <f>建設係数!CC58*BJ$123</f>
        <v>0</v>
      </c>
      <c r="BK58" s="32">
        <f>建設係数!CD58*BK$123</f>
        <v>0</v>
      </c>
      <c r="BL58" s="32">
        <f>建設係数!CE58*BL$123</f>
        <v>0</v>
      </c>
      <c r="BM58" s="32">
        <f>建設係数!CF58*BM$123</f>
        <v>0</v>
      </c>
      <c r="BN58" s="32">
        <f>建設係数!CG58*BN$123</f>
        <v>0</v>
      </c>
      <c r="BO58" s="32">
        <f t="shared" si="3"/>
        <v>0</v>
      </c>
      <c r="BP58" s="35"/>
      <c r="BU58" s="17"/>
      <c r="BV58" s="241">
        <v>34</v>
      </c>
      <c r="BW58" s="164"/>
      <c r="CN58" s="30">
        <f t="shared" si="22"/>
        <v>53</v>
      </c>
      <c r="CO58" s="457">
        <v>341</v>
      </c>
      <c r="CP58" s="258" t="s">
        <v>52</v>
      </c>
      <c r="CQ58" s="451">
        <f>埼玉波及!V58</f>
        <v>0</v>
      </c>
      <c r="CR58" s="451">
        <f>埼玉波及!W58</f>
        <v>0</v>
      </c>
      <c r="CS58" s="451">
        <f>埼玉波及!X58</f>
        <v>0</v>
      </c>
      <c r="CT58" s="451">
        <f>埼玉波及!Y58</f>
        <v>0</v>
      </c>
      <c r="CU58" s="454">
        <f t="shared" si="12"/>
        <v>6.5900000000000003E-5</v>
      </c>
      <c r="CV58" s="442"/>
      <c r="CW58" s="249">
        <v>53</v>
      </c>
      <c r="CX58" s="89">
        <f t="shared" si="13"/>
        <v>341</v>
      </c>
      <c r="CY58" s="476" t="str">
        <f t="shared" si="14"/>
        <v>通信・映像・音響機器</v>
      </c>
      <c r="CZ58" s="453">
        <f t="shared" si="15"/>
        <v>0</v>
      </c>
      <c r="DA58" s="453">
        <f t="shared" si="16"/>
        <v>0</v>
      </c>
      <c r="DB58" s="453">
        <f t="shared" si="17"/>
        <v>0</v>
      </c>
      <c r="DC58" s="244">
        <f t="shared" si="18"/>
        <v>0</v>
      </c>
    </row>
    <row r="59" spans="1:107">
      <c r="A59" s="17"/>
      <c r="B59" s="457">
        <v>342</v>
      </c>
      <c r="C59" s="258" t="s">
        <v>53</v>
      </c>
      <c r="D59" s="32">
        <f>建設係数!W59*D$123</f>
        <v>0</v>
      </c>
      <c r="E59" s="32">
        <f>建設係数!X59*E$123</f>
        <v>0</v>
      </c>
      <c r="F59" s="32">
        <f>建設係数!Y59*F$123</f>
        <v>0</v>
      </c>
      <c r="G59" s="32">
        <f>建設係数!Z59*G$123</f>
        <v>0</v>
      </c>
      <c r="H59" s="32">
        <f>建設係数!AA59*H$123</f>
        <v>0</v>
      </c>
      <c r="I59" s="32">
        <f>建設係数!AB59*I$123</f>
        <v>0</v>
      </c>
      <c r="J59" s="32">
        <f>建設係数!AC59*J$123</f>
        <v>0</v>
      </c>
      <c r="K59" s="32">
        <f>建設係数!AD59*K$123</f>
        <v>0</v>
      </c>
      <c r="L59" s="32">
        <f>建設係数!AE59*L$123</f>
        <v>0</v>
      </c>
      <c r="M59" s="32">
        <f>建設係数!AF59*M$123</f>
        <v>0</v>
      </c>
      <c r="N59" s="32">
        <f>建設係数!AG59*N$123</f>
        <v>0</v>
      </c>
      <c r="O59" s="32">
        <f>建設係数!AH59*O$123</f>
        <v>0</v>
      </c>
      <c r="P59" s="32">
        <f>建設係数!AI59*P$123</f>
        <v>0</v>
      </c>
      <c r="Q59" s="32">
        <f>建設係数!AJ59*Q$123</f>
        <v>0</v>
      </c>
      <c r="R59" s="32">
        <f>建設係数!AK59*R$123</f>
        <v>0</v>
      </c>
      <c r="S59" s="32">
        <f>建設係数!AL59*S$123</f>
        <v>0</v>
      </c>
      <c r="T59" s="32">
        <f>建設係数!AM59*T$123</f>
        <v>0</v>
      </c>
      <c r="U59" s="32">
        <f>建設係数!AN59*U$123</f>
        <v>0</v>
      </c>
      <c r="V59" s="32">
        <f>建設係数!AO59*V$123</f>
        <v>0</v>
      </c>
      <c r="W59" s="32">
        <f>建設係数!AP59*W$123</f>
        <v>0</v>
      </c>
      <c r="X59" s="32">
        <f>建設係数!AQ59*X$123</f>
        <v>0</v>
      </c>
      <c r="Y59" s="32">
        <f>建設係数!AR59*Y$123</f>
        <v>0</v>
      </c>
      <c r="Z59" s="32">
        <f>建設係数!AS59*Z$123</f>
        <v>0</v>
      </c>
      <c r="AA59" s="32">
        <f>建設係数!AT59*AA$123</f>
        <v>0</v>
      </c>
      <c r="AB59" s="32">
        <f>建設係数!AU59*AB$123</f>
        <v>0</v>
      </c>
      <c r="AC59" s="32">
        <f>建設係数!AV59*AC$123</f>
        <v>0</v>
      </c>
      <c r="AD59" s="32">
        <f>建設係数!AW59*AD$123</f>
        <v>0</v>
      </c>
      <c r="AE59" s="32">
        <f>建設係数!AX59*AE$123</f>
        <v>0</v>
      </c>
      <c r="AF59" s="32">
        <f>建設係数!AY59*AF$123</f>
        <v>0</v>
      </c>
      <c r="AG59" s="32">
        <f>建設係数!AZ59*AG$123</f>
        <v>0</v>
      </c>
      <c r="AH59" s="32">
        <f>建設係数!BA59*AH$123</f>
        <v>0</v>
      </c>
      <c r="AI59" s="32">
        <f>建設係数!BB59*AI$123</f>
        <v>0</v>
      </c>
      <c r="AJ59" s="32">
        <f>建設係数!BC59*AJ$123</f>
        <v>0</v>
      </c>
      <c r="AK59" s="32">
        <f>建設係数!BD59*AK$123</f>
        <v>0</v>
      </c>
      <c r="AL59" s="32">
        <f>建設係数!BE59*AL$123</f>
        <v>0</v>
      </c>
      <c r="AM59" s="32">
        <f>建設係数!BF59*AM$123</f>
        <v>0</v>
      </c>
      <c r="AN59" s="32">
        <f>建設係数!BG59*AN$123</f>
        <v>0</v>
      </c>
      <c r="AO59" s="32">
        <f>建設係数!BH59*AO$123</f>
        <v>0</v>
      </c>
      <c r="AP59" s="32">
        <f>建設係数!BI59*AP$123</f>
        <v>0</v>
      </c>
      <c r="AQ59" s="32">
        <f>建設係数!BJ59*AQ$123</f>
        <v>0</v>
      </c>
      <c r="AR59" s="32">
        <f>建設係数!BK59*AR$123</f>
        <v>0</v>
      </c>
      <c r="AS59" s="32">
        <f>建設係数!BL59*AS$123</f>
        <v>0</v>
      </c>
      <c r="AT59" s="32">
        <f>建設係数!BM59*AT$123</f>
        <v>0</v>
      </c>
      <c r="AU59" s="32">
        <f>建設係数!BN59*AU$123</f>
        <v>0</v>
      </c>
      <c r="AV59" s="32">
        <f>建設係数!BO59*AV$123</f>
        <v>0</v>
      </c>
      <c r="AW59" s="32">
        <f>建設係数!BP59*AW$123</f>
        <v>0</v>
      </c>
      <c r="AX59" s="32">
        <f>建設係数!BQ59*AX$123</f>
        <v>0</v>
      </c>
      <c r="AY59" s="32">
        <f>建設係数!BR59*AY$123</f>
        <v>0</v>
      </c>
      <c r="AZ59" s="32">
        <f>建設係数!BS59*AZ$123</f>
        <v>0</v>
      </c>
      <c r="BA59" s="32">
        <f>建設係数!BT59*BA$123</f>
        <v>0</v>
      </c>
      <c r="BB59" s="32">
        <f>建設係数!BU59*BB$123</f>
        <v>0</v>
      </c>
      <c r="BC59" s="32">
        <f>建設係数!BV59*BC$123</f>
        <v>0</v>
      </c>
      <c r="BD59" s="32">
        <f>建設係数!BW59*BD$123</f>
        <v>0</v>
      </c>
      <c r="BE59" s="32">
        <f>建設係数!BX59*BE$123</f>
        <v>0</v>
      </c>
      <c r="BF59" s="32">
        <f>建設係数!BY59*BF$123</f>
        <v>0</v>
      </c>
      <c r="BG59" s="32">
        <f>建設係数!BZ59*BG$123</f>
        <v>0</v>
      </c>
      <c r="BH59" s="32">
        <f>建設係数!CA59*BH$123</f>
        <v>0</v>
      </c>
      <c r="BI59" s="32">
        <f>建設係数!CB59*BI$123</f>
        <v>0</v>
      </c>
      <c r="BJ59" s="32">
        <f>建設係数!CC59*BJ$123</f>
        <v>0</v>
      </c>
      <c r="BK59" s="32">
        <f>建設係数!CD59*BK$123</f>
        <v>0</v>
      </c>
      <c r="BL59" s="32">
        <f>建設係数!CE59*BL$123</f>
        <v>0</v>
      </c>
      <c r="BM59" s="32">
        <f>建設係数!CF59*BM$123</f>
        <v>0</v>
      </c>
      <c r="BN59" s="32">
        <f>建設係数!CG59*BN$123</f>
        <v>0</v>
      </c>
      <c r="BO59" s="32">
        <f t="shared" si="3"/>
        <v>0</v>
      </c>
      <c r="BP59" s="35"/>
      <c r="BU59" s="17"/>
      <c r="BV59" s="241">
        <v>34</v>
      </c>
      <c r="BW59" s="164"/>
      <c r="CN59" s="30">
        <f t="shared" si="22"/>
        <v>54</v>
      </c>
      <c r="CO59" s="457">
        <v>342</v>
      </c>
      <c r="CP59" s="258" t="s">
        <v>53</v>
      </c>
      <c r="CQ59" s="451">
        <f>埼玉波及!V59</f>
        <v>0</v>
      </c>
      <c r="CR59" s="451">
        <f>埼玉波及!W59</f>
        <v>0</v>
      </c>
      <c r="CS59" s="451">
        <f>埼玉波及!X59</f>
        <v>0</v>
      </c>
      <c r="CT59" s="451">
        <f>埼玉波及!Y59</f>
        <v>0</v>
      </c>
      <c r="CU59" s="454">
        <f t="shared" si="12"/>
        <v>6.58E-5</v>
      </c>
      <c r="CV59" s="442"/>
      <c r="CW59" s="249">
        <v>54</v>
      </c>
      <c r="CX59" s="89">
        <f t="shared" si="13"/>
        <v>342</v>
      </c>
      <c r="CY59" s="476" t="str">
        <f t="shared" si="14"/>
        <v>電子計算機・同附属装置</v>
      </c>
      <c r="CZ59" s="453">
        <f t="shared" si="15"/>
        <v>0</v>
      </c>
      <c r="DA59" s="453">
        <f t="shared" si="16"/>
        <v>0</v>
      </c>
      <c r="DB59" s="453">
        <f t="shared" si="17"/>
        <v>0</v>
      </c>
      <c r="DC59" s="244">
        <f t="shared" si="18"/>
        <v>0</v>
      </c>
    </row>
    <row r="60" spans="1:107">
      <c r="A60" s="17"/>
      <c r="B60" s="457">
        <v>351</v>
      </c>
      <c r="C60" s="258" t="s">
        <v>54</v>
      </c>
      <c r="D60" s="32">
        <f>建設係数!W60*D$123</f>
        <v>0</v>
      </c>
      <c r="E60" s="32">
        <f>建設係数!X60*E$123</f>
        <v>0</v>
      </c>
      <c r="F60" s="32">
        <f>建設係数!Y60*F$123</f>
        <v>0</v>
      </c>
      <c r="G60" s="32">
        <f>建設係数!Z60*G$123</f>
        <v>0</v>
      </c>
      <c r="H60" s="32">
        <f>建設係数!AA60*H$123</f>
        <v>0</v>
      </c>
      <c r="I60" s="32">
        <f>建設係数!AB60*I$123</f>
        <v>0</v>
      </c>
      <c r="J60" s="32">
        <f>建設係数!AC60*J$123</f>
        <v>0</v>
      </c>
      <c r="K60" s="32">
        <f>建設係数!AD60*K$123</f>
        <v>0</v>
      </c>
      <c r="L60" s="32">
        <f>建設係数!AE60*L$123</f>
        <v>0</v>
      </c>
      <c r="M60" s="32">
        <f>建設係数!AF60*M$123</f>
        <v>0</v>
      </c>
      <c r="N60" s="32">
        <f>建設係数!AG60*N$123</f>
        <v>0</v>
      </c>
      <c r="O60" s="32">
        <f>建設係数!AH60*O$123</f>
        <v>0</v>
      </c>
      <c r="P60" s="32">
        <f>建設係数!AI60*P$123</f>
        <v>0</v>
      </c>
      <c r="Q60" s="32">
        <f>建設係数!AJ60*Q$123</f>
        <v>0</v>
      </c>
      <c r="R60" s="32">
        <f>建設係数!AK60*R$123</f>
        <v>0</v>
      </c>
      <c r="S60" s="32">
        <f>建設係数!AL60*S$123</f>
        <v>0</v>
      </c>
      <c r="T60" s="32">
        <f>建設係数!AM60*T$123</f>
        <v>0</v>
      </c>
      <c r="U60" s="32">
        <f>建設係数!AN60*U$123</f>
        <v>0</v>
      </c>
      <c r="V60" s="32">
        <f>建設係数!AO60*V$123</f>
        <v>0</v>
      </c>
      <c r="W60" s="32">
        <f>建設係数!AP60*W$123</f>
        <v>0</v>
      </c>
      <c r="X60" s="32">
        <f>建設係数!AQ60*X$123</f>
        <v>0</v>
      </c>
      <c r="Y60" s="32">
        <f>建設係数!AR60*Y$123</f>
        <v>0</v>
      </c>
      <c r="Z60" s="32">
        <f>建設係数!AS60*Z$123</f>
        <v>0</v>
      </c>
      <c r="AA60" s="32">
        <f>建設係数!AT60*AA$123</f>
        <v>0</v>
      </c>
      <c r="AB60" s="32">
        <f>建設係数!AU60*AB$123</f>
        <v>0</v>
      </c>
      <c r="AC60" s="32">
        <f>建設係数!AV60*AC$123</f>
        <v>0</v>
      </c>
      <c r="AD60" s="32">
        <f>建設係数!AW60*AD$123</f>
        <v>0</v>
      </c>
      <c r="AE60" s="32">
        <f>建設係数!AX60*AE$123</f>
        <v>0</v>
      </c>
      <c r="AF60" s="32">
        <f>建設係数!AY60*AF$123</f>
        <v>0</v>
      </c>
      <c r="AG60" s="32">
        <f>建設係数!AZ60*AG$123</f>
        <v>0</v>
      </c>
      <c r="AH60" s="32">
        <f>建設係数!BA60*AH$123</f>
        <v>0</v>
      </c>
      <c r="AI60" s="32">
        <f>建設係数!BB60*AI$123</f>
        <v>0</v>
      </c>
      <c r="AJ60" s="32">
        <f>建設係数!BC60*AJ$123</f>
        <v>0</v>
      </c>
      <c r="AK60" s="32">
        <f>建設係数!BD60*AK$123</f>
        <v>0</v>
      </c>
      <c r="AL60" s="32">
        <f>建設係数!BE60*AL$123</f>
        <v>0</v>
      </c>
      <c r="AM60" s="32">
        <f>建設係数!BF60*AM$123</f>
        <v>0</v>
      </c>
      <c r="AN60" s="32">
        <f>建設係数!BG60*AN$123</f>
        <v>0</v>
      </c>
      <c r="AO60" s="32">
        <f>建設係数!BH60*AO$123</f>
        <v>0</v>
      </c>
      <c r="AP60" s="32">
        <f>建設係数!BI60*AP$123</f>
        <v>0</v>
      </c>
      <c r="AQ60" s="32">
        <f>建設係数!BJ60*AQ$123</f>
        <v>0</v>
      </c>
      <c r="AR60" s="32">
        <f>建設係数!BK60*AR$123</f>
        <v>0</v>
      </c>
      <c r="AS60" s="32">
        <f>建設係数!BL60*AS$123</f>
        <v>0</v>
      </c>
      <c r="AT60" s="32">
        <f>建設係数!BM60*AT$123</f>
        <v>0</v>
      </c>
      <c r="AU60" s="32">
        <f>建設係数!BN60*AU$123</f>
        <v>0</v>
      </c>
      <c r="AV60" s="32">
        <f>建設係数!BO60*AV$123</f>
        <v>0</v>
      </c>
      <c r="AW60" s="32">
        <f>建設係数!BP60*AW$123</f>
        <v>0</v>
      </c>
      <c r="AX60" s="32">
        <f>建設係数!BQ60*AX$123</f>
        <v>0</v>
      </c>
      <c r="AY60" s="32">
        <f>建設係数!BR60*AY$123</f>
        <v>0</v>
      </c>
      <c r="AZ60" s="32">
        <f>建設係数!BS60*AZ$123</f>
        <v>0</v>
      </c>
      <c r="BA60" s="32">
        <f>建設係数!BT60*BA$123</f>
        <v>0</v>
      </c>
      <c r="BB60" s="32">
        <f>建設係数!BU60*BB$123</f>
        <v>0</v>
      </c>
      <c r="BC60" s="32">
        <f>建設係数!BV60*BC$123</f>
        <v>0</v>
      </c>
      <c r="BD60" s="32">
        <f>建設係数!BW60*BD$123</f>
        <v>0</v>
      </c>
      <c r="BE60" s="32">
        <f>建設係数!BX60*BE$123</f>
        <v>0</v>
      </c>
      <c r="BF60" s="32">
        <f>建設係数!BY60*BF$123</f>
        <v>0</v>
      </c>
      <c r="BG60" s="32">
        <f>建設係数!BZ60*BG$123</f>
        <v>0</v>
      </c>
      <c r="BH60" s="32">
        <f>建設係数!CA60*BH$123</f>
        <v>0</v>
      </c>
      <c r="BI60" s="32">
        <f>建設係数!CB60*BI$123</f>
        <v>0</v>
      </c>
      <c r="BJ60" s="32">
        <f>建設係数!CC60*BJ$123</f>
        <v>0</v>
      </c>
      <c r="BK60" s="32">
        <f>建設係数!CD60*BK$123</f>
        <v>0</v>
      </c>
      <c r="BL60" s="32">
        <f>建設係数!CE60*BL$123</f>
        <v>0</v>
      </c>
      <c r="BM60" s="32">
        <f>建設係数!CF60*BM$123</f>
        <v>0</v>
      </c>
      <c r="BN60" s="32">
        <f>建設係数!CG60*BN$123</f>
        <v>0</v>
      </c>
      <c r="BO60" s="32">
        <f t="shared" si="3"/>
        <v>0</v>
      </c>
      <c r="BP60" s="35"/>
      <c r="BU60" s="17"/>
      <c r="BV60" s="241">
        <v>35</v>
      </c>
      <c r="BW60" s="164"/>
      <c r="CN60" s="30">
        <f t="shared" si="22"/>
        <v>55</v>
      </c>
      <c r="CO60" s="457">
        <v>351</v>
      </c>
      <c r="CP60" s="258" t="s">
        <v>54</v>
      </c>
      <c r="CQ60" s="451">
        <f>埼玉波及!V60</f>
        <v>0</v>
      </c>
      <c r="CR60" s="451">
        <f>埼玉波及!W60</f>
        <v>0</v>
      </c>
      <c r="CS60" s="451">
        <f>埼玉波及!X60</f>
        <v>0</v>
      </c>
      <c r="CT60" s="451">
        <f>埼玉波及!Y60</f>
        <v>0</v>
      </c>
      <c r="CU60" s="454">
        <f t="shared" si="12"/>
        <v>6.4899999999999992E-5</v>
      </c>
      <c r="CV60" s="442"/>
      <c r="CW60" s="249">
        <v>55</v>
      </c>
      <c r="CX60" s="89">
        <f t="shared" si="13"/>
        <v>351</v>
      </c>
      <c r="CY60" s="476" t="str">
        <f t="shared" si="14"/>
        <v>乗用車</v>
      </c>
      <c r="CZ60" s="453">
        <f t="shared" si="15"/>
        <v>0</v>
      </c>
      <c r="DA60" s="453">
        <f t="shared" si="16"/>
        <v>0</v>
      </c>
      <c r="DB60" s="453">
        <f t="shared" si="17"/>
        <v>0</v>
      </c>
      <c r="DC60" s="244">
        <f t="shared" si="18"/>
        <v>0</v>
      </c>
    </row>
    <row r="61" spans="1:107">
      <c r="A61" s="17"/>
      <c r="B61" s="457">
        <v>352</v>
      </c>
      <c r="C61" s="258" t="s">
        <v>55</v>
      </c>
      <c r="D61" s="32">
        <f>建設係数!W61*D$123</f>
        <v>0</v>
      </c>
      <c r="E61" s="32">
        <f>建設係数!X61*E$123</f>
        <v>0</v>
      </c>
      <c r="F61" s="32">
        <f>建設係数!Y61*F$123</f>
        <v>0</v>
      </c>
      <c r="G61" s="32">
        <f>建設係数!Z61*G$123</f>
        <v>0</v>
      </c>
      <c r="H61" s="32">
        <f>建設係数!AA61*H$123</f>
        <v>0</v>
      </c>
      <c r="I61" s="32">
        <f>建設係数!AB61*I$123</f>
        <v>0</v>
      </c>
      <c r="J61" s="32">
        <f>建設係数!AC61*J$123</f>
        <v>0</v>
      </c>
      <c r="K61" s="32">
        <f>建設係数!AD61*K$123</f>
        <v>0</v>
      </c>
      <c r="L61" s="32">
        <f>建設係数!AE61*L$123</f>
        <v>0</v>
      </c>
      <c r="M61" s="32">
        <f>建設係数!AF61*M$123</f>
        <v>0</v>
      </c>
      <c r="N61" s="32">
        <f>建設係数!AG61*N$123</f>
        <v>0</v>
      </c>
      <c r="O61" s="32">
        <f>建設係数!AH61*O$123</f>
        <v>0</v>
      </c>
      <c r="P61" s="32">
        <f>建設係数!AI61*P$123</f>
        <v>0</v>
      </c>
      <c r="Q61" s="32">
        <f>建設係数!AJ61*Q$123</f>
        <v>0</v>
      </c>
      <c r="R61" s="32">
        <f>建設係数!AK61*R$123</f>
        <v>0</v>
      </c>
      <c r="S61" s="32">
        <f>建設係数!AL61*S$123</f>
        <v>0</v>
      </c>
      <c r="T61" s="32">
        <f>建設係数!AM61*T$123</f>
        <v>0</v>
      </c>
      <c r="U61" s="32">
        <f>建設係数!AN61*U$123</f>
        <v>0</v>
      </c>
      <c r="V61" s="32">
        <f>建設係数!AO61*V$123</f>
        <v>0</v>
      </c>
      <c r="W61" s="32">
        <f>建設係数!AP61*W$123</f>
        <v>0</v>
      </c>
      <c r="X61" s="32">
        <f>建設係数!AQ61*X$123</f>
        <v>0</v>
      </c>
      <c r="Y61" s="32">
        <f>建設係数!AR61*Y$123</f>
        <v>0</v>
      </c>
      <c r="Z61" s="32">
        <f>建設係数!AS61*Z$123</f>
        <v>0</v>
      </c>
      <c r="AA61" s="32">
        <f>建設係数!AT61*AA$123</f>
        <v>0</v>
      </c>
      <c r="AB61" s="32">
        <f>建設係数!AU61*AB$123</f>
        <v>0</v>
      </c>
      <c r="AC61" s="32">
        <f>建設係数!AV61*AC$123</f>
        <v>0</v>
      </c>
      <c r="AD61" s="32">
        <f>建設係数!AW61*AD$123</f>
        <v>0</v>
      </c>
      <c r="AE61" s="32">
        <f>建設係数!AX61*AE$123</f>
        <v>0</v>
      </c>
      <c r="AF61" s="32">
        <f>建設係数!AY61*AF$123</f>
        <v>0</v>
      </c>
      <c r="AG61" s="32">
        <f>建設係数!AZ61*AG$123</f>
        <v>0</v>
      </c>
      <c r="AH61" s="32">
        <f>建設係数!BA61*AH$123</f>
        <v>0</v>
      </c>
      <c r="AI61" s="32">
        <f>建設係数!BB61*AI$123</f>
        <v>0</v>
      </c>
      <c r="AJ61" s="32">
        <f>建設係数!BC61*AJ$123</f>
        <v>0</v>
      </c>
      <c r="AK61" s="32">
        <f>建設係数!BD61*AK$123</f>
        <v>0</v>
      </c>
      <c r="AL61" s="32">
        <f>建設係数!BE61*AL$123</f>
        <v>0</v>
      </c>
      <c r="AM61" s="32">
        <f>建設係数!BF61*AM$123</f>
        <v>0</v>
      </c>
      <c r="AN61" s="32">
        <f>建設係数!BG61*AN$123</f>
        <v>0</v>
      </c>
      <c r="AO61" s="32">
        <f>建設係数!BH61*AO$123</f>
        <v>0</v>
      </c>
      <c r="AP61" s="32">
        <f>建設係数!BI61*AP$123</f>
        <v>0</v>
      </c>
      <c r="AQ61" s="32">
        <f>建設係数!BJ61*AQ$123</f>
        <v>0</v>
      </c>
      <c r="AR61" s="32">
        <f>建設係数!BK61*AR$123</f>
        <v>0</v>
      </c>
      <c r="AS61" s="32">
        <f>建設係数!BL61*AS$123</f>
        <v>0</v>
      </c>
      <c r="AT61" s="32">
        <f>建設係数!BM61*AT$123</f>
        <v>0</v>
      </c>
      <c r="AU61" s="32">
        <f>建設係数!BN61*AU$123</f>
        <v>0</v>
      </c>
      <c r="AV61" s="32">
        <f>建設係数!BO61*AV$123</f>
        <v>0</v>
      </c>
      <c r="AW61" s="32">
        <f>建設係数!BP61*AW$123</f>
        <v>0</v>
      </c>
      <c r="AX61" s="32">
        <f>建設係数!BQ61*AX$123</f>
        <v>0</v>
      </c>
      <c r="AY61" s="32">
        <f>建設係数!BR61*AY$123</f>
        <v>0</v>
      </c>
      <c r="AZ61" s="32">
        <f>建設係数!BS61*AZ$123</f>
        <v>0</v>
      </c>
      <c r="BA61" s="32">
        <f>建設係数!BT61*BA$123</f>
        <v>0</v>
      </c>
      <c r="BB61" s="32">
        <f>建設係数!BU61*BB$123</f>
        <v>0</v>
      </c>
      <c r="BC61" s="32">
        <f>建設係数!BV61*BC$123</f>
        <v>0</v>
      </c>
      <c r="BD61" s="32">
        <f>建設係数!BW61*BD$123</f>
        <v>0</v>
      </c>
      <c r="BE61" s="32">
        <f>建設係数!BX61*BE$123</f>
        <v>0</v>
      </c>
      <c r="BF61" s="32">
        <f>建設係数!BY61*BF$123</f>
        <v>0</v>
      </c>
      <c r="BG61" s="32">
        <f>建設係数!BZ61*BG$123</f>
        <v>0</v>
      </c>
      <c r="BH61" s="32">
        <f>建設係数!CA61*BH$123</f>
        <v>0</v>
      </c>
      <c r="BI61" s="32">
        <f>建設係数!CB61*BI$123</f>
        <v>0</v>
      </c>
      <c r="BJ61" s="32">
        <f>建設係数!CC61*BJ$123</f>
        <v>0</v>
      </c>
      <c r="BK61" s="32">
        <f>建設係数!CD61*BK$123</f>
        <v>0</v>
      </c>
      <c r="BL61" s="32">
        <f>建設係数!CE61*BL$123</f>
        <v>0</v>
      </c>
      <c r="BM61" s="32">
        <f>建設係数!CF61*BM$123</f>
        <v>0</v>
      </c>
      <c r="BN61" s="32">
        <f>建設係数!CG61*BN$123</f>
        <v>0</v>
      </c>
      <c r="BO61" s="32">
        <f t="shared" si="3"/>
        <v>0</v>
      </c>
      <c r="BP61" s="35"/>
      <c r="BU61" s="17"/>
      <c r="BV61" s="241">
        <v>35</v>
      </c>
      <c r="BW61" s="164"/>
      <c r="CN61" s="30">
        <f t="shared" si="22"/>
        <v>56</v>
      </c>
      <c r="CO61" s="457">
        <v>352</v>
      </c>
      <c r="CP61" s="258" t="s">
        <v>55</v>
      </c>
      <c r="CQ61" s="451">
        <f>埼玉波及!V61</f>
        <v>0</v>
      </c>
      <c r="CR61" s="451">
        <f>埼玉波及!W61</f>
        <v>0</v>
      </c>
      <c r="CS61" s="451">
        <f>埼玉波及!X61</f>
        <v>0</v>
      </c>
      <c r="CT61" s="451">
        <f>埼玉波及!Y61</f>
        <v>0</v>
      </c>
      <c r="CU61" s="454">
        <f t="shared" si="12"/>
        <v>6.4800000000000003E-5</v>
      </c>
      <c r="CV61" s="442"/>
      <c r="CW61" s="249">
        <v>56</v>
      </c>
      <c r="CX61" s="89">
        <f t="shared" si="13"/>
        <v>352</v>
      </c>
      <c r="CY61" s="476" t="str">
        <f t="shared" si="14"/>
        <v>その他の自動車</v>
      </c>
      <c r="CZ61" s="453">
        <f t="shared" si="15"/>
        <v>0</v>
      </c>
      <c r="DA61" s="453">
        <f t="shared" si="16"/>
        <v>0</v>
      </c>
      <c r="DB61" s="453">
        <f t="shared" si="17"/>
        <v>0</v>
      </c>
      <c r="DC61" s="244">
        <f t="shared" si="18"/>
        <v>0</v>
      </c>
    </row>
    <row r="62" spans="1:107">
      <c r="A62" s="17"/>
      <c r="B62" s="457">
        <v>353</v>
      </c>
      <c r="C62" s="260" t="s">
        <v>56</v>
      </c>
      <c r="D62" s="32">
        <f>建設係数!W62*D$123</f>
        <v>0</v>
      </c>
      <c r="E62" s="32">
        <f>建設係数!X62*E$123</f>
        <v>0</v>
      </c>
      <c r="F62" s="32">
        <f>建設係数!Y62*F$123</f>
        <v>0</v>
      </c>
      <c r="G62" s="32">
        <f>建設係数!Z62*G$123</f>
        <v>0</v>
      </c>
      <c r="H62" s="32">
        <f>建設係数!AA62*H$123</f>
        <v>0</v>
      </c>
      <c r="I62" s="32">
        <f>建設係数!AB62*I$123</f>
        <v>0</v>
      </c>
      <c r="J62" s="32">
        <f>建設係数!AC62*J$123</f>
        <v>0</v>
      </c>
      <c r="K62" s="32">
        <f>建設係数!AD62*K$123</f>
        <v>0</v>
      </c>
      <c r="L62" s="32">
        <f>建設係数!AE62*L$123</f>
        <v>0</v>
      </c>
      <c r="M62" s="32">
        <f>建設係数!AF62*M$123</f>
        <v>0</v>
      </c>
      <c r="N62" s="32">
        <f>建設係数!AG62*N$123</f>
        <v>0</v>
      </c>
      <c r="O62" s="32">
        <f>建設係数!AH62*O$123</f>
        <v>0</v>
      </c>
      <c r="P62" s="32">
        <f>建設係数!AI62*P$123</f>
        <v>0</v>
      </c>
      <c r="Q62" s="32">
        <f>建設係数!AJ62*Q$123</f>
        <v>0</v>
      </c>
      <c r="R62" s="32">
        <f>建設係数!AK62*R$123</f>
        <v>0</v>
      </c>
      <c r="S62" s="32">
        <f>建設係数!AL62*S$123</f>
        <v>0</v>
      </c>
      <c r="T62" s="32">
        <f>建設係数!AM62*T$123</f>
        <v>0</v>
      </c>
      <c r="U62" s="32">
        <f>建設係数!AN62*U$123</f>
        <v>0</v>
      </c>
      <c r="V62" s="32">
        <f>建設係数!AO62*V$123</f>
        <v>0</v>
      </c>
      <c r="W62" s="32">
        <f>建設係数!AP62*W$123</f>
        <v>0</v>
      </c>
      <c r="X62" s="32">
        <f>建設係数!AQ62*X$123</f>
        <v>0</v>
      </c>
      <c r="Y62" s="32">
        <f>建設係数!AR62*Y$123</f>
        <v>0</v>
      </c>
      <c r="Z62" s="32">
        <f>建設係数!AS62*Z$123</f>
        <v>0</v>
      </c>
      <c r="AA62" s="32">
        <f>建設係数!AT62*AA$123</f>
        <v>0</v>
      </c>
      <c r="AB62" s="32">
        <f>建設係数!AU62*AB$123</f>
        <v>0</v>
      </c>
      <c r="AC62" s="32">
        <f>建設係数!AV62*AC$123</f>
        <v>0</v>
      </c>
      <c r="AD62" s="32">
        <f>建設係数!AW62*AD$123</f>
        <v>0</v>
      </c>
      <c r="AE62" s="32">
        <f>建設係数!AX62*AE$123</f>
        <v>0</v>
      </c>
      <c r="AF62" s="32">
        <f>建設係数!AY62*AF$123</f>
        <v>0</v>
      </c>
      <c r="AG62" s="32">
        <f>建設係数!AZ62*AG$123</f>
        <v>0</v>
      </c>
      <c r="AH62" s="32">
        <f>建設係数!BA62*AH$123</f>
        <v>0</v>
      </c>
      <c r="AI62" s="32">
        <f>建設係数!BB62*AI$123</f>
        <v>0</v>
      </c>
      <c r="AJ62" s="32">
        <f>建設係数!BC62*AJ$123</f>
        <v>0</v>
      </c>
      <c r="AK62" s="32">
        <f>建設係数!BD62*AK$123</f>
        <v>0</v>
      </c>
      <c r="AL62" s="32">
        <f>建設係数!BE62*AL$123</f>
        <v>0</v>
      </c>
      <c r="AM62" s="32">
        <f>建設係数!BF62*AM$123</f>
        <v>0</v>
      </c>
      <c r="AN62" s="32">
        <f>建設係数!BG62*AN$123</f>
        <v>0</v>
      </c>
      <c r="AO62" s="32">
        <f>建設係数!BH62*AO$123</f>
        <v>0</v>
      </c>
      <c r="AP62" s="32">
        <f>建設係数!BI62*AP$123</f>
        <v>0</v>
      </c>
      <c r="AQ62" s="32">
        <f>建設係数!BJ62*AQ$123</f>
        <v>0</v>
      </c>
      <c r="AR62" s="32">
        <f>建設係数!BK62*AR$123</f>
        <v>0</v>
      </c>
      <c r="AS62" s="32">
        <f>建設係数!BL62*AS$123</f>
        <v>0</v>
      </c>
      <c r="AT62" s="32">
        <f>建設係数!BM62*AT$123</f>
        <v>0</v>
      </c>
      <c r="AU62" s="32">
        <f>建設係数!BN62*AU$123</f>
        <v>0</v>
      </c>
      <c r="AV62" s="32">
        <f>建設係数!BO62*AV$123</f>
        <v>0</v>
      </c>
      <c r="AW62" s="32">
        <f>建設係数!BP62*AW$123</f>
        <v>0</v>
      </c>
      <c r="AX62" s="32">
        <f>建設係数!BQ62*AX$123</f>
        <v>0</v>
      </c>
      <c r="AY62" s="32">
        <f>建設係数!BR62*AY$123</f>
        <v>0</v>
      </c>
      <c r="AZ62" s="32">
        <f>建設係数!BS62*AZ$123</f>
        <v>0</v>
      </c>
      <c r="BA62" s="32">
        <f>建設係数!BT62*BA$123</f>
        <v>0</v>
      </c>
      <c r="BB62" s="32">
        <f>建設係数!BU62*BB$123</f>
        <v>0</v>
      </c>
      <c r="BC62" s="32">
        <f>建設係数!BV62*BC$123</f>
        <v>0</v>
      </c>
      <c r="BD62" s="32">
        <f>建設係数!BW62*BD$123</f>
        <v>0</v>
      </c>
      <c r="BE62" s="32">
        <f>建設係数!BX62*BE$123</f>
        <v>0</v>
      </c>
      <c r="BF62" s="32">
        <f>建設係数!BY62*BF$123</f>
        <v>0</v>
      </c>
      <c r="BG62" s="32">
        <f>建設係数!BZ62*BG$123</f>
        <v>0</v>
      </c>
      <c r="BH62" s="32">
        <f>建設係数!CA62*BH$123</f>
        <v>0</v>
      </c>
      <c r="BI62" s="32">
        <f>建設係数!CB62*BI$123</f>
        <v>0</v>
      </c>
      <c r="BJ62" s="32">
        <f>建設係数!CC62*BJ$123</f>
        <v>0</v>
      </c>
      <c r="BK62" s="32">
        <f>建設係数!CD62*BK$123</f>
        <v>0</v>
      </c>
      <c r="BL62" s="32">
        <f>建設係数!CE62*BL$123</f>
        <v>0</v>
      </c>
      <c r="BM62" s="32">
        <f>建設係数!CF62*BM$123</f>
        <v>0</v>
      </c>
      <c r="BN62" s="32">
        <f>建設係数!CG62*BN$123</f>
        <v>0</v>
      </c>
      <c r="BO62" s="32">
        <f t="shared" si="3"/>
        <v>0</v>
      </c>
      <c r="BP62" s="35"/>
      <c r="BU62" s="17"/>
      <c r="BV62" s="241">
        <v>35</v>
      </c>
      <c r="BW62" s="164"/>
      <c r="CN62" s="30">
        <f t="shared" si="22"/>
        <v>57</v>
      </c>
      <c r="CO62" s="457">
        <v>353</v>
      </c>
      <c r="CP62" s="260" t="s">
        <v>56</v>
      </c>
      <c r="CQ62" s="451">
        <f>埼玉波及!V62</f>
        <v>0</v>
      </c>
      <c r="CR62" s="451">
        <f>埼玉波及!W62</f>
        <v>0</v>
      </c>
      <c r="CS62" s="451">
        <f>埼玉波及!X62</f>
        <v>0</v>
      </c>
      <c r="CT62" s="451">
        <f>埼玉波及!Y62</f>
        <v>0</v>
      </c>
      <c r="CU62" s="454">
        <f t="shared" si="12"/>
        <v>6.4700000000000001E-5</v>
      </c>
      <c r="CV62" s="442"/>
      <c r="CW62" s="249">
        <v>57</v>
      </c>
      <c r="CX62" s="89">
        <f t="shared" si="13"/>
        <v>353</v>
      </c>
      <c r="CY62" s="476" t="str">
        <f t="shared" si="14"/>
        <v>自動車部品・同附属品</v>
      </c>
      <c r="CZ62" s="453">
        <f t="shared" si="15"/>
        <v>0</v>
      </c>
      <c r="DA62" s="453">
        <f t="shared" si="16"/>
        <v>0</v>
      </c>
      <c r="DB62" s="453">
        <f t="shared" si="17"/>
        <v>0</v>
      </c>
      <c r="DC62" s="244">
        <f t="shared" si="18"/>
        <v>0</v>
      </c>
    </row>
    <row r="63" spans="1:107">
      <c r="A63" s="17"/>
      <c r="B63" s="457">
        <v>354</v>
      </c>
      <c r="C63" s="260" t="s">
        <v>57</v>
      </c>
      <c r="D63" s="32">
        <f>建設係数!W63*D$123</f>
        <v>0</v>
      </c>
      <c r="E63" s="32">
        <f>建設係数!X63*E$123</f>
        <v>0</v>
      </c>
      <c r="F63" s="32">
        <f>建設係数!Y63*F$123</f>
        <v>0</v>
      </c>
      <c r="G63" s="32">
        <f>建設係数!Z63*G$123</f>
        <v>0</v>
      </c>
      <c r="H63" s="32">
        <f>建設係数!AA63*H$123</f>
        <v>0</v>
      </c>
      <c r="I63" s="32">
        <f>建設係数!AB63*I$123</f>
        <v>0</v>
      </c>
      <c r="J63" s="32">
        <f>建設係数!AC63*J$123</f>
        <v>0</v>
      </c>
      <c r="K63" s="32">
        <f>建設係数!AD63*K$123</f>
        <v>0</v>
      </c>
      <c r="L63" s="32">
        <f>建設係数!AE63*L$123</f>
        <v>0</v>
      </c>
      <c r="M63" s="32">
        <f>建設係数!AF63*M$123</f>
        <v>0</v>
      </c>
      <c r="N63" s="32">
        <f>建設係数!AG63*N$123</f>
        <v>0</v>
      </c>
      <c r="O63" s="32">
        <f>建設係数!AH63*O$123</f>
        <v>0</v>
      </c>
      <c r="P63" s="32">
        <f>建設係数!AI63*P$123</f>
        <v>0</v>
      </c>
      <c r="Q63" s="32">
        <f>建設係数!AJ63*Q$123</f>
        <v>0</v>
      </c>
      <c r="R63" s="32">
        <f>建設係数!AK63*R$123</f>
        <v>0</v>
      </c>
      <c r="S63" s="32">
        <f>建設係数!AL63*S$123</f>
        <v>0</v>
      </c>
      <c r="T63" s="32">
        <f>建設係数!AM63*T$123</f>
        <v>0</v>
      </c>
      <c r="U63" s="32">
        <f>建設係数!AN63*U$123</f>
        <v>0</v>
      </c>
      <c r="V63" s="32">
        <f>建設係数!AO63*V$123</f>
        <v>0</v>
      </c>
      <c r="W63" s="32">
        <f>建設係数!AP63*W$123</f>
        <v>0</v>
      </c>
      <c r="X63" s="32">
        <f>建設係数!AQ63*X$123</f>
        <v>0</v>
      </c>
      <c r="Y63" s="32">
        <f>建設係数!AR63*Y$123</f>
        <v>0</v>
      </c>
      <c r="Z63" s="32">
        <f>建設係数!AS63*Z$123</f>
        <v>0</v>
      </c>
      <c r="AA63" s="32">
        <f>建設係数!AT63*AA$123</f>
        <v>0</v>
      </c>
      <c r="AB63" s="32">
        <f>建設係数!AU63*AB$123</f>
        <v>0</v>
      </c>
      <c r="AC63" s="32">
        <f>建設係数!AV63*AC$123</f>
        <v>0</v>
      </c>
      <c r="AD63" s="32">
        <f>建設係数!AW63*AD$123</f>
        <v>0</v>
      </c>
      <c r="AE63" s="32">
        <f>建設係数!AX63*AE$123</f>
        <v>0</v>
      </c>
      <c r="AF63" s="32">
        <f>建設係数!AY63*AF$123</f>
        <v>0</v>
      </c>
      <c r="AG63" s="32">
        <f>建設係数!AZ63*AG$123</f>
        <v>0</v>
      </c>
      <c r="AH63" s="32">
        <f>建設係数!BA63*AH$123</f>
        <v>0</v>
      </c>
      <c r="AI63" s="32">
        <f>建設係数!BB63*AI$123</f>
        <v>0</v>
      </c>
      <c r="AJ63" s="32">
        <f>建設係数!BC63*AJ$123</f>
        <v>0</v>
      </c>
      <c r="AK63" s="32">
        <f>建設係数!BD63*AK$123</f>
        <v>0</v>
      </c>
      <c r="AL63" s="32">
        <f>建設係数!BE63*AL$123</f>
        <v>0</v>
      </c>
      <c r="AM63" s="32">
        <f>建設係数!BF63*AM$123</f>
        <v>0</v>
      </c>
      <c r="AN63" s="32">
        <f>建設係数!BG63*AN$123</f>
        <v>0</v>
      </c>
      <c r="AO63" s="32">
        <f>建設係数!BH63*AO$123</f>
        <v>0</v>
      </c>
      <c r="AP63" s="32">
        <f>建設係数!BI63*AP$123</f>
        <v>0</v>
      </c>
      <c r="AQ63" s="32">
        <f>建設係数!BJ63*AQ$123</f>
        <v>0</v>
      </c>
      <c r="AR63" s="32">
        <f>建設係数!BK63*AR$123</f>
        <v>0</v>
      </c>
      <c r="AS63" s="32">
        <f>建設係数!BL63*AS$123</f>
        <v>0</v>
      </c>
      <c r="AT63" s="32">
        <f>建設係数!BM63*AT$123</f>
        <v>0</v>
      </c>
      <c r="AU63" s="32">
        <f>建設係数!BN63*AU$123</f>
        <v>0</v>
      </c>
      <c r="AV63" s="32">
        <f>建設係数!BO63*AV$123</f>
        <v>0</v>
      </c>
      <c r="AW63" s="32">
        <f>建設係数!BP63*AW$123</f>
        <v>0</v>
      </c>
      <c r="AX63" s="32">
        <f>建設係数!BQ63*AX$123</f>
        <v>0</v>
      </c>
      <c r="AY63" s="32">
        <f>建設係数!BR63*AY$123</f>
        <v>0</v>
      </c>
      <c r="AZ63" s="32">
        <f>建設係数!BS63*AZ$123</f>
        <v>0</v>
      </c>
      <c r="BA63" s="32">
        <f>建設係数!BT63*BA$123</f>
        <v>0</v>
      </c>
      <c r="BB63" s="32">
        <f>建設係数!BU63*BB$123</f>
        <v>0</v>
      </c>
      <c r="BC63" s="32">
        <f>建設係数!BV63*BC$123</f>
        <v>0</v>
      </c>
      <c r="BD63" s="32">
        <f>建設係数!BW63*BD$123</f>
        <v>0</v>
      </c>
      <c r="BE63" s="32">
        <f>建設係数!BX63*BE$123</f>
        <v>0</v>
      </c>
      <c r="BF63" s="32">
        <f>建設係数!BY63*BF$123</f>
        <v>0</v>
      </c>
      <c r="BG63" s="32">
        <f>建設係数!BZ63*BG$123</f>
        <v>0</v>
      </c>
      <c r="BH63" s="32">
        <f>建設係数!CA63*BH$123</f>
        <v>0</v>
      </c>
      <c r="BI63" s="32">
        <f>建設係数!CB63*BI$123</f>
        <v>0</v>
      </c>
      <c r="BJ63" s="32">
        <f>建設係数!CC63*BJ$123</f>
        <v>0</v>
      </c>
      <c r="BK63" s="32">
        <f>建設係数!CD63*BK$123</f>
        <v>0</v>
      </c>
      <c r="BL63" s="32">
        <f>建設係数!CE63*BL$123</f>
        <v>0</v>
      </c>
      <c r="BM63" s="32">
        <f>建設係数!CF63*BM$123</f>
        <v>0</v>
      </c>
      <c r="BN63" s="32">
        <f>建設係数!CG63*BN$123</f>
        <v>0</v>
      </c>
      <c r="BO63" s="32">
        <f t="shared" si="3"/>
        <v>0</v>
      </c>
      <c r="BP63" s="35"/>
      <c r="BU63" s="17"/>
      <c r="BV63" s="241">
        <v>35</v>
      </c>
      <c r="BW63" s="164"/>
      <c r="CN63" s="30">
        <f t="shared" si="22"/>
        <v>58</v>
      </c>
      <c r="CO63" s="457">
        <v>354</v>
      </c>
      <c r="CP63" s="260" t="s">
        <v>57</v>
      </c>
      <c r="CQ63" s="451">
        <f>埼玉波及!V63</f>
        <v>0</v>
      </c>
      <c r="CR63" s="451">
        <f>埼玉波及!W63</f>
        <v>0</v>
      </c>
      <c r="CS63" s="451">
        <f>埼玉波及!X63</f>
        <v>0</v>
      </c>
      <c r="CT63" s="451">
        <f>埼玉波及!Y63</f>
        <v>0</v>
      </c>
      <c r="CU63" s="454">
        <f t="shared" si="12"/>
        <v>6.4599999999999998E-5</v>
      </c>
      <c r="CV63" s="442"/>
      <c r="CW63" s="249">
        <v>58</v>
      </c>
      <c r="CX63" s="89">
        <f t="shared" si="13"/>
        <v>354</v>
      </c>
      <c r="CY63" s="476" t="str">
        <f t="shared" si="14"/>
        <v>船舶・同修理</v>
      </c>
      <c r="CZ63" s="453">
        <f t="shared" si="15"/>
        <v>0</v>
      </c>
      <c r="DA63" s="453">
        <f t="shared" si="16"/>
        <v>0</v>
      </c>
      <c r="DB63" s="453">
        <f t="shared" si="17"/>
        <v>0</v>
      </c>
      <c r="DC63" s="244">
        <f t="shared" si="18"/>
        <v>0</v>
      </c>
    </row>
    <row r="64" spans="1:107">
      <c r="A64" s="17"/>
      <c r="B64" s="457">
        <v>359</v>
      </c>
      <c r="C64" s="258" t="s">
        <v>58</v>
      </c>
      <c r="D64" s="32">
        <f>建設係数!W64*D$123</f>
        <v>0</v>
      </c>
      <c r="E64" s="32">
        <f>建設係数!X64*E$123</f>
        <v>0</v>
      </c>
      <c r="F64" s="32">
        <f>建設係数!Y64*F$123</f>
        <v>0</v>
      </c>
      <c r="G64" s="32">
        <f>建設係数!Z64*G$123</f>
        <v>0</v>
      </c>
      <c r="H64" s="32">
        <f>建設係数!AA64*H$123</f>
        <v>0</v>
      </c>
      <c r="I64" s="32">
        <f>建設係数!AB64*I$123</f>
        <v>0</v>
      </c>
      <c r="J64" s="32">
        <f>建設係数!AC64*J$123</f>
        <v>0</v>
      </c>
      <c r="K64" s="32">
        <f>建設係数!AD64*K$123</f>
        <v>0</v>
      </c>
      <c r="L64" s="32">
        <f>建設係数!AE64*L$123</f>
        <v>0</v>
      </c>
      <c r="M64" s="32">
        <f>建設係数!AF64*M$123</f>
        <v>0</v>
      </c>
      <c r="N64" s="32">
        <f>建設係数!AG64*N$123</f>
        <v>0</v>
      </c>
      <c r="O64" s="32">
        <f>建設係数!AH64*O$123</f>
        <v>0</v>
      </c>
      <c r="P64" s="32">
        <f>建設係数!AI64*P$123</f>
        <v>0</v>
      </c>
      <c r="Q64" s="32">
        <f>建設係数!AJ64*Q$123</f>
        <v>0</v>
      </c>
      <c r="R64" s="32">
        <f>建設係数!AK64*R$123</f>
        <v>0</v>
      </c>
      <c r="S64" s="32">
        <f>建設係数!AL64*S$123</f>
        <v>0</v>
      </c>
      <c r="T64" s="32">
        <f>建設係数!AM64*T$123</f>
        <v>0</v>
      </c>
      <c r="U64" s="32">
        <f>建設係数!AN64*U$123</f>
        <v>0</v>
      </c>
      <c r="V64" s="32">
        <f>建設係数!AO64*V$123</f>
        <v>0</v>
      </c>
      <c r="W64" s="32">
        <f>建設係数!AP64*W$123</f>
        <v>0</v>
      </c>
      <c r="X64" s="32">
        <f>建設係数!AQ64*X$123</f>
        <v>0</v>
      </c>
      <c r="Y64" s="32">
        <f>建設係数!AR64*Y$123</f>
        <v>0</v>
      </c>
      <c r="Z64" s="32">
        <f>建設係数!AS64*Z$123</f>
        <v>0</v>
      </c>
      <c r="AA64" s="32">
        <f>建設係数!AT64*AA$123</f>
        <v>0</v>
      </c>
      <c r="AB64" s="32">
        <f>建設係数!AU64*AB$123</f>
        <v>0</v>
      </c>
      <c r="AC64" s="32">
        <f>建設係数!AV64*AC$123</f>
        <v>0</v>
      </c>
      <c r="AD64" s="32">
        <f>建設係数!AW64*AD$123</f>
        <v>0</v>
      </c>
      <c r="AE64" s="32">
        <f>建設係数!AX64*AE$123</f>
        <v>0</v>
      </c>
      <c r="AF64" s="32">
        <f>建設係数!AY64*AF$123</f>
        <v>0</v>
      </c>
      <c r="AG64" s="32">
        <f>建設係数!AZ64*AG$123</f>
        <v>0</v>
      </c>
      <c r="AH64" s="32">
        <f>建設係数!BA64*AH$123</f>
        <v>0</v>
      </c>
      <c r="AI64" s="32">
        <f>建設係数!BB64*AI$123</f>
        <v>0</v>
      </c>
      <c r="AJ64" s="32">
        <f>建設係数!BC64*AJ$123</f>
        <v>0</v>
      </c>
      <c r="AK64" s="32">
        <f>建設係数!BD64*AK$123</f>
        <v>0</v>
      </c>
      <c r="AL64" s="32">
        <f>建設係数!BE64*AL$123</f>
        <v>0</v>
      </c>
      <c r="AM64" s="32">
        <f>建設係数!BF64*AM$123</f>
        <v>0</v>
      </c>
      <c r="AN64" s="32">
        <f>建設係数!BG64*AN$123</f>
        <v>0</v>
      </c>
      <c r="AO64" s="32">
        <f>建設係数!BH64*AO$123</f>
        <v>0</v>
      </c>
      <c r="AP64" s="32">
        <f>建設係数!BI64*AP$123</f>
        <v>0</v>
      </c>
      <c r="AQ64" s="32">
        <f>建設係数!BJ64*AQ$123</f>
        <v>0</v>
      </c>
      <c r="AR64" s="32">
        <f>建設係数!BK64*AR$123</f>
        <v>0</v>
      </c>
      <c r="AS64" s="32">
        <f>建設係数!BL64*AS$123</f>
        <v>0</v>
      </c>
      <c r="AT64" s="32">
        <f>建設係数!BM64*AT$123</f>
        <v>0</v>
      </c>
      <c r="AU64" s="32">
        <f>建設係数!BN64*AU$123</f>
        <v>0</v>
      </c>
      <c r="AV64" s="32">
        <f>建設係数!BO64*AV$123</f>
        <v>0</v>
      </c>
      <c r="AW64" s="32">
        <f>建設係数!BP64*AW$123</f>
        <v>0</v>
      </c>
      <c r="AX64" s="32">
        <f>建設係数!BQ64*AX$123</f>
        <v>0</v>
      </c>
      <c r="AY64" s="32">
        <f>建設係数!BR64*AY$123</f>
        <v>0</v>
      </c>
      <c r="AZ64" s="32">
        <f>建設係数!BS64*AZ$123</f>
        <v>0</v>
      </c>
      <c r="BA64" s="32">
        <f>建設係数!BT64*BA$123</f>
        <v>0</v>
      </c>
      <c r="BB64" s="32">
        <f>建設係数!BU64*BB$123</f>
        <v>0</v>
      </c>
      <c r="BC64" s="32">
        <f>建設係数!BV64*BC$123</f>
        <v>0</v>
      </c>
      <c r="BD64" s="32">
        <f>建設係数!BW64*BD$123</f>
        <v>0</v>
      </c>
      <c r="BE64" s="32">
        <f>建設係数!BX64*BE$123</f>
        <v>0</v>
      </c>
      <c r="BF64" s="32">
        <f>建設係数!BY64*BF$123</f>
        <v>0</v>
      </c>
      <c r="BG64" s="32">
        <f>建設係数!BZ64*BG$123</f>
        <v>0</v>
      </c>
      <c r="BH64" s="32">
        <f>建設係数!CA64*BH$123</f>
        <v>0</v>
      </c>
      <c r="BI64" s="32">
        <f>建設係数!CB64*BI$123</f>
        <v>0</v>
      </c>
      <c r="BJ64" s="32">
        <f>建設係数!CC64*BJ$123</f>
        <v>0</v>
      </c>
      <c r="BK64" s="32">
        <f>建設係数!CD64*BK$123</f>
        <v>0</v>
      </c>
      <c r="BL64" s="32">
        <f>建設係数!CE64*BL$123</f>
        <v>0</v>
      </c>
      <c r="BM64" s="32">
        <f>建設係数!CF64*BM$123</f>
        <v>0</v>
      </c>
      <c r="BN64" s="32">
        <f>建設係数!CG64*BN$123</f>
        <v>0</v>
      </c>
      <c r="BO64" s="32">
        <f t="shared" si="3"/>
        <v>0</v>
      </c>
      <c r="BP64" s="35"/>
      <c r="BU64" s="17"/>
      <c r="BV64" s="241">
        <v>35</v>
      </c>
      <c r="BW64" s="164"/>
      <c r="CN64" s="30">
        <f t="shared" si="22"/>
        <v>59</v>
      </c>
      <c r="CO64" s="457">
        <v>359</v>
      </c>
      <c r="CP64" s="258" t="s">
        <v>58</v>
      </c>
      <c r="CQ64" s="451">
        <f>埼玉波及!V64</f>
        <v>0</v>
      </c>
      <c r="CR64" s="451">
        <f>埼玉波及!W64</f>
        <v>0</v>
      </c>
      <c r="CS64" s="451">
        <f>埼玉波及!X64</f>
        <v>0</v>
      </c>
      <c r="CT64" s="451">
        <f>埼玉波及!Y64</f>
        <v>0</v>
      </c>
      <c r="CU64" s="454">
        <f t="shared" si="12"/>
        <v>6.41E-5</v>
      </c>
      <c r="CV64" s="442"/>
      <c r="CW64" s="249">
        <v>59</v>
      </c>
      <c r="CX64" s="89">
        <f t="shared" si="13"/>
        <v>359</v>
      </c>
      <c r="CY64" s="476" t="str">
        <f t="shared" si="14"/>
        <v>その他の輸送機械・同修理</v>
      </c>
      <c r="CZ64" s="453">
        <f t="shared" si="15"/>
        <v>0</v>
      </c>
      <c r="DA64" s="453">
        <f t="shared" si="16"/>
        <v>0</v>
      </c>
      <c r="DB64" s="453">
        <f t="shared" si="17"/>
        <v>0</v>
      </c>
      <c r="DC64" s="244">
        <f t="shared" si="18"/>
        <v>0</v>
      </c>
    </row>
    <row r="65" spans="1:107">
      <c r="A65" s="17"/>
      <c r="B65" s="457">
        <v>391</v>
      </c>
      <c r="C65" s="260" t="s">
        <v>59</v>
      </c>
      <c r="D65" s="32">
        <f>建設係数!W65*D$123</f>
        <v>0</v>
      </c>
      <c r="E65" s="32">
        <f>建設係数!X65*E$123</f>
        <v>0</v>
      </c>
      <c r="F65" s="32">
        <f>建設係数!Y65*F$123</f>
        <v>0</v>
      </c>
      <c r="G65" s="32">
        <f>建設係数!Z65*G$123</f>
        <v>0</v>
      </c>
      <c r="H65" s="32">
        <f>建設係数!AA65*H$123</f>
        <v>0</v>
      </c>
      <c r="I65" s="32">
        <f>建設係数!AB65*I$123</f>
        <v>0</v>
      </c>
      <c r="J65" s="32">
        <f>建設係数!AC65*J$123</f>
        <v>0</v>
      </c>
      <c r="K65" s="32">
        <f>建設係数!AD65*K$123</f>
        <v>0</v>
      </c>
      <c r="L65" s="32">
        <f>建設係数!AE65*L$123</f>
        <v>0</v>
      </c>
      <c r="M65" s="32">
        <f>建設係数!AF65*M$123</f>
        <v>0</v>
      </c>
      <c r="N65" s="32">
        <f>建設係数!AG65*N$123</f>
        <v>0</v>
      </c>
      <c r="O65" s="32">
        <f>建設係数!AH65*O$123</f>
        <v>0</v>
      </c>
      <c r="P65" s="32">
        <f>建設係数!AI65*P$123</f>
        <v>0</v>
      </c>
      <c r="Q65" s="32">
        <f>建設係数!AJ65*Q$123</f>
        <v>0</v>
      </c>
      <c r="R65" s="32">
        <f>建設係数!AK65*R$123</f>
        <v>0</v>
      </c>
      <c r="S65" s="32">
        <f>建設係数!AL65*S$123</f>
        <v>0</v>
      </c>
      <c r="T65" s="32">
        <f>建設係数!AM65*T$123</f>
        <v>0</v>
      </c>
      <c r="U65" s="32">
        <f>建設係数!AN65*U$123</f>
        <v>0</v>
      </c>
      <c r="V65" s="32">
        <f>建設係数!AO65*V$123</f>
        <v>0</v>
      </c>
      <c r="W65" s="32">
        <f>建設係数!AP65*W$123</f>
        <v>0</v>
      </c>
      <c r="X65" s="32">
        <f>建設係数!AQ65*X$123</f>
        <v>0</v>
      </c>
      <c r="Y65" s="32">
        <f>建設係数!AR65*Y$123</f>
        <v>0</v>
      </c>
      <c r="Z65" s="32">
        <f>建設係数!AS65*Z$123</f>
        <v>0</v>
      </c>
      <c r="AA65" s="32">
        <f>建設係数!AT65*AA$123</f>
        <v>0</v>
      </c>
      <c r="AB65" s="32">
        <f>建設係数!AU65*AB$123</f>
        <v>0</v>
      </c>
      <c r="AC65" s="32">
        <f>建設係数!AV65*AC$123</f>
        <v>0</v>
      </c>
      <c r="AD65" s="32">
        <f>建設係数!AW65*AD$123</f>
        <v>0</v>
      </c>
      <c r="AE65" s="32">
        <f>建設係数!AX65*AE$123</f>
        <v>0</v>
      </c>
      <c r="AF65" s="32">
        <f>建設係数!AY65*AF$123</f>
        <v>0</v>
      </c>
      <c r="AG65" s="32">
        <f>建設係数!AZ65*AG$123</f>
        <v>0</v>
      </c>
      <c r="AH65" s="32">
        <f>建設係数!BA65*AH$123</f>
        <v>0</v>
      </c>
      <c r="AI65" s="32">
        <f>建設係数!BB65*AI$123</f>
        <v>0</v>
      </c>
      <c r="AJ65" s="32">
        <f>建設係数!BC65*AJ$123</f>
        <v>0</v>
      </c>
      <c r="AK65" s="32">
        <f>建設係数!BD65*AK$123</f>
        <v>0</v>
      </c>
      <c r="AL65" s="32">
        <f>建設係数!BE65*AL$123</f>
        <v>0</v>
      </c>
      <c r="AM65" s="32">
        <f>建設係数!BF65*AM$123</f>
        <v>0</v>
      </c>
      <c r="AN65" s="32">
        <f>建設係数!BG65*AN$123</f>
        <v>0</v>
      </c>
      <c r="AO65" s="32">
        <f>建設係数!BH65*AO$123</f>
        <v>0</v>
      </c>
      <c r="AP65" s="32">
        <f>建設係数!BI65*AP$123</f>
        <v>0</v>
      </c>
      <c r="AQ65" s="32">
        <f>建設係数!BJ65*AQ$123</f>
        <v>0</v>
      </c>
      <c r="AR65" s="32">
        <f>建設係数!BK65*AR$123</f>
        <v>0</v>
      </c>
      <c r="AS65" s="32">
        <f>建設係数!BL65*AS$123</f>
        <v>0</v>
      </c>
      <c r="AT65" s="32">
        <f>建設係数!BM65*AT$123</f>
        <v>0</v>
      </c>
      <c r="AU65" s="32">
        <f>建設係数!BN65*AU$123</f>
        <v>0</v>
      </c>
      <c r="AV65" s="32">
        <f>建設係数!BO65*AV$123</f>
        <v>0</v>
      </c>
      <c r="AW65" s="32">
        <f>建設係数!BP65*AW$123</f>
        <v>0</v>
      </c>
      <c r="AX65" s="32">
        <f>建設係数!BQ65*AX$123</f>
        <v>0</v>
      </c>
      <c r="AY65" s="32">
        <f>建設係数!BR65*AY$123</f>
        <v>0</v>
      </c>
      <c r="AZ65" s="32">
        <f>建設係数!BS65*AZ$123</f>
        <v>0</v>
      </c>
      <c r="BA65" s="32">
        <f>建設係数!BT65*BA$123</f>
        <v>0</v>
      </c>
      <c r="BB65" s="32">
        <f>建設係数!BU65*BB$123</f>
        <v>0</v>
      </c>
      <c r="BC65" s="32">
        <f>建設係数!BV65*BC$123</f>
        <v>0</v>
      </c>
      <c r="BD65" s="32">
        <f>建設係数!BW65*BD$123</f>
        <v>0</v>
      </c>
      <c r="BE65" s="32">
        <f>建設係数!BX65*BE$123</f>
        <v>0</v>
      </c>
      <c r="BF65" s="32">
        <f>建設係数!BY65*BF$123</f>
        <v>0</v>
      </c>
      <c r="BG65" s="32">
        <f>建設係数!BZ65*BG$123</f>
        <v>0</v>
      </c>
      <c r="BH65" s="32">
        <f>建設係数!CA65*BH$123</f>
        <v>0</v>
      </c>
      <c r="BI65" s="32">
        <f>建設係数!CB65*BI$123</f>
        <v>0</v>
      </c>
      <c r="BJ65" s="32">
        <f>建設係数!CC65*BJ$123</f>
        <v>0</v>
      </c>
      <c r="BK65" s="32">
        <f>建設係数!CD65*BK$123</f>
        <v>0</v>
      </c>
      <c r="BL65" s="32">
        <f>建設係数!CE65*BL$123</f>
        <v>0</v>
      </c>
      <c r="BM65" s="32">
        <f>建設係数!CF65*BM$123</f>
        <v>0</v>
      </c>
      <c r="BN65" s="32">
        <f>建設係数!CG65*BN$123</f>
        <v>0</v>
      </c>
      <c r="BO65" s="32">
        <f t="shared" si="3"/>
        <v>0</v>
      </c>
      <c r="BP65" s="35"/>
      <c r="BU65" s="17"/>
      <c r="BV65" s="241">
        <v>39</v>
      </c>
      <c r="BW65" s="164"/>
      <c r="CN65" s="30">
        <f t="shared" si="22"/>
        <v>60</v>
      </c>
      <c r="CO65" s="457">
        <v>391</v>
      </c>
      <c r="CP65" s="260" t="s">
        <v>59</v>
      </c>
      <c r="CQ65" s="451">
        <f>埼玉波及!V65</f>
        <v>0</v>
      </c>
      <c r="CR65" s="451">
        <f>埼玉波及!W65</f>
        <v>0</v>
      </c>
      <c r="CS65" s="451">
        <f>埼玉波及!X65</f>
        <v>0</v>
      </c>
      <c r="CT65" s="451">
        <f>埼玉波及!Y65</f>
        <v>0</v>
      </c>
      <c r="CU65" s="454">
        <f t="shared" si="12"/>
        <v>6.0899999999999996E-5</v>
      </c>
      <c r="CV65" s="442"/>
      <c r="CW65" s="249">
        <v>60</v>
      </c>
      <c r="CX65" s="89">
        <f t="shared" si="13"/>
        <v>391</v>
      </c>
      <c r="CY65" s="476" t="str">
        <f t="shared" si="14"/>
        <v>その他の製造工業製品</v>
      </c>
      <c r="CZ65" s="453">
        <f t="shared" si="15"/>
        <v>0</v>
      </c>
      <c r="DA65" s="453">
        <f t="shared" si="16"/>
        <v>0</v>
      </c>
      <c r="DB65" s="453">
        <f t="shared" si="17"/>
        <v>0</v>
      </c>
      <c r="DC65" s="244">
        <f t="shared" si="18"/>
        <v>0</v>
      </c>
    </row>
    <row r="66" spans="1:107">
      <c r="A66" s="17"/>
      <c r="B66" s="457">
        <v>392</v>
      </c>
      <c r="C66" s="261" t="s">
        <v>60</v>
      </c>
      <c r="D66" s="32">
        <f>建設係数!W66*D$123</f>
        <v>0</v>
      </c>
      <c r="E66" s="32">
        <f>建設係数!X66*E$123</f>
        <v>0</v>
      </c>
      <c r="F66" s="32">
        <f>建設係数!Y66*F$123</f>
        <v>0</v>
      </c>
      <c r="G66" s="32">
        <f>建設係数!Z66*G$123</f>
        <v>0</v>
      </c>
      <c r="H66" s="32">
        <f>建設係数!AA66*H$123</f>
        <v>0</v>
      </c>
      <c r="I66" s="32">
        <f>建設係数!AB66*I$123</f>
        <v>0</v>
      </c>
      <c r="J66" s="32">
        <f>建設係数!AC66*J$123</f>
        <v>0</v>
      </c>
      <c r="K66" s="32">
        <f>建設係数!AD66*K$123</f>
        <v>0</v>
      </c>
      <c r="L66" s="32">
        <f>建設係数!AE66*L$123</f>
        <v>0</v>
      </c>
      <c r="M66" s="32">
        <f>建設係数!AF66*M$123</f>
        <v>0</v>
      </c>
      <c r="N66" s="32">
        <f>建設係数!AG66*N$123</f>
        <v>0</v>
      </c>
      <c r="O66" s="32">
        <f>建設係数!AH66*O$123</f>
        <v>0</v>
      </c>
      <c r="P66" s="32">
        <f>建設係数!AI66*P$123</f>
        <v>0</v>
      </c>
      <c r="Q66" s="32">
        <f>建設係数!AJ66*Q$123</f>
        <v>0</v>
      </c>
      <c r="R66" s="32">
        <f>建設係数!AK66*R$123</f>
        <v>0</v>
      </c>
      <c r="S66" s="32">
        <f>建設係数!AL66*S$123</f>
        <v>0</v>
      </c>
      <c r="T66" s="32">
        <f>建設係数!AM66*T$123</f>
        <v>0</v>
      </c>
      <c r="U66" s="32">
        <f>建設係数!AN66*U$123</f>
        <v>0</v>
      </c>
      <c r="V66" s="32">
        <f>建設係数!AO66*V$123</f>
        <v>0</v>
      </c>
      <c r="W66" s="32">
        <f>建設係数!AP66*W$123</f>
        <v>0</v>
      </c>
      <c r="X66" s="32">
        <f>建設係数!AQ66*X$123</f>
        <v>0</v>
      </c>
      <c r="Y66" s="32">
        <f>建設係数!AR66*Y$123</f>
        <v>0</v>
      </c>
      <c r="Z66" s="32">
        <f>建設係数!AS66*Z$123</f>
        <v>0</v>
      </c>
      <c r="AA66" s="32">
        <f>建設係数!AT66*AA$123</f>
        <v>0</v>
      </c>
      <c r="AB66" s="32">
        <f>建設係数!AU66*AB$123</f>
        <v>0</v>
      </c>
      <c r="AC66" s="32">
        <f>建設係数!AV66*AC$123</f>
        <v>0</v>
      </c>
      <c r="AD66" s="32">
        <f>建設係数!AW66*AD$123</f>
        <v>0</v>
      </c>
      <c r="AE66" s="32">
        <f>建設係数!AX66*AE$123</f>
        <v>0</v>
      </c>
      <c r="AF66" s="32">
        <f>建設係数!AY66*AF$123</f>
        <v>0</v>
      </c>
      <c r="AG66" s="32">
        <f>建設係数!AZ66*AG$123</f>
        <v>0</v>
      </c>
      <c r="AH66" s="32">
        <f>建設係数!BA66*AH$123</f>
        <v>0</v>
      </c>
      <c r="AI66" s="32">
        <f>建設係数!BB66*AI$123</f>
        <v>0</v>
      </c>
      <c r="AJ66" s="32">
        <f>建設係数!BC66*AJ$123</f>
        <v>0</v>
      </c>
      <c r="AK66" s="32">
        <f>建設係数!BD66*AK$123</f>
        <v>0</v>
      </c>
      <c r="AL66" s="32">
        <f>建設係数!BE66*AL$123</f>
        <v>0</v>
      </c>
      <c r="AM66" s="32">
        <f>建設係数!BF66*AM$123</f>
        <v>0</v>
      </c>
      <c r="AN66" s="32">
        <f>建設係数!BG66*AN$123</f>
        <v>0</v>
      </c>
      <c r="AO66" s="32">
        <f>建設係数!BH66*AO$123</f>
        <v>0</v>
      </c>
      <c r="AP66" s="32">
        <f>建設係数!BI66*AP$123</f>
        <v>0</v>
      </c>
      <c r="AQ66" s="32">
        <f>建設係数!BJ66*AQ$123</f>
        <v>0</v>
      </c>
      <c r="AR66" s="32">
        <f>建設係数!BK66*AR$123</f>
        <v>0</v>
      </c>
      <c r="AS66" s="32">
        <f>建設係数!BL66*AS$123</f>
        <v>0</v>
      </c>
      <c r="AT66" s="32">
        <f>建設係数!BM66*AT$123</f>
        <v>0</v>
      </c>
      <c r="AU66" s="32">
        <f>建設係数!BN66*AU$123</f>
        <v>0</v>
      </c>
      <c r="AV66" s="32">
        <f>建設係数!BO66*AV$123</f>
        <v>0</v>
      </c>
      <c r="AW66" s="32">
        <f>建設係数!BP66*AW$123</f>
        <v>0</v>
      </c>
      <c r="AX66" s="32">
        <f>建設係数!BQ66*AX$123</f>
        <v>0</v>
      </c>
      <c r="AY66" s="32">
        <f>建設係数!BR66*AY$123</f>
        <v>0</v>
      </c>
      <c r="AZ66" s="32">
        <f>建設係数!BS66*AZ$123</f>
        <v>0</v>
      </c>
      <c r="BA66" s="32">
        <f>建設係数!BT66*BA$123</f>
        <v>0</v>
      </c>
      <c r="BB66" s="32">
        <f>建設係数!BU66*BB$123</f>
        <v>0</v>
      </c>
      <c r="BC66" s="32">
        <f>建設係数!BV66*BC$123</f>
        <v>0</v>
      </c>
      <c r="BD66" s="32">
        <f>建設係数!BW66*BD$123</f>
        <v>0</v>
      </c>
      <c r="BE66" s="32">
        <f>建設係数!BX66*BE$123</f>
        <v>0</v>
      </c>
      <c r="BF66" s="32">
        <f>建設係数!BY66*BF$123</f>
        <v>0</v>
      </c>
      <c r="BG66" s="32">
        <f>建設係数!BZ66*BG$123</f>
        <v>0</v>
      </c>
      <c r="BH66" s="32">
        <f>建設係数!CA66*BH$123</f>
        <v>0</v>
      </c>
      <c r="BI66" s="32">
        <f>建設係数!CB66*BI$123</f>
        <v>0</v>
      </c>
      <c r="BJ66" s="32">
        <f>建設係数!CC66*BJ$123</f>
        <v>0</v>
      </c>
      <c r="BK66" s="32">
        <f>建設係数!CD66*BK$123</f>
        <v>0</v>
      </c>
      <c r="BL66" s="32">
        <f>建設係数!CE66*BL$123</f>
        <v>0</v>
      </c>
      <c r="BM66" s="32">
        <f>建設係数!CF66*BM$123</f>
        <v>0</v>
      </c>
      <c r="BN66" s="32">
        <f>建設係数!CG66*BN$123</f>
        <v>0</v>
      </c>
      <c r="BO66" s="32">
        <f t="shared" si="3"/>
        <v>0</v>
      </c>
      <c r="BP66" s="35"/>
      <c r="BU66" s="17"/>
      <c r="BV66" s="241">
        <v>39</v>
      </c>
      <c r="BW66" s="164"/>
      <c r="CN66" s="30">
        <f t="shared" si="22"/>
        <v>61</v>
      </c>
      <c r="CO66" s="457">
        <v>392</v>
      </c>
      <c r="CP66" s="261" t="s">
        <v>60</v>
      </c>
      <c r="CQ66" s="451">
        <f>埼玉波及!V66</f>
        <v>0</v>
      </c>
      <c r="CR66" s="451">
        <f>埼玉波及!W66</f>
        <v>0</v>
      </c>
      <c r="CS66" s="451">
        <f>埼玉波及!X66</f>
        <v>0</v>
      </c>
      <c r="CT66" s="451">
        <f>埼玉波及!Y66</f>
        <v>0</v>
      </c>
      <c r="CU66" s="454">
        <f t="shared" si="12"/>
        <v>6.0800000000000001E-5</v>
      </c>
      <c r="CV66" s="442"/>
      <c r="CW66" s="249">
        <v>61</v>
      </c>
      <c r="CX66" s="89">
        <f t="shared" si="13"/>
        <v>392</v>
      </c>
      <c r="CY66" s="476" t="str">
        <f t="shared" si="14"/>
        <v>再生資源回収・加工処理</v>
      </c>
      <c r="CZ66" s="453">
        <f t="shared" si="15"/>
        <v>0</v>
      </c>
      <c r="DA66" s="453">
        <f t="shared" si="16"/>
        <v>0</v>
      </c>
      <c r="DB66" s="453">
        <f t="shared" si="17"/>
        <v>0</v>
      </c>
      <c r="DC66" s="244">
        <f t="shared" si="18"/>
        <v>0</v>
      </c>
    </row>
    <row r="67" spans="1:107">
      <c r="A67" s="17"/>
      <c r="B67" s="457">
        <v>411</v>
      </c>
      <c r="C67" s="260" t="s">
        <v>61</v>
      </c>
      <c r="D67" s="32">
        <f>建設係数!W67*D$123</f>
        <v>0</v>
      </c>
      <c r="E67" s="32">
        <f>建設係数!X67*E$123</f>
        <v>0</v>
      </c>
      <c r="F67" s="32">
        <f>建設係数!Y67*F$123</f>
        <v>0</v>
      </c>
      <c r="G67" s="32">
        <f>建設係数!Z67*G$123</f>
        <v>0</v>
      </c>
      <c r="H67" s="32">
        <f>建設係数!AA67*H$123</f>
        <v>0</v>
      </c>
      <c r="I67" s="32">
        <f>建設係数!AB67*I$123</f>
        <v>0</v>
      </c>
      <c r="J67" s="32">
        <f>建設係数!AC67*J$123</f>
        <v>0</v>
      </c>
      <c r="K67" s="32">
        <f>建設係数!AD67*K$123</f>
        <v>0</v>
      </c>
      <c r="L67" s="32">
        <f>建設係数!AE67*L$123</f>
        <v>0</v>
      </c>
      <c r="M67" s="32">
        <f>建設係数!AF67*M$123</f>
        <v>0</v>
      </c>
      <c r="N67" s="32">
        <f>建設係数!AG67*N$123</f>
        <v>0</v>
      </c>
      <c r="O67" s="32">
        <f>建設係数!AH67*O$123</f>
        <v>0</v>
      </c>
      <c r="P67" s="32">
        <f>建設係数!AI67*P$123</f>
        <v>0</v>
      </c>
      <c r="Q67" s="32">
        <f>建設係数!AJ67*Q$123</f>
        <v>0</v>
      </c>
      <c r="R67" s="32">
        <f>建設係数!AK67*R$123</f>
        <v>0</v>
      </c>
      <c r="S67" s="32">
        <f>建設係数!AL67*S$123</f>
        <v>0</v>
      </c>
      <c r="T67" s="32">
        <f>建設係数!AM67*T$123</f>
        <v>0</v>
      </c>
      <c r="U67" s="32">
        <f>建設係数!AN67*U$123</f>
        <v>0</v>
      </c>
      <c r="V67" s="32">
        <f>建設係数!AO67*V$123</f>
        <v>0</v>
      </c>
      <c r="W67" s="32">
        <f>建設係数!AP67*W$123</f>
        <v>0</v>
      </c>
      <c r="X67" s="32">
        <f>建設係数!AQ67*X$123</f>
        <v>0</v>
      </c>
      <c r="Y67" s="32">
        <f>建設係数!AR67*Y$123</f>
        <v>0</v>
      </c>
      <c r="Z67" s="32">
        <f>建設係数!AS67*Z$123</f>
        <v>0</v>
      </c>
      <c r="AA67" s="32">
        <f>建設係数!AT67*AA$123</f>
        <v>0</v>
      </c>
      <c r="AB67" s="32">
        <f>建設係数!AU67*AB$123</f>
        <v>0</v>
      </c>
      <c r="AC67" s="32">
        <f>建設係数!AV67*AC$123</f>
        <v>0</v>
      </c>
      <c r="AD67" s="32">
        <f>建設係数!AW67*AD$123</f>
        <v>0</v>
      </c>
      <c r="AE67" s="32">
        <f>建設係数!AX67*AE$123</f>
        <v>0</v>
      </c>
      <c r="AF67" s="32">
        <f>建設係数!AY67*AF$123</f>
        <v>0</v>
      </c>
      <c r="AG67" s="32">
        <f>建設係数!AZ67*AG$123</f>
        <v>0</v>
      </c>
      <c r="AH67" s="32">
        <f>建設係数!BA67*AH$123</f>
        <v>0</v>
      </c>
      <c r="AI67" s="32">
        <f>建設係数!BB67*AI$123</f>
        <v>0</v>
      </c>
      <c r="AJ67" s="32">
        <f>建設係数!BC67*AJ$123</f>
        <v>0</v>
      </c>
      <c r="AK67" s="32">
        <f>建設係数!BD67*AK$123</f>
        <v>0</v>
      </c>
      <c r="AL67" s="32">
        <f>建設係数!BE67*AL$123</f>
        <v>0</v>
      </c>
      <c r="AM67" s="32">
        <f>建設係数!BF67*AM$123</f>
        <v>0</v>
      </c>
      <c r="AN67" s="32">
        <f>建設係数!BG67*AN$123</f>
        <v>0</v>
      </c>
      <c r="AO67" s="32">
        <f>建設係数!BH67*AO$123</f>
        <v>0</v>
      </c>
      <c r="AP67" s="32">
        <f>建設係数!BI67*AP$123</f>
        <v>0</v>
      </c>
      <c r="AQ67" s="32">
        <f>建設係数!BJ67*AQ$123</f>
        <v>0</v>
      </c>
      <c r="AR67" s="32">
        <f>建設係数!BK67*AR$123</f>
        <v>0</v>
      </c>
      <c r="AS67" s="32">
        <f>建設係数!BL67*AS$123</f>
        <v>0</v>
      </c>
      <c r="AT67" s="32">
        <f>建設係数!BM67*AT$123</f>
        <v>0</v>
      </c>
      <c r="AU67" s="32">
        <f>建設係数!BN67*AU$123</f>
        <v>0</v>
      </c>
      <c r="AV67" s="32">
        <f>建設係数!BO67*AV$123</f>
        <v>0</v>
      </c>
      <c r="AW67" s="32">
        <f>建設係数!BP67*AW$123</f>
        <v>0</v>
      </c>
      <c r="AX67" s="32">
        <f>建設係数!BQ67*AX$123</f>
        <v>0</v>
      </c>
      <c r="AY67" s="32">
        <f>建設係数!BR67*AY$123</f>
        <v>0</v>
      </c>
      <c r="AZ67" s="32">
        <f>建設係数!BS67*AZ$123</f>
        <v>0</v>
      </c>
      <c r="BA67" s="32">
        <f>建設係数!BT67*BA$123</f>
        <v>0</v>
      </c>
      <c r="BB67" s="32">
        <f>建設係数!BU67*BB$123</f>
        <v>0</v>
      </c>
      <c r="BC67" s="32">
        <f>建設係数!BV67*BC$123</f>
        <v>0</v>
      </c>
      <c r="BD67" s="32">
        <f>建設係数!BW67*BD$123</f>
        <v>0</v>
      </c>
      <c r="BE67" s="32">
        <f>建設係数!BX67*BE$123</f>
        <v>0</v>
      </c>
      <c r="BF67" s="32">
        <f>建設係数!BY67*BF$123</f>
        <v>0</v>
      </c>
      <c r="BG67" s="32">
        <f>建設係数!BZ67*BG$123</f>
        <v>0</v>
      </c>
      <c r="BH67" s="32">
        <f>建設係数!CA67*BH$123</f>
        <v>0</v>
      </c>
      <c r="BI67" s="32">
        <f>建設係数!CB67*BI$123</f>
        <v>0</v>
      </c>
      <c r="BJ67" s="32">
        <f>建設係数!CC67*BJ$123</f>
        <v>0</v>
      </c>
      <c r="BK67" s="32">
        <f>建設係数!CD67*BK$123</f>
        <v>0</v>
      </c>
      <c r="BL67" s="32">
        <f>建設係数!CE67*BL$123</f>
        <v>0</v>
      </c>
      <c r="BM67" s="32">
        <f>建設係数!CF67*BM$123</f>
        <v>0</v>
      </c>
      <c r="BN67" s="32">
        <f>建設係数!CG67*BN$123</f>
        <v>0</v>
      </c>
      <c r="BO67" s="32">
        <f t="shared" si="3"/>
        <v>0</v>
      </c>
      <c r="BP67" s="35"/>
      <c r="BU67" s="17"/>
      <c r="BV67" s="241">
        <v>41</v>
      </c>
      <c r="BW67" s="164"/>
      <c r="CN67" s="30">
        <f t="shared" si="22"/>
        <v>62</v>
      </c>
      <c r="CO67" s="457">
        <v>411</v>
      </c>
      <c r="CP67" s="260" t="s">
        <v>61</v>
      </c>
      <c r="CQ67" s="451">
        <f>埼玉波及!V67</f>
        <v>0</v>
      </c>
      <c r="CR67" s="451">
        <f>埼玉波及!W67</f>
        <v>0</v>
      </c>
      <c r="CS67" s="451">
        <f>埼玉波及!X67</f>
        <v>0</v>
      </c>
      <c r="CT67" s="451">
        <f>埼玉波及!Y67</f>
        <v>0</v>
      </c>
      <c r="CU67" s="454">
        <f t="shared" si="12"/>
        <v>5.8899999999999995E-5</v>
      </c>
      <c r="CV67" s="442"/>
      <c r="CW67" s="249">
        <v>62</v>
      </c>
      <c r="CX67" s="89">
        <f t="shared" si="13"/>
        <v>411</v>
      </c>
      <c r="CY67" s="476" t="str">
        <f t="shared" si="14"/>
        <v>建築</v>
      </c>
      <c r="CZ67" s="453">
        <f t="shared" si="15"/>
        <v>0</v>
      </c>
      <c r="DA67" s="453">
        <f t="shared" si="16"/>
        <v>0</v>
      </c>
      <c r="DB67" s="453">
        <f t="shared" si="17"/>
        <v>0</v>
      </c>
      <c r="DC67" s="244">
        <f t="shared" si="18"/>
        <v>0</v>
      </c>
    </row>
    <row r="68" spans="1:107">
      <c r="A68" s="17"/>
      <c r="B68" s="458">
        <v>412</v>
      </c>
      <c r="C68" s="262" t="s">
        <v>62</v>
      </c>
      <c r="D68" s="32">
        <f>建設係数!W68*D$123</f>
        <v>0</v>
      </c>
      <c r="E68" s="32">
        <f>建設係数!X68*E$123</f>
        <v>0</v>
      </c>
      <c r="F68" s="32">
        <f>建設係数!Y68*F$123</f>
        <v>0</v>
      </c>
      <c r="G68" s="32">
        <f>建設係数!Z68*G$123</f>
        <v>0</v>
      </c>
      <c r="H68" s="32">
        <f>建設係数!AA68*H$123</f>
        <v>0</v>
      </c>
      <c r="I68" s="32">
        <f>建設係数!AB68*I$123</f>
        <v>0</v>
      </c>
      <c r="J68" s="32">
        <f>建設係数!AC68*J$123</f>
        <v>0</v>
      </c>
      <c r="K68" s="32">
        <f>建設係数!AD68*K$123</f>
        <v>0</v>
      </c>
      <c r="L68" s="32">
        <f>建設係数!AE68*L$123</f>
        <v>0</v>
      </c>
      <c r="M68" s="32">
        <f>建設係数!AF68*M$123</f>
        <v>0</v>
      </c>
      <c r="N68" s="32">
        <f>建設係数!AG68*N$123</f>
        <v>0</v>
      </c>
      <c r="O68" s="32">
        <f>建設係数!AH68*O$123</f>
        <v>0</v>
      </c>
      <c r="P68" s="32">
        <f>建設係数!AI68*P$123</f>
        <v>0</v>
      </c>
      <c r="Q68" s="32">
        <f>建設係数!AJ68*Q$123</f>
        <v>0</v>
      </c>
      <c r="R68" s="32">
        <f>建設係数!AK68*R$123</f>
        <v>0</v>
      </c>
      <c r="S68" s="32">
        <f>建設係数!AL68*S$123</f>
        <v>0</v>
      </c>
      <c r="T68" s="32">
        <f>建設係数!AM68*T$123</f>
        <v>0</v>
      </c>
      <c r="U68" s="32">
        <f>建設係数!AN68*U$123</f>
        <v>0</v>
      </c>
      <c r="V68" s="32">
        <f>建設係数!AO68*V$123</f>
        <v>0</v>
      </c>
      <c r="W68" s="32">
        <f>建設係数!AP68*W$123</f>
        <v>0</v>
      </c>
      <c r="X68" s="32">
        <f>建設係数!AQ68*X$123</f>
        <v>0</v>
      </c>
      <c r="Y68" s="32">
        <f>建設係数!AR68*Y$123</f>
        <v>0</v>
      </c>
      <c r="Z68" s="32">
        <f>建設係数!AS68*Z$123</f>
        <v>0</v>
      </c>
      <c r="AA68" s="32">
        <f>建設係数!AT68*AA$123</f>
        <v>0</v>
      </c>
      <c r="AB68" s="32">
        <f>建設係数!AU68*AB$123</f>
        <v>0</v>
      </c>
      <c r="AC68" s="32">
        <f>建設係数!AV68*AC$123</f>
        <v>0</v>
      </c>
      <c r="AD68" s="32">
        <f>建設係数!AW68*AD$123</f>
        <v>0</v>
      </c>
      <c r="AE68" s="32">
        <f>建設係数!AX68*AE$123</f>
        <v>0</v>
      </c>
      <c r="AF68" s="32">
        <f>建設係数!AY68*AF$123</f>
        <v>0</v>
      </c>
      <c r="AG68" s="32">
        <f>建設係数!AZ68*AG$123</f>
        <v>0</v>
      </c>
      <c r="AH68" s="32">
        <f>建設係数!BA68*AH$123</f>
        <v>0</v>
      </c>
      <c r="AI68" s="32">
        <f>建設係数!BB68*AI$123</f>
        <v>0</v>
      </c>
      <c r="AJ68" s="32">
        <f>建設係数!BC68*AJ$123</f>
        <v>0</v>
      </c>
      <c r="AK68" s="32">
        <f>建設係数!BD68*AK$123</f>
        <v>0</v>
      </c>
      <c r="AL68" s="32">
        <f>建設係数!BE68*AL$123</f>
        <v>0</v>
      </c>
      <c r="AM68" s="32">
        <f>建設係数!BF68*AM$123</f>
        <v>0</v>
      </c>
      <c r="AN68" s="32">
        <f>建設係数!BG68*AN$123</f>
        <v>0</v>
      </c>
      <c r="AO68" s="32">
        <f>建設係数!BH68*AO$123</f>
        <v>0</v>
      </c>
      <c r="AP68" s="32">
        <f>建設係数!BI68*AP$123</f>
        <v>0</v>
      </c>
      <c r="AQ68" s="32">
        <f>建設係数!BJ68*AQ$123</f>
        <v>0</v>
      </c>
      <c r="AR68" s="32">
        <f>建設係数!BK68*AR$123</f>
        <v>0</v>
      </c>
      <c r="AS68" s="32">
        <f>建設係数!BL68*AS$123</f>
        <v>0</v>
      </c>
      <c r="AT68" s="32">
        <f>建設係数!BM68*AT$123</f>
        <v>0</v>
      </c>
      <c r="AU68" s="32">
        <f>建設係数!BN68*AU$123</f>
        <v>0</v>
      </c>
      <c r="AV68" s="32">
        <f>建設係数!BO68*AV$123</f>
        <v>0</v>
      </c>
      <c r="AW68" s="32">
        <f>建設係数!BP68*AW$123</f>
        <v>0</v>
      </c>
      <c r="AX68" s="32">
        <f>建設係数!BQ68*AX$123</f>
        <v>0</v>
      </c>
      <c r="AY68" s="32">
        <f>建設係数!BR68*AY$123</f>
        <v>0</v>
      </c>
      <c r="AZ68" s="32">
        <f>建設係数!BS68*AZ$123</f>
        <v>0</v>
      </c>
      <c r="BA68" s="32">
        <f>建設係数!BT68*BA$123</f>
        <v>0</v>
      </c>
      <c r="BB68" s="32">
        <f>建設係数!BU68*BB$123</f>
        <v>0</v>
      </c>
      <c r="BC68" s="32">
        <f>建設係数!BV68*BC$123</f>
        <v>0</v>
      </c>
      <c r="BD68" s="32">
        <f>建設係数!BW68*BD$123</f>
        <v>0</v>
      </c>
      <c r="BE68" s="32">
        <f>建設係数!BX68*BE$123</f>
        <v>0</v>
      </c>
      <c r="BF68" s="32">
        <f>建設係数!BY68*BF$123</f>
        <v>0</v>
      </c>
      <c r="BG68" s="32">
        <f>建設係数!BZ68*BG$123</f>
        <v>0</v>
      </c>
      <c r="BH68" s="32">
        <f>建設係数!CA68*BH$123</f>
        <v>0</v>
      </c>
      <c r="BI68" s="32">
        <f>建設係数!CB68*BI$123</f>
        <v>0</v>
      </c>
      <c r="BJ68" s="32">
        <f>建設係数!CC68*BJ$123</f>
        <v>0</v>
      </c>
      <c r="BK68" s="32">
        <f>建設係数!CD68*BK$123</f>
        <v>0</v>
      </c>
      <c r="BL68" s="32">
        <f>建設係数!CE68*BL$123</f>
        <v>0</v>
      </c>
      <c r="BM68" s="32">
        <f>建設係数!CF68*BM$123</f>
        <v>0</v>
      </c>
      <c r="BN68" s="32">
        <f>建設係数!CG68*BN$123</f>
        <v>0</v>
      </c>
      <c r="BO68" s="32">
        <f t="shared" si="3"/>
        <v>0</v>
      </c>
      <c r="BP68" s="35"/>
      <c r="BU68" s="17"/>
      <c r="BV68" s="241">
        <v>41</v>
      </c>
      <c r="BW68" s="164"/>
      <c r="CN68" s="30">
        <f t="shared" si="22"/>
        <v>63</v>
      </c>
      <c r="CO68" s="458">
        <v>412</v>
      </c>
      <c r="CP68" s="262" t="s">
        <v>62</v>
      </c>
      <c r="CQ68" s="451">
        <f>埼玉波及!V68</f>
        <v>0</v>
      </c>
      <c r="CR68" s="451">
        <f>埼玉波及!W68</f>
        <v>0</v>
      </c>
      <c r="CS68" s="451">
        <f>埼玉波及!X68</f>
        <v>0</v>
      </c>
      <c r="CT68" s="451">
        <f>埼玉波及!Y68</f>
        <v>0</v>
      </c>
      <c r="CU68" s="454">
        <f t="shared" si="12"/>
        <v>5.8799999999999999E-5</v>
      </c>
      <c r="CV68" s="442"/>
      <c r="CW68" s="249">
        <v>63</v>
      </c>
      <c r="CX68" s="89">
        <f t="shared" si="13"/>
        <v>412</v>
      </c>
      <c r="CY68" s="476" t="str">
        <f t="shared" si="14"/>
        <v>建設補修</v>
      </c>
      <c r="CZ68" s="453">
        <f t="shared" si="15"/>
        <v>0</v>
      </c>
      <c r="DA68" s="453">
        <f t="shared" si="16"/>
        <v>0</v>
      </c>
      <c r="DB68" s="453">
        <f t="shared" si="17"/>
        <v>0</v>
      </c>
      <c r="DC68" s="244">
        <f t="shared" si="18"/>
        <v>0</v>
      </c>
    </row>
    <row r="69" spans="1:107">
      <c r="A69" s="17"/>
      <c r="B69" s="457">
        <v>413</v>
      </c>
      <c r="C69" s="261" t="s">
        <v>63</v>
      </c>
      <c r="D69" s="32">
        <f>建設係数!W69*D$123</f>
        <v>0</v>
      </c>
      <c r="E69" s="32">
        <f>建設係数!X69*E$123</f>
        <v>0</v>
      </c>
      <c r="F69" s="32">
        <f>建設係数!Y69*F$123</f>
        <v>0</v>
      </c>
      <c r="G69" s="32">
        <f>建設係数!Z69*G$123</f>
        <v>0</v>
      </c>
      <c r="H69" s="32">
        <f>建設係数!AA69*H$123</f>
        <v>0</v>
      </c>
      <c r="I69" s="32">
        <f>建設係数!AB69*I$123</f>
        <v>0</v>
      </c>
      <c r="J69" s="32">
        <f>建設係数!AC69*J$123</f>
        <v>0</v>
      </c>
      <c r="K69" s="32">
        <f>建設係数!AD69*K$123</f>
        <v>0</v>
      </c>
      <c r="L69" s="32">
        <f>建設係数!AE69*L$123</f>
        <v>0</v>
      </c>
      <c r="M69" s="32">
        <f>建設係数!AF69*M$123</f>
        <v>0</v>
      </c>
      <c r="N69" s="32">
        <f>建設係数!AG69*N$123</f>
        <v>0</v>
      </c>
      <c r="O69" s="32">
        <f>建設係数!AH69*O$123</f>
        <v>0</v>
      </c>
      <c r="P69" s="32">
        <f>建設係数!AI69*P$123</f>
        <v>0</v>
      </c>
      <c r="Q69" s="32">
        <f>建設係数!AJ69*Q$123</f>
        <v>0</v>
      </c>
      <c r="R69" s="32">
        <f>建設係数!AK69*R$123</f>
        <v>0</v>
      </c>
      <c r="S69" s="32">
        <f>建設係数!AL69*S$123</f>
        <v>0</v>
      </c>
      <c r="T69" s="32">
        <f>建設係数!AM69*T$123</f>
        <v>0</v>
      </c>
      <c r="U69" s="32">
        <f>建設係数!AN69*U$123</f>
        <v>0</v>
      </c>
      <c r="V69" s="32">
        <f>建設係数!AO69*V$123</f>
        <v>0</v>
      </c>
      <c r="W69" s="32">
        <f>建設係数!AP69*W$123</f>
        <v>0</v>
      </c>
      <c r="X69" s="32">
        <f>建設係数!AQ69*X$123</f>
        <v>0</v>
      </c>
      <c r="Y69" s="32">
        <f>建設係数!AR69*Y$123</f>
        <v>0</v>
      </c>
      <c r="Z69" s="32">
        <f>建設係数!AS69*Z$123</f>
        <v>0</v>
      </c>
      <c r="AA69" s="32">
        <f>建設係数!AT69*AA$123</f>
        <v>0</v>
      </c>
      <c r="AB69" s="32">
        <f>建設係数!AU69*AB$123</f>
        <v>0</v>
      </c>
      <c r="AC69" s="32">
        <f>建設係数!AV69*AC$123</f>
        <v>0</v>
      </c>
      <c r="AD69" s="32">
        <f>建設係数!AW69*AD$123</f>
        <v>0</v>
      </c>
      <c r="AE69" s="32">
        <f>建設係数!AX69*AE$123</f>
        <v>0</v>
      </c>
      <c r="AF69" s="32">
        <f>建設係数!AY69*AF$123</f>
        <v>0</v>
      </c>
      <c r="AG69" s="32">
        <f>建設係数!AZ69*AG$123</f>
        <v>0</v>
      </c>
      <c r="AH69" s="32">
        <f>建設係数!BA69*AH$123</f>
        <v>0</v>
      </c>
      <c r="AI69" s="32">
        <f>建設係数!BB69*AI$123</f>
        <v>0</v>
      </c>
      <c r="AJ69" s="32">
        <f>建設係数!BC69*AJ$123</f>
        <v>0</v>
      </c>
      <c r="AK69" s="32">
        <f>建設係数!BD69*AK$123</f>
        <v>0</v>
      </c>
      <c r="AL69" s="32">
        <f>建設係数!BE69*AL$123</f>
        <v>0</v>
      </c>
      <c r="AM69" s="32">
        <f>建設係数!BF69*AM$123</f>
        <v>0</v>
      </c>
      <c r="AN69" s="32">
        <f>建設係数!BG69*AN$123</f>
        <v>0</v>
      </c>
      <c r="AO69" s="32">
        <f>建設係数!BH69*AO$123</f>
        <v>0</v>
      </c>
      <c r="AP69" s="32">
        <f>建設係数!BI69*AP$123</f>
        <v>0</v>
      </c>
      <c r="AQ69" s="32">
        <f>建設係数!BJ69*AQ$123</f>
        <v>0</v>
      </c>
      <c r="AR69" s="32">
        <f>建設係数!BK69*AR$123</f>
        <v>0</v>
      </c>
      <c r="AS69" s="32">
        <f>建設係数!BL69*AS$123</f>
        <v>0</v>
      </c>
      <c r="AT69" s="32">
        <f>建設係数!BM69*AT$123</f>
        <v>0</v>
      </c>
      <c r="AU69" s="32">
        <f>建設係数!BN69*AU$123</f>
        <v>0</v>
      </c>
      <c r="AV69" s="32">
        <f>建設係数!BO69*AV$123</f>
        <v>0</v>
      </c>
      <c r="AW69" s="32">
        <f>建設係数!BP69*AW$123</f>
        <v>0</v>
      </c>
      <c r="AX69" s="32">
        <f>建設係数!BQ69*AX$123</f>
        <v>0</v>
      </c>
      <c r="AY69" s="32">
        <f>建設係数!BR69*AY$123</f>
        <v>0</v>
      </c>
      <c r="AZ69" s="32">
        <f>建設係数!BS69*AZ$123</f>
        <v>0</v>
      </c>
      <c r="BA69" s="32">
        <f>建設係数!BT69*BA$123</f>
        <v>0</v>
      </c>
      <c r="BB69" s="32">
        <f>建設係数!BU69*BB$123</f>
        <v>0</v>
      </c>
      <c r="BC69" s="32">
        <f>建設係数!BV69*BC$123</f>
        <v>0</v>
      </c>
      <c r="BD69" s="32">
        <f>建設係数!BW69*BD$123</f>
        <v>0</v>
      </c>
      <c r="BE69" s="32">
        <f>建設係数!BX69*BE$123</f>
        <v>0</v>
      </c>
      <c r="BF69" s="32">
        <f>建設係数!BY69*BF$123</f>
        <v>0</v>
      </c>
      <c r="BG69" s="32">
        <f>建設係数!BZ69*BG$123</f>
        <v>0</v>
      </c>
      <c r="BH69" s="32">
        <f>建設係数!CA69*BH$123</f>
        <v>0</v>
      </c>
      <c r="BI69" s="32">
        <f>建設係数!CB69*BI$123</f>
        <v>0</v>
      </c>
      <c r="BJ69" s="32">
        <f>建設係数!CC69*BJ$123</f>
        <v>0</v>
      </c>
      <c r="BK69" s="32">
        <f>建設係数!CD69*BK$123</f>
        <v>0</v>
      </c>
      <c r="BL69" s="32">
        <f>建設係数!CE69*BL$123</f>
        <v>0</v>
      </c>
      <c r="BM69" s="32">
        <f>建設係数!CF69*BM$123</f>
        <v>0</v>
      </c>
      <c r="BN69" s="32">
        <f>建設係数!CG69*BN$123</f>
        <v>0</v>
      </c>
      <c r="BO69" s="32">
        <f t="shared" si="3"/>
        <v>0</v>
      </c>
      <c r="BP69" s="35"/>
      <c r="BU69" s="17"/>
      <c r="BV69" s="241">
        <v>41</v>
      </c>
      <c r="BW69" s="164"/>
      <c r="CN69" s="30">
        <f t="shared" si="22"/>
        <v>64</v>
      </c>
      <c r="CO69" s="457">
        <v>413</v>
      </c>
      <c r="CP69" s="261" t="s">
        <v>63</v>
      </c>
      <c r="CQ69" s="451">
        <f>埼玉波及!V69</f>
        <v>0</v>
      </c>
      <c r="CR69" s="451">
        <f>埼玉波及!W69</f>
        <v>0</v>
      </c>
      <c r="CS69" s="451">
        <f>埼玉波及!X69</f>
        <v>0</v>
      </c>
      <c r="CT69" s="451">
        <f>埼玉波及!Y69</f>
        <v>0</v>
      </c>
      <c r="CU69" s="454">
        <f t="shared" si="12"/>
        <v>5.8699999999999997E-5</v>
      </c>
      <c r="CV69" s="442"/>
      <c r="CW69" s="249">
        <v>64</v>
      </c>
      <c r="CX69" s="89">
        <f t="shared" si="13"/>
        <v>413</v>
      </c>
      <c r="CY69" s="476" t="str">
        <f t="shared" si="14"/>
        <v>公共事業</v>
      </c>
      <c r="CZ69" s="453">
        <f t="shared" si="15"/>
        <v>0</v>
      </c>
      <c r="DA69" s="453">
        <f t="shared" si="16"/>
        <v>0</v>
      </c>
      <c r="DB69" s="453">
        <f t="shared" si="17"/>
        <v>0</v>
      </c>
      <c r="DC69" s="244">
        <f t="shared" si="18"/>
        <v>0</v>
      </c>
    </row>
    <row r="70" spans="1:107">
      <c r="A70" s="17"/>
      <c r="B70" s="457">
        <v>419</v>
      </c>
      <c r="C70" s="260" t="s">
        <v>64</v>
      </c>
      <c r="D70" s="32">
        <f>建設係数!W70*D$123</f>
        <v>0</v>
      </c>
      <c r="E70" s="32">
        <f>建設係数!X70*E$123</f>
        <v>0</v>
      </c>
      <c r="F70" s="32">
        <f>建設係数!Y70*F$123</f>
        <v>0</v>
      </c>
      <c r="G70" s="32">
        <f>建設係数!Z70*G$123</f>
        <v>0</v>
      </c>
      <c r="H70" s="32">
        <f>建設係数!AA70*H$123</f>
        <v>0</v>
      </c>
      <c r="I70" s="32">
        <f>建設係数!AB70*I$123</f>
        <v>0</v>
      </c>
      <c r="J70" s="32">
        <f>建設係数!AC70*J$123</f>
        <v>0</v>
      </c>
      <c r="K70" s="32">
        <f>建設係数!AD70*K$123</f>
        <v>0</v>
      </c>
      <c r="L70" s="32">
        <f>建設係数!AE70*L$123</f>
        <v>0</v>
      </c>
      <c r="M70" s="32">
        <f>建設係数!AF70*M$123</f>
        <v>0</v>
      </c>
      <c r="N70" s="32">
        <f>建設係数!AG70*N$123</f>
        <v>0</v>
      </c>
      <c r="O70" s="32">
        <f>建設係数!AH70*O$123</f>
        <v>0</v>
      </c>
      <c r="P70" s="32">
        <f>建設係数!AI70*P$123</f>
        <v>0</v>
      </c>
      <c r="Q70" s="32">
        <f>建設係数!AJ70*Q$123</f>
        <v>0</v>
      </c>
      <c r="R70" s="32">
        <f>建設係数!AK70*R$123</f>
        <v>0</v>
      </c>
      <c r="S70" s="32">
        <f>建設係数!AL70*S$123</f>
        <v>0</v>
      </c>
      <c r="T70" s="32">
        <f>建設係数!AM70*T$123</f>
        <v>0</v>
      </c>
      <c r="U70" s="32">
        <f>建設係数!AN70*U$123</f>
        <v>0</v>
      </c>
      <c r="V70" s="32">
        <f>建設係数!AO70*V$123</f>
        <v>0</v>
      </c>
      <c r="W70" s="32">
        <f>建設係数!AP70*W$123</f>
        <v>0</v>
      </c>
      <c r="X70" s="32">
        <f>建設係数!AQ70*X$123</f>
        <v>0</v>
      </c>
      <c r="Y70" s="32">
        <f>建設係数!AR70*Y$123</f>
        <v>0</v>
      </c>
      <c r="Z70" s="32">
        <f>建設係数!AS70*Z$123</f>
        <v>0</v>
      </c>
      <c r="AA70" s="32">
        <f>建設係数!AT70*AA$123</f>
        <v>0</v>
      </c>
      <c r="AB70" s="32">
        <f>建設係数!AU70*AB$123</f>
        <v>0</v>
      </c>
      <c r="AC70" s="32">
        <f>建設係数!AV70*AC$123</f>
        <v>0</v>
      </c>
      <c r="AD70" s="32">
        <f>建設係数!AW70*AD$123</f>
        <v>0</v>
      </c>
      <c r="AE70" s="32">
        <f>建設係数!AX70*AE$123</f>
        <v>0</v>
      </c>
      <c r="AF70" s="32">
        <f>建設係数!AY70*AF$123</f>
        <v>0</v>
      </c>
      <c r="AG70" s="32">
        <f>建設係数!AZ70*AG$123</f>
        <v>0</v>
      </c>
      <c r="AH70" s="32">
        <f>建設係数!BA70*AH$123</f>
        <v>0</v>
      </c>
      <c r="AI70" s="32">
        <f>建設係数!BB70*AI$123</f>
        <v>0</v>
      </c>
      <c r="AJ70" s="32">
        <f>建設係数!BC70*AJ$123</f>
        <v>0</v>
      </c>
      <c r="AK70" s="32">
        <f>建設係数!BD70*AK$123</f>
        <v>0</v>
      </c>
      <c r="AL70" s="32">
        <f>建設係数!BE70*AL$123</f>
        <v>0</v>
      </c>
      <c r="AM70" s="32">
        <f>建設係数!BF70*AM$123</f>
        <v>0</v>
      </c>
      <c r="AN70" s="32">
        <f>建設係数!BG70*AN$123</f>
        <v>0</v>
      </c>
      <c r="AO70" s="32">
        <f>建設係数!BH70*AO$123</f>
        <v>0</v>
      </c>
      <c r="AP70" s="32">
        <f>建設係数!BI70*AP$123</f>
        <v>0</v>
      </c>
      <c r="AQ70" s="32">
        <f>建設係数!BJ70*AQ$123</f>
        <v>0</v>
      </c>
      <c r="AR70" s="32">
        <f>建設係数!BK70*AR$123</f>
        <v>0</v>
      </c>
      <c r="AS70" s="32">
        <f>建設係数!BL70*AS$123</f>
        <v>0</v>
      </c>
      <c r="AT70" s="32">
        <f>建設係数!BM70*AT$123</f>
        <v>0</v>
      </c>
      <c r="AU70" s="32">
        <f>建設係数!BN70*AU$123</f>
        <v>0</v>
      </c>
      <c r="AV70" s="32">
        <f>建設係数!BO70*AV$123</f>
        <v>0</v>
      </c>
      <c r="AW70" s="32">
        <f>建設係数!BP70*AW$123</f>
        <v>0</v>
      </c>
      <c r="AX70" s="32">
        <f>建設係数!BQ70*AX$123</f>
        <v>0</v>
      </c>
      <c r="AY70" s="32">
        <f>建設係数!BR70*AY$123</f>
        <v>0</v>
      </c>
      <c r="AZ70" s="32">
        <f>建設係数!BS70*AZ$123</f>
        <v>0</v>
      </c>
      <c r="BA70" s="32">
        <f>建設係数!BT70*BA$123</f>
        <v>0</v>
      </c>
      <c r="BB70" s="32">
        <f>建設係数!BU70*BB$123</f>
        <v>0</v>
      </c>
      <c r="BC70" s="32">
        <f>建設係数!BV70*BC$123</f>
        <v>0</v>
      </c>
      <c r="BD70" s="32">
        <f>建設係数!BW70*BD$123</f>
        <v>0</v>
      </c>
      <c r="BE70" s="32">
        <f>建設係数!BX70*BE$123</f>
        <v>0</v>
      </c>
      <c r="BF70" s="32">
        <f>建設係数!BY70*BF$123</f>
        <v>0</v>
      </c>
      <c r="BG70" s="32">
        <f>建設係数!BZ70*BG$123</f>
        <v>0</v>
      </c>
      <c r="BH70" s="32">
        <f>建設係数!CA70*BH$123</f>
        <v>0</v>
      </c>
      <c r="BI70" s="32">
        <f>建設係数!CB70*BI$123</f>
        <v>0</v>
      </c>
      <c r="BJ70" s="32">
        <f>建設係数!CC70*BJ$123</f>
        <v>0</v>
      </c>
      <c r="BK70" s="32">
        <f>建設係数!CD70*BK$123</f>
        <v>0</v>
      </c>
      <c r="BL70" s="32">
        <f>建設係数!CE70*BL$123</f>
        <v>0</v>
      </c>
      <c r="BM70" s="32">
        <f>建設係数!CF70*BM$123</f>
        <v>0</v>
      </c>
      <c r="BN70" s="32">
        <f>建設係数!CG70*BN$123</f>
        <v>0</v>
      </c>
      <c r="BO70" s="32">
        <f t="shared" si="3"/>
        <v>0</v>
      </c>
      <c r="BP70" s="35"/>
      <c r="BU70" s="17"/>
      <c r="BV70" s="241">
        <v>41</v>
      </c>
      <c r="BW70" s="164"/>
      <c r="CN70" s="30">
        <f t="shared" ref="CN70:CN101" si="32">RANK(CU70,$CU$6:$CU$108,0)</f>
        <v>65</v>
      </c>
      <c r="CO70" s="457">
        <v>419</v>
      </c>
      <c r="CP70" s="260" t="s">
        <v>64</v>
      </c>
      <c r="CQ70" s="451">
        <f>埼玉波及!V70</f>
        <v>0</v>
      </c>
      <c r="CR70" s="451">
        <f>埼玉波及!W70</f>
        <v>0</v>
      </c>
      <c r="CS70" s="451">
        <f>埼玉波及!X70</f>
        <v>0</v>
      </c>
      <c r="CT70" s="451">
        <f>埼玉波及!Y70</f>
        <v>0</v>
      </c>
      <c r="CU70" s="454">
        <f t="shared" si="12"/>
        <v>5.8099999999999996E-5</v>
      </c>
      <c r="CV70" s="442"/>
      <c r="CW70" s="249">
        <v>65</v>
      </c>
      <c r="CX70" s="89">
        <f t="shared" si="13"/>
        <v>419</v>
      </c>
      <c r="CY70" s="476" t="str">
        <f t="shared" si="14"/>
        <v>その他の土木建設</v>
      </c>
      <c r="CZ70" s="453">
        <f t="shared" si="15"/>
        <v>0</v>
      </c>
      <c r="DA70" s="453">
        <f t="shared" si="16"/>
        <v>0</v>
      </c>
      <c r="DB70" s="453">
        <f t="shared" si="17"/>
        <v>0</v>
      </c>
      <c r="DC70" s="244">
        <f t="shared" si="18"/>
        <v>0</v>
      </c>
    </row>
    <row r="71" spans="1:107">
      <c r="A71" s="17"/>
      <c r="B71" s="457">
        <v>461</v>
      </c>
      <c r="C71" s="260" t="s">
        <v>65</v>
      </c>
      <c r="D71" s="32">
        <f>建設係数!W71*D$123</f>
        <v>0</v>
      </c>
      <c r="E71" s="32">
        <f>建設係数!X71*E$123</f>
        <v>0</v>
      </c>
      <c r="F71" s="32">
        <f>建設係数!Y71*F$123</f>
        <v>0</v>
      </c>
      <c r="G71" s="32">
        <f>建設係数!Z71*G$123</f>
        <v>0</v>
      </c>
      <c r="H71" s="32">
        <f>建設係数!AA71*H$123</f>
        <v>0</v>
      </c>
      <c r="I71" s="32">
        <f>建設係数!AB71*I$123</f>
        <v>0</v>
      </c>
      <c r="J71" s="32">
        <f>建設係数!AC71*J$123</f>
        <v>0</v>
      </c>
      <c r="K71" s="32">
        <f>建設係数!AD71*K$123</f>
        <v>0</v>
      </c>
      <c r="L71" s="32">
        <f>建設係数!AE71*L$123</f>
        <v>0</v>
      </c>
      <c r="M71" s="32">
        <f>建設係数!AF71*M$123</f>
        <v>0</v>
      </c>
      <c r="N71" s="32">
        <f>建設係数!AG71*N$123</f>
        <v>0</v>
      </c>
      <c r="O71" s="32">
        <f>建設係数!AH71*O$123</f>
        <v>0</v>
      </c>
      <c r="P71" s="32">
        <f>建設係数!AI71*P$123</f>
        <v>0</v>
      </c>
      <c r="Q71" s="32">
        <f>建設係数!AJ71*Q$123</f>
        <v>0</v>
      </c>
      <c r="R71" s="32">
        <f>建設係数!AK71*R$123</f>
        <v>0</v>
      </c>
      <c r="S71" s="32">
        <f>建設係数!AL71*S$123</f>
        <v>0</v>
      </c>
      <c r="T71" s="32">
        <f>建設係数!AM71*T$123</f>
        <v>0</v>
      </c>
      <c r="U71" s="32">
        <f>建設係数!AN71*U$123</f>
        <v>0</v>
      </c>
      <c r="V71" s="32">
        <f>建設係数!AO71*V$123</f>
        <v>0</v>
      </c>
      <c r="W71" s="32">
        <f>建設係数!AP71*W$123</f>
        <v>0</v>
      </c>
      <c r="X71" s="32">
        <f>建設係数!AQ71*X$123</f>
        <v>0</v>
      </c>
      <c r="Y71" s="32">
        <f>建設係数!AR71*Y$123</f>
        <v>0</v>
      </c>
      <c r="Z71" s="32">
        <f>建設係数!AS71*Z$123</f>
        <v>0</v>
      </c>
      <c r="AA71" s="32">
        <f>建設係数!AT71*AA$123</f>
        <v>0</v>
      </c>
      <c r="AB71" s="32">
        <f>建設係数!AU71*AB$123</f>
        <v>0</v>
      </c>
      <c r="AC71" s="32">
        <f>建設係数!AV71*AC$123</f>
        <v>0</v>
      </c>
      <c r="AD71" s="32">
        <f>建設係数!AW71*AD$123</f>
        <v>0</v>
      </c>
      <c r="AE71" s="32">
        <f>建設係数!AX71*AE$123</f>
        <v>0</v>
      </c>
      <c r="AF71" s="32">
        <f>建設係数!AY71*AF$123</f>
        <v>0</v>
      </c>
      <c r="AG71" s="32">
        <f>建設係数!AZ71*AG$123</f>
        <v>0</v>
      </c>
      <c r="AH71" s="32">
        <f>建設係数!BA71*AH$123</f>
        <v>0</v>
      </c>
      <c r="AI71" s="32">
        <f>建設係数!BB71*AI$123</f>
        <v>0</v>
      </c>
      <c r="AJ71" s="32">
        <f>建設係数!BC71*AJ$123</f>
        <v>0</v>
      </c>
      <c r="AK71" s="32">
        <f>建設係数!BD71*AK$123</f>
        <v>0</v>
      </c>
      <c r="AL71" s="32">
        <f>建設係数!BE71*AL$123</f>
        <v>0</v>
      </c>
      <c r="AM71" s="32">
        <f>建設係数!BF71*AM$123</f>
        <v>0</v>
      </c>
      <c r="AN71" s="32">
        <f>建設係数!BG71*AN$123</f>
        <v>0</v>
      </c>
      <c r="AO71" s="32">
        <f>建設係数!BH71*AO$123</f>
        <v>0</v>
      </c>
      <c r="AP71" s="32">
        <f>建設係数!BI71*AP$123</f>
        <v>0</v>
      </c>
      <c r="AQ71" s="32">
        <f>建設係数!BJ71*AQ$123</f>
        <v>0</v>
      </c>
      <c r="AR71" s="32">
        <f>建設係数!BK71*AR$123</f>
        <v>0</v>
      </c>
      <c r="AS71" s="32">
        <f>建設係数!BL71*AS$123</f>
        <v>0</v>
      </c>
      <c r="AT71" s="32">
        <f>建設係数!BM71*AT$123</f>
        <v>0</v>
      </c>
      <c r="AU71" s="32">
        <f>建設係数!BN71*AU$123</f>
        <v>0</v>
      </c>
      <c r="AV71" s="32">
        <f>建設係数!BO71*AV$123</f>
        <v>0</v>
      </c>
      <c r="AW71" s="32">
        <f>建設係数!BP71*AW$123</f>
        <v>0</v>
      </c>
      <c r="AX71" s="32">
        <f>建設係数!BQ71*AX$123</f>
        <v>0</v>
      </c>
      <c r="AY71" s="32">
        <f>建設係数!BR71*AY$123</f>
        <v>0</v>
      </c>
      <c r="AZ71" s="32">
        <f>建設係数!BS71*AZ$123</f>
        <v>0</v>
      </c>
      <c r="BA71" s="32">
        <f>建設係数!BT71*BA$123</f>
        <v>0</v>
      </c>
      <c r="BB71" s="32">
        <f>建設係数!BU71*BB$123</f>
        <v>0</v>
      </c>
      <c r="BC71" s="32">
        <f>建設係数!BV71*BC$123</f>
        <v>0</v>
      </c>
      <c r="BD71" s="32">
        <f>建設係数!BW71*BD$123</f>
        <v>0</v>
      </c>
      <c r="BE71" s="32">
        <f>建設係数!BX71*BE$123</f>
        <v>0</v>
      </c>
      <c r="BF71" s="32">
        <f>建設係数!BY71*BF$123</f>
        <v>0</v>
      </c>
      <c r="BG71" s="32">
        <f>建設係数!BZ71*BG$123</f>
        <v>0</v>
      </c>
      <c r="BH71" s="32">
        <f>建設係数!CA71*BH$123</f>
        <v>0</v>
      </c>
      <c r="BI71" s="32">
        <f>建設係数!CB71*BI$123</f>
        <v>0</v>
      </c>
      <c r="BJ71" s="32">
        <f>建設係数!CC71*BJ$123</f>
        <v>0</v>
      </c>
      <c r="BK71" s="32">
        <f>建設係数!CD71*BK$123</f>
        <v>0</v>
      </c>
      <c r="BL71" s="32">
        <f>建設係数!CE71*BL$123</f>
        <v>0</v>
      </c>
      <c r="BM71" s="32">
        <f>建設係数!CF71*BM$123</f>
        <v>0</v>
      </c>
      <c r="BN71" s="32">
        <f>建設係数!CG71*BN$123</f>
        <v>0</v>
      </c>
      <c r="BO71" s="32">
        <f t="shared" ref="BO71:BO123" si="33">SUM(D71:BN71)</f>
        <v>0</v>
      </c>
      <c r="BP71" s="35"/>
      <c r="BU71" s="17"/>
      <c r="BV71" s="241">
        <v>46</v>
      </c>
      <c r="BW71" s="164"/>
      <c r="CN71" s="30">
        <f t="shared" si="32"/>
        <v>66</v>
      </c>
      <c r="CO71" s="457">
        <v>461</v>
      </c>
      <c r="CP71" s="260" t="s">
        <v>65</v>
      </c>
      <c r="CQ71" s="451">
        <f>埼玉波及!V71</f>
        <v>0</v>
      </c>
      <c r="CR71" s="451">
        <f>埼玉波及!W71</f>
        <v>0</v>
      </c>
      <c r="CS71" s="451">
        <f>埼玉波及!X71</f>
        <v>0</v>
      </c>
      <c r="CT71" s="451">
        <f>埼玉波及!Y71</f>
        <v>0</v>
      </c>
      <c r="CU71" s="454">
        <f t="shared" ref="CU71:CU108" si="34">CT71+(1000-CO71)*0.0000001</f>
        <v>5.3899999999999996E-5</v>
      </c>
      <c r="CV71" s="442"/>
      <c r="CW71" s="249">
        <v>66</v>
      </c>
      <c r="CX71" s="89">
        <f t="shared" ref="CX71:CX108" si="35">VLOOKUP($CW71,$CN$6:$CS$108,2,0)</f>
        <v>461</v>
      </c>
      <c r="CY71" s="476" t="str">
        <f t="shared" ref="CY71:CY108" si="36">VLOOKUP($CW71,$CN$6:$CS$108,3,0)</f>
        <v>電力</v>
      </c>
      <c r="CZ71" s="453">
        <f t="shared" ref="CZ71:CZ108" si="37">VLOOKUP($CW71,$CN$6:$CS$108,4,0)</f>
        <v>0</v>
      </c>
      <c r="DA71" s="453">
        <f t="shared" ref="DA71:DA108" si="38">VLOOKUP($CW71,$CN$6:$CS$108,5,0)</f>
        <v>0</v>
      </c>
      <c r="DB71" s="453">
        <f t="shared" ref="DB71:DB108" si="39">VLOOKUP($CW71,$CN$6:$CS$108,6,0)</f>
        <v>0</v>
      </c>
      <c r="DC71" s="244">
        <f t="shared" ref="DC71:DC108" si="40">SUM(CZ71:DB71)</f>
        <v>0</v>
      </c>
    </row>
    <row r="72" spans="1:107">
      <c r="A72" s="17"/>
      <c r="B72" s="457">
        <v>462</v>
      </c>
      <c r="C72" s="260" t="s">
        <v>66</v>
      </c>
      <c r="D72" s="32">
        <f>建設係数!W72*D$123</f>
        <v>0</v>
      </c>
      <c r="E72" s="32">
        <f>建設係数!X72*E$123</f>
        <v>0</v>
      </c>
      <c r="F72" s="32">
        <f>建設係数!Y72*F$123</f>
        <v>0</v>
      </c>
      <c r="G72" s="32">
        <f>建設係数!Z72*G$123</f>
        <v>0</v>
      </c>
      <c r="H72" s="32">
        <f>建設係数!AA72*H$123</f>
        <v>0</v>
      </c>
      <c r="I72" s="32">
        <f>建設係数!AB72*I$123</f>
        <v>0</v>
      </c>
      <c r="J72" s="32">
        <f>建設係数!AC72*J$123</f>
        <v>0</v>
      </c>
      <c r="K72" s="32">
        <f>建設係数!AD72*K$123</f>
        <v>0</v>
      </c>
      <c r="L72" s="32">
        <f>建設係数!AE72*L$123</f>
        <v>0</v>
      </c>
      <c r="M72" s="32">
        <f>建設係数!AF72*M$123</f>
        <v>0</v>
      </c>
      <c r="N72" s="32">
        <f>建設係数!AG72*N$123</f>
        <v>0</v>
      </c>
      <c r="O72" s="32">
        <f>建設係数!AH72*O$123</f>
        <v>0</v>
      </c>
      <c r="P72" s="32">
        <f>建設係数!AI72*P$123</f>
        <v>0</v>
      </c>
      <c r="Q72" s="32">
        <f>建設係数!AJ72*Q$123</f>
        <v>0</v>
      </c>
      <c r="R72" s="32">
        <f>建設係数!AK72*R$123</f>
        <v>0</v>
      </c>
      <c r="S72" s="32">
        <f>建設係数!AL72*S$123</f>
        <v>0</v>
      </c>
      <c r="T72" s="32">
        <f>建設係数!AM72*T$123</f>
        <v>0</v>
      </c>
      <c r="U72" s="32">
        <f>建設係数!AN72*U$123</f>
        <v>0</v>
      </c>
      <c r="V72" s="32">
        <f>建設係数!AO72*V$123</f>
        <v>0</v>
      </c>
      <c r="W72" s="32">
        <f>建設係数!AP72*W$123</f>
        <v>0</v>
      </c>
      <c r="X72" s="32">
        <f>建設係数!AQ72*X$123</f>
        <v>0</v>
      </c>
      <c r="Y72" s="32">
        <f>建設係数!AR72*Y$123</f>
        <v>0</v>
      </c>
      <c r="Z72" s="32">
        <f>建設係数!AS72*Z$123</f>
        <v>0</v>
      </c>
      <c r="AA72" s="32">
        <f>建設係数!AT72*AA$123</f>
        <v>0</v>
      </c>
      <c r="AB72" s="32">
        <f>建設係数!AU72*AB$123</f>
        <v>0</v>
      </c>
      <c r="AC72" s="32">
        <f>建設係数!AV72*AC$123</f>
        <v>0</v>
      </c>
      <c r="AD72" s="32">
        <f>建設係数!AW72*AD$123</f>
        <v>0</v>
      </c>
      <c r="AE72" s="32">
        <f>建設係数!AX72*AE$123</f>
        <v>0</v>
      </c>
      <c r="AF72" s="32">
        <f>建設係数!AY72*AF$123</f>
        <v>0</v>
      </c>
      <c r="AG72" s="32">
        <f>建設係数!AZ72*AG$123</f>
        <v>0</v>
      </c>
      <c r="AH72" s="32">
        <f>建設係数!BA72*AH$123</f>
        <v>0</v>
      </c>
      <c r="AI72" s="32">
        <f>建設係数!BB72*AI$123</f>
        <v>0</v>
      </c>
      <c r="AJ72" s="32">
        <f>建設係数!BC72*AJ$123</f>
        <v>0</v>
      </c>
      <c r="AK72" s="32">
        <f>建設係数!BD72*AK$123</f>
        <v>0</v>
      </c>
      <c r="AL72" s="32">
        <f>建設係数!BE72*AL$123</f>
        <v>0</v>
      </c>
      <c r="AM72" s="32">
        <f>建設係数!BF72*AM$123</f>
        <v>0</v>
      </c>
      <c r="AN72" s="32">
        <f>建設係数!BG72*AN$123</f>
        <v>0</v>
      </c>
      <c r="AO72" s="32">
        <f>建設係数!BH72*AO$123</f>
        <v>0</v>
      </c>
      <c r="AP72" s="32">
        <f>建設係数!BI72*AP$123</f>
        <v>0</v>
      </c>
      <c r="AQ72" s="32">
        <f>建設係数!BJ72*AQ$123</f>
        <v>0</v>
      </c>
      <c r="AR72" s="32">
        <f>建設係数!BK72*AR$123</f>
        <v>0</v>
      </c>
      <c r="AS72" s="32">
        <f>建設係数!BL72*AS$123</f>
        <v>0</v>
      </c>
      <c r="AT72" s="32">
        <f>建設係数!BM72*AT$123</f>
        <v>0</v>
      </c>
      <c r="AU72" s="32">
        <f>建設係数!BN72*AU$123</f>
        <v>0</v>
      </c>
      <c r="AV72" s="32">
        <f>建設係数!BO72*AV$123</f>
        <v>0</v>
      </c>
      <c r="AW72" s="32">
        <f>建設係数!BP72*AW$123</f>
        <v>0</v>
      </c>
      <c r="AX72" s="32">
        <f>建設係数!BQ72*AX$123</f>
        <v>0</v>
      </c>
      <c r="AY72" s="32">
        <f>建設係数!BR72*AY$123</f>
        <v>0</v>
      </c>
      <c r="AZ72" s="32">
        <f>建設係数!BS72*AZ$123</f>
        <v>0</v>
      </c>
      <c r="BA72" s="32">
        <f>建設係数!BT72*BA$123</f>
        <v>0</v>
      </c>
      <c r="BB72" s="32">
        <f>建設係数!BU72*BB$123</f>
        <v>0</v>
      </c>
      <c r="BC72" s="32">
        <f>建設係数!BV72*BC$123</f>
        <v>0</v>
      </c>
      <c r="BD72" s="32">
        <f>建設係数!BW72*BD$123</f>
        <v>0</v>
      </c>
      <c r="BE72" s="32">
        <f>建設係数!BX72*BE$123</f>
        <v>0</v>
      </c>
      <c r="BF72" s="32">
        <f>建設係数!BY72*BF$123</f>
        <v>0</v>
      </c>
      <c r="BG72" s="32">
        <f>建設係数!BZ72*BG$123</f>
        <v>0</v>
      </c>
      <c r="BH72" s="32">
        <f>建設係数!CA72*BH$123</f>
        <v>0</v>
      </c>
      <c r="BI72" s="32">
        <f>建設係数!CB72*BI$123</f>
        <v>0</v>
      </c>
      <c r="BJ72" s="32">
        <f>建設係数!CC72*BJ$123</f>
        <v>0</v>
      </c>
      <c r="BK72" s="32">
        <f>建設係数!CD72*BK$123</f>
        <v>0</v>
      </c>
      <c r="BL72" s="32">
        <f>建設係数!CE72*BL$123</f>
        <v>0</v>
      </c>
      <c r="BM72" s="32">
        <f>建設係数!CF72*BM$123</f>
        <v>0</v>
      </c>
      <c r="BN72" s="32">
        <f>建設係数!CG72*BN$123</f>
        <v>0</v>
      </c>
      <c r="BO72" s="32">
        <f t="shared" si="33"/>
        <v>0</v>
      </c>
      <c r="BP72" s="35"/>
      <c r="BU72" s="17"/>
      <c r="BV72" s="241">
        <v>46</v>
      </c>
      <c r="BW72" s="164"/>
      <c r="CN72" s="30">
        <f t="shared" si="32"/>
        <v>67</v>
      </c>
      <c r="CO72" s="457">
        <v>462</v>
      </c>
      <c r="CP72" s="260" t="s">
        <v>66</v>
      </c>
      <c r="CQ72" s="451">
        <f>埼玉波及!V72</f>
        <v>0</v>
      </c>
      <c r="CR72" s="451">
        <f>埼玉波及!W72</f>
        <v>0</v>
      </c>
      <c r="CS72" s="451">
        <f>埼玉波及!X72</f>
        <v>0</v>
      </c>
      <c r="CT72" s="451">
        <f>埼玉波及!Y72</f>
        <v>0</v>
      </c>
      <c r="CU72" s="454">
        <f t="shared" si="34"/>
        <v>5.38E-5</v>
      </c>
      <c r="CV72" s="442"/>
      <c r="CW72" s="249">
        <v>67</v>
      </c>
      <c r="CX72" s="89">
        <f t="shared" si="35"/>
        <v>462</v>
      </c>
      <c r="CY72" s="476" t="str">
        <f t="shared" si="36"/>
        <v>ガス・熱供給</v>
      </c>
      <c r="CZ72" s="453">
        <f t="shared" si="37"/>
        <v>0</v>
      </c>
      <c r="DA72" s="453">
        <f t="shared" si="38"/>
        <v>0</v>
      </c>
      <c r="DB72" s="453">
        <f t="shared" si="39"/>
        <v>0</v>
      </c>
      <c r="DC72" s="244">
        <f t="shared" si="40"/>
        <v>0</v>
      </c>
    </row>
    <row r="73" spans="1:107">
      <c r="A73" s="17"/>
      <c r="B73" s="457">
        <v>471</v>
      </c>
      <c r="C73" s="260" t="s">
        <v>67</v>
      </c>
      <c r="D73" s="32">
        <f>建設係数!W73*D$123</f>
        <v>0</v>
      </c>
      <c r="E73" s="32">
        <f>建設係数!X73*E$123</f>
        <v>0</v>
      </c>
      <c r="F73" s="32">
        <f>建設係数!Y73*F$123</f>
        <v>0</v>
      </c>
      <c r="G73" s="32">
        <f>建設係数!Z73*G$123</f>
        <v>0</v>
      </c>
      <c r="H73" s="32">
        <f>建設係数!AA73*H$123</f>
        <v>0</v>
      </c>
      <c r="I73" s="32">
        <f>建設係数!AB73*I$123</f>
        <v>0</v>
      </c>
      <c r="J73" s="32">
        <f>建設係数!AC73*J$123</f>
        <v>0</v>
      </c>
      <c r="K73" s="32">
        <f>建設係数!AD73*K$123</f>
        <v>0</v>
      </c>
      <c r="L73" s="32">
        <f>建設係数!AE73*L$123</f>
        <v>0</v>
      </c>
      <c r="M73" s="32">
        <f>建設係数!AF73*M$123</f>
        <v>0</v>
      </c>
      <c r="N73" s="32">
        <f>建設係数!AG73*N$123</f>
        <v>0</v>
      </c>
      <c r="O73" s="32">
        <f>建設係数!AH73*O$123</f>
        <v>0</v>
      </c>
      <c r="P73" s="32">
        <f>建設係数!AI73*P$123</f>
        <v>0</v>
      </c>
      <c r="Q73" s="32">
        <f>建設係数!AJ73*Q$123</f>
        <v>0</v>
      </c>
      <c r="R73" s="32">
        <f>建設係数!AK73*R$123</f>
        <v>0</v>
      </c>
      <c r="S73" s="32">
        <f>建設係数!AL73*S$123</f>
        <v>0</v>
      </c>
      <c r="T73" s="32">
        <f>建設係数!AM73*T$123</f>
        <v>0</v>
      </c>
      <c r="U73" s="32">
        <f>建設係数!AN73*U$123</f>
        <v>0</v>
      </c>
      <c r="V73" s="32">
        <f>建設係数!AO73*V$123</f>
        <v>0</v>
      </c>
      <c r="W73" s="32">
        <f>建設係数!AP73*W$123</f>
        <v>0</v>
      </c>
      <c r="X73" s="32">
        <f>建設係数!AQ73*X$123</f>
        <v>0</v>
      </c>
      <c r="Y73" s="32">
        <f>建設係数!AR73*Y$123</f>
        <v>0</v>
      </c>
      <c r="Z73" s="32">
        <f>建設係数!AS73*Z$123</f>
        <v>0</v>
      </c>
      <c r="AA73" s="32">
        <f>建設係数!AT73*AA$123</f>
        <v>0</v>
      </c>
      <c r="AB73" s="32">
        <f>建設係数!AU73*AB$123</f>
        <v>0</v>
      </c>
      <c r="AC73" s="32">
        <f>建設係数!AV73*AC$123</f>
        <v>0</v>
      </c>
      <c r="AD73" s="32">
        <f>建設係数!AW73*AD$123</f>
        <v>0</v>
      </c>
      <c r="AE73" s="32">
        <f>建設係数!AX73*AE$123</f>
        <v>0</v>
      </c>
      <c r="AF73" s="32">
        <f>建設係数!AY73*AF$123</f>
        <v>0</v>
      </c>
      <c r="AG73" s="32">
        <f>建設係数!AZ73*AG$123</f>
        <v>0</v>
      </c>
      <c r="AH73" s="32">
        <f>建設係数!BA73*AH$123</f>
        <v>0</v>
      </c>
      <c r="AI73" s="32">
        <f>建設係数!BB73*AI$123</f>
        <v>0</v>
      </c>
      <c r="AJ73" s="32">
        <f>建設係数!BC73*AJ$123</f>
        <v>0</v>
      </c>
      <c r="AK73" s="32">
        <f>建設係数!BD73*AK$123</f>
        <v>0</v>
      </c>
      <c r="AL73" s="32">
        <f>建設係数!BE73*AL$123</f>
        <v>0</v>
      </c>
      <c r="AM73" s="32">
        <f>建設係数!BF73*AM$123</f>
        <v>0</v>
      </c>
      <c r="AN73" s="32">
        <f>建設係数!BG73*AN$123</f>
        <v>0</v>
      </c>
      <c r="AO73" s="32">
        <f>建設係数!BH73*AO$123</f>
        <v>0</v>
      </c>
      <c r="AP73" s="32">
        <f>建設係数!BI73*AP$123</f>
        <v>0</v>
      </c>
      <c r="AQ73" s="32">
        <f>建設係数!BJ73*AQ$123</f>
        <v>0</v>
      </c>
      <c r="AR73" s="32">
        <f>建設係数!BK73*AR$123</f>
        <v>0</v>
      </c>
      <c r="AS73" s="32">
        <f>建設係数!BL73*AS$123</f>
        <v>0</v>
      </c>
      <c r="AT73" s="32">
        <f>建設係数!BM73*AT$123</f>
        <v>0</v>
      </c>
      <c r="AU73" s="32">
        <f>建設係数!BN73*AU$123</f>
        <v>0</v>
      </c>
      <c r="AV73" s="32">
        <f>建設係数!BO73*AV$123</f>
        <v>0</v>
      </c>
      <c r="AW73" s="32">
        <f>建設係数!BP73*AW$123</f>
        <v>0</v>
      </c>
      <c r="AX73" s="32">
        <f>建設係数!BQ73*AX$123</f>
        <v>0</v>
      </c>
      <c r="AY73" s="32">
        <f>建設係数!BR73*AY$123</f>
        <v>0</v>
      </c>
      <c r="AZ73" s="32">
        <f>建設係数!BS73*AZ$123</f>
        <v>0</v>
      </c>
      <c r="BA73" s="32">
        <f>建設係数!BT73*BA$123</f>
        <v>0</v>
      </c>
      <c r="BB73" s="32">
        <f>建設係数!BU73*BB$123</f>
        <v>0</v>
      </c>
      <c r="BC73" s="32">
        <f>建設係数!BV73*BC$123</f>
        <v>0</v>
      </c>
      <c r="BD73" s="32">
        <f>建設係数!BW73*BD$123</f>
        <v>0</v>
      </c>
      <c r="BE73" s="32">
        <f>建設係数!BX73*BE$123</f>
        <v>0</v>
      </c>
      <c r="BF73" s="32">
        <f>建設係数!BY73*BF$123</f>
        <v>0</v>
      </c>
      <c r="BG73" s="32">
        <f>建設係数!BZ73*BG$123</f>
        <v>0</v>
      </c>
      <c r="BH73" s="32">
        <f>建設係数!CA73*BH$123</f>
        <v>0</v>
      </c>
      <c r="BI73" s="32">
        <f>建設係数!CB73*BI$123</f>
        <v>0</v>
      </c>
      <c r="BJ73" s="32">
        <f>建設係数!CC73*BJ$123</f>
        <v>0</v>
      </c>
      <c r="BK73" s="32">
        <f>建設係数!CD73*BK$123</f>
        <v>0</v>
      </c>
      <c r="BL73" s="32">
        <f>建設係数!CE73*BL$123</f>
        <v>0</v>
      </c>
      <c r="BM73" s="32">
        <f>建設係数!CF73*BM$123</f>
        <v>0</v>
      </c>
      <c r="BN73" s="32">
        <f>建設係数!CG73*BN$123</f>
        <v>0</v>
      </c>
      <c r="BO73" s="32">
        <f t="shared" si="33"/>
        <v>0</v>
      </c>
      <c r="BP73" s="35"/>
      <c r="BU73" s="17"/>
      <c r="BV73" s="241">
        <v>47</v>
      </c>
      <c r="BW73" s="164"/>
      <c r="CN73" s="30">
        <f t="shared" si="32"/>
        <v>68</v>
      </c>
      <c r="CO73" s="457">
        <v>471</v>
      </c>
      <c r="CP73" s="260" t="s">
        <v>67</v>
      </c>
      <c r="CQ73" s="451">
        <f>埼玉波及!V73</f>
        <v>0</v>
      </c>
      <c r="CR73" s="451">
        <f>埼玉波及!W73</f>
        <v>0</v>
      </c>
      <c r="CS73" s="451">
        <f>埼玉波及!X73</f>
        <v>0</v>
      </c>
      <c r="CT73" s="451">
        <f>埼玉波及!Y73</f>
        <v>0</v>
      </c>
      <c r="CU73" s="454">
        <f t="shared" si="34"/>
        <v>5.2899999999999998E-5</v>
      </c>
      <c r="CV73" s="442"/>
      <c r="CW73" s="249">
        <v>68</v>
      </c>
      <c r="CX73" s="89">
        <f t="shared" si="35"/>
        <v>471</v>
      </c>
      <c r="CY73" s="476" t="str">
        <f t="shared" si="36"/>
        <v>水道</v>
      </c>
      <c r="CZ73" s="453">
        <f t="shared" si="37"/>
        <v>0</v>
      </c>
      <c r="DA73" s="453">
        <f t="shared" si="38"/>
        <v>0</v>
      </c>
      <c r="DB73" s="453">
        <f t="shared" si="39"/>
        <v>0</v>
      </c>
      <c r="DC73" s="244">
        <f t="shared" si="40"/>
        <v>0</v>
      </c>
    </row>
    <row r="74" spans="1:107">
      <c r="A74" s="17"/>
      <c r="B74" s="457">
        <v>481</v>
      </c>
      <c r="C74" s="260" t="s">
        <v>68</v>
      </c>
      <c r="D74" s="32">
        <f>建設係数!W74*D$123</f>
        <v>0</v>
      </c>
      <c r="E74" s="32">
        <f>建設係数!X74*E$123</f>
        <v>0</v>
      </c>
      <c r="F74" s="32">
        <f>建設係数!Y74*F$123</f>
        <v>0</v>
      </c>
      <c r="G74" s="32">
        <f>建設係数!Z74*G$123</f>
        <v>0</v>
      </c>
      <c r="H74" s="32">
        <f>建設係数!AA74*H$123</f>
        <v>0</v>
      </c>
      <c r="I74" s="32">
        <f>建設係数!AB74*I$123</f>
        <v>0</v>
      </c>
      <c r="J74" s="32">
        <f>建設係数!AC74*J$123</f>
        <v>0</v>
      </c>
      <c r="K74" s="32">
        <f>建設係数!AD74*K$123</f>
        <v>0</v>
      </c>
      <c r="L74" s="32">
        <f>建設係数!AE74*L$123</f>
        <v>0</v>
      </c>
      <c r="M74" s="32">
        <f>建設係数!AF74*M$123</f>
        <v>0</v>
      </c>
      <c r="N74" s="32">
        <f>建設係数!AG74*N$123</f>
        <v>0</v>
      </c>
      <c r="O74" s="32">
        <f>建設係数!AH74*O$123</f>
        <v>0</v>
      </c>
      <c r="P74" s="32">
        <f>建設係数!AI74*P$123</f>
        <v>0</v>
      </c>
      <c r="Q74" s="32">
        <f>建設係数!AJ74*Q$123</f>
        <v>0</v>
      </c>
      <c r="R74" s="32">
        <f>建設係数!AK74*R$123</f>
        <v>0</v>
      </c>
      <c r="S74" s="32">
        <f>建設係数!AL74*S$123</f>
        <v>0</v>
      </c>
      <c r="T74" s="32">
        <f>建設係数!AM74*T$123</f>
        <v>0</v>
      </c>
      <c r="U74" s="32">
        <f>建設係数!AN74*U$123</f>
        <v>0</v>
      </c>
      <c r="V74" s="32">
        <f>建設係数!AO74*V$123</f>
        <v>0</v>
      </c>
      <c r="W74" s="32">
        <f>建設係数!AP74*W$123</f>
        <v>0</v>
      </c>
      <c r="X74" s="32">
        <f>建設係数!AQ74*X$123</f>
        <v>0</v>
      </c>
      <c r="Y74" s="32">
        <f>建設係数!AR74*Y$123</f>
        <v>0</v>
      </c>
      <c r="Z74" s="32">
        <f>建設係数!AS74*Z$123</f>
        <v>0</v>
      </c>
      <c r="AA74" s="32">
        <f>建設係数!AT74*AA$123</f>
        <v>0</v>
      </c>
      <c r="AB74" s="32">
        <f>建設係数!AU74*AB$123</f>
        <v>0</v>
      </c>
      <c r="AC74" s="32">
        <f>建設係数!AV74*AC$123</f>
        <v>0</v>
      </c>
      <c r="AD74" s="32">
        <f>建設係数!AW74*AD$123</f>
        <v>0</v>
      </c>
      <c r="AE74" s="32">
        <f>建設係数!AX74*AE$123</f>
        <v>0</v>
      </c>
      <c r="AF74" s="32">
        <f>建設係数!AY74*AF$123</f>
        <v>0</v>
      </c>
      <c r="AG74" s="32">
        <f>建設係数!AZ74*AG$123</f>
        <v>0</v>
      </c>
      <c r="AH74" s="32">
        <f>建設係数!BA74*AH$123</f>
        <v>0</v>
      </c>
      <c r="AI74" s="32">
        <f>建設係数!BB74*AI$123</f>
        <v>0</v>
      </c>
      <c r="AJ74" s="32">
        <f>建設係数!BC74*AJ$123</f>
        <v>0</v>
      </c>
      <c r="AK74" s="32">
        <f>建設係数!BD74*AK$123</f>
        <v>0</v>
      </c>
      <c r="AL74" s="32">
        <f>建設係数!BE74*AL$123</f>
        <v>0</v>
      </c>
      <c r="AM74" s="32">
        <f>建設係数!BF74*AM$123</f>
        <v>0</v>
      </c>
      <c r="AN74" s="32">
        <f>建設係数!BG74*AN$123</f>
        <v>0</v>
      </c>
      <c r="AO74" s="32">
        <f>建設係数!BH74*AO$123</f>
        <v>0</v>
      </c>
      <c r="AP74" s="32">
        <f>建設係数!BI74*AP$123</f>
        <v>0</v>
      </c>
      <c r="AQ74" s="32">
        <f>建設係数!BJ74*AQ$123</f>
        <v>0</v>
      </c>
      <c r="AR74" s="32">
        <f>建設係数!BK74*AR$123</f>
        <v>0</v>
      </c>
      <c r="AS74" s="32">
        <f>建設係数!BL74*AS$123</f>
        <v>0</v>
      </c>
      <c r="AT74" s="32">
        <f>建設係数!BM74*AT$123</f>
        <v>0</v>
      </c>
      <c r="AU74" s="32">
        <f>建設係数!BN74*AU$123</f>
        <v>0</v>
      </c>
      <c r="AV74" s="32">
        <f>建設係数!BO74*AV$123</f>
        <v>0</v>
      </c>
      <c r="AW74" s="32">
        <f>建設係数!BP74*AW$123</f>
        <v>0</v>
      </c>
      <c r="AX74" s="32">
        <f>建設係数!BQ74*AX$123</f>
        <v>0</v>
      </c>
      <c r="AY74" s="32">
        <f>建設係数!BR74*AY$123</f>
        <v>0</v>
      </c>
      <c r="AZ74" s="32">
        <f>建設係数!BS74*AZ$123</f>
        <v>0</v>
      </c>
      <c r="BA74" s="32">
        <f>建設係数!BT74*BA$123</f>
        <v>0</v>
      </c>
      <c r="BB74" s="32">
        <f>建設係数!BU74*BB$123</f>
        <v>0</v>
      </c>
      <c r="BC74" s="32">
        <f>建設係数!BV74*BC$123</f>
        <v>0</v>
      </c>
      <c r="BD74" s="32">
        <f>建設係数!BW74*BD$123</f>
        <v>0</v>
      </c>
      <c r="BE74" s="32">
        <f>建設係数!BX74*BE$123</f>
        <v>0</v>
      </c>
      <c r="BF74" s="32">
        <f>建設係数!BY74*BF$123</f>
        <v>0</v>
      </c>
      <c r="BG74" s="32">
        <f>建設係数!BZ74*BG$123</f>
        <v>0</v>
      </c>
      <c r="BH74" s="32">
        <f>建設係数!CA74*BH$123</f>
        <v>0</v>
      </c>
      <c r="BI74" s="32">
        <f>建設係数!CB74*BI$123</f>
        <v>0</v>
      </c>
      <c r="BJ74" s="32">
        <f>建設係数!CC74*BJ$123</f>
        <v>0</v>
      </c>
      <c r="BK74" s="32">
        <f>建設係数!CD74*BK$123</f>
        <v>0</v>
      </c>
      <c r="BL74" s="32">
        <f>建設係数!CE74*BL$123</f>
        <v>0</v>
      </c>
      <c r="BM74" s="32">
        <f>建設係数!CF74*BM$123</f>
        <v>0</v>
      </c>
      <c r="BN74" s="32">
        <f>建設係数!CG74*BN$123</f>
        <v>0</v>
      </c>
      <c r="BO74" s="32">
        <f t="shared" si="33"/>
        <v>0</v>
      </c>
      <c r="BP74" s="35"/>
      <c r="BU74" s="17"/>
      <c r="BV74" s="241">
        <v>48</v>
      </c>
      <c r="BW74" s="164"/>
      <c r="CN74" s="30">
        <f t="shared" si="32"/>
        <v>69</v>
      </c>
      <c r="CO74" s="457">
        <v>481</v>
      </c>
      <c r="CP74" s="260" t="s">
        <v>68</v>
      </c>
      <c r="CQ74" s="451">
        <f>埼玉波及!V74</f>
        <v>0</v>
      </c>
      <c r="CR74" s="451">
        <f>埼玉波及!W74</f>
        <v>0</v>
      </c>
      <c r="CS74" s="451">
        <f>埼玉波及!X74</f>
        <v>0</v>
      </c>
      <c r="CT74" s="451">
        <f>埼玉波及!Y74</f>
        <v>0</v>
      </c>
      <c r="CU74" s="454">
        <f t="shared" si="34"/>
        <v>5.1899999999999994E-5</v>
      </c>
      <c r="CV74" s="442"/>
      <c r="CW74" s="249">
        <v>69</v>
      </c>
      <c r="CX74" s="89">
        <f t="shared" si="35"/>
        <v>481</v>
      </c>
      <c r="CY74" s="476" t="str">
        <f t="shared" si="36"/>
        <v>廃棄物処理</v>
      </c>
      <c r="CZ74" s="453">
        <f t="shared" si="37"/>
        <v>0</v>
      </c>
      <c r="DA74" s="453">
        <f t="shared" si="38"/>
        <v>0</v>
      </c>
      <c r="DB74" s="453">
        <f t="shared" si="39"/>
        <v>0</v>
      </c>
      <c r="DC74" s="244">
        <f t="shared" si="40"/>
        <v>0</v>
      </c>
    </row>
    <row r="75" spans="1:107">
      <c r="A75" s="17"/>
      <c r="B75" s="457">
        <v>511</v>
      </c>
      <c r="C75" s="260" t="s">
        <v>69</v>
      </c>
      <c r="D75" s="32">
        <f>建設係数!W75*D$123</f>
        <v>0</v>
      </c>
      <c r="E75" s="32">
        <f>建設係数!X75*E$123</f>
        <v>0</v>
      </c>
      <c r="F75" s="32">
        <f>建設係数!Y75*F$123</f>
        <v>0</v>
      </c>
      <c r="G75" s="32">
        <f>建設係数!Z75*G$123</f>
        <v>0</v>
      </c>
      <c r="H75" s="32">
        <f>建設係数!AA75*H$123</f>
        <v>0</v>
      </c>
      <c r="I75" s="32">
        <f>建設係数!AB75*I$123</f>
        <v>0</v>
      </c>
      <c r="J75" s="32">
        <f>建設係数!AC75*J$123</f>
        <v>0</v>
      </c>
      <c r="K75" s="32">
        <f>建設係数!AD75*K$123</f>
        <v>0</v>
      </c>
      <c r="L75" s="32">
        <f>建設係数!AE75*L$123</f>
        <v>0</v>
      </c>
      <c r="M75" s="32">
        <f>建設係数!AF75*M$123</f>
        <v>0</v>
      </c>
      <c r="N75" s="32">
        <f>建設係数!AG75*N$123</f>
        <v>0</v>
      </c>
      <c r="O75" s="32">
        <f>建設係数!AH75*O$123</f>
        <v>0</v>
      </c>
      <c r="P75" s="32">
        <f>建設係数!AI75*P$123</f>
        <v>0</v>
      </c>
      <c r="Q75" s="32">
        <f>建設係数!AJ75*Q$123</f>
        <v>0</v>
      </c>
      <c r="R75" s="32">
        <f>建設係数!AK75*R$123</f>
        <v>0</v>
      </c>
      <c r="S75" s="32">
        <f>建設係数!AL75*S$123</f>
        <v>0</v>
      </c>
      <c r="T75" s="32">
        <f>建設係数!AM75*T$123</f>
        <v>0</v>
      </c>
      <c r="U75" s="32">
        <f>建設係数!AN75*U$123</f>
        <v>0</v>
      </c>
      <c r="V75" s="32">
        <f>建設係数!AO75*V$123</f>
        <v>0</v>
      </c>
      <c r="W75" s="32">
        <f>建設係数!AP75*W$123</f>
        <v>0</v>
      </c>
      <c r="X75" s="32">
        <f>建設係数!AQ75*X$123</f>
        <v>0</v>
      </c>
      <c r="Y75" s="32">
        <f>建設係数!AR75*Y$123</f>
        <v>0</v>
      </c>
      <c r="Z75" s="32">
        <f>建設係数!AS75*Z$123</f>
        <v>0</v>
      </c>
      <c r="AA75" s="32">
        <f>建設係数!AT75*AA$123</f>
        <v>0</v>
      </c>
      <c r="AB75" s="32">
        <f>建設係数!AU75*AB$123</f>
        <v>0</v>
      </c>
      <c r="AC75" s="32">
        <f>建設係数!AV75*AC$123</f>
        <v>0</v>
      </c>
      <c r="AD75" s="32">
        <f>建設係数!AW75*AD$123</f>
        <v>0</v>
      </c>
      <c r="AE75" s="32">
        <f>建設係数!AX75*AE$123</f>
        <v>0</v>
      </c>
      <c r="AF75" s="32">
        <f>建設係数!AY75*AF$123</f>
        <v>0</v>
      </c>
      <c r="AG75" s="32">
        <f>建設係数!AZ75*AG$123</f>
        <v>0</v>
      </c>
      <c r="AH75" s="32">
        <f>建設係数!BA75*AH$123</f>
        <v>0</v>
      </c>
      <c r="AI75" s="32">
        <f>建設係数!BB75*AI$123</f>
        <v>0</v>
      </c>
      <c r="AJ75" s="32">
        <f>建設係数!BC75*AJ$123</f>
        <v>0</v>
      </c>
      <c r="AK75" s="32">
        <f>建設係数!BD75*AK$123</f>
        <v>0</v>
      </c>
      <c r="AL75" s="32">
        <f>建設係数!BE75*AL$123</f>
        <v>0</v>
      </c>
      <c r="AM75" s="32">
        <f>建設係数!BF75*AM$123</f>
        <v>0</v>
      </c>
      <c r="AN75" s="32">
        <f>建設係数!BG75*AN$123</f>
        <v>0</v>
      </c>
      <c r="AO75" s="32">
        <f>建設係数!BH75*AO$123</f>
        <v>0</v>
      </c>
      <c r="AP75" s="32">
        <f>建設係数!BI75*AP$123</f>
        <v>0</v>
      </c>
      <c r="AQ75" s="32">
        <f>建設係数!BJ75*AQ$123</f>
        <v>0</v>
      </c>
      <c r="AR75" s="32">
        <f>建設係数!BK75*AR$123</f>
        <v>0</v>
      </c>
      <c r="AS75" s="32">
        <f>建設係数!BL75*AS$123</f>
        <v>0</v>
      </c>
      <c r="AT75" s="32">
        <f>建設係数!BM75*AT$123</f>
        <v>0</v>
      </c>
      <c r="AU75" s="32">
        <f>建設係数!BN75*AU$123</f>
        <v>0</v>
      </c>
      <c r="AV75" s="32">
        <f>建設係数!BO75*AV$123</f>
        <v>0</v>
      </c>
      <c r="AW75" s="32">
        <f>建設係数!BP75*AW$123</f>
        <v>0</v>
      </c>
      <c r="AX75" s="32">
        <f>建設係数!BQ75*AX$123</f>
        <v>0</v>
      </c>
      <c r="AY75" s="32">
        <f>建設係数!BR75*AY$123</f>
        <v>0</v>
      </c>
      <c r="AZ75" s="32">
        <f>建設係数!BS75*AZ$123</f>
        <v>0</v>
      </c>
      <c r="BA75" s="32">
        <f>建設係数!BT75*BA$123</f>
        <v>0</v>
      </c>
      <c r="BB75" s="32">
        <f>建設係数!BU75*BB$123</f>
        <v>0</v>
      </c>
      <c r="BC75" s="32">
        <f>建設係数!BV75*BC$123</f>
        <v>0</v>
      </c>
      <c r="BD75" s="32">
        <f>建設係数!BW75*BD$123</f>
        <v>0</v>
      </c>
      <c r="BE75" s="32">
        <f>建設係数!BX75*BE$123</f>
        <v>0</v>
      </c>
      <c r="BF75" s="32">
        <f>建設係数!BY75*BF$123</f>
        <v>0</v>
      </c>
      <c r="BG75" s="32">
        <f>建設係数!BZ75*BG$123</f>
        <v>0</v>
      </c>
      <c r="BH75" s="32">
        <f>建設係数!CA75*BH$123</f>
        <v>0</v>
      </c>
      <c r="BI75" s="32">
        <f>建設係数!CB75*BI$123</f>
        <v>0</v>
      </c>
      <c r="BJ75" s="32">
        <f>建設係数!CC75*BJ$123</f>
        <v>0</v>
      </c>
      <c r="BK75" s="32">
        <f>建設係数!CD75*BK$123</f>
        <v>0</v>
      </c>
      <c r="BL75" s="32">
        <f>建設係数!CE75*BL$123</f>
        <v>0</v>
      </c>
      <c r="BM75" s="32">
        <f>建設係数!CF75*BM$123</f>
        <v>0</v>
      </c>
      <c r="BN75" s="32">
        <f>建設係数!CG75*BN$123</f>
        <v>0</v>
      </c>
      <c r="BO75" s="32">
        <f t="shared" si="33"/>
        <v>0</v>
      </c>
      <c r="BP75" s="35"/>
      <c r="BU75" s="17"/>
      <c r="BV75" s="241">
        <v>51</v>
      </c>
      <c r="BW75" s="164"/>
      <c r="CN75" s="30">
        <f t="shared" si="32"/>
        <v>70</v>
      </c>
      <c r="CO75" s="457">
        <v>511</v>
      </c>
      <c r="CP75" s="260" t="s">
        <v>69</v>
      </c>
      <c r="CQ75" s="451">
        <f>埼玉波及!V75</f>
        <v>0</v>
      </c>
      <c r="CR75" s="451">
        <f>埼玉波及!W75</f>
        <v>0</v>
      </c>
      <c r="CS75" s="451">
        <f>埼玉波及!X75</f>
        <v>0</v>
      </c>
      <c r="CT75" s="451">
        <f>埼玉波及!Y75</f>
        <v>0</v>
      </c>
      <c r="CU75" s="454">
        <f t="shared" si="34"/>
        <v>4.8899999999999996E-5</v>
      </c>
      <c r="CV75" s="442"/>
      <c r="CW75" s="249">
        <v>70</v>
      </c>
      <c r="CX75" s="89">
        <f t="shared" si="35"/>
        <v>511</v>
      </c>
      <c r="CY75" s="476" t="str">
        <f t="shared" si="36"/>
        <v>商業</v>
      </c>
      <c r="CZ75" s="453">
        <f t="shared" si="37"/>
        <v>0</v>
      </c>
      <c r="DA75" s="453">
        <f t="shared" si="38"/>
        <v>0</v>
      </c>
      <c r="DB75" s="453">
        <f t="shared" si="39"/>
        <v>0</v>
      </c>
      <c r="DC75" s="244">
        <f t="shared" si="40"/>
        <v>0</v>
      </c>
    </row>
    <row r="76" spans="1:107">
      <c r="A76" s="17"/>
      <c r="B76" s="457">
        <v>531</v>
      </c>
      <c r="C76" s="260" t="s">
        <v>70</v>
      </c>
      <c r="D76" s="32">
        <f>建設係数!W76*D$123</f>
        <v>0</v>
      </c>
      <c r="E76" s="32">
        <f>建設係数!X76*E$123</f>
        <v>0</v>
      </c>
      <c r="F76" s="32">
        <f>建設係数!Y76*F$123</f>
        <v>0</v>
      </c>
      <c r="G76" s="32">
        <f>建設係数!Z76*G$123</f>
        <v>0</v>
      </c>
      <c r="H76" s="32">
        <f>建設係数!AA76*H$123</f>
        <v>0</v>
      </c>
      <c r="I76" s="32">
        <f>建設係数!AB76*I$123</f>
        <v>0</v>
      </c>
      <c r="J76" s="32">
        <f>建設係数!AC76*J$123</f>
        <v>0</v>
      </c>
      <c r="K76" s="32">
        <f>建設係数!AD76*K$123</f>
        <v>0</v>
      </c>
      <c r="L76" s="32">
        <f>建設係数!AE76*L$123</f>
        <v>0</v>
      </c>
      <c r="M76" s="32">
        <f>建設係数!AF76*M$123</f>
        <v>0</v>
      </c>
      <c r="N76" s="32">
        <f>建設係数!AG76*N$123</f>
        <v>0</v>
      </c>
      <c r="O76" s="32">
        <f>建設係数!AH76*O$123</f>
        <v>0</v>
      </c>
      <c r="P76" s="32">
        <f>建設係数!AI76*P$123</f>
        <v>0</v>
      </c>
      <c r="Q76" s="32">
        <f>建設係数!AJ76*Q$123</f>
        <v>0</v>
      </c>
      <c r="R76" s="32">
        <f>建設係数!AK76*R$123</f>
        <v>0</v>
      </c>
      <c r="S76" s="32">
        <f>建設係数!AL76*S$123</f>
        <v>0</v>
      </c>
      <c r="T76" s="32">
        <f>建設係数!AM76*T$123</f>
        <v>0</v>
      </c>
      <c r="U76" s="32">
        <f>建設係数!AN76*U$123</f>
        <v>0</v>
      </c>
      <c r="V76" s="32">
        <f>建設係数!AO76*V$123</f>
        <v>0</v>
      </c>
      <c r="W76" s="32">
        <f>建設係数!AP76*W$123</f>
        <v>0</v>
      </c>
      <c r="X76" s="32">
        <f>建設係数!AQ76*X$123</f>
        <v>0</v>
      </c>
      <c r="Y76" s="32">
        <f>建設係数!AR76*Y$123</f>
        <v>0</v>
      </c>
      <c r="Z76" s="32">
        <f>建設係数!AS76*Z$123</f>
        <v>0</v>
      </c>
      <c r="AA76" s="32">
        <f>建設係数!AT76*AA$123</f>
        <v>0</v>
      </c>
      <c r="AB76" s="32">
        <f>建設係数!AU76*AB$123</f>
        <v>0</v>
      </c>
      <c r="AC76" s="32">
        <f>建設係数!AV76*AC$123</f>
        <v>0</v>
      </c>
      <c r="AD76" s="32">
        <f>建設係数!AW76*AD$123</f>
        <v>0</v>
      </c>
      <c r="AE76" s="32">
        <f>建設係数!AX76*AE$123</f>
        <v>0</v>
      </c>
      <c r="AF76" s="32">
        <f>建設係数!AY76*AF$123</f>
        <v>0</v>
      </c>
      <c r="AG76" s="32">
        <f>建設係数!AZ76*AG$123</f>
        <v>0</v>
      </c>
      <c r="AH76" s="32">
        <f>建設係数!BA76*AH$123</f>
        <v>0</v>
      </c>
      <c r="AI76" s="32">
        <f>建設係数!BB76*AI$123</f>
        <v>0</v>
      </c>
      <c r="AJ76" s="32">
        <f>建設係数!BC76*AJ$123</f>
        <v>0</v>
      </c>
      <c r="AK76" s="32">
        <f>建設係数!BD76*AK$123</f>
        <v>0</v>
      </c>
      <c r="AL76" s="32">
        <f>建設係数!BE76*AL$123</f>
        <v>0</v>
      </c>
      <c r="AM76" s="32">
        <f>建設係数!BF76*AM$123</f>
        <v>0</v>
      </c>
      <c r="AN76" s="32">
        <f>建設係数!BG76*AN$123</f>
        <v>0</v>
      </c>
      <c r="AO76" s="32">
        <f>建設係数!BH76*AO$123</f>
        <v>0</v>
      </c>
      <c r="AP76" s="32">
        <f>建設係数!BI76*AP$123</f>
        <v>0</v>
      </c>
      <c r="AQ76" s="32">
        <f>建設係数!BJ76*AQ$123</f>
        <v>0</v>
      </c>
      <c r="AR76" s="32">
        <f>建設係数!BK76*AR$123</f>
        <v>0</v>
      </c>
      <c r="AS76" s="32">
        <f>建設係数!BL76*AS$123</f>
        <v>0</v>
      </c>
      <c r="AT76" s="32">
        <f>建設係数!BM76*AT$123</f>
        <v>0</v>
      </c>
      <c r="AU76" s="32">
        <f>建設係数!BN76*AU$123</f>
        <v>0</v>
      </c>
      <c r="AV76" s="32">
        <f>建設係数!BO76*AV$123</f>
        <v>0</v>
      </c>
      <c r="AW76" s="32">
        <f>建設係数!BP76*AW$123</f>
        <v>0</v>
      </c>
      <c r="AX76" s="32">
        <f>建設係数!BQ76*AX$123</f>
        <v>0</v>
      </c>
      <c r="AY76" s="32">
        <f>建設係数!BR76*AY$123</f>
        <v>0</v>
      </c>
      <c r="AZ76" s="32">
        <f>建設係数!BS76*AZ$123</f>
        <v>0</v>
      </c>
      <c r="BA76" s="32">
        <f>建設係数!BT76*BA$123</f>
        <v>0</v>
      </c>
      <c r="BB76" s="32">
        <f>建設係数!BU76*BB$123</f>
        <v>0</v>
      </c>
      <c r="BC76" s="32">
        <f>建設係数!BV76*BC$123</f>
        <v>0</v>
      </c>
      <c r="BD76" s="32">
        <f>建設係数!BW76*BD$123</f>
        <v>0</v>
      </c>
      <c r="BE76" s="32">
        <f>建設係数!BX76*BE$123</f>
        <v>0</v>
      </c>
      <c r="BF76" s="32">
        <f>建設係数!BY76*BF$123</f>
        <v>0</v>
      </c>
      <c r="BG76" s="32">
        <f>建設係数!BZ76*BG$123</f>
        <v>0</v>
      </c>
      <c r="BH76" s="32">
        <f>建設係数!CA76*BH$123</f>
        <v>0</v>
      </c>
      <c r="BI76" s="32">
        <f>建設係数!CB76*BI$123</f>
        <v>0</v>
      </c>
      <c r="BJ76" s="32">
        <f>建設係数!CC76*BJ$123</f>
        <v>0</v>
      </c>
      <c r="BK76" s="32">
        <f>建設係数!CD76*BK$123</f>
        <v>0</v>
      </c>
      <c r="BL76" s="32">
        <f>建設係数!CE76*BL$123</f>
        <v>0</v>
      </c>
      <c r="BM76" s="32">
        <f>建設係数!CF76*BM$123</f>
        <v>0</v>
      </c>
      <c r="BN76" s="32">
        <f>建設係数!CG76*BN$123</f>
        <v>0</v>
      </c>
      <c r="BO76" s="32">
        <f t="shared" si="33"/>
        <v>0</v>
      </c>
      <c r="BP76" s="35"/>
      <c r="BU76" s="17"/>
      <c r="BV76" s="241">
        <v>53</v>
      </c>
      <c r="BW76" s="164"/>
      <c r="CN76" s="30">
        <f t="shared" si="32"/>
        <v>71</v>
      </c>
      <c r="CO76" s="457">
        <v>531</v>
      </c>
      <c r="CP76" s="260" t="s">
        <v>70</v>
      </c>
      <c r="CQ76" s="451">
        <f>埼玉波及!V76</f>
        <v>0</v>
      </c>
      <c r="CR76" s="451">
        <f>埼玉波及!W76</f>
        <v>0</v>
      </c>
      <c r="CS76" s="451">
        <f>埼玉波及!X76</f>
        <v>0</v>
      </c>
      <c r="CT76" s="451">
        <f>埼玉波及!Y76</f>
        <v>0</v>
      </c>
      <c r="CU76" s="454">
        <f t="shared" si="34"/>
        <v>4.6899999999999995E-5</v>
      </c>
      <c r="CV76" s="442"/>
      <c r="CW76" s="249">
        <v>71</v>
      </c>
      <c r="CX76" s="89">
        <f t="shared" si="35"/>
        <v>531</v>
      </c>
      <c r="CY76" s="476" t="str">
        <f t="shared" si="36"/>
        <v>金融・保険</v>
      </c>
      <c r="CZ76" s="453">
        <f t="shared" si="37"/>
        <v>0</v>
      </c>
      <c r="DA76" s="453">
        <f t="shared" si="38"/>
        <v>0</v>
      </c>
      <c r="DB76" s="453">
        <f t="shared" si="39"/>
        <v>0</v>
      </c>
      <c r="DC76" s="244">
        <f t="shared" si="40"/>
        <v>0</v>
      </c>
    </row>
    <row r="77" spans="1:107">
      <c r="A77" s="17"/>
      <c r="B77" s="457">
        <v>551</v>
      </c>
      <c r="C77" s="260" t="s">
        <v>71</v>
      </c>
      <c r="D77" s="32">
        <f>建設係数!W77*D$123</f>
        <v>0</v>
      </c>
      <c r="E77" s="32">
        <f>建設係数!X77*E$123</f>
        <v>0</v>
      </c>
      <c r="F77" s="32">
        <f>建設係数!Y77*F$123</f>
        <v>0</v>
      </c>
      <c r="G77" s="32">
        <f>建設係数!Z77*G$123</f>
        <v>0</v>
      </c>
      <c r="H77" s="32">
        <f>建設係数!AA77*H$123</f>
        <v>0</v>
      </c>
      <c r="I77" s="32">
        <f>建設係数!AB77*I$123</f>
        <v>0</v>
      </c>
      <c r="J77" s="32">
        <f>建設係数!AC77*J$123</f>
        <v>0</v>
      </c>
      <c r="K77" s="32">
        <f>建設係数!AD77*K$123</f>
        <v>0</v>
      </c>
      <c r="L77" s="32">
        <f>建設係数!AE77*L$123</f>
        <v>0</v>
      </c>
      <c r="M77" s="32">
        <f>建設係数!AF77*M$123</f>
        <v>0</v>
      </c>
      <c r="N77" s="32">
        <f>建設係数!AG77*N$123</f>
        <v>0</v>
      </c>
      <c r="O77" s="32">
        <f>建設係数!AH77*O$123</f>
        <v>0</v>
      </c>
      <c r="P77" s="32">
        <f>建設係数!AI77*P$123</f>
        <v>0</v>
      </c>
      <c r="Q77" s="32">
        <f>建設係数!AJ77*Q$123</f>
        <v>0</v>
      </c>
      <c r="R77" s="32">
        <f>建設係数!AK77*R$123</f>
        <v>0</v>
      </c>
      <c r="S77" s="32">
        <f>建設係数!AL77*S$123</f>
        <v>0</v>
      </c>
      <c r="T77" s="32">
        <f>建設係数!AM77*T$123</f>
        <v>0</v>
      </c>
      <c r="U77" s="32">
        <f>建設係数!AN77*U$123</f>
        <v>0</v>
      </c>
      <c r="V77" s="32">
        <f>建設係数!AO77*V$123</f>
        <v>0</v>
      </c>
      <c r="W77" s="32">
        <f>建設係数!AP77*W$123</f>
        <v>0</v>
      </c>
      <c r="X77" s="32">
        <f>建設係数!AQ77*X$123</f>
        <v>0</v>
      </c>
      <c r="Y77" s="32">
        <f>建設係数!AR77*Y$123</f>
        <v>0</v>
      </c>
      <c r="Z77" s="32">
        <f>建設係数!AS77*Z$123</f>
        <v>0</v>
      </c>
      <c r="AA77" s="32">
        <f>建設係数!AT77*AA$123</f>
        <v>0</v>
      </c>
      <c r="AB77" s="32">
        <f>建設係数!AU77*AB$123</f>
        <v>0</v>
      </c>
      <c r="AC77" s="32">
        <f>建設係数!AV77*AC$123</f>
        <v>0</v>
      </c>
      <c r="AD77" s="32">
        <f>建設係数!AW77*AD$123</f>
        <v>0</v>
      </c>
      <c r="AE77" s="32">
        <f>建設係数!AX77*AE$123</f>
        <v>0</v>
      </c>
      <c r="AF77" s="32">
        <f>建設係数!AY77*AF$123</f>
        <v>0</v>
      </c>
      <c r="AG77" s="32">
        <f>建設係数!AZ77*AG$123</f>
        <v>0</v>
      </c>
      <c r="AH77" s="32">
        <f>建設係数!BA77*AH$123</f>
        <v>0</v>
      </c>
      <c r="AI77" s="32">
        <f>建設係数!BB77*AI$123</f>
        <v>0</v>
      </c>
      <c r="AJ77" s="32">
        <f>建設係数!BC77*AJ$123</f>
        <v>0</v>
      </c>
      <c r="AK77" s="32">
        <f>建設係数!BD77*AK$123</f>
        <v>0</v>
      </c>
      <c r="AL77" s="32">
        <f>建設係数!BE77*AL$123</f>
        <v>0</v>
      </c>
      <c r="AM77" s="32">
        <f>建設係数!BF77*AM$123</f>
        <v>0</v>
      </c>
      <c r="AN77" s="32">
        <f>建設係数!BG77*AN$123</f>
        <v>0</v>
      </c>
      <c r="AO77" s="32">
        <f>建設係数!BH77*AO$123</f>
        <v>0</v>
      </c>
      <c r="AP77" s="32">
        <f>建設係数!BI77*AP$123</f>
        <v>0</v>
      </c>
      <c r="AQ77" s="32">
        <f>建設係数!BJ77*AQ$123</f>
        <v>0</v>
      </c>
      <c r="AR77" s="32">
        <f>建設係数!BK77*AR$123</f>
        <v>0</v>
      </c>
      <c r="AS77" s="32">
        <f>建設係数!BL77*AS$123</f>
        <v>0</v>
      </c>
      <c r="AT77" s="32">
        <f>建設係数!BM77*AT$123</f>
        <v>0</v>
      </c>
      <c r="AU77" s="32">
        <f>建設係数!BN77*AU$123</f>
        <v>0</v>
      </c>
      <c r="AV77" s="32">
        <f>建設係数!BO77*AV$123</f>
        <v>0</v>
      </c>
      <c r="AW77" s="32">
        <f>建設係数!BP77*AW$123</f>
        <v>0</v>
      </c>
      <c r="AX77" s="32">
        <f>建設係数!BQ77*AX$123</f>
        <v>0</v>
      </c>
      <c r="AY77" s="32">
        <f>建設係数!BR77*AY$123</f>
        <v>0</v>
      </c>
      <c r="AZ77" s="32">
        <f>建設係数!BS77*AZ$123</f>
        <v>0</v>
      </c>
      <c r="BA77" s="32">
        <f>建設係数!BT77*BA$123</f>
        <v>0</v>
      </c>
      <c r="BB77" s="32">
        <f>建設係数!BU77*BB$123</f>
        <v>0</v>
      </c>
      <c r="BC77" s="32">
        <f>建設係数!BV77*BC$123</f>
        <v>0</v>
      </c>
      <c r="BD77" s="32">
        <f>建設係数!BW77*BD$123</f>
        <v>0</v>
      </c>
      <c r="BE77" s="32">
        <f>建設係数!BX77*BE$123</f>
        <v>0</v>
      </c>
      <c r="BF77" s="32">
        <f>建設係数!BY77*BF$123</f>
        <v>0</v>
      </c>
      <c r="BG77" s="32">
        <f>建設係数!BZ77*BG$123</f>
        <v>0</v>
      </c>
      <c r="BH77" s="32">
        <f>建設係数!CA77*BH$123</f>
        <v>0</v>
      </c>
      <c r="BI77" s="32">
        <f>建設係数!CB77*BI$123</f>
        <v>0</v>
      </c>
      <c r="BJ77" s="32">
        <f>建設係数!CC77*BJ$123</f>
        <v>0</v>
      </c>
      <c r="BK77" s="32">
        <f>建設係数!CD77*BK$123</f>
        <v>0</v>
      </c>
      <c r="BL77" s="32">
        <f>建設係数!CE77*BL$123</f>
        <v>0</v>
      </c>
      <c r="BM77" s="32">
        <f>建設係数!CF77*BM$123</f>
        <v>0</v>
      </c>
      <c r="BN77" s="32">
        <f>建設係数!CG77*BN$123</f>
        <v>0</v>
      </c>
      <c r="BO77" s="32">
        <f t="shared" si="33"/>
        <v>0</v>
      </c>
      <c r="BP77" s="35"/>
      <c r="BU77" s="17"/>
      <c r="BV77" s="241">
        <v>55</v>
      </c>
      <c r="BW77" s="164"/>
      <c r="CN77" s="30">
        <f t="shared" si="32"/>
        <v>72</v>
      </c>
      <c r="CO77" s="457">
        <v>551</v>
      </c>
      <c r="CP77" s="260" t="s">
        <v>71</v>
      </c>
      <c r="CQ77" s="451">
        <f>埼玉波及!V77</f>
        <v>0</v>
      </c>
      <c r="CR77" s="451">
        <f>埼玉波及!W77</f>
        <v>0</v>
      </c>
      <c r="CS77" s="451">
        <f>埼玉波及!X77</f>
        <v>0</v>
      </c>
      <c r="CT77" s="451">
        <f>埼玉波及!Y77</f>
        <v>0</v>
      </c>
      <c r="CU77" s="454">
        <f t="shared" si="34"/>
        <v>4.49E-5</v>
      </c>
      <c r="CV77" s="442"/>
      <c r="CW77" s="249">
        <v>72</v>
      </c>
      <c r="CX77" s="89">
        <f t="shared" si="35"/>
        <v>551</v>
      </c>
      <c r="CY77" s="476" t="str">
        <f t="shared" si="36"/>
        <v>不動産仲介及び賃貸</v>
      </c>
      <c r="CZ77" s="453">
        <f t="shared" si="37"/>
        <v>0</v>
      </c>
      <c r="DA77" s="453">
        <f t="shared" si="38"/>
        <v>0</v>
      </c>
      <c r="DB77" s="453">
        <f t="shared" si="39"/>
        <v>0</v>
      </c>
      <c r="DC77" s="244">
        <f t="shared" si="40"/>
        <v>0</v>
      </c>
    </row>
    <row r="78" spans="1:107">
      <c r="A78" s="17"/>
      <c r="B78" s="457">
        <v>552</v>
      </c>
      <c r="C78" s="260" t="s">
        <v>72</v>
      </c>
      <c r="D78" s="32">
        <f>建設係数!W78*D$123</f>
        <v>0</v>
      </c>
      <c r="E78" s="32">
        <f>建設係数!X78*E$123</f>
        <v>0</v>
      </c>
      <c r="F78" s="32">
        <f>建設係数!Y78*F$123</f>
        <v>0</v>
      </c>
      <c r="G78" s="32">
        <f>建設係数!Z78*G$123</f>
        <v>0</v>
      </c>
      <c r="H78" s="32">
        <f>建設係数!AA78*H$123</f>
        <v>0</v>
      </c>
      <c r="I78" s="32">
        <f>建設係数!AB78*I$123</f>
        <v>0</v>
      </c>
      <c r="J78" s="32">
        <f>建設係数!AC78*J$123</f>
        <v>0</v>
      </c>
      <c r="K78" s="32">
        <f>建設係数!AD78*K$123</f>
        <v>0</v>
      </c>
      <c r="L78" s="32">
        <f>建設係数!AE78*L$123</f>
        <v>0</v>
      </c>
      <c r="M78" s="32">
        <f>建設係数!AF78*M$123</f>
        <v>0</v>
      </c>
      <c r="N78" s="32">
        <f>建設係数!AG78*N$123</f>
        <v>0</v>
      </c>
      <c r="O78" s="32">
        <f>建設係数!AH78*O$123</f>
        <v>0</v>
      </c>
      <c r="P78" s="32">
        <f>建設係数!AI78*P$123</f>
        <v>0</v>
      </c>
      <c r="Q78" s="32">
        <f>建設係数!AJ78*Q$123</f>
        <v>0</v>
      </c>
      <c r="R78" s="32">
        <f>建設係数!AK78*R$123</f>
        <v>0</v>
      </c>
      <c r="S78" s="32">
        <f>建設係数!AL78*S$123</f>
        <v>0</v>
      </c>
      <c r="T78" s="32">
        <f>建設係数!AM78*T$123</f>
        <v>0</v>
      </c>
      <c r="U78" s="32">
        <f>建設係数!AN78*U$123</f>
        <v>0</v>
      </c>
      <c r="V78" s="32">
        <f>建設係数!AO78*V$123</f>
        <v>0</v>
      </c>
      <c r="W78" s="32">
        <f>建設係数!AP78*W$123</f>
        <v>0</v>
      </c>
      <c r="X78" s="32">
        <f>建設係数!AQ78*X$123</f>
        <v>0</v>
      </c>
      <c r="Y78" s="32">
        <f>建設係数!AR78*Y$123</f>
        <v>0</v>
      </c>
      <c r="Z78" s="32">
        <f>建設係数!AS78*Z$123</f>
        <v>0</v>
      </c>
      <c r="AA78" s="32">
        <f>建設係数!AT78*AA$123</f>
        <v>0</v>
      </c>
      <c r="AB78" s="32">
        <f>建設係数!AU78*AB$123</f>
        <v>0</v>
      </c>
      <c r="AC78" s="32">
        <f>建設係数!AV78*AC$123</f>
        <v>0</v>
      </c>
      <c r="AD78" s="32">
        <f>建設係数!AW78*AD$123</f>
        <v>0</v>
      </c>
      <c r="AE78" s="32">
        <f>建設係数!AX78*AE$123</f>
        <v>0</v>
      </c>
      <c r="AF78" s="32">
        <f>建設係数!AY78*AF$123</f>
        <v>0</v>
      </c>
      <c r="AG78" s="32">
        <f>建設係数!AZ78*AG$123</f>
        <v>0</v>
      </c>
      <c r="AH78" s="32">
        <f>建設係数!BA78*AH$123</f>
        <v>0</v>
      </c>
      <c r="AI78" s="32">
        <f>建設係数!BB78*AI$123</f>
        <v>0</v>
      </c>
      <c r="AJ78" s="32">
        <f>建設係数!BC78*AJ$123</f>
        <v>0</v>
      </c>
      <c r="AK78" s="32">
        <f>建設係数!BD78*AK$123</f>
        <v>0</v>
      </c>
      <c r="AL78" s="32">
        <f>建設係数!BE78*AL$123</f>
        <v>0</v>
      </c>
      <c r="AM78" s="32">
        <f>建設係数!BF78*AM$123</f>
        <v>0</v>
      </c>
      <c r="AN78" s="32">
        <f>建設係数!BG78*AN$123</f>
        <v>0</v>
      </c>
      <c r="AO78" s="32">
        <f>建設係数!BH78*AO$123</f>
        <v>0</v>
      </c>
      <c r="AP78" s="32">
        <f>建設係数!BI78*AP$123</f>
        <v>0</v>
      </c>
      <c r="AQ78" s="32">
        <f>建設係数!BJ78*AQ$123</f>
        <v>0</v>
      </c>
      <c r="AR78" s="32">
        <f>建設係数!BK78*AR$123</f>
        <v>0</v>
      </c>
      <c r="AS78" s="32">
        <f>建設係数!BL78*AS$123</f>
        <v>0</v>
      </c>
      <c r="AT78" s="32">
        <f>建設係数!BM78*AT$123</f>
        <v>0</v>
      </c>
      <c r="AU78" s="32">
        <f>建設係数!BN78*AU$123</f>
        <v>0</v>
      </c>
      <c r="AV78" s="32">
        <f>建設係数!BO78*AV$123</f>
        <v>0</v>
      </c>
      <c r="AW78" s="32">
        <f>建設係数!BP78*AW$123</f>
        <v>0</v>
      </c>
      <c r="AX78" s="32">
        <f>建設係数!BQ78*AX$123</f>
        <v>0</v>
      </c>
      <c r="AY78" s="32">
        <f>建設係数!BR78*AY$123</f>
        <v>0</v>
      </c>
      <c r="AZ78" s="32">
        <f>建設係数!BS78*AZ$123</f>
        <v>0</v>
      </c>
      <c r="BA78" s="32">
        <f>建設係数!BT78*BA$123</f>
        <v>0</v>
      </c>
      <c r="BB78" s="32">
        <f>建設係数!BU78*BB$123</f>
        <v>0</v>
      </c>
      <c r="BC78" s="32">
        <f>建設係数!BV78*BC$123</f>
        <v>0</v>
      </c>
      <c r="BD78" s="32">
        <f>建設係数!BW78*BD$123</f>
        <v>0</v>
      </c>
      <c r="BE78" s="32">
        <f>建設係数!BX78*BE$123</f>
        <v>0</v>
      </c>
      <c r="BF78" s="32">
        <f>建設係数!BY78*BF$123</f>
        <v>0</v>
      </c>
      <c r="BG78" s="32">
        <f>建設係数!BZ78*BG$123</f>
        <v>0</v>
      </c>
      <c r="BH78" s="32">
        <f>建設係数!CA78*BH$123</f>
        <v>0</v>
      </c>
      <c r="BI78" s="32">
        <f>建設係数!CB78*BI$123</f>
        <v>0</v>
      </c>
      <c r="BJ78" s="32">
        <f>建設係数!CC78*BJ$123</f>
        <v>0</v>
      </c>
      <c r="BK78" s="32">
        <f>建設係数!CD78*BK$123</f>
        <v>0</v>
      </c>
      <c r="BL78" s="32">
        <f>建設係数!CE78*BL$123</f>
        <v>0</v>
      </c>
      <c r="BM78" s="32">
        <f>建設係数!CF78*BM$123</f>
        <v>0</v>
      </c>
      <c r="BN78" s="32">
        <f>建設係数!CG78*BN$123</f>
        <v>0</v>
      </c>
      <c r="BO78" s="32">
        <f t="shared" si="33"/>
        <v>0</v>
      </c>
      <c r="BP78" s="35"/>
      <c r="BU78" s="17"/>
      <c r="BV78" s="241">
        <v>55</v>
      </c>
      <c r="BW78" s="164"/>
      <c r="CN78" s="30">
        <f t="shared" si="32"/>
        <v>73</v>
      </c>
      <c r="CO78" s="457">
        <v>552</v>
      </c>
      <c r="CP78" s="260" t="s">
        <v>72</v>
      </c>
      <c r="CQ78" s="451">
        <f>埼玉波及!V78</f>
        <v>0</v>
      </c>
      <c r="CR78" s="451">
        <f>埼玉波及!W78</f>
        <v>0</v>
      </c>
      <c r="CS78" s="451">
        <f>埼玉波及!X78</f>
        <v>0</v>
      </c>
      <c r="CT78" s="451">
        <f>埼玉波及!Y78</f>
        <v>0</v>
      </c>
      <c r="CU78" s="454">
        <f t="shared" si="34"/>
        <v>4.4799999999999998E-5</v>
      </c>
      <c r="CV78" s="442"/>
      <c r="CW78" s="249">
        <v>73</v>
      </c>
      <c r="CX78" s="89">
        <f t="shared" si="35"/>
        <v>552</v>
      </c>
      <c r="CY78" s="476" t="str">
        <f t="shared" si="36"/>
        <v>住宅賃貸料</v>
      </c>
      <c r="CZ78" s="453">
        <f t="shared" si="37"/>
        <v>0</v>
      </c>
      <c r="DA78" s="453">
        <f t="shared" si="38"/>
        <v>0</v>
      </c>
      <c r="DB78" s="453">
        <f t="shared" si="39"/>
        <v>0</v>
      </c>
      <c r="DC78" s="244">
        <f t="shared" si="40"/>
        <v>0</v>
      </c>
    </row>
    <row r="79" spans="1:107">
      <c r="A79" s="17"/>
      <c r="B79" s="457">
        <v>553</v>
      </c>
      <c r="C79" s="260" t="s">
        <v>73</v>
      </c>
      <c r="D79" s="32">
        <f>建設係数!W79*D$123</f>
        <v>0</v>
      </c>
      <c r="E79" s="32">
        <f>建設係数!X79*E$123</f>
        <v>0</v>
      </c>
      <c r="F79" s="32">
        <f>建設係数!Y79*F$123</f>
        <v>0</v>
      </c>
      <c r="G79" s="32">
        <f>建設係数!Z79*G$123</f>
        <v>0</v>
      </c>
      <c r="H79" s="32">
        <f>建設係数!AA79*H$123</f>
        <v>0</v>
      </c>
      <c r="I79" s="32">
        <f>建設係数!AB79*I$123</f>
        <v>0</v>
      </c>
      <c r="J79" s="32">
        <f>建設係数!AC79*J$123</f>
        <v>0</v>
      </c>
      <c r="K79" s="32">
        <f>建設係数!AD79*K$123</f>
        <v>0</v>
      </c>
      <c r="L79" s="32">
        <f>建設係数!AE79*L$123</f>
        <v>0</v>
      </c>
      <c r="M79" s="32">
        <f>建設係数!AF79*M$123</f>
        <v>0</v>
      </c>
      <c r="N79" s="32">
        <f>建設係数!AG79*N$123</f>
        <v>0</v>
      </c>
      <c r="O79" s="32">
        <f>建設係数!AH79*O$123</f>
        <v>0</v>
      </c>
      <c r="P79" s="32">
        <f>建設係数!AI79*P$123</f>
        <v>0</v>
      </c>
      <c r="Q79" s="32">
        <f>建設係数!AJ79*Q$123</f>
        <v>0</v>
      </c>
      <c r="R79" s="32">
        <f>建設係数!AK79*R$123</f>
        <v>0</v>
      </c>
      <c r="S79" s="32">
        <f>建設係数!AL79*S$123</f>
        <v>0</v>
      </c>
      <c r="T79" s="32">
        <f>建設係数!AM79*T$123</f>
        <v>0</v>
      </c>
      <c r="U79" s="32">
        <f>建設係数!AN79*U$123</f>
        <v>0</v>
      </c>
      <c r="V79" s="32">
        <f>建設係数!AO79*V$123</f>
        <v>0</v>
      </c>
      <c r="W79" s="32">
        <f>建設係数!AP79*W$123</f>
        <v>0</v>
      </c>
      <c r="X79" s="32">
        <f>建設係数!AQ79*X$123</f>
        <v>0</v>
      </c>
      <c r="Y79" s="32">
        <f>建設係数!AR79*Y$123</f>
        <v>0</v>
      </c>
      <c r="Z79" s="32">
        <f>建設係数!AS79*Z$123</f>
        <v>0</v>
      </c>
      <c r="AA79" s="32">
        <f>建設係数!AT79*AA$123</f>
        <v>0</v>
      </c>
      <c r="AB79" s="32">
        <f>建設係数!AU79*AB$123</f>
        <v>0</v>
      </c>
      <c r="AC79" s="32">
        <f>建設係数!AV79*AC$123</f>
        <v>0</v>
      </c>
      <c r="AD79" s="32">
        <f>建設係数!AW79*AD$123</f>
        <v>0</v>
      </c>
      <c r="AE79" s="32">
        <f>建設係数!AX79*AE$123</f>
        <v>0</v>
      </c>
      <c r="AF79" s="32">
        <f>建設係数!AY79*AF$123</f>
        <v>0</v>
      </c>
      <c r="AG79" s="32">
        <f>建設係数!AZ79*AG$123</f>
        <v>0</v>
      </c>
      <c r="AH79" s="32">
        <f>建設係数!BA79*AH$123</f>
        <v>0</v>
      </c>
      <c r="AI79" s="32">
        <f>建設係数!BB79*AI$123</f>
        <v>0</v>
      </c>
      <c r="AJ79" s="32">
        <f>建設係数!BC79*AJ$123</f>
        <v>0</v>
      </c>
      <c r="AK79" s="32">
        <f>建設係数!BD79*AK$123</f>
        <v>0</v>
      </c>
      <c r="AL79" s="32">
        <f>建設係数!BE79*AL$123</f>
        <v>0</v>
      </c>
      <c r="AM79" s="32">
        <f>建設係数!BF79*AM$123</f>
        <v>0</v>
      </c>
      <c r="AN79" s="32">
        <f>建設係数!BG79*AN$123</f>
        <v>0</v>
      </c>
      <c r="AO79" s="32">
        <f>建設係数!BH79*AO$123</f>
        <v>0</v>
      </c>
      <c r="AP79" s="32">
        <f>建設係数!BI79*AP$123</f>
        <v>0</v>
      </c>
      <c r="AQ79" s="32">
        <f>建設係数!BJ79*AQ$123</f>
        <v>0</v>
      </c>
      <c r="AR79" s="32">
        <f>建設係数!BK79*AR$123</f>
        <v>0</v>
      </c>
      <c r="AS79" s="32">
        <f>建設係数!BL79*AS$123</f>
        <v>0</v>
      </c>
      <c r="AT79" s="32">
        <f>建設係数!BM79*AT$123</f>
        <v>0</v>
      </c>
      <c r="AU79" s="32">
        <f>建設係数!BN79*AU$123</f>
        <v>0</v>
      </c>
      <c r="AV79" s="32">
        <f>建設係数!BO79*AV$123</f>
        <v>0</v>
      </c>
      <c r="AW79" s="32">
        <f>建設係数!BP79*AW$123</f>
        <v>0</v>
      </c>
      <c r="AX79" s="32">
        <f>建設係数!BQ79*AX$123</f>
        <v>0</v>
      </c>
      <c r="AY79" s="32">
        <f>建設係数!BR79*AY$123</f>
        <v>0</v>
      </c>
      <c r="AZ79" s="32">
        <f>建設係数!BS79*AZ$123</f>
        <v>0</v>
      </c>
      <c r="BA79" s="32">
        <f>建設係数!BT79*BA$123</f>
        <v>0</v>
      </c>
      <c r="BB79" s="32">
        <f>建設係数!BU79*BB$123</f>
        <v>0</v>
      </c>
      <c r="BC79" s="32">
        <f>建設係数!BV79*BC$123</f>
        <v>0</v>
      </c>
      <c r="BD79" s="32">
        <f>建設係数!BW79*BD$123</f>
        <v>0</v>
      </c>
      <c r="BE79" s="32">
        <f>建設係数!BX79*BE$123</f>
        <v>0</v>
      </c>
      <c r="BF79" s="32">
        <f>建設係数!BY79*BF$123</f>
        <v>0</v>
      </c>
      <c r="BG79" s="32">
        <f>建設係数!BZ79*BG$123</f>
        <v>0</v>
      </c>
      <c r="BH79" s="32">
        <f>建設係数!CA79*BH$123</f>
        <v>0</v>
      </c>
      <c r="BI79" s="32">
        <f>建設係数!CB79*BI$123</f>
        <v>0</v>
      </c>
      <c r="BJ79" s="32">
        <f>建設係数!CC79*BJ$123</f>
        <v>0</v>
      </c>
      <c r="BK79" s="32">
        <f>建設係数!CD79*BK$123</f>
        <v>0</v>
      </c>
      <c r="BL79" s="32">
        <f>建設係数!CE79*BL$123</f>
        <v>0</v>
      </c>
      <c r="BM79" s="32">
        <f>建設係数!CF79*BM$123</f>
        <v>0</v>
      </c>
      <c r="BN79" s="32">
        <f>建設係数!CG79*BN$123</f>
        <v>0</v>
      </c>
      <c r="BO79" s="32">
        <f t="shared" si="33"/>
        <v>0</v>
      </c>
      <c r="BP79" s="35"/>
      <c r="BU79" s="17"/>
      <c r="BV79" s="241">
        <v>70</v>
      </c>
      <c r="BW79" s="164"/>
      <c r="CN79" s="30">
        <f t="shared" si="32"/>
        <v>74</v>
      </c>
      <c r="CO79" s="457">
        <v>571</v>
      </c>
      <c r="CP79" s="260" t="s">
        <v>74</v>
      </c>
      <c r="CQ79" s="451">
        <f>埼玉波及!V80</f>
        <v>0</v>
      </c>
      <c r="CR79" s="451">
        <f>埼玉波及!W80</f>
        <v>0</v>
      </c>
      <c r="CS79" s="451">
        <f>埼玉波及!X80</f>
        <v>0</v>
      </c>
      <c r="CT79" s="451">
        <f>埼玉波及!Y80</f>
        <v>0</v>
      </c>
      <c r="CU79" s="454">
        <f t="shared" si="34"/>
        <v>4.2899999999999999E-5</v>
      </c>
      <c r="CV79" s="442"/>
      <c r="CW79" s="249">
        <v>74</v>
      </c>
      <c r="CX79" s="89">
        <f t="shared" si="35"/>
        <v>571</v>
      </c>
      <c r="CY79" s="476" t="str">
        <f t="shared" si="36"/>
        <v>鉄道輸送</v>
      </c>
      <c r="CZ79" s="453">
        <f t="shared" si="37"/>
        <v>0</v>
      </c>
      <c r="DA79" s="453">
        <f t="shared" si="38"/>
        <v>0</v>
      </c>
      <c r="DB79" s="453">
        <f t="shared" si="39"/>
        <v>0</v>
      </c>
      <c r="DC79" s="244">
        <f t="shared" si="40"/>
        <v>0</v>
      </c>
    </row>
    <row r="80" spans="1:107">
      <c r="A80" s="17"/>
      <c r="B80" s="457">
        <v>571</v>
      </c>
      <c r="C80" s="260" t="s">
        <v>74</v>
      </c>
      <c r="D80" s="32">
        <f>建設係数!W80*D$123</f>
        <v>0</v>
      </c>
      <c r="E80" s="32">
        <f>建設係数!X80*E$123</f>
        <v>0</v>
      </c>
      <c r="F80" s="32">
        <f>建設係数!Y80*F$123</f>
        <v>0</v>
      </c>
      <c r="G80" s="32">
        <f>建設係数!Z80*G$123</f>
        <v>0</v>
      </c>
      <c r="H80" s="32">
        <f>建設係数!AA80*H$123</f>
        <v>0</v>
      </c>
      <c r="I80" s="32">
        <f>建設係数!AB80*I$123</f>
        <v>0</v>
      </c>
      <c r="J80" s="32">
        <f>建設係数!AC80*J$123</f>
        <v>0</v>
      </c>
      <c r="K80" s="32">
        <f>建設係数!AD80*K$123</f>
        <v>0</v>
      </c>
      <c r="L80" s="32">
        <f>建設係数!AE80*L$123</f>
        <v>0</v>
      </c>
      <c r="M80" s="32">
        <f>建設係数!AF80*M$123</f>
        <v>0</v>
      </c>
      <c r="N80" s="32">
        <f>建設係数!AG80*N$123</f>
        <v>0</v>
      </c>
      <c r="O80" s="32">
        <f>建設係数!AH80*O$123</f>
        <v>0</v>
      </c>
      <c r="P80" s="32">
        <f>建設係数!AI80*P$123</f>
        <v>0</v>
      </c>
      <c r="Q80" s="32">
        <f>建設係数!AJ80*Q$123</f>
        <v>0</v>
      </c>
      <c r="R80" s="32">
        <f>建設係数!AK80*R$123</f>
        <v>0</v>
      </c>
      <c r="S80" s="32">
        <f>建設係数!AL80*S$123</f>
        <v>0</v>
      </c>
      <c r="T80" s="32">
        <f>建設係数!AM80*T$123</f>
        <v>0</v>
      </c>
      <c r="U80" s="32">
        <f>建設係数!AN80*U$123</f>
        <v>0</v>
      </c>
      <c r="V80" s="32">
        <f>建設係数!AO80*V$123</f>
        <v>0</v>
      </c>
      <c r="W80" s="32">
        <f>建設係数!AP80*W$123</f>
        <v>0</v>
      </c>
      <c r="X80" s="32">
        <f>建設係数!AQ80*X$123</f>
        <v>0</v>
      </c>
      <c r="Y80" s="32">
        <f>建設係数!AR80*Y$123</f>
        <v>0</v>
      </c>
      <c r="Z80" s="32">
        <f>建設係数!AS80*Z$123</f>
        <v>0</v>
      </c>
      <c r="AA80" s="32">
        <f>建設係数!AT80*AA$123</f>
        <v>0</v>
      </c>
      <c r="AB80" s="32">
        <f>建設係数!AU80*AB$123</f>
        <v>0</v>
      </c>
      <c r="AC80" s="32">
        <f>建設係数!AV80*AC$123</f>
        <v>0</v>
      </c>
      <c r="AD80" s="32">
        <f>建設係数!AW80*AD$123</f>
        <v>0</v>
      </c>
      <c r="AE80" s="32">
        <f>建設係数!AX80*AE$123</f>
        <v>0</v>
      </c>
      <c r="AF80" s="32">
        <f>建設係数!AY80*AF$123</f>
        <v>0</v>
      </c>
      <c r="AG80" s="32">
        <f>建設係数!AZ80*AG$123</f>
        <v>0</v>
      </c>
      <c r="AH80" s="32">
        <f>建設係数!BA80*AH$123</f>
        <v>0</v>
      </c>
      <c r="AI80" s="32">
        <f>建設係数!BB80*AI$123</f>
        <v>0</v>
      </c>
      <c r="AJ80" s="32">
        <f>建設係数!BC80*AJ$123</f>
        <v>0</v>
      </c>
      <c r="AK80" s="32">
        <f>建設係数!BD80*AK$123</f>
        <v>0</v>
      </c>
      <c r="AL80" s="32">
        <f>建設係数!BE80*AL$123</f>
        <v>0</v>
      </c>
      <c r="AM80" s="32">
        <f>建設係数!BF80*AM$123</f>
        <v>0</v>
      </c>
      <c r="AN80" s="32">
        <f>建設係数!BG80*AN$123</f>
        <v>0</v>
      </c>
      <c r="AO80" s="32">
        <f>建設係数!BH80*AO$123</f>
        <v>0</v>
      </c>
      <c r="AP80" s="32">
        <f>建設係数!BI80*AP$123</f>
        <v>0</v>
      </c>
      <c r="AQ80" s="32">
        <f>建設係数!BJ80*AQ$123</f>
        <v>0</v>
      </c>
      <c r="AR80" s="32">
        <f>建設係数!BK80*AR$123</f>
        <v>0</v>
      </c>
      <c r="AS80" s="32">
        <f>建設係数!BL80*AS$123</f>
        <v>0</v>
      </c>
      <c r="AT80" s="32">
        <f>建設係数!BM80*AT$123</f>
        <v>0</v>
      </c>
      <c r="AU80" s="32">
        <f>建設係数!BN80*AU$123</f>
        <v>0</v>
      </c>
      <c r="AV80" s="32">
        <f>建設係数!BO80*AV$123</f>
        <v>0</v>
      </c>
      <c r="AW80" s="32">
        <f>建設係数!BP80*AW$123</f>
        <v>0</v>
      </c>
      <c r="AX80" s="32">
        <f>建設係数!BQ80*AX$123</f>
        <v>0</v>
      </c>
      <c r="AY80" s="32">
        <f>建設係数!BR80*AY$123</f>
        <v>0</v>
      </c>
      <c r="AZ80" s="32">
        <f>建設係数!BS80*AZ$123</f>
        <v>0</v>
      </c>
      <c r="BA80" s="32">
        <f>建設係数!BT80*BA$123</f>
        <v>0</v>
      </c>
      <c r="BB80" s="32">
        <f>建設係数!BU80*BB$123</f>
        <v>0</v>
      </c>
      <c r="BC80" s="32">
        <f>建設係数!BV80*BC$123</f>
        <v>0</v>
      </c>
      <c r="BD80" s="32">
        <f>建設係数!BW80*BD$123</f>
        <v>0</v>
      </c>
      <c r="BE80" s="32">
        <f>建設係数!BX80*BE$123</f>
        <v>0</v>
      </c>
      <c r="BF80" s="32">
        <f>建設係数!BY80*BF$123</f>
        <v>0</v>
      </c>
      <c r="BG80" s="32">
        <f>建設係数!BZ80*BG$123</f>
        <v>0</v>
      </c>
      <c r="BH80" s="32">
        <f>建設係数!CA80*BH$123</f>
        <v>0</v>
      </c>
      <c r="BI80" s="32">
        <f>建設係数!CB80*BI$123</f>
        <v>0</v>
      </c>
      <c r="BJ80" s="32">
        <f>建設係数!CC80*BJ$123</f>
        <v>0</v>
      </c>
      <c r="BK80" s="32">
        <f>建設係数!CD80*BK$123</f>
        <v>0</v>
      </c>
      <c r="BL80" s="32">
        <f>建設係数!CE80*BL$123</f>
        <v>0</v>
      </c>
      <c r="BM80" s="32">
        <f>建設係数!CF80*BM$123</f>
        <v>0</v>
      </c>
      <c r="BN80" s="32">
        <f>建設係数!CG80*BN$123</f>
        <v>0</v>
      </c>
      <c r="BO80" s="32">
        <f t="shared" si="33"/>
        <v>0</v>
      </c>
      <c r="BP80" s="35"/>
      <c r="BU80" s="17"/>
      <c r="BV80" s="241">
        <v>57</v>
      </c>
      <c r="BW80" s="164"/>
      <c r="CN80" s="30">
        <f t="shared" si="32"/>
        <v>75</v>
      </c>
      <c r="CO80" s="457">
        <v>572</v>
      </c>
      <c r="CP80" s="260" t="s">
        <v>75</v>
      </c>
      <c r="CQ80" s="451">
        <f>埼玉波及!V81</f>
        <v>0</v>
      </c>
      <c r="CR80" s="451">
        <f>埼玉波及!W81</f>
        <v>0</v>
      </c>
      <c r="CS80" s="451">
        <f>埼玉波及!X81</f>
        <v>0</v>
      </c>
      <c r="CT80" s="451">
        <f>埼玉波及!Y81</f>
        <v>0</v>
      </c>
      <c r="CU80" s="454">
        <f t="shared" si="34"/>
        <v>4.2799999999999997E-5</v>
      </c>
      <c r="CV80" s="442"/>
      <c r="CW80" s="249">
        <v>75</v>
      </c>
      <c r="CX80" s="89">
        <f t="shared" si="35"/>
        <v>572</v>
      </c>
      <c r="CY80" s="476" t="str">
        <f t="shared" si="36"/>
        <v>道路輸送（自家輸送を除く。）</v>
      </c>
      <c r="CZ80" s="453">
        <f t="shared" si="37"/>
        <v>0</v>
      </c>
      <c r="DA80" s="453">
        <f t="shared" si="38"/>
        <v>0</v>
      </c>
      <c r="DB80" s="453">
        <f t="shared" si="39"/>
        <v>0</v>
      </c>
      <c r="DC80" s="244">
        <f t="shared" si="40"/>
        <v>0</v>
      </c>
    </row>
    <row r="81" spans="1:114">
      <c r="A81" s="17"/>
      <c r="B81" s="457">
        <v>572</v>
      </c>
      <c r="C81" s="260" t="s">
        <v>75</v>
      </c>
      <c r="D81" s="32">
        <f>建設係数!W81*D$123</f>
        <v>0</v>
      </c>
      <c r="E81" s="32">
        <f>建設係数!X81*E$123</f>
        <v>0</v>
      </c>
      <c r="F81" s="32">
        <f>建設係数!Y81*F$123</f>
        <v>0</v>
      </c>
      <c r="G81" s="32">
        <f>建設係数!Z81*G$123</f>
        <v>0</v>
      </c>
      <c r="H81" s="32">
        <f>建設係数!AA81*H$123</f>
        <v>0</v>
      </c>
      <c r="I81" s="32">
        <f>建設係数!AB81*I$123</f>
        <v>0</v>
      </c>
      <c r="J81" s="32">
        <f>建設係数!AC81*J$123</f>
        <v>0</v>
      </c>
      <c r="K81" s="32">
        <f>建設係数!AD81*K$123</f>
        <v>0</v>
      </c>
      <c r="L81" s="32">
        <f>建設係数!AE81*L$123</f>
        <v>0</v>
      </c>
      <c r="M81" s="32">
        <f>建設係数!AF81*M$123</f>
        <v>0</v>
      </c>
      <c r="N81" s="32">
        <f>建設係数!AG81*N$123</f>
        <v>0</v>
      </c>
      <c r="O81" s="32">
        <f>建設係数!AH81*O$123</f>
        <v>0</v>
      </c>
      <c r="P81" s="32">
        <f>建設係数!AI81*P$123</f>
        <v>0</v>
      </c>
      <c r="Q81" s="32">
        <f>建設係数!AJ81*Q$123</f>
        <v>0</v>
      </c>
      <c r="R81" s="32">
        <f>建設係数!AK81*R$123</f>
        <v>0</v>
      </c>
      <c r="S81" s="32">
        <f>建設係数!AL81*S$123</f>
        <v>0</v>
      </c>
      <c r="T81" s="32">
        <f>建設係数!AM81*T$123</f>
        <v>0</v>
      </c>
      <c r="U81" s="32">
        <f>建設係数!AN81*U$123</f>
        <v>0</v>
      </c>
      <c r="V81" s="32">
        <f>建設係数!AO81*V$123</f>
        <v>0</v>
      </c>
      <c r="W81" s="32">
        <f>建設係数!AP81*W$123</f>
        <v>0</v>
      </c>
      <c r="X81" s="32">
        <f>建設係数!AQ81*X$123</f>
        <v>0</v>
      </c>
      <c r="Y81" s="32">
        <f>建設係数!AR81*Y$123</f>
        <v>0</v>
      </c>
      <c r="Z81" s="32">
        <f>建設係数!AS81*Z$123</f>
        <v>0</v>
      </c>
      <c r="AA81" s="32">
        <f>建設係数!AT81*AA$123</f>
        <v>0</v>
      </c>
      <c r="AB81" s="32">
        <f>建設係数!AU81*AB$123</f>
        <v>0</v>
      </c>
      <c r="AC81" s="32">
        <f>建設係数!AV81*AC$123</f>
        <v>0</v>
      </c>
      <c r="AD81" s="32">
        <f>建設係数!AW81*AD$123</f>
        <v>0</v>
      </c>
      <c r="AE81" s="32">
        <f>建設係数!AX81*AE$123</f>
        <v>0</v>
      </c>
      <c r="AF81" s="32">
        <f>建設係数!AY81*AF$123</f>
        <v>0</v>
      </c>
      <c r="AG81" s="32">
        <f>建設係数!AZ81*AG$123</f>
        <v>0</v>
      </c>
      <c r="AH81" s="32">
        <f>建設係数!BA81*AH$123</f>
        <v>0</v>
      </c>
      <c r="AI81" s="32">
        <f>建設係数!BB81*AI$123</f>
        <v>0</v>
      </c>
      <c r="AJ81" s="32">
        <f>建設係数!BC81*AJ$123</f>
        <v>0</v>
      </c>
      <c r="AK81" s="32">
        <f>建設係数!BD81*AK$123</f>
        <v>0</v>
      </c>
      <c r="AL81" s="32">
        <f>建設係数!BE81*AL$123</f>
        <v>0</v>
      </c>
      <c r="AM81" s="32">
        <f>建設係数!BF81*AM$123</f>
        <v>0</v>
      </c>
      <c r="AN81" s="32">
        <f>建設係数!BG81*AN$123</f>
        <v>0</v>
      </c>
      <c r="AO81" s="32">
        <f>建設係数!BH81*AO$123</f>
        <v>0</v>
      </c>
      <c r="AP81" s="32">
        <f>建設係数!BI81*AP$123</f>
        <v>0</v>
      </c>
      <c r="AQ81" s="32">
        <f>建設係数!BJ81*AQ$123</f>
        <v>0</v>
      </c>
      <c r="AR81" s="32">
        <f>建設係数!BK81*AR$123</f>
        <v>0</v>
      </c>
      <c r="AS81" s="32">
        <f>建設係数!BL81*AS$123</f>
        <v>0</v>
      </c>
      <c r="AT81" s="32">
        <f>建設係数!BM81*AT$123</f>
        <v>0</v>
      </c>
      <c r="AU81" s="32">
        <f>建設係数!BN81*AU$123</f>
        <v>0</v>
      </c>
      <c r="AV81" s="32">
        <f>建設係数!BO81*AV$123</f>
        <v>0</v>
      </c>
      <c r="AW81" s="32">
        <f>建設係数!BP81*AW$123</f>
        <v>0</v>
      </c>
      <c r="AX81" s="32">
        <f>建設係数!BQ81*AX$123</f>
        <v>0</v>
      </c>
      <c r="AY81" s="32">
        <f>建設係数!BR81*AY$123</f>
        <v>0</v>
      </c>
      <c r="AZ81" s="32">
        <f>建設係数!BS81*AZ$123</f>
        <v>0</v>
      </c>
      <c r="BA81" s="32">
        <f>建設係数!BT81*BA$123</f>
        <v>0</v>
      </c>
      <c r="BB81" s="32">
        <f>建設係数!BU81*BB$123</f>
        <v>0</v>
      </c>
      <c r="BC81" s="32">
        <f>建設係数!BV81*BC$123</f>
        <v>0</v>
      </c>
      <c r="BD81" s="32">
        <f>建設係数!BW81*BD$123</f>
        <v>0</v>
      </c>
      <c r="BE81" s="32">
        <f>建設係数!BX81*BE$123</f>
        <v>0</v>
      </c>
      <c r="BF81" s="32">
        <f>建設係数!BY81*BF$123</f>
        <v>0</v>
      </c>
      <c r="BG81" s="32">
        <f>建設係数!BZ81*BG$123</f>
        <v>0</v>
      </c>
      <c r="BH81" s="32">
        <f>建設係数!CA81*BH$123</f>
        <v>0</v>
      </c>
      <c r="BI81" s="32">
        <f>建設係数!CB81*BI$123</f>
        <v>0</v>
      </c>
      <c r="BJ81" s="32">
        <f>建設係数!CC81*BJ$123</f>
        <v>0</v>
      </c>
      <c r="BK81" s="32">
        <f>建設係数!CD81*BK$123</f>
        <v>0</v>
      </c>
      <c r="BL81" s="32">
        <f>建設係数!CE81*BL$123</f>
        <v>0</v>
      </c>
      <c r="BM81" s="32">
        <f>建設係数!CF81*BM$123</f>
        <v>0</v>
      </c>
      <c r="BN81" s="32">
        <f>建設係数!CG81*BN$123</f>
        <v>0</v>
      </c>
      <c r="BO81" s="32">
        <f t="shared" si="33"/>
        <v>0</v>
      </c>
      <c r="BP81" s="35"/>
      <c r="BU81" s="17"/>
      <c r="BV81" s="241">
        <v>57</v>
      </c>
      <c r="BW81" s="164"/>
      <c r="CN81" s="30">
        <f t="shared" si="32"/>
        <v>76</v>
      </c>
      <c r="CO81" s="457">
        <v>574</v>
      </c>
      <c r="CP81" s="260" t="s">
        <v>77</v>
      </c>
      <c r="CQ81" s="451">
        <f>埼玉波及!V83</f>
        <v>0</v>
      </c>
      <c r="CR81" s="451">
        <f>埼玉波及!W83</f>
        <v>0</v>
      </c>
      <c r="CS81" s="451">
        <f>埼玉波及!X83</f>
        <v>0</v>
      </c>
      <c r="CT81" s="451">
        <f>埼玉波及!Y83</f>
        <v>0</v>
      </c>
      <c r="CU81" s="454">
        <f t="shared" si="34"/>
        <v>4.2599999999999999E-5</v>
      </c>
      <c r="CV81" s="442"/>
      <c r="CW81" s="249">
        <v>76</v>
      </c>
      <c r="CX81" s="89">
        <f t="shared" si="35"/>
        <v>574</v>
      </c>
      <c r="CY81" s="476" t="str">
        <f t="shared" si="36"/>
        <v>水運</v>
      </c>
      <c r="CZ81" s="453">
        <f t="shared" si="37"/>
        <v>0</v>
      </c>
      <c r="DA81" s="453">
        <f t="shared" si="38"/>
        <v>0</v>
      </c>
      <c r="DB81" s="453">
        <f t="shared" si="39"/>
        <v>0</v>
      </c>
      <c r="DC81" s="244">
        <f t="shared" si="40"/>
        <v>0</v>
      </c>
    </row>
    <row r="82" spans="1:114">
      <c r="A82" s="17"/>
      <c r="B82" s="457">
        <v>573</v>
      </c>
      <c r="C82" s="260" t="s">
        <v>76</v>
      </c>
      <c r="D82" s="32">
        <f>建設係数!W82*D$123</f>
        <v>0</v>
      </c>
      <c r="E82" s="32">
        <f>建設係数!X82*E$123</f>
        <v>0</v>
      </c>
      <c r="F82" s="32">
        <f>建設係数!Y82*F$123</f>
        <v>0</v>
      </c>
      <c r="G82" s="32">
        <f>建設係数!Z82*G$123</f>
        <v>0</v>
      </c>
      <c r="H82" s="32">
        <f>建設係数!AA82*H$123</f>
        <v>0</v>
      </c>
      <c r="I82" s="32">
        <f>建設係数!AB82*I$123</f>
        <v>0</v>
      </c>
      <c r="J82" s="32">
        <f>建設係数!AC82*J$123</f>
        <v>0</v>
      </c>
      <c r="K82" s="32">
        <f>建設係数!AD82*K$123</f>
        <v>0</v>
      </c>
      <c r="L82" s="32">
        <f>建設係数!AE82*L$123</f>
        <v>0</v>
      </c>
      <c r="M82" s="32">
        <f>建設係数!AF82*M$123</f>
        <v>0</v>
      </c>
      <c r="N82" s="32">
        <f>建設係数!AG82*N$123</f>
        <v>0</v>
      </c>
      <c r="O82" s="32">
        <f>建設係数!AH82*O$123</f>
        <v>0</v>
      </c>
      <c r="P82" s="32">
        <f>建設係数!AI82*P$123</f>
        <v>0</v>
      </c>
      <c r="Q82" s="32">
        <f>建設係数!AJ82*Q$123</f>
        <v>0</v>
      </c>
      <c r="R82" s="32">
        <f>建設係数!AK82*R$123</f>
        <v>0</v>
      </c>
      <c r="S82" s="32">
        <f>建設係数!AL82*S$123</f>
        <v>0</v>
      </c>
      <c r="T82" s="32">
        <f>建設係数!AM82*T$123</f>
        <v>0</v>
      </c>
      <c r="U82" s="32">
        <f>建設係数!AN82*U$123</f>
        <v>0</v>
      </c>
      <c r="V82" s="32">
        <f>建設係数!AO82*V$123</f>
        <v>0</v>
      </c>
      <c r="W82" s="32">
        <f>建設係数!AP82*W$123</f>
        <v>0</v>
      </c>
      <c r="X82" s="32">
        <f>建設係数!AQ82*X$123</f>
        <v>0</v>
      </c>
      <c r="Y82" s="32">
        <f>建設係数!AR82*Y$123</f>
        <v>0</v>
      </c>
      <c r="Z82" s="32">
        <f>建設係数!AS82*Z$123</f>
        <v>0</v>
      </c>
      <c r="AA82" s="32">
        <f>建設係数!AT82*AA$123</f>
        <v>0</v>
      </c>
      <c r="AB82" s="32">
        <f>建設係数!AU82*AB$123</f>
        <v>0</v>
      </c>
      <c r="AC82" s="32">
        <f>建設係数!AV82*AC$123</f>
        <v>0</v>
      </c>
      <c r="AD82" s="32">
        <f>建設係数!AW82*AD$123</f>
        <v>0</v>
      </c>
      <c r="AE82" s="32">
        <f>建設係数!AX82*AE$123</f>
        <v>0</v>
      </c>
      <c r="AF82" s="32">
        <f>建設係数!AY82*AF$123</f>
        <v>0</v>
      </c>
      <c r="AG82" s="32">
        <f>建設係数!AZ82*AG$123</f>
        <v>0</v>
      </c>
      <c r="AH82" s="32">
        <f>建設係数!BA82*AH$123</f>
        <v>0</v>
      </c>
      <c r="AI82" s="32">
        <f>建設係数!BB82*AI$123</f>
        <v>0</v>
      </c>
      <c r="AJ82" s="32">
        <f>建設係数!BC82*AJ$123</f>
        <v>0</v>
      </c>
      <c r="AK82" s="32">
        <f>建設係数!BD82*AK$123</f>
        <v>0</v>
      </c>
      <c r="AL82" s="32">
        <f>建設係数!BE82*AL$123</f>
        <v>0</v>
      </c>
      <c r="AM82" s="32">
        <f>建設係数!BF82*AM$123</f>
        <v>0</v>
      </c>
      <c r="AN82" s="32">
        <f>建設係数!BG82*AN$123</f>
        <v>0</v>
      </c>
      <c r="AO82" s="32">
        <f>建設係数!BH82*AO$123</f>
        <v>0</v>
      </c>
      <c r="AP82" s="32">
        <f>建設係数!BI82*AP$123</f>
        <v>0</v>
      </c>
      <c r="AQ82" s="32">
        <f>建設係数!BJ82*AQ$123</f>
        <v>0</v>
      </c>
      <c r="AR82" s="32">
        <f>建設係数!BK82*AR$123</f>
        <v>0</v>
      </c>
      <c r="AS82" s="32">
        <f>建設係数!BL82*AS$123</f>
        <v>0</v>
      </c>
      <c r="AT82" s="32">
        <f>建設係数!BM82*AT$123</f>
        <v>0</v>
      </c>
      <c r="AU82" s="32">
        <f>建設係数!BN82*AU$123</f>
        <v>0</v>
      </c>
      <c r="AV82" s="32">
        <f>建設係数!BO82*AV$123</f>
        <v>0</v>
      </c>
      <c r="AW82" s="32">
        <f>建設係数!BP82*AW$123</f>
        <v>0</v>
      </c>
      <c r="AX82" s="32">
        <f>建設係数!BQ82*AX$123</f>
        <v>0</v>
      </c>
      <c r="AY82" s="32">
        <f>建設係数!BR82*AY$123</f>
        <v>0</v>
      </c>
      <c r="AZ82" s="32">
        <f>建設係数!BS82*AZ$123</f>
        <v>0</v>
      </c>
      <c r="BA82" s="32">
        <f>建設係数!BT82*BA$123</f>
        <v>0</v>
      </c>
      <c r="BB82" s="32">
        <f>建設係数!BU82*BB$123</f>
        <v>0</v>
      </c>
      <c r="BC82" s="32">
        <f>建設係数!BV82*BC$123</f>
        <v>0</v>
      </c>
      <c r="BD82" s="32">
        <f>建設係数!BW82*BD$123</f>
        <v>0</v>
      </c>
      <c r="BE82" s="32">
        <f>建設係数!BX82*BE$123</f>
        <v>0</v>
      </c>
      <c r="BF82" s="32">
        <f>建設係数!BY82*BF$123</f>
        <v>0</v>
      </c>
      <c r="BG82" s="32">
        <f>建設係数!BZ82*BG$123</f>
        <v>0</v>
      </c>
      <c r="BH82" s="32">
        <f>建設係数!CA82*BH$123</f>
        <v>0</v>
      </c>
      <c r="BI82" s="32">
        <f>建設係数!CB82*BI$123</f>
        <v>0</v>
      </c>
      <c r="BJ82" s="32">
        <f>建設係数!CC82*BJ$123</f>
        <v>0</v>
      </c>
      <c r="BK82" s="32">
        <f>建設係数!CD82*BK$123</f>
        <v>0</v>
      </c>
      <c r="BL82" s="32">
        <f>建設係数!CE82*BL$123</f>
        <v>0</v>
      </c>
      <c r="BM82" s="32">
        <f>建設係数!CF82*BM$123</f>
        <v>0</v>
      </c>
      <c r="BN82" s="32">
        <f>建設係数!CG82*BN$123</f>
        <v>0</v>
      </c>
      <c r="BO82" s="32">
        <f t="shared" si="33"/>
        <v>0</v>
      </c>
      <c r="BP82" s="35"/>
      <c r="BU82" s="17"/>
      <c r="BV82" s="241">
        <v>71</v>
      </c>
      <c r="BW82" s="164"/>
      <c r="CN82" s="30">
        <f t="shared" si="32"/>
        <v>77</v>
      </c>
      <c r="CO82" s="457">
        <v>575</v>
      </c>
      <c r="CP82" s="260" t="s">
        <v>78</v>
      </c>
      <c r="CQ82" s="451">
        <f>埼玉波及!V84</f>
        <v>0</v>
      </c>
      <c r="CR82" s="451">
        <f>埼玉波及!W84</f>
        <v>0</v>
      </c>
      <c r="CS82" s="451">
        <f>埼玉波及!X84</f>
        <v>0</v>
      </c>
      <c r="CT82" s="451">
        <f>埼玉波及!Y84</f>
        <v>0</v>
      </c>
      <c r="CU82" s="454">
        <f t="shared" si="34"/>
        <v>4.2499999999999996E-5</v>
      </c>
      <c r="CV82" s="442"/>
      <c r="CW82" s="249">
        <v>77</v>
      </c>
      <c r="CX82" s="89">
        <f t="shared" si="35"/>
        <v>575</v>
      </c>
      <c r="CY82" s="476" t="str">
        <f t="shared" si="36"/>
        <v>航空輸送</v>
      </c>
      <c r="CZ82" s="453">
        <f t="shared" si="37"/>
        <v>0</v>
      </c>
      <c r="DA82" s="453">
        <f t="shared" si="38"/>
        <v>0</v>
      </c>
      <c r="DB82" s="453">
        <f t="shared" si="39"/>
        <v>0</v>
      </c>
      <c r="DC82" s="244">
        <f t="shared" si="40"/>
        <v>0</v>
      </c>
    </row>
    <row r="83" spans="1:114">
      <c r="A83" s="17"/>
      <c r="B83" s="457">
        <v>574</v>
      </c>
      <c r="C83" s="260" t="s">
        <v>77</v>
      </c>
      <c r="D83" s="32">
        <f>建設係数!W83*D$123</f>
        <v>0</v>
      </c>
      <c r="E83" s="32">
        <f>建設係数!X83*E$123</f>
        <v>0</v>
      </c>
      <c r="F83" s="32">
        <f>建設係数!Y83*F$123</f>
        <v>0</v>
      </c>
      <c r="G83" s="32">
        <f>建設係数!Z83*G$123</f>
        <v>0</v>
      </c>
      <c r="H83" s="32">
        <f>建設係数!AA83*H$123</f>
        <v>0</v>
      </c>
      <c r="I83" s="32">
        <f>建設係数!AB83*I$123</f>
        <v>0</v>
      </c>
      <c r="J83" s="32">
        <f>建設係数!AC83*J$123</f>
        <v>0</v>
      </c>
      <c r="K83" s="32">
        <f>建設係数!AD83*K$123</f>
        <v>0</v>
      </c>
      <c r="L83" s="32">
        <f>建設係数!AE83*L$123</f>
        <v>0</v>
      </c>
      <c r="M83" s="32">
        <f>建設係数!AF83*M$123</f>
        <v>0</v>
      </c>
      <c r="N83" s="32">
        <f>建設係数!AG83*N$123</f>
        <v>0</v>
      </c>
      <c r="O83" s="32">
        <f>建設係数!AH83*O$123</f>
        <v>0</v>
      </c>
      <c r="P83" s="32">
        <f>建設係数!AI83*P$123</f>
        <v>0</v>
      </c>
      <c r="Q83" s="32">
        <f>建設係数!AJ83*Q$123</f>
        <v>0</v>
      </c>
      <c r="R83" s="32">
        <f>建設係数!AK83*R$123</f>
        <v>0</v>
      </c>
      <c r="S83" s="32">
        <f>建設係数!AL83*S$123</f>
        <v>0</v>
      </c>
      <c r="T83" s="32">
        <f>建設係数!AM83*T$123</f>
        <v>0</v>
      </c>
      <c r="U83" s="32">
        <f>建設係数!AN83*U$123</f>
        <v>0</v>
      </c>
      <c r="V83" s="32">
        <f>建設係数!AO83*V$123</f>
        <v>0</v>
      </c>
      <c r="W83" s="32">
        <f>建設係数!AP83*W$123</f>
        <v>0</v>
      </c>
      <c r="X83" s="32">
        <f>建設係数!AQ83*X$123</f>
        <v>0</v>
      </c>
      <c r="Y83" s="32">
        <f>建設係数!AR83*Y$123</f>
        <v>0</v>
      </c>
      <c r="Z83" s="32">
        <f>建設係数!AS83*Z$123</f>
        <v>0</v>
      </c>
      <c r="AA83" s="32">
        <f>建設係数!AT83*AA$123</f>
        <v>0</v>
      </c>
      <c r="AB83" s="32">
        <f>建設係数!AU83*AB$123</f>
        <v>0</v>
      </c>
      <c r="AC83" s="32">
        <f>建設係数!AV83*AC$123</f>
        <v>0</v>
      </c>
      <c r="AD83" s="32">
        <f>建設係数!AW83*AD$123</f>
        <v>0</v>
      </c>
      <c r="AE83" s="32">
        <f>建設係数!AX83*AE$123</f>
        <v>0</v>
      </c>
      <c r="AF83" s="32">
        <f>建設係数!AY83*AF$123</f>
        <v>0</v>
      </c>
      <c r="AG83" s="32">
        <f>建設係数!AZ83*AG$123</f>
        <v>0</v>
      </c>
      <c r="AH83" s="32">
        <f>建設係数!BA83*AH$123</f>
        <v>0</v>
      </c>
      <c r="AI83" s="32">
        <f>建設係数!BB83*AI$123</f>
        <v>0</v>
      </c>
      <c r="AJ83" s="32">
        <f>建設係数!BC83*AJ$123</f>
        <v>0</v>
      </c>
      <c r="AK83" s="32">
        <f>建設係数!BD83*AK$123</f>
        <v>0</v>
      </c>
      <c r="AL83" s="32">
        <f>建設係数!BE83*AL$123</f>
        <v>0</v>
      </c>
      <c r="AM83" s="32">
        <f>建設係数!BF83*AM$123</f>
        <v>0</v>
      </c>
      <c r="AN83" s="32">
        <f>建設係数!BG83*AN$123</f>
        <v>0</v>
      </c>
      <c r="AO83" s="32">
        <f>建設係数!BH83*AO$123</f>
        <v>0</v>
      </c>
      <c r="AP83" s="32">
        <f>建設係数!BI83*AP$123</f>
        <v>0</v>
      </c>
      <c r="AQ83" s="32">
        <f>建設係数!BJ83*AQ$123</f>
        <v>0</v>
      </c>
      <c r="AR83" s="32">
        <f>建設係数!BK83*AR$123</f>
        <v>0</v>
      </c>
      <c r="AS83" s="32">
        <f>建設係数!BL83*AS$123</f>
        <v>0</v>
      </c>
      <c r="AT83" s="32">
        <f>建設係数!BM83*AT$123</f>
        <v>0</v>
      </c>
      <c r="AU83" s="32">
        <f>建設係数!BN83*AU$123</f>
        <v>0</v>
      </c>
      <c r="AV83" s="32">
        <f>建設係数!BO83*AV$123</f>
        <v>0</v>
      </c>
      <c r="AW83" s="32">
        <f>建設係数!BP83*AW$123</f>
        <v>0</v>
      </c>
      <c r="AX83" s="32">
        <f>建設係数!BQ83*AX$123</f>
        <v>0</v>
      </c>
      <c r="AY83" s="32">
        <f>建設係数!BR83*AY$123</f>
        <v>0</v>
      </c>
      <c r="AZ83" s="32">
        <f>建設係数!BS83*AZ$123</f>
        <v>0</v>
      </c>
      <c r="BA83" s="32">
        <f>建設係数!BT83*BA$123</f>
        <v>0</v>
      </c>
      <c r="BB83" s="32">
        <f>建設係数!BU83*BB$123</f>
        <v>0</v>
      </c>
      <c r="BC83" s="32">
        <f>建設係数!BV83*BC$123</f>
        <v>0</v>
      </c>
      <c r="BD83" s="32">
        <f>建設係数!BW83*BD$123</f>
        <v>0</v>
      </c>
      <c r="BE83" s="32">
        <f>建設係数!BX83*BE$123</f>
        <v>0</v>
      </c>
      <c r="BF83" s="32">
        <f>建設係数!BY83*BF$123</f>
        <v>0</v>
      </c>
      <c r="BG83" s="32">
        <f>建設係数!BZ83*BG$123</f>
        <v>0</v>
      </c>
      <c r="BH83" s="32">
        <f>建設係数!CA83*BH$123</f>
        <v>0</v>
      </c>
      <c r="BI83" s="32">
        <f>建設係数!CB83*BI$123</f>
        <v>0</v>
      </c>
      <c r="BJ83" s="32">
        <f>建設係数!CC83*BJ$123</f>
        <v>0</v>
      </c>
      <c r="BK83" s="32">
        <f>建設係数!CD83*BK$123</f>
        <v>0</v>
      </c>
      <c r="BL83" s="32">
        <f>建設係数!CE83*BL$123</f>
        <v>0</v>
      </c>
      <c r="BM83" s="32">
        <f>建設係数!CF83*BM$123</f>
        <v>0</v>
      </c>
      <c r="BN83" s="32">
        <f>建設係数!CG83*BN$123</f>
        <v>0</v>
      </c>
      <c r="BO83" s="32">
        <f t="shared" si="33"/>
        <v>0</v>
      </c>
      <c r="BP83" s="35"/>
      <c r="BU83" s="17"/>
      <c r="BV83" s="241">
        <v>57</v>
      </c>
      <c r="BW83" s="164"/>
      <c r="CN83" s="30">
        <f t="shared" si="32"/>
        <v>78</v>
      </c>
      <c r="CO83" s="457">
        <v>576</v>
      </c>
      <c r="CP83" s="260" t="s">
        <v>79</v>
      </c>
      <c r="CQ83" s="451">
        <f>埼玉波及!V85</f>
        <v>0</v>
      </c>
      <c r="CR83" s="451">
        <f>埼玉波及!W85</f>
        <v>0</v>
      </c>
      <c r="CS83" s="451">
        <f>埼玉波及!X85</f>
        <v>0</v>
      </c>
      <c r="CT83" s="451">
        <f>埼玉波及!Y85</f>
        <v>0</v>
      </c>
      <c r="CU83" s="454">
        <f t="shared" si="34"/>
        <v>4.2400000000000001E-5</v>
      </c>
      <c r="CV83" s="442"/>
      <c r="CW83" s="249">
        <v>78</v>
      </c>
      <c r="CX83" s="89">
        <f t="shared" si="35"/>
        <v>576</v>
      </c>
      <c r="CY83" s="476" t="str">
        <f t="shared" si="36"/>
        <v>貨物利用運送</v>
      </c>
      <c r="CZ83" s="453">
        <f t="shared" si="37"/>
        <v>0</v>
      </c>
      <c r="DA83" s="453">
        <f t="shared" si="38"/>
        <v>0</v>
      </c>
      <c r="DB83" s="453">
        <f t="shared" si="39"/>
        <v>0</v>
      </c>
      <c r="DC83" s="244">
        <f t="shared" si="40"/>
        <v>0</v>
      </c>
    </row>
    <row r="84" spans="1:114">
      <c r="A84" s="17"/>
      <c r="B84" s="457">
        <v>575</v>
      </c>
      <c r="C84" s="260" t="s">
        <v>78</v>
      </c>
      <c r="D84" s="32">
        <f>建設係数!W84*D$123</f>
        <v>0</v>
      </c>
      <c r="E84" s="32">
        <f>建設係数!X84*E$123</f>
        <v>0</v>
      </c>
      <c r="F84" s="32">
        <f>建設係数!Y84*F$123</f>
        <v>0</v>
      </c>
      <c r="G84" s="32">
        <f>建設係数!Z84*G$123</f>
        <v>0</v>
      </c>
      <c r="H84" s="32">
        <f>建設係数!AA84*H$123</f>
        <v>0</v>
      </c>
      <c r="I84" s="32">
        <f>建設係数!AB84*I$123</f>
        <v>0</v>
      </c>
      <c r="J84" s="32">
        <f>建設係数!AC84*J$123</f>
        <v>0</v>
      </c>
      <c r="K84" s="32">
        <f>建設係数!AD84*K$123</f>
        <v>0</v>
      </c>
      <c r="L84" s="32">
        <f>建設係数!AE84*L$123</f>
        <v>0</v>
      </c>
      <c r="M84" s="32">
        <f>建設係数!AF84*M$123</f>
        <v>0</v>
      </c>
      <c r="N84" s="32">
        <f>建設係数!AG84*N$123</f>
        <v>0</v>
      </c>
      <c r="O84" s="32">
        <f>建設係数!AH84*O$123</f>
        <v>0</v>
      </c>
      <c r="P84" s="32">
        <f>建設係数!AI84*P$123</f>
        <v>0</v>
      </c>
      <c r="Q84" s="32">
        <f>建設係数!AJ84*Q$123</f>
        <v>0</v>
      </c>
      <c r="R84" s="32">
        <f>建設係数!AK84*R$123</f>
        <v>0</v>
      </c>
      <c r="S84" s="32">
        <f>建設係数!AL84*S$123</f>
        <v>0</v>
      </c>
      <c r="T84" s="32">
        <f>建設係数!AM84*T$123</f>
        <v>0</v>
      </c>
      <c r="U84" s="32">
        <f>建設係数!AN84*U$123</f>
        <v>0</v>
      </c>
      <c r="V84" s="32">
        <f>建設係数!AO84*V$123</f>
        <v>0</v>
      </c>
      <c r="W84" s="32">
        <f>建設係数!AP84*W$123</f>
        <v>0</v>
      </c>
      <c r="X84" s="32">
        <f>建設係数!AQ84*X$123</f>
        <v>0</v>
      </c>
      <c r="Y84" s="32">
        <f>建設係数!AR84*Y$123</f>
        <v>0</v>
      </c>
      <c r="Z84" s="32">
        <f>建設係数!AS84*Z$123</f>
        <v>0</v>
      </c>
      <c r="AA84" s="32">
        <f>建設係数!AT84*AA$123</f>
        <v>0</v>
      </c>
      <c r="AB84" s="32">
        <f>建設係数!AU84*AB$123</f>
        <v>0</v>
      </c>
      <c r="AC84" s="32">
        <f>建設係数!AV84*AC$123</f>
        <v>0</v>
      </c>
      <c r="AD84" s="32">
        <f>建設係数!AW84*AD$123</f>
        <v>0</v>
      </c>
      <c r="AE84" s="32">
        <f>建設係数!AX84*AE$123</f>
        <v>0</v>
      </c>
      <c r="AF84" s="32">
        <f>建設係数!AY84*AF$123</f>
        <v>0</v>
      </c>
      <c r="AG84" s="32">
        <f>建設係数!AZ84*AG$123</f>
        <v>0</v>
      </c>
      <c r="AH84" s="32">
        <f>建設係数!BA84*AH$123</f>
        <v>0</v>
      </c>
      <c r="AI84" s="32">
        <f>建設係数!BB84*AI$123</f>
        <v>0</v>
      </c>
      <c r="AJ84" s="32">
        <f>建設係数!BC84*AJ$123</f>
        <v>0</v>
      </c>
      <c r="AK84" s="32">
        <f>建設係数!BD84*AK$123</f>
        <v>0</v>
      </c>
      <c r="AL84" s="32">
        <f>建設係数!BE84*AL$123</f>
        <v>0</v>
      </c>
      <c r="AM84" s="32">
        <f>建設係数!BF84*AM$123</f>
        <v>0</v>
      </c>
      <c r="AN84" s="32">
        <f>建設係数!BG84*AN$123</f>
        <v>0</v>
      </c>
      <c r="AO84" s="32">
        <f>建設係数!BH84*AO$123</f>
        <v>0</v>
      </c>
      <c r="AP84" s="32">
        <f>建設係数!BI84*AP$123</f>
        <v>0</v>
      </c>
      <c r="AQ84" s="32">
        <f>建設係数!BJ84*AQ$123</f>
        <v>0</v>
      </c>
      <c r="AR84" s="32">
        <f>建設係数!BK84*AR$123</f>
        <v>0</v>
      </c>
      <c r="AS84" s="32">
        <f>建設係数!BL84*AS$123</f>
        <v>0</v>
      </c>
      <c r="AT84" s="32">
        <f>建設係数!BM84*AT$123</f>
        <v>0</v>
      </c>
      <c r="AU84" s="32">
        <f>建設係数!BN84*AU$123</f>
        <v>0</v>
      </c>
      <c r="AV84" s="32">
        <f>建設係数!BO84*AV$123</f>
        <v>0</v>
      </c>
      <c r="AW84" s="32">
        <f>建設係数!BP84*AW$123</f>
        <v>0</v>
      </c>
      <c r="AX84" s="32">
        <f>建設係数!BQ84*AX$123</f>
        <v>0</v>
      </c>
      <c r="AY84" s="32">
        <f>建設係数!BR84*AY$123</f>
        <v>0</v>
      </c>
      <c r="AZ84" s="32">
        <f>建設係数!BS84*AZ$123</f>
        <v>0</v>
      </c>
      <c r="BA84" s="32">
        <f>建設係数!BT84*BA$123</f>
        <v>0</v>
      </c>
      <c r="BB84" s="32">
        <f>建設係数!BU84*BB$123</f>
        <v>0</v>
      </c>
      <c r="BC84" s="32">
        <f>建設係数!BV84*BC$123</f>
        <v>0</v>
      </c>
      <c r="BD84" s="32">
        <f>建設係数!BW84*BD$123</f>
        <v>0</v>
      </c>
      <c r="BE84" s="32">
        <f>建設係数!BX84*BE$123</f>
        <v>0</v>
      </c>
      <c r="BF84" s="32">
        <f>建設係数!BY84*BF$123</f>
        <v>0</v>
      </c>
      <c r="BG84" s="32">
        <f>建設係数!BZ84*BG$123</f>
        <v>0</v>
      </c>
      <c r="BH84" s="32">
        <f>建設係数!CA84*BH$123</f>
        <v>0</v>
      </c>
      <c r="BI84" s="32">
        <f>建設係数!CB84*BI$123</f>
        <v>0</v>
      </c>
      <c r="BJ84" s="32">
        <f>建設係数!CC84*BJ$123</f>
        <v>0</v>
      </c>
      <c r="BK84" s="32">
        <f>建設係数!CD84*BK$123</f>
        <v>0</v>
      </c>
      <c r="BL84" s="32">
        <f>建設係数!CE84*BL$123</f>
        <v>0</v>
      </c>
      <c r="BM84" s="32">
        <f>建設係数!CF84*BM$123</f>
        <v>0</v>
      </c>
      <c r="BN84" s="32">
        <f>建設係数!CG84*BN$123</f>
        <v>0</v>
      </c>
      <c r="BO84" s="32">
        <f t="shared" si="33"/>
        <v>0</v>
      </c>
      <c r="BP84" s="35"/>
      <c r="BU84" s="17"/>
      <c r="BV84" s="241">
        <v>57</v>
      </c>
      <c r="BW84" s="164"/>
      <c r="CN84" s="30">
        <f t="shared" si="32"/>
        <v>79</v>
      </c>
      <c r="CO84" s="457">
        <v>577</v>
      </c>
      <c r="CP84" s="260" t="s">
        <v>80</v>
      </c>
      <c r="CQ84" s="451">
        <f>埼玉波及!V86</f>
        <v>0</v>
      </c>
      <c r="CR84" s="451">
        <f>埼玉波及!W86</f>
        <v>0</v>
      </c>
      <c r="CS84" s="451">
        <f>埼玉波及!X86</f>
        <v>0</v>
      </c>
      <c r="CT84" s="451">
        <f>埼玉波及!Y86</f>
        <v>0</v>
      </c>
      <c r="CU84" s="454">
        <f t="shared" si="34"/>
        <v>4.2299999999999998E-5</v>
      </c>
      <c r="CV84" s="442"/>
      <c r="CW84" s="249">
        <v>79</v>
      </c>
      <c r="CX84" s="89">
        <f t="shared" si="35"/>
        <v>577</v>
      </c>
      <c r="CY84" s="476" t="str">
        <f t="shared" si="36"/>
        <v>倉庫</v>
      </c>
      <c r="CZ84" s="453">
        <f t="shared" si="37"/>
        <v>0</v>
      </c>
      <c r="DA84" s="453">
        <f t="shared" si="38"/>
        <v>0</v>
      </c>
      <c r="DB84" s="453">
        <f t="shared" si="39"/>
        <v>0</v>
      </c>
      <c r="DC84" s="244">
        <f t="shared" si="40"/>
        <v>0</v>
      </c>
    </row>
    <row r="85" spans="1:114">
      <c r="A85" s="17"/>
      <c r="B85" s="457">
        <v>576</v>
      </c>
      <c r="C85" s="260" t="s">
        <v>79</v>
      </c>
      <c r="D85" s="32">
        <f>建設係数!W85*D$123</f>
        <v>0</v>
      </c>
      <c r="E85" s="32">
        <f>建設係数!X85*E$123</f>
        <v>0</v>
      </c>
      <c r="F85" s="32">
        <f>建設係数!Y85*F$123</f>
        <v>0</v>
      </c>
      <c r="G85" s="32">
        <f>建設係数!Z85*G$123</f>
        <v>0</v>
      </c>
      <c r="H85" s="32">
        <f>建設係数!AA85*H$123</f>
        <v>0</v>
      </c>
      <c r="I85" s="32">
        <f>建設係数!AB85*I$123</f>
        <v>0</v>
      </c>
      <c r="J85" s="32">
        <f>建設係数!AC85*J$123</f>
        <v>0</v>
      </c>
      <c r="K85" s="32">
        <f>建設係数!AD85*K$123</f>
        <v>0</v>
      </c>
      <c r="L85" s="32">
        <f>建設係数!AE85*L$123</f>
        <v>0</v>
      </c>
      <c r="M85" s="32">
        <f>建設係数!AF85*M$123</f>
        <v>0</v>
      </c>
      <c r="N85" s="32">
        <f>建設係数!AG85*N$123</f>
        <v>0</v>
      </c>
      <c r="O85" s="32">
        <f>建設係数!AH85*O$123</f>
        <v>0</v>
      </c>
      <c r="P85" s="32">
        <f>建設係数!AI85*P$123</f>
        <v>0</v>
      </c>
      <c r="Q85" s="32">
        <f>建設係数!AJ85*Q$123</f>
        <v>0</v>
      </c>
      <c r="R85" s="32">
        <f>建設係数!AK85*R$123</f>
        <v>0</v>
      </c>
      <c r="S85" s="32">
        <f>建設係数!AL85*S$123</f>
        <v>0</v>
      </c>
      <c r="T85" s="32">
        <f>建設係数!AM85*T$123</f>
        <v>0</v>
      </c>
      <c r="U85" s="32">
        <f>建設係数!AN85*U$123</f>
        <v>0</v>
      </c>
      <c r="V85" s="32">
        <f>建設係数!AO85*V$123</f>
        <v>0</v>
      </c>
      <c r="W85" s="32">
        <f>建設係数!AP85*W$123</f>
        <v>0</v>
      </c>
      <c r="X85" s="32">
        <f>建設係数!AQ85*X$123</f>
        <v>0</v>
      </c>
      <c r="Y85" s="32">
        <f>建設係数!AR85*Y$123</f>
        <v>0</v>
      </c>
      <c r="Z85" s="32">
        <f>建設係数!AS85*Z$123</f>
        <v>0</v>
      </c>
      <c r="AA85" s="32">
        <f>建設係数!AT85*AA$123</f>
        <v>0</v>
      </c>
      <c r="AB85" s="32">
        <f>建設係数!AU85*AB$123</f>
        <v>0</v>
      </c>
      <c r="AC85" s="32">
        <f>建設係数!AV85*AC$123</f>
        <v>0</v>
      </c>
      <c r="AD85" s="32">
        <f>建設係数!AW85*AD$123</f>
        <v>0</v>
      </c>
      <c r="AE85" s="32">
        <f>建設係数!AX85*AE$123</f>
        <v>0</v>
      </c>
      <c r="AF85" s="32">
        <f>建設係数!AY85*AF$123</f>
        <v>0</v>
      </c>
      <c r="AG85" s="32">
        <f>建設係数!AZ85*AG$123</f>
        <v>0</v>
      </c>
      <c r="AH85" s="32">
        <f>建設係数!BA85*AH$123</f>
        <v>0</v>
      </c>
      <c r="AI85" s="32">
        <f>建設係数!BB85*AI$123</f>
        <v>0</v>
      </c>
      <c r="AJ85" s="32">
        <f>建設係数!BC85*AJ$123</f>
        <v>0</v>
      </c>
      <c r="AK85" s="32">
        <f>建設係数!BD85*AK$123</f>
        <v>0</v>
      </c>
      <c r="AL85" s="32">
        <f>建設係数!BE85*AL$123</f>
        <v>0</v>
      </c>
      <c r="AM85" s="32">
        <f>建設係数!BF85*AM$123</f>
        <v>0</v>
      </c>
      <c r="AN85" s="32">
        <f>建設係数!BG85*AN$123</f>
        <v>0</v>
      </c>
      <c r="AO85" s="32">
        <f>建設係数!BH85*AO$123</f>
        <v>0</v>
      </c>
      <c r="AP85" s="32">
        <f>建設係数!BI85*AP$123</f>
        <v>0</v>
      </c>
      <c r="AQ85" s="32">
        <f>建設係数!BJ85*AQ$123</f>
        <v>0</v>
      </c>
      <c r="AR85" s="32">
        <f>建設係数!BK85*AR$123</f>
        <v>0</v>
      </c>
      <c r="AS85" s="32">
        <f>建設係数!BL85*AS$123</f>
        <v>0</v>
      </c>
      <c r="AT85" s="32">
        <f>建設係数!BM85*AT$123</f>
        <v>0</v>
      </c>
      <c r="AU85" s="32">
        <f>建設係数!BN85*AU$123</f>
        <v>0</v>
      </c>
      <c r="AV85" s="32">
        <f>建設係数!BO85*AV$123</f>
        <v>0</v>
      </c>
      <c r="AW85" s="32">
        <f>建設係数!BP85*AW$123</f>
        <v>0</v>
      </c>
      <c r="AX85" s="32">
        <f>建設係数!BQ85*AX$123</f>
        <v>0</v>
      </c>
      <c r="AY85" s="32">
        <f>建設係数!BR85*AY$123</f>
        <v>0</v>
      </c>
      <c r="AZ85" s="32">
        <f>建設係数!BS85*AZ$123</f>
        <v>0</v>
      </c>
      <c r="BA85" s="32">
        <f>建設係数!BT85*BA$123</f>
        <v>0</v>
      </c>
      <c r="BB85" s="32">
        <f>建設係数!BU85*BB$123</f>
        <v>0</v>
      </c>
      <c r="BC85" s="32">
        <f>建設係数!BV85*BC$123</f>
        <v>0</v>
      </c>
      <c r="BD85" s="32">
        <f>建設係数!BW85*BD$123</f>
        <v>0</v>
      </c>
      <c r="BE85" s="32">
        <f>建設係数!BX85*BE$123</f>
        <v>0</v>
      </c>
      <c r="BF85" s="32">
        <f>建設係数!BY85*BF$123</f>
        <v>0</v>
      </c>
      <c r="BG85" s="32">
        <f>建設係数!BZ85*BG$123</f>
        <v>0</v>
      </c>
      <c r="BH85" s="32">
        <f>建設係数!CA85*BH$123</f>
        <v>0</v>
      </c>
      <c r="BI85" s="32">
        <f>建設係数!CB85*BI$123</f>
        <v>0</v>
      </c>
      <c r="BJ85" s="32">
        <f>建設係数!CC85*BJ$123</f>
        <v>0</v>
      </c>
      <c r="BK85" s="32">
        <f>建設係数!CD85*BK$123</f>
        <v>0</v>
      </c>
      <c r="BL85" s="32">
        <f>建設係数!CE85*BL$123</f>
        <v>0</v>
      </c>
      <c r="BM85" s="32">
        <f>建設係数!CF85*BM$123</f>
        <v>0</v>
      </c>
      <c r="BN85" s="32">
        <f>建設係数!CG85*BN$123</f>
        <v>0</v>
      </c>
      <c r="BO85" s="32">
        <f t="shared" si="33"/>
        <v>0</v>
      </c>
      <c r="BP85" s="35"/>
      <c r="BU85" s="17"/>
      <c r="BV85" s="241">
        <v>57</v>
      </c>
      <c r="BW85" s="164"/>
      <c r="CN85" s="30">
        <f t="shared" si="32"/>
        <v>80</v>
      </c>
      <c r="CO85" s="457">
        <v>578</v>
      </c>
      <c r="CP85" s="260" t="s">
        <v>81</v>
      </c>
      <c r="CQ85" s="451">
        <f>埼玉波及!V87</f>
        <v>0</v>
      </c>
      <c r="CR85" s="451">
        <f>埼玉波及!W87</f>
        <v>0</v>
      </c>
      <c r="CS85" s="451">
        <f>埼玉波及!X87</f>
        <v>0</v>
      </c>
      <c r="CT85" s="451">
        <f>埼玉波及!Y87</f>
        <v>0</v>
      </c>
      <c r="CU85" s="454">
        <f t="shared" si="34"/>
        <v>4.2199999999999996E-5</v>
      </c>
      <c r="CV85" s="442"/>
      <c r="CW85" s="249">
        <v>80</v>
      </c>
      <c r="CX85" s="89">
        <f t="shared" si="35"/>
        <v>578</v>
      </c>
      <c r="CY85" s="476" t="str">
        <f t="shared" si="36"/>
        <v>運輸附帯サービス</v>
      </c>
      <c r="CZ85" s="453">
        <f t="shared" si="37"/>
        <v>0</v>
      </c>
      <c r="DA85" s="453">
        <f t="shared" si="38"/>
        <v>0</v>
      </c>
      <c r="DB85" s="453">
        <f t="shared" si="39"/>
        <v>0</v>
      </c>
      <c r="DC85" s="244">
        <f t="shared" si="40"/>
        <v>0</v>
      </c>
    </row>
    <row r="86" spans="1:114">
      <c r="A86" s="17"/>
      <c r="B86" s="457">
        <v>577</v>
      </c>
      <c r="C86" s="260" t="s">
        <v>80</v>
      </c>
      <c r="D86" s="32">
        <f>建設係数!W86*D$123</f>
        <v>0</v>
      </c>
      <c r="E86" s="32">
        <f>建設係数!X86*E$123</f>
        <v>0</v>
      </c>
      <c r="F86" s="32">
        <f>建設係数!Y86*F$123</f>
        <v>0</v>
      </c>
      <c r="G86" s="32">
        <f>建設係数!Z86*G$123</f>
        <v>0</v>
      </c>
      <c r="H86" s="32">
        <f>建設係数!AA86*H$123</f>
        <v>0</v>
      </c>
      <c r="I86" s="32">
        <f>建設係数!AB86*I$123</f>
        <v>0</v>
      </c>
      <c r="J86" s="32">
        <f>建設係数!AC86*J$123</f>
        <v>0</v>
      </c>
      <c r="K86" s="32">
        <f>建設係数!AD86*K$123</f>
        <v>0</v>
      </c>
      <c r="L86" s="32">
        <f>建設係数!AE86*L$123</f>
        <v>0</v>
      </c>
      <c r="M86" s="32">
        <f>建設係数!AF86*M$123</f>
        <v>0</v>
      </c>
      <c r="N86" s="32">
        <f>建設係数!AG86*N$123</f>
        <v>0</v>
      </c>
      <c r="O86" s="32">
        <f>建設係数!AH86*O$123</f>
        <v>0</v>
      </c>
      <c r="P86" s="32">
        <f>建設係数!AI86*P$123</f>
        <v>0</v>
      </c>
      <c r="Q86" s="32">
        <f>建設係数!AJ86*Q$123</f>
        <v>0</v>
      </c>
      <c r="R86" s="32">
        <f>建設係数!AK86*R$123</f>
        <v>0</v>
      </c>
      <c r="S86" s="32">
        <f>建設係数!AL86*S$123</f>
        <v>0</v>
      </c>
      <c r="T86" s="32">
        <f>建設係数!AM86*T$123</f>
        <v>0</v>
      </c>
      <c r="U86" s="32">
        <f>建設係数!AN86*U$123</f>
        <v>0</v>
      </c>
      <c r="V86" s="32">
        <f>建設係数!AO86*V$123</f>
        <v>0</v>
      </c>
      <c r="W86" s="32">
        <f>建設係数!AP86*W$123</f>
        <v>0</v>
      </c>
      <c r="X86" s="32">
        <f>建設係数!AQ86*X$123</f>
        <v>0</v>
      </c>
      <c r="Y86" s="32">
        <f>建設係数!AR86*Y$123</f>
        <v>0</v>
      </c>
      <c r="Z86" s="32">
        <f>建設係数!AS86*Z$123</f>
        <v>0</v>
      </c>
      <c r="AA86" s="32">
        <f>建設係数!AT86*AA$123</f>
        <v>0</v>
      </c>
      <c r="AB86" s="32">
        <f>建設係数!AU86*AB$123</f>
        <v>0</v>
      </c>
      <c r="AC86" s="32">
        <f>建設係数!AV86*AC$123</f>
        <v>0</v>
      </c>
      <c r="AD86" s="32">
        <f>建設係数!AW86*AD$123</f>
        <v>0</v>
      </c>
      <c r="AE86" s="32">
        <f>建設係数!AX86*AE$123</f>
        <v>0</v>
      </c>
      <c r="AF86" s="32">
        <f>建設係数!AY86*AF$123</f>
        <v>0</v>
      </c>
      <c r="AG86" s="32">
        <f>建設係数!AZ86*AG$123</f>
        <v>0</v>
      </c>
      <c r="AH86" s="32">
        <f>建設係数!BA86*AH$123</f>
        <v>0</v>
      </c>
      <c r="AI86" s="32">
        <f>建設係数!BB86*AI$123</f>
        <v>0</v>
      </c>
      <c r="AJ86" s="32">
        <f>建設係数!BC86*AJ$123</f>
        <v>0</v>
      </c>
      <c r="AK86" s="32">
        <f>建設係数!BD86*AK$123</f>
        <v>0</v>
      </c>
      <c r="AL86" s="32">
        <f>建設係数!BE86*AL$123</f>
        <v>0</v>
      </c>
      <c r="AM86" s="32">
        <f>建設係数!BF86*AM$123</f>
        <v>0</v>
      </c>
      <c r="AN86" s="32">
        <f>建設係数!BG86*AN$123</f>
        <v>0</v>
      </c>
      <c r="AO86" s="32">
        <f>建設係数!BH86*AO$123</f>
        <v>0</v>
      </c>
      <c r="AP86" s="32">
        <f>建設係数!BI86*AP$123</f>
        <v>0</v>
      </c>
      <c r="AQ86" s="32">
        <f>建設係数!BJ86*AQ$123</f>
        <v>0</v>
      </c>
      <c r="AR86" s="32">
        <f>建設係数!BK86*AR$123</f>
        <v>0</v>
      </c>
      <c r="AS86" s="32">
        <f>建設係数!BL86*AS$123</f>
        <v>0</v>
      </c>
      <c r="AT86" s="32">
        <f>建設係数!BM86*AT$123</f>
        <v>0</v>
      </c>
      <c r="AU86" s="32">
        <f>建設係数!BN86*AU$123</f>
        <v>0</v>
      </c>
      <c r="AV86" s="32">
        <f>建設係数!BO86*AV$123</f>
        <v>0</v>
      </c>
      <c r="AW86" s="32">
        <f>建設係数!BP86*AW$123</f>
        <v>0</v>
      </c>
      <c r="AX86" s="32">
        <f>建設係数!BQ86*AX$123</f>
        <v>0</v>
      </c>
      <c r="AY86" s="32">
        <f>建設係数!BR86*AY$123</f>
        <v>0</v>
      </c>
      <c r="AZ86" s="32">
        <f>建設係数!BS86*AZ$123</f>
        <v>0</v>
      </c>
      <c r="BA86" s="32">
        <f>建設係数!BT86*BA$123</f>
        <v>0</v>
      </c>
      <c r="BB86" s="32">
        <f>建設係数!BU86*BB$123</f>
        <v>0</v>
      </c>
      <c r="BC86" s="32">
        <f>建設係数!BV86*BC$123</f>
        <v>0</v>
      </c>
      <c r="BD86" s="32">
        <f>建設係数!BW86*BD$123</f>
        <v>0</v>
      </c>
      <c r="BE86" s="32">
        <f>建設係数!BX86*BE$123</f>
        <v>0</v>
      </c>
      <c r="BF86" s="32">
        <f>建設係数!BY86*BF$123</f>
        <v>0</v>
      </c>
      <c r="BG86" s="32">
        <f>建設係数!BZ86*BG$123</f>
        <v>0</v>
      </c>
      <c r="BH86" s="32">
        <f>建設係数!CA86*BH$123</f>
        <v>0</v>
      </c>
      <c r="BI86" s="32">
        <f>建設係数!CB86*BI$123</f>
        <v>0</v>
      </c>
      <c r="BJ86" s="32">
        <f>建設係数!CC86*BJ$123</f>
        <v>0</v>
      </c>
      <c r="BK86" s="32">
        <f>建設係数!CD86*BK$123</f>
        <v>0</v>
      </c>
      <c r="BL86" s="32">
        <f>建設係数!CE86*BL$123</f>
        <v>0</v>
      </c>
      <c r="BM86" s="32">
        <f>建設係数!CF86*BM$123</f>
        <v>0</v>
      </c>
      <c r="BN86" s="32">
        <f>建設係数!CG86*BN$123</f>
        <v>0</v>
      </c>
      <c r="BO86" s="32">
        <f t="shared" si="33"/>
        <v>0</v>
      </c>
      <c r="BP86" s="35"/>
      <c r="BU86" s="17"/>
      <c r="BV86" s="241">
        <v>57</v>
      </c>
      <c r="BW86" s="164"/>
      <c r="CN86" s="30">
        <f t="shared" si="32"/>
        <v>81</v>
      </c>
      <c r="CO86" s="457">
        <v>579</v>
      </c>
      <c r="CP86" s="260" t="s">
        <v>82</v>
      </c>
      <c r="CQ86" s="451">
        <f>埼玉波及!V88</f>
        <v>0</v>
      </c>
      <c r="CR86" s="451">
        <f>埼玉波及!W88</f>
        <v>0</v>
      </c>
      <c r="CS86" s="451">
        <f>埼玉波及!X88</f>
        <v>0</v>
      </c>
      <c r="CT86" s="451">
        <f>埼玉波及!Y88</f>
        <v>0</v>
      </c>
      <c r="CU86" s="454">
        <f t="shared" si="34"/>
        <v>4.21E-5</v>
      </c>
      <c r="CV86" s="442"/>
      <c r="CW86" s="249">
        <v>81</v>
      </c>
      <c r="CX86" s="89">
        <f t="shared" si="35"/>
        <v>579</v>
      </c>
      <c r="CY86" s="476" t="str">
        <f t="shared" si="36"/>
        <v>郵便・信書便</v>
      </c>
      <c r="CZ86" s="453">
        <f t="shared" si="37"/>
        <v>0</v>
      </c>
      <c r="DA86" s="453">
        <f t="shared" si="38"/>
        <v>0</v>
      </c>
      <c r="DB86" s="453">
        <f t="shared" si="39"/>
        <v>0</v>
      </c>
      <c r="DC86" s="244">
        <f t="shared" si="40"/>
        <v>0</v>
      </c>
    </row>
    <row r="87" spans="1:114">
      <c r="A87" s="17"/>
      <c r="B87" s="457">
        <v>578</v>
      </c>
      <c r="C87" s="260" t="s">
        <v>81</v>
      </c>
      <c r="D87" s="32">
        <f>建設係数!W87*D$123</f>
        <v>0</v>
      </c>
      <c r="E87" s="32">
        <f>建設係数!X87*E$123</f>
        <v>0</v>
      </c>
      <c r="F87" s="32">
        <f>建設係数!Y87*F$123</f>
        <v>0</v>
      </c>
      <c r="G87" s="32">
        <f>建設係数!Z87*G$123</f>
        <v>0</v>
      </c>
      <c r="H87" s="32">
        <f>建設係数!AA87*H$123</f>
        <v>0</v>
      </c>
      <c r="I87" s="32">
        <f>建設係数!AB87*I$123</f>
        <v>0</v>
      </c>
      <c r="J87" s="32">
        <f>建設係数!AC87*J$123</f>
        <v>0</v>
      </c>
      <c r="K87" s="32">
        <f>建設係数!AD87*K$123</f>
        <v>0</v>
      </c>
      <c r="L87" s="32">
        <f>建設係数!AE87*L$123</f>
        <v>0</v>
      </c>
      <c r="M87" s="32">
        <f>建設係数!AF87*M$123</f>
        <v>0</v>
      </c>
      <c r="N87" s="32">
        <f>建設係数!AG87*N$123</f>
        <v>0</v>
      </c>
      <c r="O87" s="32">
        <f>建設係数!AH87*O$123</f>
        <v>0</v>
      </c>
      <c r="P87" s="32">
        <f>建設係数!AI87*P$123</f>
        <v>0</v>
      </c>
      <c r="Q87" s="32">
        <f>建設係数!AJ87*Q$123</f>
        <v>0</v>
      </c>
      <c r="R87" s="32">
        <f>建設係数!AK87*R$123</f>
        <v>0</v>
      </c>
      <c r="S87" s="32">
        <f>建設係数!AL87*S$123</f>
        <v>0</v>
      </c>
      <c r="T87" s="32">
        <f>建設係数!AM87*T$123</f>
        <v>0</v>
      </c>
      <c r="U87" s="32">
        <f>建設係数!AN87*U$123</f>
        <v>0</v>
      </c>
      <c r="V87" s="32">
        <f>建設係数!AO87*V$123</f>
        <v>0</v>
      </c>
      <c r="W87" s="32">
        <f>建設係数!AP87*W$123</f>
        <v>0</v>
      </c>
      <c r="X87" s="32">
        <f>建設係数!AQ87*X$123</f>
        <v>0</v>
      </c>
      <c r="Y87" s="32">
        <f>建設係数!AR87*Y$123</f>
        <v>0</v>
      </c>
      <c r="Z87" s="32">
        <f>建設係数!AS87*Z$123</f>
        <v>0</v>
      </c>
      <c r="AA87" s="32">
        <f>建設係数!AT87*AA$123</f>
        <v>0</v>
      </c>
      <c r="AB87" s="32">
        <f>建設係数!AU87*AB$123</f>
        <v>0</v>
      </c>
      <c r="AC87" s="32">
        <f>建設係数!AV87*AC$123</f>
        <v>0</v>
      </c>
      <c r="AD87" s="32">
        <f>建設係数!AW87*AD$123</f>
        <v>0</v>
      </c>
      <c r="AE87" s="32">
        <f>建設係数!AX87*AE$123</f>
        <v>0</v>
      </c>
      <c r="AF87" s="32">
        <f>建設係数!AY87*AF$123</f>
        <v>0</v>
      </c>
      <c r="AG87" s="32">
        <f>建設係数!AZ87*AG$123</f>
        <v>0</v>
      </c>
      <c r="AH87" s="32">
        <f>建設係数!BA87*AH$123</f>
        <v>0</v>
      </c>
      <c r="AI87" s="32">
        <f>建設係数!BB87*AI$123</f>
        <v>0</v>
      </c>
      <c r="AJ87" s="32">
        <f>建設係数!BC87*AJ$123</f>
        <v>0</v>
      </c>
      <c r="AK87" s="32">
        <f>建設係数!BD87*AK$123</f>
        <v>0</v>
      </c>
      <c r="AL87" s="32">
        <f>建設係数!BE87*AL$123</f>
        <v>0</v>
      </c>
      <c r="AM87" s="32">
        <f>建設係数!BF87*AM$123</f>
        <v>0</v>
      </c>
      <c r="AN87" s="32">
        <f>建設係数!BG87*AN$123</f>
        <v>0</v>
      </c>
      <c r="AO87" s="32">
        <f>建設係数!BH87*AO$123</f>
        <v>0</v>
      </c>
      <c r="AP87" s="32">
        <f>建設係数!BI87*AP$123</f>
        <v>0</v>
      </c>
      <c r="AQ87" s="32">
        <f>建設係数!BJ87*AQ$123</f>
        <v>0</v>
      </c>
      <c r="AR87" s="32">
        <f>建設係数!BK87*AR$123</f>
        <v>0</v>
      </c>
      <c r="AS87" s="32">
        <f>建設係数!BL87*AS$123</f>
        <v>0</v>
      </c>
      <c r="AT87" s="32">
        <f>建設係数!BM87*AT$123</f>
        <v>0</v>
      </c>
      <c r="AU87" s="32">
        <f>建設係数!BN87*AU$123</f>
        <v>0</v>
      </c>
      <c r="AV87" s="32">
        <f>建設係数!BO87*AV$123</f>
        <v>0</v>
      </c>
      <c r="AW87" s="32">
        <f>建設係数!BP87*AW$123</f>
        <v>0</v>
      </c>
      <c r="AX87" s="32">
        <f>建設係数!BQ87*AX$123</f>
        <v>0</v>
      </c>
      <c r="AY87" s="32">
        <f>建設係数!BR87*AY$123</f>
        <v>0</v>
      </c>
      <c r="AZ87" s="32">
        <f>建設係数!BS87*AZ$123</f>
        <v>0</v>
      </c>
      <c r="BA87" s="32">
        <f>建設係数!BT87*BA$123</f>
        <v>0</v>
      </c>
      <c r="BB87" s="32">
        <f>建設係数!BU87*BB$123</f>
        <v>0</v>
      </c>
      <c r="BC87" s="32">
        <f>建設係数!BV87*BC$123</f>
        <v>0</v>
      </c>
      <c r="BD87" s="32">
        <f>建設係数!BW87*BD$123</f>
        <v>0</v>
      </c>
      <c r="BE87" s="32">
        <f>建設係数!BX87*BE$123</f>
        <v>0</v>
      </c>
      <c r="BF87" s="32">
        <f>建設係数!BY87*BF$123</f>
        <v>0</v>
      </c>
      <c r="BG87" s="32">
        <f>建設係数!BZ87*BG$123</f>
        <v>0</v>
      </c>
      <c r="BH87" s="32">
        <f>建設係数!CA87*BH$123</f>
        <v>0</v>
      </c>
      <c r="BI87" s="32">
        <f>建設係数!CB87*BI$123</f>
        <v>0</v>
      </c>
      <c r="BJ87" s="32">
        <f>建設係数!CC87*BJ$123</f>
        <v>0</v>
      </c>
      <c r="BK87" s="32">
        <f>建設係数!CD87*BK$123</f>
        <v>0</v>
      </c>
      <c r="BL87" s="32">
        <f>建設係数!CE87*BL$123</f>
        <v>0</v>
      </c>
      <c r="BM87" s="32">
        <f>建設係数!CF87*BM$123</f>
        <v>0</v>
      </c>
      <c r="BN87" s="32">
        <f>建設係数!CG87*BN$123</f>
        <v>0</v>
      </c>
      <c r="BO87" s="32">
        <f t="shared" si="33"/>
        <v>0</v>
      </c>
      <c r="BP87" s="35"/>
      <c r="BU87" s="17"/>
      <c r="BV87" s="241">
        <v>57</v>
      </c>
      <c r="BW87" s="164"/>
      <c r="CN87" s="30">
        <f t="shared" si="32"/>
        <v>82</v>
      </c>
      <c r="CO87" s="457">
        <v>591</v>
      </c>
      <c r="CP87" s="260" t="s">
        <v>83</v>
      </c>
      <c r="CQ87" s="451">
        <f>埼玉波及!V89</f>
        <v>0</v>
      </c>
      <c r="CR87" s="451">
        <f>埼玉波及!W89</f>
        <v>0</v>
      </c>
      <c r="CS87" s="451">
        <f>埼玉波及!X89</f>
        <v>0</v>
      </c>
      <c r="CT87" s="451">
        <f>埼玉波及!Y89</f>
        <v>0</v>
      </c>
      <c r="CU87" s="454">
        <f t="shared" si="34"/>
        <v>4.0899999999999998E-5</v>
      </c>
      <c r="CV87" s="442"/>
      <c r="CW87" s="249">
        <v>82</v>
      </c>
      <c r="CX87" s="89">
        <f t="shared" si="35"/>
        <v>591</v>
      </c>
      <c r="CY87" s="476" t="str">
        <f t="shared" si="36"/>
        <v>通信</v>
      </c>
      <c r="CZ87" s="453">
        <f t="shared" si="37"/>
        <v>0</v>
      </c>
      <c r="DA87" s="453">
        <f t="shared" si="38"/>
        <v>0</v>
      </c>
      <c r="DB87" s="453">
        <f t="shared" si="39"/>
        <v>0</v>
      </c>
      <c r="DC87" s="244">
        <f t="shared" si="40"/>
        <v>0</v>
      </c>
    </row>
    <row r="88" spans="1:114">
      <c r="A88" s="17"/>
      <c r="B88" s="457">
        <v>579</v>
      </c>
      <c r="C88" s="260" t="s">
        <v>82</v>
      </c>
      <c r="D88" s="32">
        <f>建設係数!W88*D$123</f>
        <v>0</v>
      </c>
      <c r="E88" s="32">
        <f>建設係数!X88*E$123</f>
        <v>0</v>
      </c>
      <c r="F88" s="32">
        <f>建設係数!Y88*F$123</f>
        <v>0</v>
      </c>
      <c r="G88" s="32">
        <f>建設係数!Z88*G$123</f>
        <v>0</v>
      </c>
      <c r="H88" s="32">
        <f>建設係数!AA88*H$123</f>
        <v>0</v>
      </c>
      <c r="I88" s="32">
        <f>建設係数!AB88*I$123</f>
        <v>0</v>
      </c>
      <c r="J88" s="32">
        <f>建設係数!AC88*J$123</f>
        <v>0</v>
      </c>
      <c r="K88" s="32">
        <f>建設係数!AD88*K$123</f>
        <v>0</v>
      </c>
      <c r="L88" s="32">
        <f>建設係数!AE88*L$123</f>
        <v>0</v>
      </c>
      <c r="M88" s="32">
        <f>建設係数!AF88*M$123</f>
        <v>0</v>
      </c>
      <c r="N88" s="32">
        <f>建設係数!AG88*N$123</f>
        <v>0</v>
      </c>
      <c r="O88" s="32">
        <f>建設係数!AH88*O$123</f>
        <v>0</v>
      </c>
      <c r="P88" s="32">
        <f>建設係数!AI88*P$123</f>
        <v>0</v>
      </c>
      <c r="Q88" s="32">
        <f>建設係数!AJ88*Q$123</f>
        <v>0</v>
      </c>
      <c r="R88" s="32">
        <f>建設係数!AK88*R$123</f>
        <v>0</v>
      </c>
      <c r="S88" s="32">
        <f>建設係数!AL88*S$123</f>
        <v>0</v>
      </c>
      <c r="T88" s="32">
        <f>建設係数!AM88*T$123</f>
        <v>0</v>
      </c>
      <c r="U88" s="32">
        <f>建設係数!AN88*U$123</f>
        <v>0</v>
      </c>
      <c r="V88" s="32">
        <f>建設係数!AO88*V$123</f>
        <v>0</v>
      </c>
      <c r="W88" s="32">
        <f>建設係数!AP88*W$123</f>
        <v>0</v>
      </c>
      <c r="X88" s="32">
        <f>建設係数!AQ88*X$123</f>
        <v>0</v>
      </c>
      <c r="Y88" s="32">
        <f>建設係数!AR88*Y$123</f>
        <v>0</v>
      </c>
      <c r="Z88" s="32">
        <f>建設係数!AS88*Z$123</f>
        <v>0</v>
      </c>
      <c r="AA88" s="32">
        <f>建設係数!AT88*AA$123</f>
        <v>0</v>
      </c>
      <c r="AB88" s="32">
        <f>建設係数!AU88*AB$123</f>
        <v>0</v>
      </c>
      <c r="AC88" s="32">
        <f>建設係数!AV88*AC$123</f>
        <v>0</v>
      </c>
      <c r="AD88" s="32">
        <f>建設係数!AW88*AD$123</f>
        <v>0</v>
      </c>
      <c r="AE88" s="32">
        <f>建設係数!AX88*AE$123</f>
        <v>0</v>
      </c>
      <c r="AF88" s="32">
        <f>建設係数!AY88*AF$123</f>
        <v>0</v>
      </c>
      <c r="AG88" s="32">
        <f>建設係数!AZ88*AG$123</f>
        <v>0</v>
      </c>
      <c r="AH88" s="32">
        <f>建設係数!BA88*AH$123</f>
        <v>0</v>
      </c>
      <c r="AI88" s="32">
        <f>建設係数!BB88*AI$123</f>
        <v>0</v>
      </c>
      <c r="AJ88" s="32">
        <f>建設係数!BC88*AJ$123</f>
        <v>0</v>
      </c>
      <c r="AK88" s="32">
        <f>建設係数!BD88*AK$123</f>
        <v>0</v>
      </c>
      <c r="AL88" s="32">
        <f>建設係数!BE88*AL$123</f>
        <v>0</v>
      </c>
      <c r="AM88" s="32">
        <f>建設係数!BF88*AM$123</f>
        <v>0</v>
      </c>
      <c r="AN88" s="32">
        <f>建設係数!BG88*AN$123</f>
        <v>0</v>
      </c>
      <c r="AO88" s="32">
        <f>建設係数!BH88*AO$123</f>
        <v>0</v>
      </c>
      <c r="AP88" s="32">
        <f>建設係数!BI88*AP$123</f>
        <v>0</v>
      </c>
      <c r="AQ88" s="32">
        <f>建設係数!BJ88*AQ$123</f>
        <v>0</v>
      </c>
      <c r="AR88" s="32">
        <f>建設係数!BK88*AR$123</f>
        <v>0</v>
      </c>
      <c r="AS88" s="32">
        <f>建設係数!BL88*AS$123</f>
        <v>0</v>
      </c>
      <c r="AT88" s="32">
        <f>建設係数!BM88*AT$123</f>
        <v>0</v>
      </c>
      <c r="AU88" s="32">
        <f>建設係数!BN88*AU$123</f>
        <v>0</v>
      </c>
      <c r="AV88" s="32">
        <f>建設係数!BO88*AV$123</f>
        <v>0</v>
      </c>
      <c r="AW88" s="32">
        <f>建設係数!BP88*AW$123</f>
        <v>0</v>
      </c>
      <c r="AX88" s="32">
        <f>建設係数!BQ88*AX$123</f>
        <v>0</v>
      </c>
      <c r="AY88" s="32">
        <f>建設係数!BR88*AY$123</f>
        <v>0</v>
      </c>
      <c r="AZ88" s="32">
        <f>建設係数!BS88*AZ$123</f>
        <v>0</v>
      </c>
      <c r="BA88" s="32">
        <f>建設係数!BT88*BA$123</f>
        <v>0</v>
      </c>
      <c r="BB88" s="32">
        <f>建設係数!BU88*BB$123</f>
        <v>0</v>
      </c>
      <c r="BC88" s="32">
        <f>建設係数!BV88*BC$123</f>
        <v>0</v>
      </c>
      <c r="BD88" s="32">
        <f>建設係数!BW88*BD$123</f>
        <v>0</v>
      </c>
      <c r="BE88" s="32">
        <f>建設係数!BX88*BE$123</f>
        <v>0</v>
      </c>
      <c r="BF88" s="32">
        <f>建設係数!BY88*BF$123</f>
        <v>0</v>
      </c>
      <c r="BG88" s="32">
        <f>建設係数!BZ88*BG$123</f>
        <v>0</v>
      </c>
      <c r="BH88" s="32">
        <f>建設係数!CA88*BH$123</f>
        <v>0</v>
      </c>
      <c r="BI88" s="32">
        <f>建設係数!CB88*BI$123</f>
        <v>0</v>
      </c>
      <c r="BJ88" s="32">
        <f>建設係数!CC88*BJ$123</f>
        <v>0</v>
      </c>
      <c r="BK88" s="32">
        <f>建設係数!CD88*BK$123</f>
        <v>0</v>
      </c>
      <c r="BL88" s="32">
        <f>建設係数!CE88*BL$123</f>
        <v>0</v>
      </c>
      <c r="BM88" s="32">
        <f>建設係数!CF88*BM$123</f>
        <v>0</v>
      </c>
      <c r="BN88" s="32">
        <f>建設係数!CG88*BN$123</f>
        <v>0</v>
      </c>
      <c r="BO88" s="32">
        <f t="shared" si="33"/>
        <v>0</v>
      </c>
      <c r="BP88" s="35"/>
      <c r="BU88" s="17"/>
      <c r="BV88" s="241">
        <v>57</v>
      </c>
      <c r="BW88" s="164"/>
      <c r="CN88" s="30">
        <f t="shared" si="32"/>
        <v>83</v>
      </c>
      <c r="CO88" s="457">
        <v>592</v>
      </c>
      <c r="CP88" s="260" t="s">
        <v>84</v>
      </c>
      <c r="CQ88" s="451">
        <f>埼玉波及!V90</f>
        <v>0</v>
      </c>
      <c r="CR88" s="451">
        <f>埼玉波及!W90</f>
        <v>0</v>
      </c>
      <c r="CS88" s="451">
        <f>埼玉波及!X90</f>
        <v>0</v>
      </c>
      <c r="CT88" s="451">
        <f>埼玉波及!Y90</f>
        <v>0</v>
      </c>
      <c r="CU88" s="454">
        <f t="shared" si="34"/>
        <v>4.0799999999999996E-5</v>
      </c>
      <c r="CV88" s="442"/>
      <c r="CW88" s="249">
        <v>83</v>
      </c>
      <c r="CX88" s="89">
        <f t="shared" si="35"/>
        <v>592</v>
      </c>
      <c r="CY88" s="476" t="str">
        <f t="shared" si="36"/>
        <v>放送</v>
      </c>
      <c r="CZ88" s="453">
        <f t="shared" si="37"/>
        <v>0</v>
      </c>
      <c r="DA88" s="453">
        <f t="shared" si="38"/>
        <v>0</v>
      </c>
      <c r="DB88" s="453">
        <f t="shared" si="39"/>
        <v>0</v>
      </c>
      <c r="DC88" s="244">
        <f t="shared" si="40"/>
        <v>0</v>
      </c>
    </row>
    <row r="89" spans="1:114">
      <c r="A89" s="17"/>
      <c r="B89" s="457">
        <v>591</v>
      </c>
      <c r="C89" s="260" t="s">
        <v>83</v>
      </c>
      <c r="D89" s="32">
        <f>建設係数!W89*D$123</f>
        <v>0</v>
      </c>
      <c r="E89" s="32">
        <f>建設係数!X89*E$123</f>
        <v>0</v>
      </c>
      <c r="F89" s="32">
        <f>建設係数!Y89*F$123</f>
        <v>0</v>
      </c>
      <c r="G89" s="32">
        <f>建設係数!Z89*G$123</f>
        <v>0</v>
      </c>
      <c r="H89" s="32">
        <f>建設係数!AA89*H$123</f>
        <v>0</v>
      </c>
      <c r="I89" s="32">
        <f>建設係数!AB89*I$123</f>
        <v>0</v>
      </c>
      <c r="J89" s="32">
        <f>建設係数!AC89*J$123</f>
        <v>0</v>
      </c>
      <c r="K89" s="32">
        <f>建設係数!AD89*K$123</f>
        <v>0</v>
      </c>
      <c r="L89" s="32">
        <f>建設係数!AE89*L$123</f>
        <v>0</v>
      </c>
      <c r="M89" s="32">
        <f>建設係数!AF89*M$123</f>
        <v>0</v>
      </c>
      <c r="N89" s="32">
        <f>建設係数!AG89*N$123</f>
        <v>0</v>
      </c>
      <c r="O89" s="32">
        <f>建設係数!AH89*O$123</f>
        <v>0</v>
      </c>
      <c r="P89" s="32">
        <f>建設係数!AI89*P$123</f>
        <v>0</v>
      </c>
      <c r="Q89" s="32">
        <f>建設係数!AJ89*Q$123</f>
        <v>0</v>
      </c>
      <c r="R89" s="32">
        <f>建設係数!AK89*R$123</f>
        <v>0</v>
      </c>
      <c r="S89" s="32">
        <f>建設係数!AL89*S$123</f>
        <v>0</v>
      </c>
      <c r="T89" s="32">
        <f>建設係数!AM89*T$123</f>
        <v>0</v>
      </c>
      <c r="U89" s="32">
        <f>建設係数!AN89*U$123</f>
        <v>0</v>
      </c>
      <c r="V89" s="32">
        <f>建設係数!AO89*V$123</f>
        <v>0</v>
      </c>
      <c r="W89" s="32">
        <f>建設係数!AP89*W$123</f>
        <v>0</v>
      </c>
      <c r="X89" s="32">
        <f>建設係数!AQ89*X$123</f>
        <v>0</v>
      </c>
      <c r="Y89" s="32">
        <f>建設係数!AR89*Y$123</f>
        <v>0</v>
      </c>
      <c r="Z89" s="32">
        <f>建設係数!AS89*Z$123</f>
        <v>0</v>
      </c>
      <c r="AA89" s="32">
        <f>建設係数!AT89*AA$123</f>
        <v>0</v>
      </c>
      <c r="AB89" s="32">
        <f>建設係数!AU89*AB$123</f>
        <v>0</v>
      </c>
      <c r="AC89" s="32">
        <f>建設係数!AV89*AC$123</f>
        <v>0</v>
      </c>
      <c r="AD89" s="32">
        <f>建設係数!AW89*AD$123</f>
        <v>0</v>
      </c>
      <c r="AE89" s="32">
        <f>建設係数!AX89*AE$123</f>
        <v>0</v>
      </c>
      <c r="AF89" s="32">
        <f>建設係数!AY89*AF$123</f>
        <v>0</v>
      </c>
      <c r="AG89" s="32">
        <f>建設係数!AZ89*AG$123</f>
        <v>0</v>
      </c>
      <c r="AH89" s="32">
        <f>建設係数!BA89*AH$123</f>
        <v>0</v>
      </c>
      <c r="AI89" s="32">
        <f>建設係数!BB89*AI$123</f>
        <v>0</v>
      </c>
      <c r="AJ89" s="32">
        <f>建設係数!BC89*AJ$123</f>
        <v>0</v>
      </c>
      <c r="AK89" s="32">
        <f>建設係数!BD89*AK$123</f>
        <v>0</v>
      </c>
      <c r="AL89" s="32">
        <f>建設係数!BE89*AL$123</f>
        <v>0</v>
      </c>
      <c r="AM89" s="32">
        <f>建設係数!BF89*AM$123</f>
        <v>0</v>
      </c>
      <c r="AN89" s="32">
        <f>建設係数!BG89*AN$123</f>
        <v>0</v>
      </c>
      <c r="AO89" s="32">
        <f>建設係数!BH89*AO$123</f>
        <v>0</v>
      </c>
      <c r="AP89" s="32">
        <f>建設係数!BI89*AP$123</f>
        <v>0</v>
      </c>
      <c r="AQ89" s="32">
        <f>建設係数!BJ89*AQ$123</f>
        <v>0</v>
      </c>
      <c r="AR89" s="32">
        <f>建設係数!BK89*AR$123</f>
        <v>0</v>
      </c>
      <c r="AS89" s="32">
        <f>建設係数!BL89*AS$123</f>
        <v>0</v>
      </c>
      <c r="AT89" s="32">
        <f>建設係数!BM89*AT$123</f>
        <v>0</v>
      </c>
      <c r="AU89" s="32">
        <f>建設係数!BN89*AU$123</f>
        <v>0</v>
      </c>
      <c r="AV89" s="32">
        <f>建設係数!BO89*AV$123</f>
        <v>0</v>
      </c>
      <c r="AW89" s="32">
        <f>建設係数!BP89*AW$123</f>
        <v>0</v>
      </c>
      <c r="AX89" s="32">
        <f>建設係数!BQ89*AX$123</f>
        <v>0</v>
      </c>
      <c r="AY89" s="32">
        <f>建設係数!BR89*AY$123</f>
        <v>0</v>
      </c>
      <c r="AZ89" s="32">
        <f>建設係数!BS89*AZ$123</f>
        <v>0</v>
      </c>
      <c r="BA89" s="32">
        <f>建設係数!BT89*BA$123</f>
        <v>0</v>
      </c>
      <c r="BB89" s="32">
        <f>建設係数!BU89*BB$123</f>
        <v>0</v>
      </c>
      <c r="BC89" s="32">
        <f>建設係数!BV89*BC$123</f>
        <v>0</v>
      </c>
      <c r="BD89" s="32">
        <f>建設係数!BW89*BD$123</f>
        <v>0</v>
      </c>
      <c r="BE89" s="32">
        <f>建設係数!BX89*BE$123</f>
        <v>0</v>
      </c>
      <c r="BF89" s="32">
        <f>建設係数!BY89*BF$123</f>
        <v>0</v>
      </c>
      <c r="BG89" s="32">
        <f>建設係数!BZ89*BG$123</f>
        <v>0</v>
      </c>
      <c r="BH89" s="32">
        <f>建設係数!CA89*BH$123</f>
        <v>0</v>
      </c>
      <c r="BI89" s="32">
        <f>建設係数!CB89*BI$123</f>
        <v>0</v>
      </c>
      <c r="BJ89" s="32">
        <f>建設係数!CC89*BJ$123</f>
        <v>0</v>
      </c>
      <c r="BK89" s="32">
        <f>建設係数!CD89*BK$123</f>
        <v>0</v>
      </c>
      <c r="BL89" s="32">
        <f>建設係数!CE89*BL$123</f>
        <v>0</v>
      </c>
      <c r="BM89" s="32">
        <f>建設係数!CF89*BM$123</f>
        <v>0</v>
      </c>
      <c r="BN89" s="32">
        <f>建設係数!CG89*BN$123</f>
        <v>0</v>
      </c>
      <c r="BO89" s="32">
        <f t="shared" si="33"/>
        <v>0</v>
      </c>
      <c r="BP89" s="35"/>
      <c r="BU89" s="17"/>
      <c r="BV89" s="241">
        <v>59</v>
      </c>
      <c r="BW89" s="164"/>
      <c r="CN89" s="30">
        <f t="shared" si="32"/>
        <v>84</v>
      </c>
      <c r="CO89" s="457">
        <v>593</v>
      </c>
      <c r="CP89" s="260" t="s">
        <v>85</v>
      </c>
      <c r="CQ89" s="451">
        <f>埼玉波及!V91</f>
        <v>0</v>
      </c>
      <c r="CR89" s="451">
        <f>埼玉波及!W91</f>
        <v>0</v>
      </c>
      <c r="CS89" s="451">
        <f>埼玉波及!X91</f>
        <v>0</v>
      </c>
      <c r="CT89" s="451">
        <f>埼玉波及!Y91</f>
        <v>0</v>
      </c>
      <c r="CU89" s="454">
        <f t="shared" si="34"/>
        <v>4.07E-5</v>
      </c>
      <c r="CV89" s="442"/>
      <c r="CW89" s="249">
        <v>84</v>
      </c>
      <c r="CX89" s="89">
        <f t="shared" si="35"/>
        <v>593</v>
      </c>
      <c r="CY89" s="476" t="str">
        <f t="shared" si="36"/>
        <v>情報サービス</v>
      </c>
      <c r="CZ89" s="453">
        <f t="shared" si="37"/>
        <v>0</v>
      </c>
      <c r="DA89" s="453">
        <f t="shared" si="38"/>
        <v>0</v>
      </c>
      <c r="DB89" s="453">
        <f t="shared" si="39"/>
        <v>0</v>
      </c>
      <c r="DC89" s="244">
        <f t="shared" si="40"/>
        <v>0</v>
      </c>
    </row>
    <row r="90" spans="1:114">
      <c r="A90" s="17"/>
      <c r="B90" s="457">
        <v>592</v>
      </c>
      <c r="C90" s="260" t="s">
        <v>84</v>
      </c>
      <c r="D90" s="32">
        <f>建設係数!W90*D$123</f>
        <v>0</v>
      </c>
      <c r="E90" s="32">
        <f>建設係数!X90*E$123</f>
        <v>0</v>
      </c>
      <c r="F90" s="32">
        <f>建設係数!Y90*F$123</f>
        <v>0</v>
      </c>
      <c r="G90" s="32">
        <f>建設係数!Z90*G$123</f>
        <v>0</v>
      </c>
      <c r="H90" s="32">
        <f>建設係数!AA90*H$123</f>
        <v>0</v>
      </c>
      <c r="I90" s="32">
        <f>建設係数!AB90*I$123</f>
        <v>0</v>
      </c>
      <c r="J90" s="32">
        <f>建設係数!AC90*J$123</f>
        <v>0</v>
      </c>
      <c r="K90" s="32">
        <f>建設係数!AD90*K$123</f>
        <v>0</v>
      </c>
      <c r="L90" s="32">
        <f>建設係数!AE90*L$123</f>
        <v>0</v>
      </c>
      <c r="M90" s="32">
        <f>建設係数!AF90*M$123</f>
        <v>0</v>
      </c>
      <c r="N90" s="32">
        <f>建設係数!AG90*N$123</f>
        <v>0</v>
      </c>
      <c r="O90" s="32">
        <f>建設係数!AH90*O$123</f>
        <v>0</v>
      </c>
      <c r="P90" s="32">
        <f>建設係数!AI90*P$123</f>
        <v>0</v>
      </c>
      <c r="Q90" s="32">
        <f>建設係数!AJ90*Q$123</f>
        <v>0</v>
      </c>
      <c r="R90" s="32">
        <f>建設係数!AK90*R$123</f>
        <v>0</v>
      </c>
      <c r="S90" s="32">
        <f>建設係数!AL90*S$123</f>
        <v>0</v>
      </c>
      <c r="T90" s="32">
        <f>建設係数!AM90*T$123</f>
        <v>0</v>
      </c>
      <c r="U90" s="32">
        <f>建設係数!AN90*U$123</f>
        <v>0</v>
      </c>
      <c r="V90" s="32">
        <f>建設係数!AO90*V$123</f>
        <v>0</v>
      </c>
      <c r="W90" s="32">
        <f>建設係数!AP90*W$123</f>
        <v>0</v>
      </c>
      <c r="X90" s="32">
        <f>建設係数!AQ90*X$123</f>
        <v>0</v>
      </c>
      <c r="Y90" s="32">
        <f>建設係数!AR90*Y$123</f>
        <v>0</v>
      </c>
      <c r="Z90" s="32">
        <f>建設係数!AS90*Z$123</f>
        <v>0</v>
      </c>
      <c r="AA90" s="32">
        <f>建設係数!AT90*AA$123</f>
        <v>0</v>
      </c>
      <c r="AB90" s="32">
        <f>建設係数!AU90*AB$123</f>
        <v>0</v>
      </c>
      <c r="AC90" s="32">
        <f>建設係数!AV90*AC$123</f>
        <v>0</v>
      </c>
      <c r="AD90" s="32">
        <f>建設係数!AW90*AD$123</f>
        <v>0</v>
      </c>
      <c r="AE90" s="32">
        <f>建設係数!AX90*AE$123</f>
        <v>0</v>
      </c>
      <c r="AF90" s="32">
        <f>建設係数!AY90*AF$123</f>
        <v>0</v>
      </c>
      <c r="AG90" s="32">
        <f>建設係数!AZ90*AG$123</f>
        <v>0</v>
      </c>
      <c r="AH90" s="32">
        <f>建設係数!BA90*AH$123</f>
        <v>0</v>
      </c>
      <c r="AI90" s="32">
        <f>建設係数!BB90*AI$123</f>
        <v>0</v>
      </c>
      <c r="AJ90" s="32">
        <f>建設係数!BC90*AJ$123</f>
        <v>0</v>
      </c>
      <c r="AK90" s="32">
        <f>建設係数!BD90*AK$123</f>
        <v>0</v>
      </c>
      <c r="AL90" s="32">
        <f>建設係数!BE90*AL$123</f>
        <v>0</v>
      </c>
      <c r="AM90" s="32">
        <f>建設係数!BF90*AM$123</f>
        <v>0</v>
      </c>
      <c r="AN90" s="32">
        <f>建設係数!BG90*AN$123</f>
        <v>0</v>
      </c>
      <c r="AO90" s="32">
        <f>建設係数!BH90*AO$123</f>
        <v>0</v>
      </c>
      <c r="AP90" s="32">
        <f>建設係数!BI90*AP$123</f>
        <v>0</v>
      </c>
      <c r="AQ90" s="32">
        <f>建設係数!BJ90*AQ$123</f>
        <v>0</v>
      </c>
      <c r="AR90" s="32">
        <f>建設係数!BK90*AR$123</f>
        <v>0</v>
      </c>
      <c r="AS90" s="32">
        <f>建設係数!BL90*AS$123</f>
        <v>0</v>
      </c>
      <c r="AT90" s="32">
        <f>建設係数!BM90*AT$123</f>
        <v>0</v>
      </c>
      <c r="AU90" s="32">
        <f>建設係数!BN90*AU$123</f>
        <v>0</v>
      </c>
      <c r="AV90" s="32">
        <f>建設係数!BO90*AV$123</f>
        <v>0</v>
      </c>
      <c r="AW90" s="32">
        <f>建設係数!BP90*AW$123</f>
        <v>0</v>
      </c>
      <c r="AX90" s="32">
        <f>建設係数!BQ90*AX$123</f>
        <v>0</v>
      </c>
      <c r="AY90" s="32">
        <f>建設係数!BR90*AY$123</f>
        <v>0</v>
      </c>
      <c r="AZ90" s="32">
        <f>建設係数!BS90*AZ$123</f>
        <v>0</v>
      </c>
      <c r="BA90" s="32">
        <f>建設係数!BT90*BA$123</f>
        <v>0</v>
      </c>
      <c r="BB90" s="32">
        <f>建設係数!BU90*BB$123</f>
        <v>0</v>
      </c>
      <c r="BC90" s="32">
        <f>建設係数!BV90*BC$123</f>
        <v>0</v>
      </c>
      <c r="BD90" s="32">
        <f>建設係数!BW90*BD$123</f>
        <v>0</v>
      </c>
      <c r="BE90" s="32">
        <f>建設係数!BX90*BE$123</f>
        <v>0</v>
      </c>
      <c r="BF90" s="32">
        <f>建設係数!BY90*BF$123</f>
        <v>0</v>
      </c>
      <c r="BG90" s="32">
        <f>建設係数!BZ90*BG$123</f>
        <v>0</v>
      </c>
      <c r="BH90" s="32">
        <f>建設係数!CA90*BH$123</f>
        <v>0</v>
      </c>
      <c r="BI90" s="32">
        <f>建設係数!CB90*BI$123</f>
        <v>0</v>
      </c>
      <c r="BJ90" s="32">
        <f>建設係数!CC90*BJ$123</f>
        <v>0</v>
      </c>
      <c r="BK90" s="32">
        <f>建設係数!CD90*BK$123</f>
        <v>0</v>
      </c>
      <c r="BL90" s="32">
        <f>建設係数!CE90*BL$123</f>
        <v>0</v>
      </c>
      <c r="BM90" s="32">
        <f>建設係数!CF90*BM$123</f>
        <v>0</v>
      </c>
      <c r="BN90" s="32">
        <f>建設係数!CG90*BN$123</f>
        <v>0</v>
      </c>
      <c r="BO90" s="32">
        <f t="shared" si="33"/>
        <v>0</v>
      </c>
      <c r="BP90" s="35"/>
      <c r="BU90" s="17"/>
      <c r="BV90" s="241">
        <v>59</v>
      </c>
      <c r="BW90" s="164"/>
      <c r="CN90" s="30">
        <f t="shared" si="32"/>
        <v>85</v>
      </c>
      <c r="CO90" s="457">
        <v>594</v>
      </c>
      <c r="CP90" s="260" t="s">
        <v>86</v>
      </c>
      <c r="CQ90" s="451">
        <f>埼玉波及!V92</f>
        <v>0</v>
      </c>
      <c r="CR90" s="451">
        <f>埼玉波及!W92</f>
        <v>0</v>
      </c>
      <c r="CS90" s="451">
        <f>埼玉波及!X92</f>
        <v>0</v>
      </c>
      <c r="CT90" s="451">
        <f>埼玉波及!Y92</f>
        <v>0</v>
      </c>
      <c r="CU90" s="454">
        <f t="shared" si="34"/>
        <v>4.0599999999999998E-5</v>
      </c>
      <c r="CV90" s="442"/>
      <c r="CW90" s="249">
        <v>85</v>
      </c>
      <c r="CX90" s="89">
        <f t="shared" si="35"/>
        <v>594</v>
      </c>
      <c r="CY90" s="476" t="str">
        <f t="shared" si="36"/>
        <v>インターネット附随サービス</v>
      </c>
      <c r="CZ90" s="453">
        <f t="shared" si="37"/>
        <v>0</v>
      </c>
      <c r="DA90" s="453">
        <f t="shared" si="38"/>
        <v>0</v>
      </c>
      <c r="DB90" s="453">
        <f t="shared" si="39"/>
        <v>0</v>
      </c>
      <c r="DC90" s="244">
        <f t="shared" si="40"/>
        <v>0</v>
      </c>
    </row>
    <row r="91" spans="1:114">
      <c r="A91" s="17"/>
      <c r="B91" s="457">
        <v>593</v>
      </c>
      <c r="C91" s="260" t="s">
        <v>85</v>
      </c>
      <c r="D91" s="32">
        <f>建設係数!W91*D$123</f>
        <v>0</v>
      </c>
      <c r="E91" s="32">
        <f>建設係数!X91*E$123</f>
        <v>0</v>
      </c>
      <c r="F91" s="32">
        <f>建設係数!Y91*F$123</f>
        <v>0</v>
      </c>
      <c r="G91" s="32">
        <f>建設係数!Z91*G$123</f>
        <v>0</v>
      </c>
      <c r="H91" s="32">
        <f>建設係数!AA91*H$123</f>
        <v>0</v>
      </c>
      <c r="I91" s="32">
        <f>建設係数!AB91*I$123</f>
        <v>0</v>
      </c>
      <c r="J91" s="32">
        <f>建設係数!AC91*J$123</f>
        <v>0</v>
      </c>
      <c r="K91" s="32">
        <f>建設係数!AD91*K$123</f>
        <v>0</v>
      </c>
      <c r="L91" s="32">
        <f>建設係数!AE91*L$123</f>
        <v>0</v>
      </c>
      <c r="M91" s="32">
        <f>建設係数!AF91*M$123</f>
        <v>0</v>
      </c>
      <c r="N91" s="32">
        <f>建設係数!AG91*N$123</f>
        <v>0</v>
      </c>
      <c r="O91" s="32">
        <f>建設係数!AH91*O$123</f>
        <v>0</v>
      </c>
      <c r="P91" s="32">
        <f>建設係数!AI91*P$123</f>
        <v>0</v>
      </c>
      <c r="Q91" s="32">
        <f>建設係数!AJ91*Q$123</f>
        <v>0</v>
      </c>
      <c r="R91" s="32">
        <f>建設係数!AK91*R$123</f>
        <v>0</v>
      </c>
      <c r="S91" s="32">
        <f>建設係数!AL91*S$123</f>
        <v>0</v>
      </c>
      <c r="T91" s="32">
        <f>建設係数!AM91*T$123</f>
        <v>0</v>
      </c>
      <c r="U91" s="32">
        <f>建設係数!AN91*U$123</f>
        <v>0</v>
      </c>
      <c r="V91" s="32">
        <f>建設係数!AO91*V$123</f>
        <v>0</v>
      </c>
      <c r="W91" s="32">
        <f>建設係数!AP91*W$123</f>
        <v>0</v>
      </c>
      <c r="X91" s="32">
        <f>建設係数!AQ91*X$123</f>
        <v>0</v>
      </c>
      <c r="Y91" s="32">
        <f>建設係数!AR91*Y$123</f>
        <v>0</v>
      </c>
      <c r="Z91" s="32">
        <f>建設係数!AS91*Z$123</f>
        <v>0</v>
      </c>
      <c r="AA91" s="32">
        <f>建設係数!AT91*AA$123</f>
        <v>0</v>
      </c>
      <c r="AB91" s="32">
        <f>建設係数!AU91*AB$123</f>
        <v>0</v>
      </c>
      <c r="AC91" s="32">
        <f>建設係数!AV91*AC$123</f>
        <v>0</v>
      </c>
      <c r="AD91" s="32">
        <f>建設係数!AW91*AD$123</f>
        <v>0</v>
      </c>
      <c r="AE91" s="32">
        <f>建設係数!AX91*AE$123</f>
        <v>0</v>
      </c>
      <c r="AF91" s="32">
        <f>建設係数!AY91*AF$123</f>
        <v>0</v>
      </c>
      <c r="AG91" s="32">
        <f>建設係数!AZ91*AG$123</f>
        <v>0</v>
      </c>
      <c r="AH91" s="32">
        <f>建設係数!BA91*AH$123</f>
        <v>0</v>
      </c>
      <c r="AI91" s="32">
        <f>建設係数!BB91*AI$123</f>
        <v>0</v>
      </c>
      <c r="AJ91" s="32">
        <f>建設係数!BC91*AJ$123</f>
        <v>0</v>
      </c>
      <c r="AK91" s="32">
        <f>建設係数!BD91*AK$123</f>
        <v>0</v>
      </c>
      <c r="AL91" s="32">
        <f>建設係数!BE91*AL$123</f>
        <v>0</v>
      </c>
      <c r="AM91" s="32">
        <f>建設係数!BF91*AM$123</f>
        <v>0</v>
      </c>
      <c r="AN91" s="32">
        <f>建設係数!BG91*AN$123</f>
        <v>0</v>
      </c>
      <c r="AO91" s="32">
        <f>建設係数!BH91*AO$123</f>
        <v>0</v>
      </c>
      <c r="AP91" s="32">
        <f>建設係数!BI91*AP$123</f>
        <v>0</v>
      </c>
      <c r="AQ91" s="32">
        <f>建設係数!BJ91*AQ$123</f>
        <v>0</v>
      </c>
      <c r="AR91" s="32">
        <f>建設係数!BK91*AR$123</f>
        <v>0</v>
      </c>
      <c r="AS91" s="32">
        <f>建設係数!BL91*AS$123</f>
        <v>0</v>
      </c>
      <c r="AT91" s="32">
        <f>建設係数!BM91*AT$123</f>
        <v>0</v>
      </c>
      <c r="AU91" s="32">
        <f>建設係数!BN91*AU$123</f>
        <v>0</v>
      </c>
      <c r="AV91" s="32">
        <f>建設係数!BO91*AV$123</f>
        <v>0</v>
      </c>
      <c r="AW91" s="32">
        <f>建設係数!BP91*AW$123</f>
        <v>0</v>
      </c>
      <c r="AX91" s="32">
        <f>建設係数!BQ91*AX$123</f>
        <v>0</v>
      </c>
      <c r="AY91" s="32">
        <f>建設係数!BR91*AY$123</f>
        <v>0</v>
      </c>
      <c r="AZ91" s="32">
        <f>建設係数!BS91*AZ$123</f>
        <v>0</v>
      </c>
      <c r="BA91" s="32">
        <f>建設係数!BT91*BA$123</f>
        <v>0</v>
      </c>
      <c r="BB91" s="32">
        <f>建設係数!BU91*BB$123</f>
        <v>0</v>
      </c>
      <c r="BC91" s="32">
        <f>建設係数!BV91*BC$123</f>
        <v>0</v>
      </c>
      <c r="BD91" s="32">
        <f>建設係数!BW91*BD$123</f>
        <v>0</v>
      </c>
      <c r="BE91" s="32">
        <f>建設係数!BX91*BE$123</f>
        <v>0</v>
      </c>
      <c r="BF91" s="32">
        <f>建設係数!BY91*BF$123</f>
        <v>0</v>
      </c>
      <c r="BG91" s="32">
        <f>建設係数!BZ91*BG$123</f>
        <v>0</v>
      </c>
      <c r="BH91" s="32">
        <f>建設係数!CA91*BH$123</f>
        <v>0</v>
      </c>
      <c r="BI91" s="32">
        <f>建設係数!CB91*BI$123</f>
        <v>0</v>
      </c>
      <c r="BJ91" s="32">
        <f>建設係数!CC91*BJ$123</f>
        <v>0</v>
      </c>
      <c r="BK91" s="32">
        <f>建設係数!CD91*BK$123</f>
        <v>0</v>
      </c>
      <c r="BL91" s="32">
        <f>建設係数!CE91*BL$123</f>
        <v>0</v>
      </c>
      <c r="BM91" s="32">
        <f>建設係数!CF91*BM$123</f>
        <v>0</v>
      </c>
      <c r="BN91" s="32">
        <f>建設係数!CG91*BN$123</f>
        <v>0</v>
      </c>
      <c r="BO91" s="32">
        <f t="shared" si="33"/>
        <v>0</v>
      </c>
      <c r="BP91" s="35"/>
      <c r="BU91" s="17"/>
      <c r="BV91" s="241">
        <v>59</v>
      </c>
      <c r="BW91" s="164"/>
      <c r="CN91" s="30">
        <f t="shared" si="32"/>
        <v>86</v>
      </c>
      <c r="CO91" s="457">
        <v>595</v>
      </c>
      <c r="CP91" s="260" t="s">
        <v>87</v>
      </c>
      <c r="CQ91" s="451">
        <f>埼玉波及!V93</f>
        <v>0</v>
      </c>
      <c r="CR91" s="451">
        <f>埼玉波及!W93</f>
        <v>0</v>
      </c>
      <c r="CS91" s="451">
        <f>埼玉波及!X93</f>
        <v>0</v>
      </c>
      <c r="CT91" s="451">
        <f>埼玉波及!Y93</f>
        <v>0</v>
      </c>
      <c r="CU91" s="454">
        <f t="shared" si="34"/>
        <v>4.0499999999999995E-5</v>
      </c>
      <c r="CV91" s="442"/>
      <c r="CW91" s="249">
        <v>86</v>
      </c>
      <c r="CX91" s="89">
        <f t="shared" si="35"/>
        <v>595</v>
      </c>
      <c r="CY91" s="476" t="str">
        <f t="shared" si="36"/>
        <v>映像・音声・文字情報制作</v>
      </c>
      <c r="CZ91" s="453">
        <f t="shared" si="37"/>
        <v>0</v>
      </c>
      <c r="DA91" s="453">
        <f t="shared" si="38"/>
        <v>0</v>
      </c>
      <c r="DB91" s="453">
        <f t="shared" si="39"/>
        <v>0</v>
      </c>
      <c r="DC91" s="244">
        <f t="shared" si="40"/>
        <v>0</v>
      </c>
    </row>
    <row r="92" spans="1:114">
      <c r="A92" s="17"/>
      <c r="B92" s="457">
        <v>594</v>
      </c>
      <c r="C92" s="260" t="s">
        <v>86</v>
      </c>
      <c r="D92" s="32">
        <f>建設係数!W92*D$123</f>
        <v>0</v>
      </c>
      <c r="E92" s="32">
        <f>建設係数!X92*E$123</f>
        <v>0</v>
      </c>
      <c r="F92" s="32">
        <f>建設係数!Y92*F$123</f>
        <v>0</v>
      </c>
      <c r="G92" s="32">
        <f>建設係数!Z92*G$123</f>
        <v>0</v>
      </c>
      <c r="H92" s="32">
        <f>建設係数!AA92*H$123</f>
        <v>0</v>
      </c>
      <c r="I92" s="32">
        <f>建設係数!AB92*I$123</f>
        <v>0</v>
      </c>
      <c r="J92" s="32">
        <f>建設係数!AC92*J$123</f>
        <v>0</v>
      </c>
      <c r="K92" s="32">
        <f>建設係数!AD92*K$123</f>
        <v>0</v>
      </c>
      <c r="L92" s="32">
        <f>建設係数!AE92*L$123</f>
        <v>0</v>
      </c>
      <c r="M92" s="32">
        <f>建設係数!AF92*M$123</f>
        <v>0</v>
      </c>
      <c r="N92" s="32">
        <f>建設係数!AG92*N$123</f>
        <v>0</v>
      </c>
      <c r="O92" s="32">
        <f>建設係数!AH92*O$123</f>
        <v>0</v>
      </c>
      <c r="P92" s="32">
        <f>建設係数!AI92*P$123</f>
        <v>0</v>
      </c>
      <c r="Q92" s="32">
        <f>建設係数!AJ92*Q$123</f>
        <v>0</v>
      </c>
      <c r="R92" s="32">
        <f>建設係数!AK92*R$123</f>
        <v>0</v>
      </c>
      <c r="S92" s="32">
        <f>建設係数!AL92*S$123</f>
        <v>0</v>
      </c>
      <c r="T92" s="32">
        <f>建設係数!AM92*T$123</f>
        <v>0</v>
      </c>
      <c r="U92" s="32">
        <f>建設係数!AN92*U$123</f>
        <v>0</v>
      </c>
      <c r="V92" s="32">
        <f>建設係数!AO92*V$123</f>
        <v>0</v>
      </c>
      <c r="W92" s="32">
        <f>建設係数!AP92*W$123</f>
        <v>0</v>
      </c>
      <c r="X92" s="32">
        <f>建設係数!AQ92*X$123</f>
        <v>0</v>
      </c>
      <c r="Y92" s="32">
        <f>建設係数!AR92*Y$123</f>
        <v>0</v>
      </c>
      <c r="Z92" s="32">
        <f>建設係数!AS92*Z$123</f>
        <v>0</v>
      </c>
      <c r="AA92" s="32">
        <f>建設係数!AT92*AA$123</f>
        <v>0</v>
      </c>
      <c r="AB92" s="32">
        <f>建設係数!AU92*AB$123</f>
        <v>0</v>
      </c>
      <c r="AC92" s="32">
        <f>建設係数!AV92*AC$123</f>
        <v>0</v>
      </c>
      <c r="AD92" s="32">
        <f>建設係数!AW92*AD$123</f>
        <v>0</v>
      </c>
      <c r="AE92" s="32">
        <f>建設係数!AX92*AE$123</f>
        <v>0</v>
      </c>
      <c r="AF92" s="32">
        <f>建設係数!AY92*AF$123</f>
        <v>0</v>
      </c>
      <c r="AG92" s="32">
        <f>建設係数!AZ92*AG$123</f>
        <v>0</v>
      </c>
      <c r="AH92" s="32">
        <f>建設係数!BA92*AH$123</f>
        <v>0</v>
      </c>
      <c r="AI92" s="32">
        <f>建設係数!BB92*AI$123</f>
        <v>0</v>
      </c>
      <c r="AJ92" s="32">
        <f>建設係数!BC92*AJ$123</f>
        <v>0</v>
      </c>
      <c r="AK92" s="32">
        <f>建設係数!BD92*AK$123</f>
        <v>0</v>
      </c>
      <c r="AL92" s="32">
        <f>建設係数!BE92*AL$123</f>
        <v>0</v>
      </c>
      <c r="AM92" s="32">
        <f>建設係数!BF92*AM$123</f>
        <v>0</v>
      </c>
      <c r="AN92" s="32">
        <f>建設係数!BG92*AN$123</f>
        <v>0</v>
      </c>
      <c r="AO92" s="32">
        <f>建設係数!BH92*AO$123</f>
        <v>0</v>
      </c>
      <c r="AP92" s="32">
        <f>建設係数!BI92*AP$123</f>
        <v>0</v>
      </c>
      <c r="AQ92" s="32">
        <f>建設係数!BJ92*AQ$123</f>
        <v>0</v>
      </c>
      <c r="AR92" s="32">
        <f>建設係数!BK92*AR$123</f>
        <v>0</v>
      </c>
      <c r="AS92" s="32">
        <f>建設係数!BL92*AS$123</f>
        <v>0</v>
      </c>
      <c r="AT92" s="32">
        <f>建設係数!BM92*AT$123</f>
        <v>0</v>
      </c>
      <c r="AU92" s="32">
        <f>建設係数!BN92*AU$123</f>
        <v>0</v>
      </c>
      <c r="AV92" s="32">
        <f>建設係数!BO92*AV$123</f>
        <v>0</v>
      </c>
      <c r="AW92" s="32">
        <f>建設係数!BP92*AW$123</f>
        <v>0</v>
      </c>
      <c r="AX92" s="32">
        <f>建設係数!BQ92*AX$123</f>
        <v>0</v>
      </c>
      <c r="AY92" s="32">
        <f>建設係数!BR92*AY$123</f>
        <v>0</v>
      </c>
      <c r="AZ92" s="32">
        <f>建設係数!BS92*AZ$123</f>
        <v>0</v>
      </c>
      <c r="BA92" s="32">
        <f>建設係数!BT92*BA$123</f>
        <v>0</v>
      </c>
      <c r="BB92" s="32">
        <f>建設係数!BU92*BB$123</f>
        <v>0</v>
      </c>
      <c r="BC92" s="32">
        <f>建設係数!BV92*BC$123</f>
        <v>0</v>
      </c>
      <c r="BD92" s="32">
        <f>建設係数!BW92*BD$123</f>
        <v>0</v>
      </c>
      <c r="BE92" s="32">
        <f>建設係数!BX92*BE$123</f>
        <v>0</v>
      </c>
      <c r="BF92" s="32">
        <f>建設係数!BY92*BF$123</f>
        <v>0</v>
      </c>
      <c r="BG92" s="32">
        <f>建設係数!BZ92*BG$123</f>
        <v>0</v>
      </c>
      <c r="BH92" s="32">
        <f>建設係数!CA92*BH$123</f>
        <v>0</v>
      </c>
      <c r="BI92" s="32">
        <f>建設係数!CB92*BI$123</f>
        <v>0</v>
      </c>
      <c r="BJ92" s="32">
        <f>建設係数!CC92*BJ$123</f>
        <v>0</v>
      </c>
      <c r="BK92" s="32">
        <f>建設係数!CD92*BK$123</f>
        <v>0</v>
      </c>
      <c r="BL92" s="32">
        <f>建設係数!CE92*BL$123</f>
        <v>0</v>
      </c>
      <c r="BM92" s="32">
        <f>建設係数!CF92*BM$123</f>
        <v>0</v>
      </c>
      <c r="BN92" s="32">
        <f>建設係数!CG92*BN$123</f>
        <v>0</v>
      </c>
      <c r="BO92" s="32">
        <f t="shared" si="33"/>
        <v>0</v>
      </c>
      <c r="BP92" s="35"/>
      <c r="BU92" s="17"/>
      <c r="BV92" s="241">
        <v>59</v>
      </c>
      <c r="BW92" s="164"/>
      <c r="CN92" s="30">
        <f t="shared" si="32"/>
        <v>87</v>
      </c>
      <c r="CO92" s="457">
        <v>611</v>
      </c>
      <c r="CP92" s="260" t="s">
        <v>88</v>
      </c>
      <c r="CQ92" s="451">
        <f>埼玉波及!V94</f>
        <v>0</v>
      </c>
      <c r="CR92" s="451">
        <f>埼玉波及!W94</f>
        <v>0</v>
      </c>
      <c r="CS92" s="451">
        <f>埼玉波及!X94</f>
        <v>0</v>
      </c>
      <c r="CT92" s="451">
        <f>埼玉波及!Y94</f>
        <v>0</v>
      </c>
      <c r="CU92" s="454">
        <f t="shared" si="34"/>
        <v>3.8899999999999997E-5</v>
      </c>
      <c r="CV92" s="442"/>
      <c r="CW92" s="249">
        <v>87</v>
      </c>
      <c r="CX92" s="89">
        <f t="shared" si="35"/>
        <v>611</v>
      </c>
      <c r="CY92" s="476" t="str">
        <f t="shared" si="36"/>
        <v>公務</v>
      </c>
      <c r="CZ92" s="453">
        <f t="shared" si="37"/>
        <v>0</v>
      </c>
      <c r="DA92" s="453">
        <f t="shared" si="38"/>
        <v>0</v>
      </c>
      <c r="DB92" s="453">
        <f t="shared" si="39"/>
        <v>0</v>
      </c>
      <c r="DC92" s="244">
        <f t="shared" si="40"/>
        <v>0</v>
      </c>
    </row>
    <row r="93" spans="1:114">
      <c r="A93" s="17"/>
      <c r="B93" s="457">
        <v>595</v>
      </c>
      <c r="C93" s="260" t="s">
        <v>87</v>
      </c>
      <c r="D93" s="32">
        <f>建設係数!W93*D$123</f>
        <v>0</v>
      </c>
      <c r="E93" s="32">
        <f>建設係数!X93*E$123</f>
        <v>0</v>
      </c>
      <c r="F93" s="32">
        <f>建設係数!Y93*F$123</f>
        <v>0</v>
      </c>
      <c r="G93" s="32">
        <f>建設係数!Z93*G$123</f>
        <v>0</v>
      </c>
      <c r="H93" s="32">
        <f>建設係数!AA93*H$123</f>
        <v>0</v>
      </c>
      <c r="I93" s="32">
        <f>建設係数!AB93*I$123</f>
        <v>0</v>
      </c>
      <c r="J93" s="32">
        <f>建設係数!AC93*J$123</f>
        <v>0</v>
      </c>
      <c r="K93" s="32">
        <f>建設係数!AD93*K$123</f>
        <v>0</v>
      </c>
      <c r="L93" s="32">
        <f>建設係数!AE93*L$123</f>
        <v>0</v>
      </c>
      <c r="M93" s="32">
        <f>建設係数!AF93*M$123</f>
        <v>0</v>
      </c>
      <c r="N93" s="32">
        <f>建設係数!AG93*N$123</f>
        <v>0</v>
      </c>
      <c r="O93" s="32">
        <f>建設係数!AH93*O$123</f>
        <v>0</v>
      </c>
      <c r="P93" s="32">
        <f>建設係数!AI93*P$123</f>
        <v>0</v>
      </c>
      <c r="Q93" s="32">
        <f>建設係数!AJ93*Q$123</f>
        <v>0</v>
      </c>
      <c r="R93" s="32">
        <f>建設係数!AK93*R$123</f>
        <v>0</v>
      </c>
      <c r="S93" s="32">
        <f>建設係数!AL93*S$123</f>
        <v>0</v>
      </c>
      <c r="T93" s="32">
        <f>建設係数!AM93*T$123</f>
        <v>0</v>
      </c>
      <c r="U93" s="32">
        <f>建設係数!AN93*U$123</f>
        <v>0</v>
      </c>
      <c r="V93" s="32">
        <f>建設係数!AO93*V$123</f>
        <v>0</v>
      </c>
      <c r="W93" s="32">
        <f>建設係数!AP93*W$123</f>
        <v>0</v>
      </c>
      <c r="X93" s="32">
        <f>建設係数!AQ93*X$123</f>
        <v>0</v>
      </c>
      <c r="Y93" s="32">
        <f>建設係数!AR93*Y$123</f>
        <v>0</v>
      </c>
      <c r="Z93" s="32">
        <f>建設係数!AS93*Z$123</f>
        <v>0</v>
      </c>
      <c r="AA93" s="32">
        <f>建設係数!AT93*AA$123</f>
        <v>0</v>
      </c>
      <c r="AB93" s="32">
        <f>建設係数!AU93*AB$123</f>
        <v>0</v>
      </c>
      <c r="AC93" s="32">
        <f>建設係数!AV93*AC$123</f>
        <v>0</v>
      </c>
      <c r="AD93" s="32">
        <f>建設係数!AW93*AD$123</f>
        <v>0</v>
      </c>
      <c r="AE93" s="32">
        <f>建設係数!AX93*AE$123</f>
        <v>0</v>
      </c>
      <c r="AF93" s="32">
        <f>建設係数!AY93*AF$123</f>
        <v>0</v>
      </c>
      <c r="AG93" s="32">
        <f>建設係数!AZ93*AG$123</f>
        <v>0</v>
      </c>
      <c r="AH93" s="32">
        <f>建設係数!BA93*AH$123</f>
        <v>0</v>
      </c>
      <c r="AI93" s="32">
        <f>建設係数!BB93*AI$123</f>
        <v>0</v>
      </c>
      <c r="AJ93" s="32">
        <f>建設係数!BC93*AJ$123</f>
        <v>0</v>
      </c>
      <c r="AK93" s="32">
        <f>建設係数!BD93*AK$123</f>
        <v>0</v>
      </c>
      <c r="AL93" s="32">
        <f>建設係数!BE93*AL$123</f>
        <v>0</v>
      </c>
      <c r="AM93" s="32">
        <f>建設係数!BF93*AM$123</f>
        <v>0</v>
      </c>
      <c r="AN93" s="32">
        <f>建設係数!BG93*AN$123</f>
        <v>0</v>
      </c>
      <c r="AO93" s="32">
        <f>建設係数!BH93*AO$123</f>
        <v>0</v>
      </c>
      <c r="AP93" s="32">
        <f>建設係数!BI93*AP$123</f>
        <v>0</v>
      </c>
      <c r="AQ93" s="32">
        <f>建設係数!BJ93*AQ$123</f>
        <v>0</v>
      </c>
      <c r="AR93" s="32">
        <f>建設係数!BK93*AR$123</f>
        <v>0</v>
      </c>
      <c r="AS93" s="32">
        <f>建設係数!BL93*AS$123</f>
        <v>0</v>
      </c>
      <c r="AT93" s="32">
        <f>建設係数!BM93*AT$123</f>
        <v>0</v>
      </c>
      <c r="AU93" s="32">
        <f>建設係数!BN93*AU$123</f>
        <v>0</v>
      </c>
      <c r="AV93" s="32">
        <f>建設係数!BO93*AV$123</f>
        <v>0</v>
      </c>
      <c r="AW93" s="32">
        <f>建設係数!BP93*AW$123</f>
        <v>0</v>
      </c>
      <c r="AX93" s="32">
        <f>建設係数!BQ93*AX$123</f>
        <v>0</v>
      </c>
      <c r="AY93" s="32">
        <f>建設係数!BR93*AY$123</f>
        <v>0</v>
      </c>
      <c r="AZ93" s="32">
        <f>建設係数!BS93*AZ$123</f>
        <v>0</v>
      </c>
      <c r="BA93" s="32">
        <f>建設係数!BT93*BA$123</f>
        <v>0</v>
      </c>
      <c r="BB93" s="32">
        <f>建設係数!BU93*BB$123</f>
        <v>0</v>
      </c>
      <c r="BC93" s="32">
        <f>建設係数!BV93*BC$123</f>
        <v>0</v>
      </c>
      <c r="BD93" s="32">
        <f>建設係数!BW93*BD$123</f>
        <v>0</v>
      </c>
      <c r="BE93" s="32">
        <f>建設係数!BX93*BE$123</f>
        <v>0</v>
      </c>
      <c r="BF93" s="32">
        <f>建設係数!BY93*BF$123</f>
        <v>0</v>
      </c>
      <c r="BG93" s="32">
        <f>建設係数!BZ93*BG$123</f>
        <v>0</v>
      </c>
      <c r="BH93" s="32">
        <f>建設係数!CA93*BH$123</f>
        <v>0</v>
      </c>
      <c r="BI93" s="32">
        <f>建設係数!CB93*BI$123</f>
        <v>0</v>
      </c>
      <c r="BJ93" s="32">
        <f>建設係数!CC93*BJ$123</f>
        <v>0</v>
      </c>
      <c r="BK93" s="32">
        <f>建設係数!CD93*BK$123</f>
        <v>0</v>
      </c>
      <c r="BL93" s="32">
        <f>建設係数!CE93*BL$123</f>
        <v>0</v>
      </c>
      <c r="BM93" s="32">
        <f>建設係数!CF93*BM$123</f>
        <v>0</v>
      </c>
      <c r="BN93" s="32">
        <f>建設係数!CG93*BN$123</f>
        <v>0</v>
      </c>
      <c r="BO93" s="32">
        <f t="shared" si="33"/>
        <v>0</v>
      </c>
      <c r="BP93" s="35"/>
      <c r="BU93" s="17"/>
      <c r="BV93" s="241">
        <v>59</v>
      </c>
      <c r="BW93" s="164"/>
      <c r="CN93" s="30">
        <f t="shared" si="32"/>
        <v>88</v>
      </c>
      <c r="CO93" s="457">
        <v>631</v>
      </c>
      <c r="CP93" s="260" t="s">
        <v>89</v>
      </c>
      <c r="CQ93" s="451">
        <f>埼玉波及!V95</f>
        <v>0</v>
      </c>
      <c r="CR93" s="451">
        <f>埼玉波及!W95</f>
        <v>0</v>
      </c>
      <c r="CS93" s="451">
        <f>埼玉波及!X95</f>
        <v>0</v>
      </c>
      <c r="CT93" s="451">
        <f>埼玉波及!Y95</f>
        <v>0</v>
      </c>
      <c r="CU93" s="454">
        <f t="shared" si="34"/>
        <v>3.6899999999999996E-5</v>
      </c>
      <c r="CV93" s="442"/>
      <c r="CW93" s="249">
        <v>88</v>
      </c>
      <c r="CX93" s="89">
        <f t="shared" si="35"/>
        <v>631</v>
      </c>
      <c r="CY93" s="476" t="str">
        <f t="shared" si="36"/>
        <v>教育</v>
      </c>
      <c r="CZ93" s="453">
        <f t="shared" si="37"/>
        <v>0</v>
      </c>
      <c r="DA93" s="453">
        <f t="shared" si="38"/>
        <v>0</v>
      </c>
      <c r="DB93" s="453">
        <f t="shared" si="39"/>
        <v>0</v>
      </c>
      <c r="DC93" s="244">
        <f t="shared" si="40"/>
        <v>0</v>
      </c>
    </row>
    <row r="94" spans="1:114">
      <c r="A94" s="17"/>
      <c r="B94" s="457">
        <v>611</v>
      </c>
      <c r="C94" s="260" t="s">
        <v>88</v>
      </c>
      <c r="D94" s="32">
        <f>建設係数!W94*D$123</f>
        <v>0</v>
      </c>
      <c r="E94" s="32">
        <f>建設係数!X94*E$123</f>
        <v>0</v>
      </c>
      <c r="F94" s="32">
        <f>建設係数!Y94*F$123</f>
        <v>0</v>
      </c>
      <c r="G94" s="32">
        <f>建設係数!Z94*G$123</f>
        <v>0</v>
      </c>
      <c r="H94" s="32">
        <f>建設係数!AA94*H$123</f>
        <v>0</v>
      </c>
      <c r="I94" s="32">
        <f>建設係数!AB94*I$123</f>
        <v>0</v>
      </c>
      <c r="J94" s="32">
        <f>建設係数!AC94*J$123</f>
        <v>0</v>
      </c>
      <c r="K94" s="32">
        <f>建設係数!AD94*K$123</f>
        <v>0</v>
      </c>
      <c r="L94" s="32">
        <f>建設係数!AE94*L$123</f>
        <v>0</v>
      </c>
      <c r="M94" s="32">
        <f>建設係数!AF94*M$123</f>
        <v>0</v>
      </c>
      <c r="N94" s="32">
        <f>建設係数!AG94*N$123</f>
        <v>0</v>
      </c>
      <c r="O94" s="32">
        <f>建設係数!AH94*O$123</f>
        <v>0</v>
      </c>
      <c r="P94" s="32">
        <f>建設係数!AI94*P$123</f>
        <v>0</v>
      </c>
      <c r="Q94" s="32">
        <f>建設係数!AJ94*Q$123</f>
        <v>0</v>
      </c>
      <c r="R94" s="32">
        <f>建設係数!AK94*R$123</f>
        <v>0</v>
      </c>
      <c r="S94" s="32">
        <f>建設係数!AL94*S$123</f>
        <v>0</v>
      </c>
      <c r="T94" s="32">
        <f>建設係数!AM94*T$123</f>
        <v>0</v>
      </c>
      <c r="U94" s="32">
        <f>建設係数!AN94*U$123</f>
        <v>0</v>
      </c>
      <c r="V94" s="32">
        <f>建設係数!AO94*V$123</f>
        <v>0</v>
      </c>
      <c r="W94" s="32">
        <f>建設係数!AP94*W$123</f>
        <v>0</v>
      </c>
      <c r="X94" s="32">
        <f>建設係数!AQ94*X$123</f>
        <v>0</v>
      </c>
      <c r="Y94" s="32">
        <f>建設係数!AR94*Y$123</f>
        <v>0</v>
      </c>
      <c r="Z94" s="32">
        <f>建設係数!AS94*Z$123</f>
        <v>0</v>
      </c>
      <c r="AA94" s="32">
        <f>建設係数!AT94*AA$123</f>
        <v>0</v>
      </c>
      <c r="AB94" s="32">
        <f>建設係数!AU94*AB$123</f>
        <v>0</v>
      </c>
      <c r="AC94" s="32">
        <f>建設係数!AV94*AC$123</f>
        <v>0</v>
      </c>
      <c r="AD94" s="32">
        <f>建設係数!AW94*AD$123</f>
        <v>0</v>
      </c>
      <c r="AE94" s="32">
        <f>建設係数!AX94*AE$123</f>
        <v>0</v>
      </c>
      <c r="AF94" s="32">
        <f>建設係数!AY94*AF$123</f>
        <v>0</v>
      </c>
      <c r="AG94" s="32">
        <f>建設係数!AZ94*AG$123</f>
        <v>0</v>
      </c>
      <c r="AH94" s="32">
        <f>建設係数!BA94*AH$123</f>
        <v>0</v>
      </c>
      <c r="AI94" s="32">
        <f>建設係数!BB94*AI$123</f>
        <v>0</v>
      </c>
      <c r="AJ94" s="32">
        <f>建設係数!BC94*AJ$123</f>
        <v>0</v>
      </c>
      <c r="AK94" s="32">
        <f>建設係数!BD94*AK$123</f>
        <v>0</v>
      </c>
      <c r="AL94" s="32">
        <f>建設係数!BE94*AL$123</f>
        <v>0</v>
      </c>
      <c r="AM94" s="32">
        <f>建設係数!BF94*AM$123</f>
        <v>0</v>
      </c>
      <c r="AN94" s="32">
        <f>建設係数!BG94*AN$123</f>
        <v>0</v>
      </c>
      <c r="AO94" s="32">
        <f>建設係数!BH94*AO$123</f>
        <v>0</v>
      </c>
      <c r="AP94" s="32">
        <f>建設係数!BI94*AP$123</f>
        <v>0</v>
      </c>
      <c r="AQ94" s="32">
        <f>建設係数!BJ94*AQ$123</f>
        <v>0</v>
      </c>
      <c r="AR94" s="32">
        <f>建設係数!BK94*AR$123</f>
        <v>0</v>
      </c>
      <c r="AS94" s="32">
        <f>建設係数!BL94*AS$123</f>
        <v>0</v>
      </c>
      <c r="AT94" s="32">
        <f>建設係数!BM94*AT$123</f>
        <v>0</v>
      </c>
      <c r="AU94" s="32">
        <f>建設係数!BN94*AU$123</f>
        <v>0</v>
      </c>
      <c r="AV94" s="32">
        <f>建設係数!BO94*AV$123</f>
        <v>0</v>
      </c>
      <c r="AW94" s="32">
        <f>建設係数!BP94*AW$123</f>
        <v>0</v>
      </c>
      <c r="AX94" s="32">
        <f>建設係数!BQ94*AX$123</f>
        <v>0</v>
      </c>
      <c r="AY94" s="32">
        <f>建設係数!BR94*AY$123</f>
        <v>0</v>
      </c>
      <c r="AZ94" s="32">
        <f>建設係数!BS94*AZ$123</f>
        <v>0</v>
      </c>
      <c r="BA94" s="32">
        <f>建設係数!BT94*BA$123</f>
        <v>0</v>
      </c>
      <c r="BB94" s="32">
        <f>建設係数!BU94*BB$123</f>
        <v>0</v>
      </c>
      <c r="BC94" s="32">
        <f>建設係数!BV94*BC$123</f>
        <v>0</v>
      </c>
      <c r="BD94" s="32">
        <f>建設係数!BW94*BD$123</f>
        <v>0</v>
      </c>
      <c r="BE94" s="32">
        <f>建設係数!BX94*BE$123</f>
        <v>0</v>
      </c>
      <c r="BF94" s="32">
        <f>建設係数!BY94*BF$123</f>
        <v>0</v>
      </c>
      <c r="BG94" s="32">
        <f>建設係数!BZ94*BG$123</f>
        <v>0</v>
      </c>
      <c r="BH94" s="32">
        <f>建設係数!CA94*BH$123</f>
        <v>0</v>
      </c>
      <c r="BI94" s="32">
        <f>建設係数!CB94*BI$123</f>
        <v>0</v>
      </c>
      <c r="BJ94" s="32">
        <f>建設係数!CC94*BJ$123</f>
        <v>0</v>
      </c>
      <c r="BK94" s="32">
        <f>建設係数!CD94*BK$123</f>
        <v>0</v>
      </c>
      <c r="BL94" s="32">
        <f>建設係数!CE94*BL$123</f>
        <v>0</v>
      </c>
      <c r="BM94" s="32">
        <f>建設係数!CF94*BM$123</f>
        <v>0</v>
      </c>
      <c r="BN94" s="32">
        <f>建設係数!CG94*BN$123</f>
        <v>0</v>
      </c>
      <c r="BO94" s="32">
        <f t="shared" si="33"/>
        <v>0</v>
      </c>
      <c r="BP94" s="35"/>
      <c r="BU94" s="17"/>
      <c r="BV94" s="241">
        <v>61</v>
      </c>
      <c r="BW94" s="164"/>
      <c r="CN94" s="30">
        <f t="shared" si="32"/>
        <v>89</v>
      </c>
      <c r="CO94" s="457">
        <v>632</v>
      </c>
      <c r="CP94" s="260" t="s">
        <v>90</v>
      </c>
      <c r="CQ94" s="451">
        <f>埼玉波及!V96</f>
        <v>0</v>
      </c>
      <c r="CR94" s="451">
        <f>埼玉波及!W96</f>
        <v>0</v>
      </c>
      <c r="CS94" s="451">
        <f>埼玉波及!X96</f>
        <v>0</v>
      </c>
      <c r="CT94" s="451">
        <f>埼玉波及!Y96</f>
        <v>0</v>
      </c>
      <c r="CU94" s="454">
        <f t="shared" si="34"/>
        <v>3.68E-5</v>
      </c>
      <c r="CV94" s="442"/>
      <c r="CW94" s="249">
        <v>89</v>
      </c>
      <c r="CX94" s="89">
        <f t="shared" si="35"/>
        <v>632</v>
      </c>
      <c r="CY94" s="476" t="str">
        <f t="shared" si="36"/>
        <v>研究</v>
      </c>
      <c r="CZ94" s="453">
        <f t="shared" si="37"/>
        <v>0</v>
      </c>
      <c r="DA94" s="453">
        <f t="shared" si="38"/>
        <v>0</v>
      </c>
      <c r="DB94" s="453">
        <f t="shared" si="39"/>
        <v>0</v>
      </c>
      <c r="DC94" s="244">
        <f t="shared" si="40"/>
        <v>0</v>
      </c>
    </row>
    <row r="95" spans="1:114">
      <c r="A95" s="17"/>
      <c r="B95" s="457">
        <v>631</v>
      </c>
      <c r="C95" s="260" t="s">
        <v>89</v>
      </c>
      <c r="D95" s="32">
        <f>建設係数!W95*D$123</f>
        <v>0</v>
      </c>
      <c r="E95" s="32">
        <f>建設係数!X95*E$123</f>
        <v>0</v>
      </c>
      <c r="F95" s="32">
        <f>建設係数!Y95*F$123</f>
        <v>0</v>
      </c>
      <c r="G95" s="32">
        <f>建設係数!Z95*G$123</f>
        <v>0</v>
      </c>
      <c r="H95" s="32">
        <f>建設係数!AA95*H$123</f>
        <v>0</v>
      </c>
      <c r="I95" s="32">
        <f>建設係数!AB95*I$123</f>
        <v>0</v>
      </c>
      <c r="J95" s="32">
        <f>建設係数!AC95*J$123</f>
        <v>0</v>
      </c>
      <c r="K95" s="32">
        <f>建設係数!AD95*K$123</f>
        <v>0</v>
      </c>
      <c r="L95" s="32">
        <f>建設係数!AE95*L$123</f>
        <v>0</v>
      </c>
      <c r="M95" s="32">
        <f>建設係数!AF95*M$123</f>
        <v>0</v>
      </c>
      <c r="N95" s="32">
        <f>建設係数!AG95*N$123</f>
        <v>0</v>
      </c>
      <c r="O95" s="32">
        <f>建設係数!AH95*O$123</f>
        <v>0</v>
      </c>
      <c r="P95" s="32">
        <f>建設係数!AI95*P$123</f>
        <v>0</v>
      </c>
      <c r="Q95" s="32">
        <f>建設係数!AJ95*Q$123</f>
        <v>0</v>
      </c>
      <c r="R95" s="32">
        <f>建設係数!AK95*R$123</f>
        <v>0</v>
      </c>
      <c r="S95" s="32">
        <f>建設係数!AL95*S$123</f>
        <v>0</v>
      </c>
      <c r="T95" s="32">
        <f>建設係数!AM95*T$123</f>
        <v>0</v>
      </c>
      <c r="U95" s="32">
        <f>建設係数!AN95*U$123</f>
        <v>0</v>
      </c>
      <c r="V95" s="32">
        <f>建設係数!AO95*V$123</f>
        <v>0</v>
      </c>
      <c r="W95" s="32">
        <f>建設係数!AP95*W$123</f>
        <v>0</v>
      </c>
      <c r="X95" s="32">
        <f>建設係数!AQ95*X$123</f>
        <v>0</v>
      </c>
      <c r="Y95" s="32">
        <f>建設係数!AR95*Y$123</f>
        <v>0</v>
      </c>
      <c r="Z95" s="32">
        <f>建設係数!AS95*Z$123</f>
        <v>0</v>
      </c>
      <c r="AA95" s="32">
        <f>建設係数!AT95*AA$123</f>
        <v>0</v>
      </c>
      <c r="AB95" s="32">
        <f>建設係数!AU95*AB$123</f>
        <v>0</v>
      </c>
      <c r="AC95" s="32">
        <f>建設係数!AV95*AC$123</f>
        <v>0</v>
      </c>
      <c r="AD95" s="32">
        <f>建設係数!AW95*AD$123</f>
        <v>0</v>
      </c>
      <c r="AE95" s="32">
        <f>建設係数!AX95*AE$123</f>
        <v>0</v>
      </c>
      <c r="AF95" s="32">
        <f>建設係数!AY95*AF$123</f>
        <v>0</v>
      </c>
      <c r="AG95" s="32">
        <f>建設係数!AZ95*AG$123</f>
        <v>0</v>
      </c>
      <c r="AH95" s="32">
        <f>建設係数!BA95*AH$123</f>
        <v>0</v>
      </c>
      <c r="AI95" s="32">
        <f>建設係数!BB95*AI$123</f>
        <v>0</v>
      </c>
      <c r="AJ95" s="32">
        <f>建設係数!BC95*AJ$123</f>
        <v>0</v>
      </c>
      <c r="AK95" s="32">
        <f>建設係数!BD95*AK$123</f>
        <v>0</v>
      </c>
      <c r="AL95" s="32">
        <f>建設係数!BE95*AL$123</f>
        <v>0</v>
      </c>
      <c r="AM95" s="32">
        <f>建設係数!BF95*AM$123</f>
        <v>0</v>
      </c>
      <c r="AN95" s="32">
        <f>建設係数!BG95*AN$123</f>
        <v>0</v>
      </c>
      <c r="AO95" s="32">
        <f>建設係数!BH95*AO$123</f>
        <v>0</v>
      </c>
      <c r="AP95" s="32">
        <f>建設係数!BI95*AP$123</f>
        <v>0</v>
      </c>
      <c r="AQ95" s="32">
        <f>建設係数!BJ95*AQ$123</f>
        <v>0</v>
      </c>
      <c r="AR95" s="32">
        <f>建設係数!BK95*AR$123</f>
        <v>0</v>
      </c>
      <c r="AS95" s="32">
        <f>建設係数!BL95*AS$123</f>
        <v>0</v>
      </c>
      <c r="AT95" s="32">
        <f>建設係数!BM95*AT$123</f>
        <v>0</v>
      </c>
      <c r="AU95" s="32">
        <f>建設係数!BN95*AU$123</f>
        <v>0</v>
      </c>
      <c r="AV95" s="32">
        <f>建設係数!BO95*AV$123</f>
        <v>0</v>
      </c>
      <c r="AW95" s="32">
        <f>建設係数!BP95*AW$123</f>
        <v>0</v>
      </c>
      <c r="AX95" s="32">
        <f>建設係数!BQ95*AX$123</f>
        <v>0</v>
      </c>
      <c r="AY95" s="32">
        <f>建設係数!BR95*AY$123</f>
        <v>0</v>
      </c>
      <c r="AZ95" s="32">
        <f>建設係数!BS95*AZ$123</f>
        <v>0</v>
      </c>
      <c r="BA95" s="32">
        <f>建設係数!BT95*BA$123</f>
        <v>0</v>
      </c>
      <c r="BB95" s="32">
        <f>建設係数!BU95*BB$123</f>
        <v>0</v>
      </c>
      <c r="BC95" s="32">
        <f>建設係数!BV95*BC$123</f>
        <v>0</v>
      </c>
      <c r="BD95" s="32">
        <f>建設係数!BW95*BD$123</f>
        <v>0</v>
      </c>
      <c r="BE95" s="32">
        <f>建設係数!BX95*BE$123</f>
        <v>0</v>
      </c>
      <c r="BF95" s="32">
        <f>建設係数!BY95*BF$123</f>
        <v>0</v>
      </c>
      <c r="BG95" s="32">
        <f>建設係数!BZ95*BG$123</f>
        <v>0</v>
      </c>
      <c r="BH95" s="32">
        <f>建設係数!CA95*BH$123</f>
        <v>0</v>
      </c>
      <c r="BI95" s="32">
        <f>建設係数!CB95*BI$123</f>
        <v>0</v>
      </c>
      <c r="BJ95" s="32">
        <f>建設係数!CC95*BJ$123</f>
        <v>0</v>
      </c>
      <c r="BK95" s="32">
        <f>建設係数!CD95*BK$123</f>
        <v>0</v>
      </c>
      <c r="BL95" s="32">
        <f>建設係数!CE95*BL$123</f>
        <v>0</v>
      </c>
      <c r="BM95" s="32">
        <f>建設係数!CF95*BM$123</f>
        <v>0</v>
      </c>
      <c r="BN95" s="32">
        <f>建設係数!CG95*BN$123</f>
        <v>0</v>
      </c>
      <c r="BO95" s="32">
        <f t="shared" si="33"/>
        <v>0</v>
      </c>
      <c r="BP95" s="35"/>
      <c r="BU95" s="17"/>
      <c r="BV95" s="241">
        <v>63</v>
      </c>
      <c r="BW95" s="164"/>
      <c r="CN95" s="30">
        <f t="shared" si="32"/>
        <v>90</v>
      </c>
      <c r="CO95" s="457">
        <v>641</v>
      </c>
      <c r="CP95" s="260" t="s">
        <v>91</v>
      </c>
      <c r="CQ95" s="451">
        <f>埼玉波及!V97</f>
        <v>0</v>
      </c>
      <c r="CR95" s="451">
        <f>埼玉波及!W97</f>
        <v>0</v>
      </c>
      <c r="CS95" s="451">
        <f>埼玉波及!X97</f>
        <v>0</v>
      </c>
      <c r="CT95" s="451">
        <f>埼玉波及!Y97</f>
        <v>0</v>
      </c>
      <c r="CU95" s="454">
        <f t="shared" si="34"/>
        <v>3.5899999999999998E-5</v>
      </c>
      <c r="CV95" s="442"/>
      <c r="CW95" s="249">
        <v>90</v>
      </c>
      <c r="CX95" s="89">
        <f t="shared" si="35"/>
        <v>641</v>
      </c>
      <c r="CY95" s="476" t="str">
        <f t="shared" si="36"/>
        <v>医療</v>
      </c>
      <c r="CZ95" s="453">
        <f t="shared" si="37"/>
        <v>0</v>
      </c>
      <c r="DA95" s="453">
        <f t="shared" si="38"/>
        <v>0</v>
      </c>
      <c r="DB95" s="453">
        <f t="shared" si="39"/>
        <v>0</v>
      </c>
      <c r="DC95" s="244">
        <f t="shared" si="40"/>
        <v>0</v>
      </c>
      <c r="DF95" s="162"/>
      <c r="DG95" s="162"/>
      <c r="DH95" s="162"/>
      <c r="DI95" s="162"/>
      <c r="DJ95" s="162"/>
    </row>
    <row r="96" spans="1:114">
      <c r="A96" s="17"/>
      <c r="B96" s="457">
        <v>632</v>
      </c>
      <c r="C96" s="260" t="s">
        <v>90</v>
      </c>
      <c r="D96" s="32">
        <f>建設係数!W96*D$123</f>
        <v>0</v>
      </c>
      <c r="E96" s="32">
        <f>建設係数!X96*E$123</f>
        <v>0</v>
      </c>
      <c r="F96" s="32">
        <f>建設係数!Y96*F$123</f>
        <v>0</v>
      </c>
      <c r="G96" s="32">
        <f>建設係数!Z96*G$123</f>
        <v>0</v>
      </c>
      <c r="H96" s="32">
        <f>建設係数!AA96*H$123</f>
        <v>0</v>
      </c>
      <c r="I96" s="32">
        <f>建設係数!AB96*I$123</f>
        <v>0</v>
      </c>
      <c r="J96" s="32">
        <f>建設係数!AC96*J$123</f>
        <v>0</v>
      </c>
      <c r="K96" s="32">
        <f>建設係数!AD96*K$123</f>
        <v>0</v>
      </c>
      <c r="L96" s="32">
        <f>建設係数!AE96*L$123</f>
        <v>0</v>
      </c>
      <c r="M96" s="32">
        <f>建設係数!AF96*M$123</f>
        <v>0</v>
      </c>
      <c r="N96" s="32">
        <f>建設係数!AG96*N$123</f>
        <v>0</v>
      </c>
      <c r="O96" s="32">
        <f>建設係数!AH96*O$123</f>
        <v>0</v>
      </c>
      <c r="P96" s="32">
        <f>建設係数!AI96*P$123</f>
        <v>0</v>
      </c>
      <c r="Q96" s="32">
        <f>建設係数!AJ96*Q$123</f>
        <v>0</v>
      </c>
      <c r="R96" s="32">
        <f>建設係数!AK96*R$123</f>
        <v>0</v>
      </c>
      <c r="S96" s="32">
        <f>建設係数!AL96*S$123</f>
        <v>0</v>
      </c>
      <c r="T96" s="32">
        <f>建設係数!AM96*T$123</f>
        <v>0</v>
      </c>
      <c r="U96" s="32">
        <f>建設係数!AN96*U$123</f>
        <v>0</v>
      </c>
      <c r="V96" s="32">
        <f>建設係数!AO96*V$123</f>
        <v>0</v>
      </c>
      <c r="W96" s="32">
        <f>建設係数!AP96*W$123</f>
        <v>0</v>
      </c>
      <c r="X96" s="32">
        <f>建設係数!AQ96*X$123</f>
        <v>0</v>
      </c>
      <c r="Y96" s="32">
        <f>建設係数!AR96*Y$123</f>
        <v>0</v>
      </c>
      <c r="Z96" s="32">
        <f>建設係数!AS96*Z$123</f>
        <v>0</v>
      </c>
      <c r="AA96" s="32">
        <f>建設係数!AT96*AA$123</f>
        <v>0</v>
      </c>
      <c r="AB96" s="32">
        <f>建設係数!AU96*AB$123</f>
        <v>0</v>
      </c>
      <c r="AC96" s="32">
        <f>建設係数!AV96*AC$123</f>
        <v>0</v>
      </c>
      <c r="AD96" s="32">
        <f>建設係数!AW96*AD$123</f>
        <v>0</v>
      </c>
      <c r="AE96" s="32">
        <f>建設係数!AX96*AE$123</f>
        <v>0</v>
      </c>
      <c r="AF96" s="32">
        <f>建設係数!AY96*AF$123</f>
        <v>0</v>
      </c>
      <c r="AG96" s="32">
        <f>建設係数!AZ96*AG$123</f>
        <v>0</v>
      </c>
      <c r="AH96" s="32">
        <f>建設係数!BA96*AH$123</f>
        <v>0</v>
      </c>
      <c r="AI96" s="32">
        <f>建設係数!BB96*AI$123</f>
        <v>0</v>
      </c>
      <c r="AJ96" s="32">
        <f>建設係数!BC96*AJ$123</f>
        <v>0</v>
      </c>
      <c r="AK96" s="32">
        <f>建設係数!BD96*AK$123</f>
        <v>0</v>
      </c>
      <c r="AL96" s="32">
        <f>建設係数!BE96*AL$123</f>
        <v>0</v>
      </c>
      <c r="AM96" s="32">
        <f>建設係数!BF96*AM$123</f>
        <v>0</v>
      </c>
      <c r="AN96" s="32">
        <f>建設係数!BG96*AN$123</f>
        <v>0</v>
      </c>
      <c r="AO96" s="32">
        <f>建設係数!BH96*AO$123</f>
        <v>0</v>
      </c>
      <c r="AP96" s="32">
        <f>建設係数!BI96*AP$123</f>
        <v>0</v>
      </c>
      <c r="AQ96" s="32">
        <f>建設係数!BJ96*AQ$123</f>
        <v>0</v>
      </c>
      <c r="AR96" s="32">
        <f>建設係数!BK96*AR$123</f>
        <v>0</v>
      </c>
      <c r="AS96" s="32">
        <f>建設係数!BL96*AS$123</f>
        <v>0</v>
      </c>
      <c r="AT96" s="32">
        <f>建設係数!BM96*AT$123</f>
        <v>0</v>
      </c>
      <c r="AU96" s="32">
        <f>建設係数!BN96*AU$123</f>
        <v>0</v>
      </c>
      <c r="AV96" s="32">
        <f>建設係数!BO96*AV$123</f>
        <v>0</v>
      </c>
      <c r="AW96" s="32">
        <f>建設係数!BP96*AW$123</f>
        <v>0</v>
      </c>
      <c r="AX96" s="32">
        <f>建設係数!BQ96*AX$123</f>
        <v>0</v>
      </c>
      <c r="AY96" s="32">
        <f>建設係数!BR96*AY$123</f>
        <v>0</v>
      </c>
      <c r="AZ96" s="32">
        <f>建設係数!BS96*AZ$123</f>
        <v>0</v>
      </c>
      <c r="BA96" s="32">
        <f>建設係数!BT96*BA$123</f>
        <v>0</v>
      </c>
      <c r="BB96" s="32">
        <f>建設係数!BU96*BB$123</f>
        <v>0</v>
      </c>
      <c r="BC96" s="32">
        <f>建設係数!BV96*BC$123</f>
        <v>0</v>
      </c>
      <c r="BD96" s="32">
        <f>建設係数!BW96*BD$123</f>
        <v>0</v>
      </c>
      <c r="BE96" s="32">
        <f>建設係数!BX96*BE$123</f>
        <v>0</v>
      </c>
      <c r="BF96" s="32">
        <f>建設係数!BY96*BF$123</f>
        <v>0</v>
      </c>
      <c r="BG96" s="32">
        <f>建設係数!BZ96*BG$123</f>
        <v>0</v>
      </c>
      <c r="BH96" s="32">
        <f>建設係数!CA96*BH$123</f>
        <v>0</v>
      </c>
      <c r="BI96" s="32">
        <f>建設係数!CB96*BI$123</f>
        <v>0</v>
      </c>
      <c r="BJ96" s="32">
        <f>建設係数!CC96*BJ$123</f>
        <v>0</v>
      </c>
      <c r="BK96" s="32">
        <f>建設係数!CD96*BK$123</f>
        <v>0</v>
      </c>
      <c r="BL96" s="32">
        <f>建設係数!CE96*BL$123</f>
        <v>0</v>
      </c>
      <c r="BM96" s="32">
        <f>建設係数!CF96*BM$123</f>
        <v>0</v>
      </c>
      <c r="BN96" s="32">
        <f>建設係数!CG96*BN$123</f>
        <v>0</v>
      </c>
      <c r="BO96" s="32">
        <f t="shared" si="33"/>
        <v>0</v>
      </c>
      <c r="BP96" s="35"/>
      <c r="BU96" s="17"/>
      <c r="BV96" s="241">
        <v>63</v>
      </c>
      <c r="BW96" s="164"/>
      <c r="CN96" s="30">
        <f t="shared" si="32"/>
        <v>91</v>
      </c>
      <c r="CO96" s="457">
        <v>642</v>
      </c>
      <c r="CP96" s="260" t="s">
        <v>92</v>
      </c>
      <c r="CQ96" s="451">
        <f>埼玉波及!V98</f>
        <v>0</v>
      </c>
      <c r="CR96" s="451">
        <f>埼玉波及!W98</f>
        <v>0</v>
      </c>
      <c r="CS96" s="451">
        <f>埼玉波及!X98</f>
        <v>0</v>
      </c>
      <c r="CT96" s="451">
        <f>埼玉波及!Y98</f>
        <v>0</v>
      </c>
      <c r="CU96" s="454">
        <f t="shared" si="34"/>
        <v>3.5799999999999996E-5</v>
      </c>
      <c r="CV96" s="442"/>
      <c r="CW96" s="249">
        <v>91</v>
      </c>
      <c r="CX96" s="89">
        <f t="shared" si="35"/>
        <v>642</v>
      </c>
      <c r="CY96" s="476" t="str">
        <f t="shared" si="36"/>
        <v>保健衛生</v>
      </c>
      <c r="CZ96" s="453">
        <f t="shared" si="37"/>
        <v>0</v>
      </c>
      <c r="DA96" s="453">
        <f t="shared" si="38"/>
        <v>0</v>
      </c>
      <c r="DB96" s="453">
        <f t="shared" si="39"/>
        <v>0</v>
      </c>
      <c r="DC96" s="244">
        <f t="shared" si="40"/>
        <v>0</v>
      </c>
      <c r="DF96" s="162"/>
      <c r="DG96" s="162"/>
      <c r="DH96" s="162"/>
      <c r="DI96" s="162"/>
      <c r="DJ96" s="162"/>
    </row>
    <row r="97" spans="1:107">
      <c r="A97" s="17"/>
      <c r="B97" s="457">
        <v>641</v>
      </c>
      <c r="C97" s="260" t="s">
        <v>91</v>
      </c>
      <c r="D97" s="32">
        <f>建設係数!W97*D$123</f>
        <v>0</v>
      </c>
      <c r="E97" s="32">
        <f>建設係数!X97*E$123</f>
        <v>0</v>
      </c>
      <c r="F97" s="32">
        <f>建設係数!Y97*F$123</f>
        <v>0</v>
      </c>
      <c r="G97" s="32">
        <f>建設係数!Z97*G$123</f>
        <v>0</v>
      </c>
      <c r="H97" s="32">
        <f>建設係数!AA97*H$123</f>
        <v>0</v>
      </c>
      <c r="I97" s="32">
        <f>建設係数!AB97*I$123</f>
        <v>0</v>
      </c>
      <c r="J97" s="32">
        <f>建設係数!AC97*J$123</f>
        <v>0</v>
      </c>
      <c r="K97" s="32">
        <f>建設係数!AD97*K$123</f>
        <v>0</v>
      </c>
      <c r="L97" s="32">
        <f>建設係数!AE97*L$123</f>
        <v>0</v>
      </c>
      <c r="M97" s="32">
        <f>建設係数!AF97*M$123</f>
        <v>0</v>
      </c>
      <c r="N97" s="32">
        <f>建設係数!AG97*N$123</f>
        <v>0</v>
      </c>
      <c r="O97" s="32">
        <f>建設係数!AH97*O$123</f>
        <v>0</v>
      </c>
      <c r="P97" s="32">
        <f>建設係数!AI97*P$123</f>
        <v>0</v>
      </c>
      <c r="Q97" s="32">
        <f>建設係数!AJ97*Q$123</f>
        <v>0</v>
      </c>
      <c r="R97" s="32">
        <f>建設係数!AK97*R$123</f>
        <v>0</v>
      </c>
      <c r="S97" s="32">
        <f>建設係数!AL97*S$123</f>
        <v>0</v>
      </c>
      <c r="T97" s="32">
        <f>建設係数!AM97*T$123</f>
        <v>0</v>
      </c>
      <c r="U97" s="32">
        <f>建設係数!AN97*U$123</f>
        <v>0</v>
      </c>
      <c r="V97" s="32">
        <f>建設係数!AO97*V$123</f>
        <v>0</v>
      </c>
      <c r="W97" s="32">
        <f>建設係数!AP97*W$123</f>
        <v>0</v>
      </c>
      <c r="X97" s="32">
        <f>建設係数!AQ97*X$123</f>
        <v>0</v>
      </c>
      <c r="Y97" s="32">
        <f>建設係数!AR97*Y$123</f>
        <v>0</v>
      </c>
      <c r="Z97" s="32">
        <f>建設係数!AS97*Z$123</f>
        <v>0</v>
      </c>
      <c r="AA97" s="32">
        <f>建設係数!AT97*AA$123</f>
        <v>0</v>
      </c>
      <c r="AB97" s="32">
        <f>建設係数!AU97*AB$123</f>
        <v>0</v>
      </c>
      <c r="AC97" s="32">
        <f>建設係数!AV97*AC$123</f>
        <v>0</v>
      </c>
      <c r="AD97" s="32">
        <f>建設係数!AW97*AD$123</f>
        <v>0</v>
      </c>
      <c r="AE97" s="32">
        <f>建設係数!AX97*AE$123</f>
        <v>0</v>
      </c>
      <c r="AF97" s="32">
        <f>建設係数!AY97*AF$123</f>
        <v>0</v>
      </c>
      <c r="AG97" s="32">
        <f>建設係数!AZ97*AG$123</f>
        <v>0</v>
      </c>
      <c r="AH97" s="32">
        <f>建設係数!BA97*AH$123</f>
        <v>0</v>
      </c>
      <c r="AI97" s="32">
        <f>建設係数!BB97*AI$123</f>
        <v>0</v>
      </c>
      <c r="AJ97" s="32">
        <f>建設係数!BC97*AJ$123</f>
        <v>0</v>
      </c>
      <c r="AK97" s="32">
        <f>建設係数!BD97*AK$123</f>
        <v>0</v>
      </c>
      <c r="AL97" s="32">
        <f>建設係数!BE97*AL$123</f>
        <v>0</v>
      </c>
      <c r="AM97" s="32">
        <f>建設係数!BF97*AM$123</f>
        <v>0</v>
      </c>
      <c r="AN97" s="32">
        <f>建設係数!BG97*AN$123</f>
        <v>0</v>
      </c>
      <c r="AO97" s="32">
        <f>建設係数!BH97*AO$123</f>
        <v>0</v>
      </c>
      <c r="AP97" s="32">
        <f>建設係数!BI97*AP$123</f>
        <v>0</v>
      </c>
      <c r="AQ97" s="32">
        <f>建設係数!BJ97*AQ$123</f>
        <v>0</v>
      </c>
      <c r="AR97" s="32">
        <f>建設係数!BK97*AR$123</f>
        <v>0</v>
      </c>
      <c r="AS97" s="32">
        <f>建設係数!BL97*AS$123</f>
        <v>0</v>
      </c>
      <c r="AT97" s="32">
        <f>建設係数!BM97*AT$123</f>
        <v>0</v>
      </c>
      <c r="AU97" s="32">
        <f>建設係数!BN97*AU$123</f>
        <v>0</v>
      </c>
      <c r="AV97" s="32">
        <f>建設係数!BO97*AV$123</f>
        <v>0</v>
      </c>
      <c r="AW97" s="32">
        <f>建設係数!BP97*AW$123</f>
        <v>0</v>
      </c>
      <c r="AX97" s="32">
        <f>建設係数!BQ97*AX$123</f>
        <v>0</v>
      </c>
      <c r="AY97" s="32">
        <f>建設係数!BR97*AY$123</f>
        <v>0</v>
      </c>
      <c r="AZ97" s="32">
        <f>建設係数!BS97*AZ$123</f>
        <v>0</v>
      </c>
      <c r="BA97" s="32">
        <f>建設係数!BT97*BA$123</f>
        <v>0</v>
      </c>
      <c r="BB97" s="32">
        <f>建設係数!BU97*BB$123</f>
        <v>0</v>
      </c>
      <c r="BC97" s="32">
        <f>建設係数!BV97*BC$123</f>
        <v>0</v>
      </c>
      <c r="BD97" s="32">
        <f>建設係数!BW97*BD$123</f>
        <v>0</v>
      </c>
      <c r="BE97" s="32">
        <f>建設係数!BX97*BE$123</f>
        <v>0</v>
      </c>
      <c r="BF97" s="32">
        <f>建設係数!BY97*BF$123</f>
        <v>0</v>
      </c>
      <c r="BG97" s="32">
        <f>建設係数!BZ97*BG$123</f>
        <v>0</v>
      </c>
      <c r="BH97" s="32">
        <f>建設係数!CA97*BH$123</f>
        <v>0</v>
      </c>
      <c r="BI97" s="32">
        <f>建設係数!CB97*BI$123</f>
        <v>0</v>
      </c>
      <c r="BJ97" s="32">
        <f>建設係数!CC97*BJ$123</f>
        <v>0</v>
      </c>
      <c r="BK97" s="32">
        <f>建設係数!CD97*BK$123</f>
        <v>0</v>
      </c>
      <c r="BL97" s="32">
        <f>建設係数!CE97*BL$123</f>
        <v>0</v>
      </c>
      <c r="BM97" s="32">
        <f>建設係数!CF97*BM$123</f>
        <v>0</v>
      </c>
      <c r="BN97" s="32">
        <f>建設係数!CG97*BN$123</f>
        <v>0</v>
      </c>
      <c r="BO97" s="32">
        <f t="shared" si="33"/>
        <v>0</v>
      </c>
      <c r="BP97" s="35"/>
      <c r="BU97" s="17"/>
      <c r="BV97" s="241">
        <v>64</v>
      </c>
      <c r="BW97" s="164"/>
      <c r="CN97" s="30">
        <f t="shared" si="32"/>
        <v>92</v>
      </c>
      <c r="CO97" s="457">
        <v>643</v>
      </c>
      <c r="CP97" s="260" t="s">
        <v>93</v>
      </c>
      <c r="CQ97" s="451">
        <f>埼玉波及!V99</f>
        <v>0</v>
      </c>
      <c r="CR97" s="451">
        <f>埼玉波及!W99</f>
        <v>0</v>
      </c>
      <c r="CS97" s="451">
        <f>埼玉波及!X99</f>
        <v>0</v>
      </c>
      <c r="CT97" s="451">
        <f>埼玉波及!Y99</f>
        <v>0</v>
      </c>
      <c r="CU97" s="454">
        <f t="shared" si="34"/>
        <v>3.57E-5</v>
      </c>
      <c r="CV97" s="442"/>
      <c r="CW97" s="249">
        <v>92</v>
      </c>
      <c r="CX97" s="89">
        <f t="shared" si="35"/>
        <v>643</v>
      </c>
      <c r="CY97" s="476" t="str">
        <f t="shared" si="36"/>
        <v>社会保険・社会福祉</v>
      </c>
      <c r="CZ97" s="453">
        <f t="shared" si="37"/>
        <v>0</v>
      </c>
      <c r="DA97" s="453">
        <f t="shared" si="38"/>
        <v>0</v>
      </c>
      <c r="DB97" s="453">
        <f t="shared" si="39"/>
        <v>0</v>
      </c>
      <c r="DC97" s="244">
        <f t="shared" si="40"/>
        <v>0</v>
      </c>
    </row>
    <row r="98" spans="1:107">
      <c r="A98" s="17"/>
      <c r="B98" s="457">
        <v>642</v>
      </c>
      <c r="C98" s="260" t="s">
        <v>92</v>
      </c>
      <c r="D98" s="32">
        <f>建設係数!W98*D$123</f>
        <v>0</v>
      </c>
      <c r="E98" s="32">
        <f>建設係数!X98*E$123</f>
        <v>0</v>
      </c>
      <c r="F98" s="32">
        <f>建設係数!Y98*F$123</f>
        <v>0</v>
      </c>
      <c r="G98" s="32">
        <f>建設係数!Z98*G$123</f>
        <v>0</v>
      </c>
      <c r="H98" s="32">
        <f>建設係数!AA98*H$123</f>
        <v>0</v>
      </c>
      <c r="I98" s="32">
        <f>建設係数!AB98*I$123</f>
        <v>0</v>
      </c>
      <c r="J98" s="32">
        <f>建設係数!AC98*J$123</f>
        <v>0</v>
      </c>
      <c r="K98" s="32">
        <f>建設係数!AD98*K$123</f>
        <v>0</v>
      </c>
      <c r="L98" s="32">
        <f>建設係数!AE98*L$123</f>
        <v>0</v>
      </c>
      <c r="M98" s="32">
        <f>建設係数!AF98*M$123</f>
        <v>0</v>
      </c>
      <c r="N98" s="32">
        <f>建設係数!AG98*N$123</f>
        <v>0</v>
      </c>
      <c r="O98" s="32">
        <f>建設係数!AH98*O$123</f>
        <v>0</v>
      </c>
      <c r="P98" s="32">
        <f>建設係数!AI98*P$123</f>
        <v>0</v>
      </c>
      <c r="Q98" s="32">
        <f>建設係数!AJ98*Q$123</f>
        <v>0</v>
      </c>
      <c r="R98" s="32">
        <f>建設係数!AK98*R$123</f>
        <v>0</v>
      </c>
      <c r="S98" s="32">
        <f>建設係数!AL98*S$123</f>
        <v>0</v>
      </c>
      <c r="T98" s="32">
        <f>建設係数!AM98*T$123</f>
        <v>0</v>
      </c>
      <c r="U98" s="32">
        <f>建設係数!AN98*U$123</f>
        <v>0</v>
      </c>
      <c r="V98" s="32">
        <f>建設係数!AO98*V$123</f>
        <v>0</v>
      </c>
      <c r="W98" s="32">
        <f>建設係数!AP98*W$123</f>
        <v>0</v>
      </c>
      <c r="X98" s="32">
        <f>建設係数!AQ98*X$123</f>
        <v>0</v>
      </c>
      <c r="Y98" s="32">
        <f>建設係数!AR98*Y$123</f>
        <v>0</v>
      </c>
      <c r="Z98" s="32">
        <f>建設係数!AS98*Z$123</f>
        <v>0</v>
      </c>
      <c r="AA98" s="32">
        <f>建設係数!AT98*AA$123</f>
        <v>0</v>
      </c>
      <c r="AB98" s="32">
        <f>建設係数!AU98*AB$123</f>
        <v>0</v>
      </c>
      <c r="AC98" s="32">
        <f>建設係数!AV98*AC$123</f>
        <v>0</v>
      </c>
      <c r="AD98" s="32">
        <f>建設係数!AW98*AD$123</f>
        <v>0</v>
      </c>
      <c r="AE98" s="32">
        <f>建設係数!AX98*AE$123</f>
        <v>0</v>
      </c>
      <c r="AF98" s="32">
        <f>建設係数!AY98*AF$123</f>
        <v>0</v>
      </c>
      <c r="AG98" s="32">
        <f>建設係数!AZ98*AG$123</f>
        <v>0</v>
      </c>
      <c r="AH98" s="32">
        <f>建設係数!BA98*AH$123</f>
        <v>0</v>
      </c>
      <c r="AI98" s="32">
        <f>建設係数!BB98*AI$123</f>
        <v>0</v>
      </c>
      <c r="AJ98" s="32">
        <f>建設係数!BC98*AJ$123</f>
        <v>0</v>
      </c>
      <c r="AK98" s="32">
        <f>建設係数!BD98*AK$123</f>
        <v>0</v>
      </c>
      <c r="AL98" s="32">
        <f>建設係数!BE98*AL$123</f>
        <v>0</v>
      </c>
      <c r="AM98" s="32">
        <f>建設係数!BF98*AM$123</f>
        <v>0</v>
      </c>
      <c r="AN98" s="32">
        <f>建設係数!BG98*AN$123</f>
        <v>0</v>
      </c>
      <c r="AO98" s="32">
        <f>建設係数!BH98*AO$123</f>
        <v>0</v>
      </c>
      <c r="AP98" s="32">
        <f>建設係数!BI98*AP$123</f>
        <v>0</v>
      </c>
      <c r="AQ98" s="32">
        <f>建設係数!BJ98*AQ$123</f>
        <v>0</v>
      </c>
      <c r="AR98" s="32">
        <f>建設係数!BK98*AR$123</f>
        <v>0</v>
      </c>
      <c r="AS98" s="32">
        <f>建設係数!BL98*AS$123</f>
        <v>0</v>
      </c>
      <c r="AT98" s="32">
        <f>建設係数!BM98*AT$123</f>
        <v>0</v>
      </c>
      <c r="AU98" s="32">
        <f>建設係数!BN98*AU$123</f>
        <v>0</v>
      </c>
      <c r="AV98" s="32">
        <f>建設係数!BO98*AV$123</f>
        <v>0</v>
      </c>
      <c r="AW98" s="32">
        <f>建設係数!BP98*AW$123</f>
        <v>0</v>
      </c>
      <c r="AX98" s="32">
        <f>建設係数!BQ98*AX$123</f>
        <v>0</v>
      </c>
      <c r="AY98" s="32">
        <f>建設係数!BR98*AY$123</f>
        <v>0</v>
      </c>
      <c r="AZ98" s="32">
        <f>建設係数!BS98*AZ$123</f>
        <v>0</v>
      </c>
      <c r="BA98" s="32">
        <f>建設係数!BT98*BA$123</f>
        <v>0</v>
      </c>
      <c r="BB98" s="32">
        <f>建設係数!BU98*BB$123</f>
        <v>0</v>
      </c>
      <c r="BC98" s="32">
        <f>建設係数!BV98*BC$123</f>
        <v>0</v>
      </c>
      <c r="BD98" s="32">
        <f>建設係数!BW98*BD$123</f>
        <v>0</v>
      </c>
      <c r="BE98" s="32">
        <f>建設係数!BX98*BE$123</f>
        <v>0</v>
      </c>
      <c r="BF98" s="32">
        <f>建設係数!BY98*BF$123</f>
        <v>0</v>
      </c>
      <c r="BG98" s="32">
        <f>建設係数!BZ98*BG$123</f>
        <v>0</v>
      </c>
      <c r="BH98" s="32">
        <f>建設係数!CA98*BH$123</f>
        <v>0</v>
      </c>
      <c r="BI98" s="32">
        <f>建設係数!CB98*BI$123</f>
        <v>0</v>
      </c>
      <c r="BJ98" s="32">
        <f>建設係数!CC98*BJ$123</f>
        <v>0</v>
      </c>
      <c r="BK98" s="32">
        <f>建設係数!CD98*BK$123</f>
        <v>0</v>
      </c>
      <c r="BL98" s="32">
        <f>建設係数!CE98*BL$123</f>
        <v>0</v>
      </c>
      <c r="BM98" s="32">
        <f>建設係数!CF98*BM$123</f>
        <v>0</v>
      </c>
      <c r="BN98" s="32">
        <f>建設係数!CG98*BN$123</f>
        <v>0</v>
      </c>
      <c r="BO98" s="32">
        <f t="shared" si="33"/>
        <v>0</v>
      </c>
      <c r="BP98" s="35"/>
      <c r="BU98" s="17"/>
      <c r="BV98" s="241">
        <v>64</v>
      </c>
      <c r="BW98" s="164"/>
      <c r="CN98" s="30">
        <f t="shared" si="32"/>
        <v>93</v>
      </c>
      <c r="CO98" s="457">
        <v>644</v>
      </c>
      <c r="CP98" s="260" t="s">
        <v>94</v>
      </c>
      <c r="CQ98" s="451">
        <f>埼玉波及!V100</f>
        <v>0</v>
      </c>
      <c r="CR98" s="451">
        <f>埼玉波及!W100</f>
        <v>0</v>
      </c>
      <c r="CS98" s="451">
        <f>埼玉波及!X100</f>
        <v>0</v>
      </c>
      <c r="CT98" s="451">
        <f>埼玉波及!Y100</f>
        <v>0</v>
      </c>
      <c r="CU98" s="454">
        <f t="shared" si="34"/>
        <v>3.5599999999999998E-5</v>
      </c>
      <c r="CV98" s="442"/>
      <c r="CW98" s="249">
        <v>93</v>
      </c>
      <c r="CX98" s="89">
        <f t="shared" si="35"/>
        <v>644</v>
      </c>
      <c r="CY98" s="476" t="str">
        <f t="shared" si="36"/>
        <v>介護</v>
      </c>
      <c r="CZ98" s="453">
        <f t="shared" si="37"/>
        <v>0</v>
      </c>
      <c r="DA98" s="453">
        <f t="shared" si="38"/>
        <v>0</v>
      </c>
      <c r="DB98" s="453">
        <f t="shared" si="39"/>
        <v>0</v>
      </c>
      <c r="DC98" s="244">
        <f t="shared" si="40"/>
        <v>0</v>
      </c>
    </row>
    <row r="99" spans="1:107">
      <c r="A99" s="17"/>
      <c r="B99" s="457">
        <v>643</v>
      </c>
      <c r="C99" s="260" t="s">
        <v>93</v>
      </c>
      <c r="D99" s="32">
        <f>建設係数!W99*D$123</f>
        <v>0</v>
      </c>
      <c r="E99" s="32">
        <f>建設係数!X99*E$123</f>
        <v>0</v>
      </c>
      <c r="F99" s="32">
        <f>建設係数!Y99*F$123</f>
        <v>0</v>
      </c>
      <c r="G99" s="32">
        <f>建設係数!Z99*G$123</f>
        <v>0</v>
      </c>
      <c r="H99" s="32">
        <f>建設係数!AA99*H$123</f>
        <v>0</v>
      </c>
      <c r="I99" s="32">
        <f>建設係数!AB99*I$123</f>
        <v>0</v>
      </c>
      <c r="J99" s="32">
        <f>建設係数!AC99*J$123</f>
        <v>0</v>
      </c>
      <c r="K99" s="32">
        <f>建設係数!AD99*K$123</f>
        <v>0</v>
      </c>
      <c r="L99" s="32">
        <f>建設係数!AE99*L$123</f>
        <v>0</v>
      </c>
      <c r="M99" s="32">
        <f>建設係数!AF99*M$123</f>
        <v>0</v>
      </c>
      <c r="N99" s="32">
        <f>建設係数!AG99*N$123</f>
        <v>0</v>
      </c>
      <c r="O99" s="32">
        <f>建設係数!AH99*O$123</f>
        <v>0</v>
      </c>
      <c r="P99" s="32">
        <f>建設係数!AI99*P$123</f>
        <v>0</v>
      </c>
      <c r="Q99" s="32">
        <f>建設係数!AJ99*Q$123</f>
        <v>0</v>
      </c>
      <c r="R99" s="32">
        <f>建設係数!AK99*R$123</f>
        <v>0</v>
      </c>
      <c r="S99" s="32">
        <f>建設係数!AL99*S$123</f>
        <v>0</v>
      </c>
      <c r="T99" s="32">
        <f>建設係数!AM99*T$123</f>
        <v>0</v>
      </c>
      <c r="U99" s="32">
        <f>建設係数!AN99*U$123</f>
        <v>0</v>
      </c>
      <c r="V99" s="32">
        <f>建設係数!AO99*V$123</f>
        <v>0</v>
      </c>
      <c r="W99" s="32">
        <f>建設係数!AP99*W$123</f>
        <v>0</v>
      </c>
      <c r="X99" s="32">
        <f>建設係数!AQ99*X$123</f>
        <v>0</v>
      </c>
      <c r="Y99" s="32">
        <f>建設係数!AR99*Y$123</f>
        <v>0</v>
      </c>
      <c r="Z99" s="32">
        <f>建設係数!AS99*Z$123</f>
        <v>0</v>
      </c>
      <c r="AA99" s="32">
        <f>建設係数!AT99*AA$123</f>
        <v>0</v>
      </c>
      <c r="AB99" s="32">
        <f>建設係数!AU99*AB$123</f>
        <v>0</v>
      </c>
      <c r="AC99" s="32">
        <f>建設係数!AV99*AC$123</f>
        <v>0</v>
      </c>
      <c r="AD99" s="32">
        <f>建設係数!AW99*AD$123</f>
        <v>0</v>
      </c>
      <c r="AE99" s="32">
        <f>建設係数!AX99*AE$123</f>
        <v>0</v>
      </c>
      <c r="AF99" s="32">
        <f>建設係数!AY99*AF$123</f>
        <v>0</v>
      </c>
      <c r="AG99" s="32">
        <f>建設係数!AZ99*AG$123</f>
        <v>0</v>
      </c>
      <c r="AH99" s="32">
        <f>建設係数!BA99*AH$123</f>
        <v>0</v>
      </c>
      <c r="AI99" s="32">
        <f>建設係数!BB99*AI$123</f>
        <v>0</v>
      </c>
      <c r="AJ99" s="32">
        <f>建設係数!BC99*AJ$123</f>
        <v>0</v>
      </c>
      <c r="AK99" s="32">
        <f>建設係数!BD99*AK$123</f>
        <v>0</v>
      </c>
      <c r="AL99" s="32">
        <f>建設係数!BE99*AL$123</f>
        <v>0</v>
      </c>
      <c r="AM99" s="32">
        <f>建設係数!BF99*AM$123</f>
        <v>0</v>
      </c>
      <c r="AN99" s="32">
        <f>建設係数!BG99*AN$123</f>
        <v>0</v>
      </c>
      <c r="AO99" s="32">
        <f>建設係数!BH99*AO$123</f>
        <v>0</v>
      </c>
      <c r="AP99" s="32">
        <f>建設係数!BI99*AP$123</f>
        <v>0</v>
      </c>
      <c r="AQ99" s="32">
        <f>建設係数!BJ99*AQ$123</f>
        <v>0</v>
      </c>
      <c r="AR99" s="32">
        <f>建設係数!BK99*AR$123</f>
        <v>0</v>
      </c>
      <c r="AS99" s="32">
        <f>建設係数!BL99*AS$123</f>
        <v>0</v>
      </c>
      <c r="AT99" s="32">
        <f>建設係数!BM99*AT$123</f>
        <v>0</v>
      </c>
      <c r="AU99" s="32">
        <f>建設係数!BN99*AU$123</f>
        <v>0</v>
      </c>
      <c r="AV99" s="32">
        <f>建設係数!BO99*AV$123</f>
        <v>0</v>
      </c>
      <c r="AW99" s="32">
        <f>建設係数!BP99*AW$123</f>
        <v>0</v>
      </c>
      <c r="AX99" s="32">
        <f>建設係数!BQ99*AX$123</f>
        <v>0</v>
      </c>
      <c r="AY99" s="32">
        <f>建設係数!BR99*AY$123</f>
        <v>0</v>
      </c>
      <c r="AZ99" s="32">
        <f>建設係数!BS99*AZ$123</f>
        <v>0</v>
      </c>
      <c r="BA99" s="32">
        <f>建設係数!BT99*BA$123</f>
        <v>0</v>
      </c>
      <c r="BB99" s="32">
        <f>建設係数!BU99*BB$123</f>
        <v>0</v>
      </c>
      <c r="BC99" s="32">
        <f>建設係数!BV99*BC$123</f>
        <v>0</v>
      </c>
      <c r="BD99" s="32">
        <f>建設係数!BW99*BD$123</f>
        <v>0</v>
      </c>
      <c r="BE99" s="32">
        <f>建設係数!BX99*BE$123</f>
        <v>0</v>
      </c>
      <c r="BF99" s="32">
        <f>建設係数!BY99*BF$123</f>
        <v>0</v>
      </c>
      <c r="BG99" s="32">
        <f>建設係数!BZ99*BG$123</f>
        <v>0</v>
      </c>
      <c r="BH99" s="32">
        <f>建設係数!CA99*BH$123</f>
        <v>0</v>
      </c>
      <c r="BI99" s="32">
        <f>建設係数!CB99*BI$123</f>
        <v>0</v>
      </c>
      <c r="BJ99" s="32">
        <f>建設係数!CC99*BJ$123</f>
        <v>0</v>
      </c>
      <c r="BK99" s="32">
        <f>建設係数!CD99*BK$123</f>
        <v>0</v>
      </c>
      <c r="BL99" s="32">
        <f>建設係数!CE99*BL$123</f>
        <v>0</v>
      </c>
      <c r="BM99" s="32">
        <f>建設係数!CF99*BM$123</f>
        <v>0</v>
      </c>
      <c r="BN99" s="32">
        <f>建設係数!CG99*BN$123</f>
        <v>0</v>
      </c>
      <c r="BO99" s="32">
        <f t="shared" si="33"/>
        <v>0</v>
      </c>
      <c r="BP99" s="35"/>
      <c r="BU99" s="17"/>
      <c r="BV99" s="241">
        <v>64</v>
      </c>
      <c r="BW99" s="164"/>
      <c r="CN99" s="30">
        <f t="shared" si="32"/>
        <v>94</v>
      </c>
      <c r="CO99" s="457">
        <v>659</v>
      </c>
      <c r="CP99" s="260" t="s">
        <v>95</v>
      </c>
      <c r="CQ99" s="451">
        <f>埼玉波及!V101</f>
        <v>0</v>
      </c>
      <c r="CR99" s="451">
        <f>埼玉波及!W101</f>
        <v>0</v>
      </c>
      <c r="CS99" s="451">
        <f>埼玉波及!X101</f>
        <v>0</v>
      </c>
      <c r="CT99" s="451">
        <f>埼玉波及!Y101</f>
        <v>0</v>
      </c>
      <c r="CU99" s="454">
        <f t="shared" si="34"/>
        <v>3.4099999999999995E-5</v>
      </c>
      <c r="CV99" s="442"/>
      <c r="CW99" s="249">
        <v>94</v>
      </c>
      <c r="CX99" s="89">
        <f t="shared" si="35"/>
        <v>659</v>
      </c>
      <c r="CY99" s="476" t="str">
        <f t="shared" si="36"/>
        <v>他に分類されない会員制団体</v>
      </c>
      <c r="CZ99" s="453">
        <f t="shared" si="37"/>
        <v>0</v>
      </c>
      <c r="DA99" s="453">
        <f t="shared" si="38"/>
        <v>0</v>
      </c>
      <c r="DB99" s="453">
        <f t="shared" si="39"/>
        <v>0</v>
      </c>
      <c r="DC99" s="244">
        <f t="shared" si="40"/>
        <v>0</v>
      </c>
    </row>
    <row r="100" spans="1:107">
      <c r="A100" s="17"/>
      <c r="B100" s="457">
        <v>644</v>
      </c>
      <c r="C100" s="260" t="s">
        <v>94</v>
      </c>
      <c r="D100" s="32">
        <f>建設係数!W100*D$123</f>
        <v>0</v>
      </c>
      <c r="E100" s="32">
        <f>建設係数!X100*E$123</f>
        <v>0</v>
      </c>
      <c r="F100" s="32">
        <f>建設係数!Y100*F$123</f>
        <v>0</v>
      </c>
      <c r="G100" s="32">
        <f>建設係数!Z100*G$123</f>
        <v>0</v>
      </c>
      <c r="H100" s="32">
        <f>建設係数!AA100*H$123</f>
        <v>0</v>
      </c>
      <c r="I100" s="32">
        <f>建設係数!AB100*I$123</f>
        <v>0</v>
      </c>
      <c r="J100" s="32">
        <f>建設係数!AC100*J$123</f>
        <v>0</v>
      </c>
      <c r="K100" s="32">
        <f>建設係数!AD100*K$123</f>
        <v>0</v>
      </c>
      <c r="L100" s="32">
        <f>建設係数!AE100*L$123</f>
        <v>0</v>
      </c>
      <c r="M100" s="32">
        <f>建設係数!AF100*M$123</f>
        <v>0</v>
      </c>
      <c r="N100" s="32">
        <f>建設係数!AG100*N$123</f>
        <v>0</v>
      </c>
      <c r="O100" s="32">
        <f>建設係数!AH100*O$123</f>
        <v>0</v>
      </c>
      <c r="P100" s="32">
        <f>建設係数!AI100*P$123</f>
        <v>0</v>
      </c>
      <c r="Q100" s="32">
        <f>建設係数!AJ100*Q$123</f>
        <v>0</v>
      </c>
      <c r="R100" s="32">
        <f>建設係数!AK100*R$123</f>
        <v>0</v>
      </c>
      <c r="S100" s="32">
        <f>建設係数!AL100*S$123</f>
        <v>0</v>
      </c>
      <c r="T100" s="32">
        <f>建設係数!AM100*T$123</f>
        <v>0</v>
      </c>
      <c r="U100" s="32">
        <f>建設係数!AN100*U$123</f>
        <v>0</v>
      </c>
      <c r="V100" s="32">
        <f>建設係数!AO100*V$123</f>
        <v>0</v>
      </c>
      <c r="W100" s="32">
        <f>建設係数!AP100*W$123</f>
        <v>0</v>
      </c>
      <c r="X100" s="32">
        <f>建設係数!AQ100*X$123</f>
        <v>0</v>
      </c>
      <c r="Y100" s="32">
        <f>建設係数!AR100*Y$123</f>
        <v>0</v>
      </c>
      <c r="Z100" s="32">
        <f>建設係数!AS100*Z$123</f>
        <v>0</v>
      </c>
      <c r="AA100" s="32">
        <f>建設係数!AT100*AA$123</f>
        <v>0</v>
      </c>
      <c r="AB100" s="32">
        <f>建設係数!AU100*AB$123</f>
        <v>0</v>
      </c>
      <c r="AC100" s="32">
        <f>建設係数!AV100*AC$123</f>
        <v>0</v>
      </c>
      <c r="AD100" s="32">
        <f>建設係数!AW100*AD$123</f>
        <v>0</v>
      </c>
      <c r="AE100" s="32">
        <f>建設係数!AX100*AE$123</f>
        <v>0</v>
      </c>
      <c r="AF100" s="32">
        <f>建設係数!AY100*AF$123</f>
        <v>0</v>
      </c>
      <c r="AG100" s="32">
        <f>建設係数!AZ100*AG$123</f>
        <v>0</v>
      </c>
      <c r="AH100" s="32">
        <f>建設係数!BA100*AH$123</f>
        <v>0</v>
      </c>
      <c r="AI100" s="32">
        <f>建設係数!BB100*AI$123</f>
        <v>0</v>
      </c>
      <c r="AJ100" s="32">
        <f>建設係数!BC100*AJ$123</f>
        <v>0</v>
      </c>
      <c r="AK100" s="32">
        <f>建設係数!BD100*AK$123</f>
        <v>0</v>
      </c>
      <c r="AL100" s="32">
        <f>建設係数!BE100*AL$123</f>
        <v>0</v>
      </c>
      <c r="AM100" s="32">
        <f>建設係数!BF100*AM$123</f>
        <v>0</v>
      </c>
      <c r="AN100" s="32">
        <f>建設係数!BG100*AN$123</f>
        <v>0</v>
      </c>
      <c r="AO100" s="32">
        <f>建設係数!BH100*AO$123</f>
        <v>0</v>
      </c>
      <c r="AP100" s="32">
        <f>建設係数!BI100*AP$123</f>
        <v>0</v>
      </c>
      <c r="AQ100" s="32">
        <f>建設係数!BJ100*AQ$123</f>
        <v>0</v>
      </c>
      <c r="AR100" s="32">
        <f>建設係数!BK100*AR$123</f>
        <v>0</v>
      </c>
      <c r="AS100" s="32">
        <f>建設係数!BL100*AS$123</f>
        <v>0</v>
      </c>
      <c r="AT100" s="32">
        <f>建設係数!BM100*AT$123</f>
        <v>0</v>
      </c>
      <c r="AU100" s="32">
        <f>建設係数!BN100*AU$123</f>
        <v>0</v>
      </c>
      <c r="AV100" s="32">
        <f>建設係数!BO100*AV$123</f>
        <v>0</v>
      </c>
      <c r="AW100" s="32">
        <f>建設係数!BP100*AW$123</f>
        <v>0</v>
      </c>
      <c r="AX100" s="32">
        <f>建設係数!BQ100*AX$123</f>
        <v>0</v>
      </c>
      <c r="AY100" s="32">
        <f>建設係数!BR100*AY$123</f>
        <v>0</v>
      </c>
      <c r="AZ100" s="32">
        <f>建設係数!BS100*AZ$123</f>
        <v>0</v>
      </c>
      <c r="BA100" s="32">
        <f>建設係数!BT100*BA$123</f>
        <v>0</v>
      </c>
      <c r="BB100" s="32">
        <f>建設係数!BU100*BB$123</f>
        <v>0</v>
      </c>
      <c r="BC100" s="32">
        <f>建設係数!BV100*BC$123</f>
        <v>0</v>
      </c>
      <c r="BD100" s="32">
        <f>建設係数!BW100*BD$123</f>
        <v>0</v>
      </c>
      <c r="BE100" s="32">
        <f>建設係数!BX100*BE$123</f>
        <v>0</v>
      </c>
      <c r="BF100" s="32">
        <f>建設係数!BY100*BF$123</f>
        <v>0</v>
      </c>
      <c r="BG100" s="32">
        <f>建設係数!BZ100*BG$123</f>
        <v>0</v>
      </c>
      <c r="BH100" s="32">
        <f>建設係数!CA100*BH$123</f>
        <v>0</v>
      </c>
      <c r="BI100" s="32">
        <f>建設係数!CB100*BI$123</f>
        <v>0</v>
      </c>
      <c r="BJ100" s="32">
        <f>建設係数!CC100*BJ$123</f>
        <v>0</v>
      </c>
      <c r="BK100" s="32">
        <f>建設係数!CD100*BK$123</f>
        <v>0</v>
      </c>
      <c r="BL100" s="32">
        <f>建設係数!CE100*BL$123</f>
        <v>0</v>
      </c>
      <c r="BM100" s="32">
        <f>建設係数!CF100*BM$123</f>
        <v>0</v>
      </c>
      <c r="BN100" s="32">
        <f>建設係数!CG100*BN$123</f>
        <v>0</v>
      </c>
      <c r="BO100" s="32">
        <f t="shared" si="33"/>
        <v>0</v>
      </c>
      <c r="BP100" s="35"/>
      <c r="BU100" s="17"/>
      <c r="BV100" s="241">
        <v>64</v>
      </c>
      <c r="BW100" s="164"/>
      <c r="CN100" s="30">
        <f t="shared" si="32"/>
        <v>95</v>
      </c>
      <c r="CO100" s="457">
        <v>661</v>
      </c>
      <c r="CP100" s="260" t="s">
        <v>96</v>
      </c>
      <c r="CQ100" s="451">
        <f>埼玉波及!V102</f>
        <v>0</v>
      </c>
      <c r="CR100" s="451">
        <f>埼玉波及!W102</f>
        <v>0</v>
      </c>
      <c r="CS100" s="451">
        <f>埼玉波及!X102</f>
        <v>0</v>
      </c>
      <c r="CT100" s="451">
        <f>埼玉波及!Y102</f>
        <v>0</v>
      </c>
      <c r="CU100" s="454">
        <f t="shared" si="34"/>
        <v>3.3899999999999997E-5</v>
      </c>
      <c r="CV100" s="442"/>
      <c r="CW100" s="249">
        <v>95</v>
      </c>
      <c r="CX100" s="89">
        <f t="shared" si="35"/>
        <v>661</v>
      </c>
      <c r="CY100" s="476" t="str">
        <f t="shared" si="36"/>
        <v>物品賃貸サービス</v>
      </c>
      <c r="CZ100" s="453">
        <f t="shared" si="37"/>
        <v>0</v>
      </c>
      <c r="DA100" s="453">
        <f t="shared" si="38"/>
        <v>0</v>
      </c>
      <c r="DB100" s="453">
        <f t="shared" si="39"/>
        <v>0</v>
      </c>
      <c r="DC100" s="244">
        <f t="shared" si="40"/>
        <v>0</v>
      </c>
    </row>
    <row r="101" spans="1:107">
      <c r="A101" s="17"/>
      <c r="B101" s="457">
        <v>659</v>
      </c>
      <c r="C101" s="260" t="s">
        <v>95</v>
      </c>
      <c r="D101" s="32">
        <f>建設係数!W101*D$123</f>
        <v>0</v>
      </c>
      <c r="E101" s="32">
        <f>建設係数!X101*E$123</f>
        <v>0</v>
      </c>
      <c r="F101" s="32">
        <f>建設係数!Y101*F$123</f>
        <v>0</v>
      </c>
      <c r="G101" s="32">
        <f>建設係数!Z101*G$123</f>
        <v>0</v>
      </c>
      <c r="H101" s="32">
        <f>建設係数!AA101*H$123</f>
        <v>0</v>
      </c>
      <c r="I101" s="32">
        <f>建設係数!AB101*I$123</f>
        <v>0</v>
      </c>
      <c r="J101" s="32">
        <f>建設係数!AC101*J$123</f>
        <v>0</v>
      </c>
      <c r="K101" s="32">
        <f>建設係数!AD101*K$123</f>
        <v>0</v>
      </c>
      <c r="L101" s="32">
        <f>建設係数!AE101*L$123</f>
        <v>0</v>
      </c>
      <c r="M101" s="32">
        <f>建設係数!AF101*M$123</f>
        <v>0</v>
      </c>
      <c r="N101" s="32">
        <f>建設係数!AG101*N$123</f>
        <v>0</v>
      </c>
      <c r="O101" s="32">
        <f>建設係数!AH101*O$123</f>
        <v>0</v>
      </c>
      <c r="P101" s="32">
        <f>建設係数!AI101*P$123</f>
        <v>0</v>
      </c>
      <c r="Q101" s="32">
        <f>建設係数!AJ101*Q$123</f>
        <v>0</v>
      </c>
      <c r="R101" s="32">
        <f>建設係数!AK101*R$123</f>
        <v>0</v>
      </c>
      <c r="S101" s="32">
        <f>建設係数!AL101*S$123</f>
        <v>0</v>
      </c>
      <c r="T101" s="32">
        <f>建設係数!AM101*T$123</f>
        <v>0</v>
      </c>
      <c r="U101" s="32">
        <f>建設係数!AN101*U$123</f>
        <v>0</v>
      </c>
      <c r="V101" s="32">
        <f>建設係数!AO101*V$123</f>
        <v>0</v>
      </c>
      <c r="W101" s="32">
        <f>建設係数!AP101*W$123</f>
        <v>0</v>
      </c>
      <c r="X101" s="32">
        <f>建設係数!AQ101*X$123</f>
        <v>0</v>
      </c>
      <c r="Y101" s="32">
        <f>建設係数!AR101*Y$123</f>
        <v>0</v>
      </c>
      <c r="Z101" s="32">
        <f>建設係数!AS101*Z$123</f>
        <v>0</v>
      </c>
      <c r="AA101" s="32">
        <f>建設係数!AT101*AA$123</f>
        <v>0</v>
      </c>
      <c r="AB101" s="32">
        <f>建設係数!AU101*AB$123</f>
        <v>0</v>
      </c>
      <c r="AC101" s="32">
        <f>建設係数!AV101*AC$123</f>
        <v>0</v>
      </c>
      <c r="AD101" s="32">
        <f>建設係数!AW101*AD$123</f>
        <v>0</v>
      </c>
      <c r="AE101" s="32">
        <f>建設係数!AX101*AE$123</f>
        <v>0</v>
      </c>
      <c r="AF101" s="32">
        <f>建設係数!AY101*AF$123</f>
        <v>0</v>
      </c>
      <c r="AG101" s="32">
        <f>建設係数!AZ101*AG$123</f>
        <v>0</v>
      </c>
      <c r="AH101" s="32">
        <f>建設係数!BA101*AH$123</f>
        <v>0</v>
      </c>
      <c r="AI101" s="32">
        <f>建設係数!BB101*AI$123</f>
        <v>0</v>
      </c>
      <c r="AJ101" s="32">
        <f>建設係数!BC101*AJ$123</f>
        <v>0</v>
      </c>
      <c r="AK101" s="32">
        <f>建設係数!BD101*AK$123</f>
        <v>0</v>
      </c>
      <c r="AL101" s="32">
        <f>建設係数!BE101*AL$123</f>
        <v>0</v>
      </c>
      <c r="AM101" s="32">
        <f>建設係数!BF101*AM$123</f>
        <v>0</v>
      </c>
      <c r="AN101" s="32">
        <f>建設係数!BG101*AN$123</f>
        <v>0</v>
      </c>
      <c r="AO101" s="32">
        <f>建設係数!BH101*AO$123</f>
        <v>0</v>
      </c>
      <c r="AP101" s="32">
        <f>建設係数!BI101*AP$123</f>
        <v>0</v>
      </c>
      <c r="AQ101" s="32">
        <f>建設係数!BJ101*AQ$123</f>
        <v>0</v>
      </c>
      <c r="AR101" s="32">
        <f>建設係数!BK101*AR$123</f>
        <v>0</v>
      </c>
      <c r="AS101" s="32">
        <f>建設係数!BL101*AS$123</f>
        <v>0</v>
      </c>
      <c r="AT101" s="32">
        <f>建設係数!BM101*AT$123</f>
        <v>0</v>
      </c>
      <c r="AU101" s="32">
        <f>建設係数!BN101*AU$123</f>
        <v>0</v>
      </c>
      <c r="AV101" s="32">
        <f>建設係数!BO101*AV$123</f>
        <v>0</v>
      </c>
      <c r="AW101" s="32">
        <f>建設係数!BP101*AW$123</f>
        <v>0</v>
      </c>
      <c r="AX101" s="32">
        <f>建設係数!BQ101*AX$123</f>
        <v>0</v>
      </c>
      <c r="AY101" s="32">
        <f>建設係数!BR101*AY$123</f>
        <v>0</v>
      </c>
      <c r="AZ101" s="32">
        <f>建設係数!BS101*AZ$123</f>
        <v>0</v>
      </c>
      <c r="BA101" s="32">
        <f>建設係数!BT101*BA$123</f>
        <v>0</v>
      </c>
      <c r="BB101" s="32">
        <f>建設係数!BU101*BB$123</f>
        <v>0</v>
      </c>
      <c r="BC101" s="32">
        <f>建設係数!BV101*BC$123</f>
        <v>0</v>
      </c>
      <c r="BD101" s="32">
        <f>建設係数!BW101*BD$123</f>
        <v>0</v>
      </c>
      <c r="BE101" s="32">
        <f>建設係数!BX101*BE$123</f>
        <v>0</v>
      </c>
      <c r="BF101" s="32">
        <f>建設係数!BY101*BF$123</f>
        <v>0</v>
      </c>
      <c r="BG101" s="32">
        <f>建設係数!BZ101*BG$123</f>
        <v>0</v>
      </c>
      <c r="BH101" s="32">
        <f>建設係数!CA101*BH$123</f>
        <v>0</v>
      </c>
      <c r="BI101" s="32">
        <f>建設係数!CB101*BI$123</f>
        <v>0</v>
      </c>
      <c r="BJ101" s="32">
        <f>建設係数!CC101*BJ$123</f>
        <v>0</v>
      </c>
      <c r="BK101" s="32">
        <f>建設係数!CD101*BK$123</f>
        <v>0</v>
      </c>
      <c r="BL101" s="32">
        <f>建設係数!CE101*BL$123</f>
        <v>0</v>
      </c>
      <c r="BM101" s="32">
        <f>建設係数!CF101*BM$123</f>
        <v>0</v>
      </c>
      <c r="BN101" s="32">
        <f>建設係数!CG101*BN$123</f>
        <v>0</v>
      </c>
      <c r="BO101" s="32">
        <f t="shared" si="33"/>
        <v>0</v>
      </c>
      <c r="BP101" s="35"/>
      <c r="BU101" s="17"/>
      <c r="BV101" s="241">
        <v>65</v>
      </c>
      <c r="BW101" s="164"/>
      <c r="CN101" s="30">
        <f t="shared" si="32"/>
        <v>96</v>
      </c>
      <c r="CO101" s="457">
        <v>662</v>
      </c>
      <c r="CP101" s="261" t="s">
        <v>97</v>
      </c>
      <c r="CQ101" s="451">
        <f>埼玉波及!V103</f>
        <v>0</v>
      </c>
      <c r="CR101" s="451">
        <f>埼玉波及!W103</f>
        <v>0</v>
      </c>
      <c r="CS101" s="451">
        <f>埼玉波及!X103</f>
        <v>0</v>
      </c>
      <c r="CT101" s="451">
        <f>埼玉波及!Y103</f>
        <v>0</v>
      </c>
      <c r="CU101" s="454">
        <f t="shared" si="34"/>
        <v>3.3800000000000002E-5</v>
      </c>
      <c r="CV101" s="442"/>
      <c r="CW101" s="249">
        <v>96</v>
      </c>
      <c r="CX101" s="89">
        <f t="shared" si="35"/>
        <v>662</v>
      </c>
      <c r="CY101" s="476" t="str">
        <f t="shared" si="36"/>
        <v>広告</v>
      </c>
      <c r="CZ101" s="453">
        <f t="shared" si="37"/>
        <v>0</v>
      </c>
      <c r="DA101" s="453">
        <f t="shared" si="38"/>
        <v>0</v>
      </c>
      <c r="DB101" s="453">
        <f t="shared" si="39"/>
        <v>0</v>
      </c>
      <c r="DC101" s="244">
        <f t="shared" si="40"/>
        <v>0</v>
      </c>
    </row>
    <row r="102" spans="1:107">
      <c r="A102" s="17"/>
      <c r="B102" s="457">
        <v>661</v>
      </c>
      <c r="C102" s="260" t="s">
        <v>96</v>
      </c>
      <c r="D102" s="32">
        <f>建設係数!W102*D$123</f>
        <v>0</v>
      </c>
      <c r="E102" s="32">
        <f>建設係数!X102*E$123</f>
        <v>0</v>
      </c>
      <c r="F102" s="32">
        <f>建設係数!Y102*F$123</f>
        <v>0</v>
      </c>
      <c r="G102" s="32">
        <f>建設係数!Z102*G$123</f>
        <v>0</v>
      </c>
      <c r="H102" s="32">
        <f>建設係数!AA102*H$123</f>
        <v>0</v>
      </c>
      <c r="I102" s="32">
        <f>建設係数!AB102*I$123</f>
        <v>0</v>
      </c>
      <c r="J102" s="32">
        <f>建設係数!AC102*J$123</f>
        <v>0</v>
      </c>
      <c r="K102" s="32">
        <f>建設係数!AD102*K$123</f>
        <v>0</v>
      </c>
      <c r="L102" s="32">
        <f>建設係数!AE102*L$123</f>
        <v>0</v>
      </c>
      <c r="M102" s="32">
        <f>建設係数!AF102*M$123</f>
        <v>0</v>
      </c>
      <c r="N102" s="32">
        <f>建設係数!AG102*N$123</f>
        <v>0</v>
      </c>
      <c r="O102" s="32">
        <f>建設係数!AH102*O$123</f>
        <v>0</v>
      </c>
      <c r="P102" s="32">
        <f>建設係数!AI102*P$123</f>
        <v>0</v>
      </c>
      <c r="Q102" s="32">
        <f>建設係数!AJ102*Q$123</f>
        <v>0</v>
      </c>
      <c r="R102" s="32">
        <f>建設係数!AK102*R$123</f>
        <v>0</v>
      </c>
      <c r="S102" s="32">
        <f>建設係数!AL102*S$123</f>
        <v>0</v>
      </c>
      <c r="T102" s="32">
        <f>建設係数!AM102*T$123</f>
        <v>0</v>
      </c>
      <c r="U102" s="32">
        <f>建設係数!AN102*U$123</f>
        <v>0</v>
      </c>
      <c r="V102" s="32">
        <f>建設係数!AO102*V$123</f>
        <v>0</v>
      </c>
      <c r="W102" s="32">
        <f>建設係数!AP102*W$123</f>
        <v>0</v>
      </c>
      <c r="X102" s="32">
        <f>建設係数!AQ102*X$123</f>
        <v>0</v>
      </c>
      <c r="Y102" s="32">
        <f>建設係数!AR102*Y$123</f>
        <v>0</v>
      </c>
      <c r="Z102" s="32">
        <f>建設係数!AS102*Z$123</f>
        <v>0</v>
      </c>
      <c r="AA102" s="32">
        <f>建設係数!AT102*AA$123</f>
        <v>0</v>
      </c>
      <c r="AB102" s="32">
        <f>建設係数!AU102*AB$123</f>
        <v>0</v>
      </c>
      <c r="AC102" s="32">
        <f>建設係数!AV102*AC$123</f>
        <v>0</v>
      </c>
      <c r="AD102" s="32">
        <f>建設係数!AW102*AD$123</f>
        <v>0</v>
      </c>
      <c r="AE102" s="32">
        <f>建設係数!AX102*AE$123</f>
        <v>0</v>
      </c>
      <c r="AF102" s="32">
        <f>建設係数!AY102*AF$123</f>
        <v>0</v>
      </c>
      <c r="AG102" s="32">
        <f>建設係数!AZ102*AG$123</f>
        <v>0</v>
      </c>
      <c r="AH102" s="32">
        <f>建設係数!BA102*AH$123</f>
        <v>0</v>
      </c>
      <c r="AI102" s="32">
        <f>建設係数!BB102*AI$123</f>
        <v>0</v>
      </c>
      <c r="AJ102" s="32">
        <f>建設係数!BC102*AJ$123</f>
        <v>0</v>
      </c>
      <c r="AK102" s="32">
        <f>建設係数!BD102*AK$123</f>
        <v>0</v>
      </c>
      <c r="AL102" s="32">
        <f>建設係数!BE102*AL$123</f>
        <v>0</v>
      </c>
      <c r="AM102" s="32">
        <f>建設係数!BF102*AM$123</f>
        <v>0</v>
      </c>
      <c r="AN102" s="32">
        <f>建設係数!BG102*AN$123</f>
        <v>0</v>
      </c>
      <c r="AO102" s="32">
        <f>建設係数!BH102*AO$123</f>
        <v>0</v>
      </c>
      <c r="AP102" s="32">
        <f>建設係数!BI102*AP$123</f>
        <v>0</v>
      </c>
      <c r="AQ102" s="32">
        <f>建設係数!BJ102*AQ$123</f>
        <v>0</v>
      </c>
      <c r="AR102" s="32">
        <f>建設係数!BK102*AR$123</f>
        <v>0</v>
      </c>
      <c r="AS102" s="32">
        <f>建設係数!BL102*AS$123</f>
        <v>0</v>
      </c>
      <c r="AT102" s="32">
        <f>建設係数!BM102*AT$123</f>
        <v>0</v>
      </c>
      <c r="AU102" s="32">
        <f>建設係数!BN102*AU$123</f>
        <v>0</v>
      </c>
      <c r="AV102" s="32">
        <f>建設係数!BO102*AV$123</f>
        <v>0</v>
      </c>
      <c r="AW102" s="32">
        <f>建設係数!BP102*AW$123</f>
        <v>0</v>
      </c>
      <c r="AX102" s="32">
        <f>建設係数!BQ102*AX$123</f>
        <v>0</v>
      </c>
      <c r="AY102" s="32">
        <f>建設係数!BR102*AY$123</f>
        <v>0</v>
      </c>
      <c r="AZ102" s="32">
        <f>建設係数!BS102*AZ$123</f>
        <v>0</v>
      </c>
      <c r="BA102" s="32">
        <f>建設係数!BT102*BA$123</f>
        <v>0</v>
      </c>
      <c r="BB102" s="32">
        <f>建設係数!BU102*BB$123</f>
        <v>0</v>
      </c>
      <c r="BC102" s="32">
        <f>建設係数!BV102*BC$123</f>
        <v>0</v>
      </c>
      <c r="BD102" s="32">
        <f>建設係数!BW102*BD$123</f>
        <v>0</v>
      </c>
      <c r="BE102" s="32">
        <f>建設係数!BX102*BE$123</f>
        <v>0</v>
      </c>
      <c r="BF102" s="32">
        <f>建設係数!BY102*BF$123</f>
        <v>0</v>
      </c>
      <c r="BG102" s="32">
        <f>建設係数!BZ102*BG$123</f>
        <v>0</v>
      </c>
      <c r="BH102" s="32">
        <f>建設係数!CA102*BH$123</f>
        <v>0</v>
      </c>
      <c r="BI102" s="32">
        <f>建設係数!CB102*BI$123</f>
        <v>0</v>
      </c>
      <c r="BJ102" s="32">
        <f>建設係数!CC102*BJ$123</f>
        <v>0</v>
      </c>
      <c r="BK102" s="32">
        <f>建設係数!CD102*BK$123</f>
        <v>0</v>
      </c>
      <c r="BL102" s="32">
        <f>建設係数!CE102*BL$123</f>
        <v>0</v>
      </c>
      <c r="BM102" s="32">
        <f>建設係数!CF102*BM$123</f>
        <v>0</v>
      </c>
      <c r="BN102" s="32">
        <f>建設係数!CG102*BN$123</f>
        <v>0</v>
      </c>
      <c r="BO102" s="32">
        <f t="shared" si="33"/>
        <v>0</v>
      </c>
      <c r="BP102" s="35"/>
      <c r="BU102" s="17"/>
      <c r="BV102" s="241">
        <v>66</v>
      </c>
      <c r="BW102" s="164"/>
      <c r="CN102" s="30">
        <f t="shared" ref="CN102:CN108" si="41">RANK(CU102,$CU$6:$CU$108,0)</f>
        <v>97</v>
      </c>
      <c r="CO102" s="457">
        <v>663</v>
      </c>
      <c r="CP102" s="260" t="s">
        <v>98</v>
      </c>
      <c r="CQ102" s="451">
        <f>埼玉波及!V104</f>
        <v>0</v>
      </c>
      <c r="CR102" s="451">
        <f>埼玉波及!W104</f>
        <v>0</v>
      </c>
      <c r="CS102" s="451">
        <f>埼玉波及!X104</f>
        <v>0</v>
      </c>
      <c r="CT102" s="451">
        <f>埼玉波及!Y104</f>
        <v>0</v>
      </c>
      <c r="CU102" s="454">
        <f t="shared" si="34"/>
        <v>3.3699999999999999E-5</v>
      </c>
      <c r="CV102" s="442"/>
      <c r="CW102" s="249">
        <v>97</v>
      </c>
      <c r="CX102" s="89">
        <f t="shared" si="35"/>
        <v>663</v>
      </c>
      <c r="CY102" s="476" t="str">
        <f t="shared" si="36"/>
        <v>自動車整備・機械修理</v>
      </c>
      <c r="CZ102" s="453">
        <f t="shared" si="37"/>
        <v>0</v>
      </c>
      <c r="DA102" s="453">
        <f t="shared" si="38"/>
        <v>0</v>
      </c>
      <c r="DB102" s="453">
        <f t="shared" si="39"/>
        <v>0</v>
      </c>
      <c r="DC102" s="244">
        <f t="shared" si="40"/>
        <v>0</v>
      </c>
    </row>
    <row r="103" spans="1:107">
      <c r="A103" s="17"/>
      <c r="B103" s="457">
        <v>662</v>
      </c>
      <c r="C103" s="261" t="s">
        <v>97</v>
      </c>
      <c r="D103" s="32">
        <f>建設係数!W103*D$123</f>
        <v>0</v>
      </c>
      <c r="E103" s="32">
        <f>建設係数!X103*E$123</f>
        <v>0</v>
      </c>
      <c r="F103" s="32">
        <f>建設係数!Y103*F$123</f>
        <v>0</v>
      </c>
      <c r="G103" s="32">
        <f>建設係数!Z103*G$123</f>
        <v>0</v>
      </c>
      <c r="H103" s="32">
        <f>建設係数!AA103*H$123</f>
        <v>0</v>
      </c>
      <c r="I103" s="32">
        <f>建設係数!AB103*I$123</f>
        <v>0</v>
      </c>
      <c r="J103" s="32">
        <f>建設係数!AC103*J$123</f>
        <v>0</v>
      </c>
      <c r="K103" s="32">
        <f>建設係数!AD103*K$123</f>
        <v>0</v>
      </c>
      <c r="L103" s="32">
        <f>建設係数!AE103*L$123</f>
        <v>0</v>
      </c>
      <c r="M103" s="32">
        <f>建設係数!AF103*M$123</f>
        <v>0</v>
      </c>
      <c r="N103" s="32">
        <f>建設係数!AG103*N$123</f>
        <v>0</v>
      </c>
      <c r="O103" s="32">
        <f>建設係数!AH103*O$123</f>
        <v>0</v>
      </c>
      <c r="P103" s="32">
        <f>建設係数!AI103*P$123</f>
        <v>0</v>
      </c>
      <c r="Q103" s="32">
        <f>建設係数!AJ103*Q$123</f>
        <v>0</v>
      </c>
      <c r="R103" s="32">
        <f>建設係数!AK103*R$123</f>
        <v>0</v>
      </c>
      <c r="S103" s="32">
        <f>建設係数!AL103*S$123</f>
        <v>0</v>
      </c>
      <c r="T103" s="32">
        <f>建設係数!AM103*T$123</f>
        <v>0</v>
      </c>
      <c r="U103" s="32">
        <f>建設係数!AN103*U$123</f>
        <v>0</v>
      </c>
      <c r="V103" s="32">
        <f>建設係数!AO103*V$123</f>
        <v>0</v>
      </c>
      <c r="W103" s="32">
        <f>建設係数!AP103*W$123</f>
        <v>0</v>
      </c>
      <c r="X103" s="32">
        <f>建設係数!AQ103*X$123</f>
        <v>0</v>
      </c>
      <c r="Y103" s="32">
        <f>建設係数!AR103*Y$123</f>
        <v>0</v>
      </c>
      <c r="Z103" s="32">
        <f>建設係数!AS103*Z$123</f>
        <v>0</v>
      </c>
      <c r="AA103" s="32">
        <f>建設係数!AT103*AA$123</f>
        <v>0</v>
      </c>
      <c r="AB103" s="32">
        <f>建設係数!AU103*AB$123</f>
        <v>0</v>
      </c>
      <c r="AC103" s="32">
        <f>建設係数!AV103*AC$123</f>
        <v>0</v>
      </c>
      <c r="AD103" s="32">
        <f>建設係数!AW103*AD$123</f>
        <v>0</v>
      </c>
      <c r="AE103" s="32">
        <f>建設係数!AX103*AE$123</f>
        <v>0</v>
      </c>
      <c r="AF103" s="32">
        <f>建設係数!AY103*AF$123</f>
        <v>0</v>
      </c>
      <c r="AG103" s="32">
        <f>建設係数!AZ103*AG$123</f>
        <v>0</v>
      </c>
      <c r="AH103" s="32">
        <f>建設係数!BA103*AH$123</f>
        <v>0</v>
      </c>
      <c r="AI103" s="32">
        <f>建設係数!BB103*AI$123</f>
        <v>0</v>
      </c>
      <c r="AJ103" s="32">
        <f>建設係数!BC103*AJ$123</f>
        <v>0</v>
      </c>
      <c r="AK103" s="32">
        <f>建設係数!BD103*AK$123</f>
        <v>0</v>
      </c>
      <c r="AL103" s="32">
        <f>建設係数!BE103*AL$123</f>
        <v>0</v>
      </c>
      <c r="AM103" s="32">
        <f>建設係数!BF103*AM$123</f>
        <v>0</v>
      </c>
      <c r="AN103" s="32">
        <f>建設係数!BG103*AN$123</f>
        <v>0</v>
      </c>
      <c r="AO103" s="32">
        <f>建設係数!BH103*AO$123</f>
        <v>0</v>
      </c>
      <c r="AP103" s="32">
        <f>建設係数!BI103*AP$123</f>
        <v>0</v>
      </c>
      <c r="AQ103" s="32">
        <f>建設係数!BJ103*AQ$123</f>
        <v>0</v>
      </c>
      <c r="AR103" s="32">
        <f>建設係数!BK103*AR$123</f>
        <v>0</v>
      </c>
      <c r="AS103" s="32">
        <f>建設係数!BL103*AS$123</f>
        <v>0</v>
      </c>
      <c r="AT103" s="32">
        <f>建設係数!BM103*AT$123</f>
        <v>0</v>
      </c>
      <c r="AU103" s="32">
        <f>建設係数!BN103*AU$123</f>
        <v>0</v>
      </c>
      <c r="AV103" s="32">
        <f>建設係数!BO103*AV$123</f>
        <v>0</v>
      </c>
      <c r="AW103" s="32">
        <f>建設係数!BP103*AW$123</f>
        <v>0</v>
      </c>
      <c r="AX103" s="32">
        <f>建設係数!BQ103*AX$123</f>
        <v>0</v>
      </c>
      <c r="AY103" s="32">
        <f>建設係数!BR103*AY$123</f>
        <v>0</v>
      </c>
      <c r="AZ103" s="32">
        <f>建設係数!BS103*AZ$123</f>
        <v>0</v>
      </c>
      <c r="BA103" s="32">
        <f>建設係数!BT103*BA$123</f>
        <v>0</v>
      </c>
      <c r="BB103" s="32">
        <f>建設係数!BU103*BB$123</f>
        <v>0</v>
      </c>
      <c r="BC103" s="32">
        <f>建設係数!BV103*BC$123</f>
        <v>0</v>
      </c>
      <c r="BD103" s="32">
        <f>建設係数!BW103*BD$123</f>
        <v>0</v>
      </c>
      <c r="BE103" s="32">
        <f>建設係数!BX103*BE$123</f>
        <v>0</v>
      </c>
      <c r="BF103" s="32">
        <f>建設係数!BY103*BF$123</f>
        <v>0</v>
      </c>
      <c r="BG103" s="32">
        <f>建設係数!BZ103*BG$123</f>
        <v>0</v>
      </c>
      <c r="BH103" s="32">
        <f>建設係数!CA103*BH$123</f>
        <v>0</v>
      </c>
      <c r="BI103" s="32">
        <f>建設係数!CB103*BI$123</f>
        <v>0</v>
      </c>
      <c r="BJ103" s="32">
        <f>建設係数!CC103*BJ$123</f>
        <v>0</v>
      </c>
      <c r="BK103" s="32">
        <f>建設係数!CD103*BK$123</f>
        <v>0</v>
      </c>
      <c r="BL103" s="32">
        <f>建設係数!CE103*BL$123</f>
        <v>0</v>
      </c>
      <c r="BM103" s="32">
        <f>建設係数!CF103*BM$123</f>
        <v>0</v>
      </c>
      <c r="BN103" s="32">
        <f>建設係数!CG103*BN$123</f>
        <v>0</v>
      </c>
      <c r="BO103" s="32">
        <f t="shared" si="33"/>
        <v>0</v>
      </c>
      <c r="BP103" s="35"/>
      <c r="BU103" s="17"/>
      <c r="BV103" s="241">
        <v>66</v>
      </c>
      <c r="BW103" s="164"/>
      <c r="CN103" s="30">
        <f t="shared" si="41"/>
        <v>98</v>
      </c>
      <c r="CO103" s="457">
        <v>669</v>
      </c>
      <c r="CP103" s="260" t="s">
        <v>99</v>
      </c>
      <c r="CQ103" s="451">
        <f>埼玉波及!V105</f>
        <v>0</v>
      </c>
      <c r="CR103" s="451">
        <f>埼玉波及!W105</f>
        <v>0</v>
      </c>
      <c r="CS103" s="451">
        <f>埼玉波及!X105</f>
        <v>0</v>
      </c>
      <c r="CT103" s="451">
        <f>埼玉波及!Y105</f>
        <v>0</v>
      </c>
      <c r="CU103" s="454">
        <f t="shared" si="34"/>
        <v>3.3099999999999998E-5</v>
      </c>
      <c r="CV103" s="442"/>
      <c r="CW103" s="249">
        <v>98</v>
      </c>
      <c r="CX103" s="89">
        <f t="shared" si="35"/>
        <v>669</v>
      </c>
      <c r="CY103" s="476" t="str">
        <f t="shared" si="36"/>
        <v>その他の対事業所サービス</v>
      </c>
      <c r="CZ103" s="453">
        <f t="shared" si="37"/>
        <v>0</v>
      </c>
      <c r="DA103" s="453">
        <f t="shared" si="38"/>
        <v>0</v>
      </c>
      <c r="DB103" s="453">
        <f t="shared" si="39"/>
        <v>0</v>
      </c>
      <c r="DC103" s="244">
        <f t="shared" si="40"/>
        <v>0</v>
      </c>
    </row>
    <row r="104" spans="1:107">
      <c r="A104" s="17"/>
      <c r="B104" s="457">
        <v>663</v>
      </c>
      <c r="C104" s="260" t="s">
        <v>98</v>
      </c>
      <c r="D104" s="32">
        <f>建設係数!W104*D$123</f>
        <v>0</v>
      </c>
      <c r="E104" s="32">
        <f>建設係数!X104*E$123</f>
        <v>0</v>
      </c>
      <c r="F104" s="32">
        <f>建設係数!Y104*F$123</f>
        <v>0</v>
      </c>
      <c r="G104" s="32">
        <f>建設係数!Z104*G$123</f>
        <v>0</v>
      </c>
      <c r="H104" s="32">
        <f>建設係数!AA104*H$123</f>
        <v>0</v>
      </c>
      <c r="I104" s="32">
        <f>建設係数!AB104*I$123</f>
        <v>0</v>
      </c>
      <c r="J104" s="32">
        <f>建設係数!AC104*J$123</f>
        <v>0</v>
      </c>
      <c r="K104" s="32">
        <f>建設係数!AD104*K$123</f>
        <v>0</v>
      </c>
      <c r="L104" s="32">
        <f>建設係数!AE104*L$123</f>
        <v>0</v>
      </c>
      <c r="M104" s="32">
        <f>建設係数!AF104*M$123</f>
        <v>0</v>
      </c>
      <c r="N104" s="32">
        <f>建設係数!AG104*N$123</f>
        <v>0</v>
      </c>
      <c r="O104" s="32">
        <f>建設係数!AH104*O$123</f>
        <v>0</v>
      </c>
      <c r="P104" s="32">
        <f>建設係数!AI104*P$123</f>
        <v>0</v>
      </c>
      <c r="Q104" s="32">
        <f>建設係数!AJ104*Q$123</f>
        <v>0</v>
      </c>
      <c r="R104" s="32">
        <f>建設係数!AK104*R$123</f>
        <v>0</v>
      </c>
      <c r="S104" s="32">
        <f>建設係数!AL104*S$123</f>
        <v>0</v>
      </c>
      <c r="T104" s="32">
        <f>建設係数!AM104*T$123</f>
        <v>0</v>
      </c>
      <c r="U104" s="32">
        <f>建設係数!AN104*U$123</f>
        <v>0</v>
      </c>
      <c r="V104" s="32">
        <f>建設係数!AO104*V$123</f>
        <v>0</v>
      </c>
      <c r="W104" s="32">
        <f>建設係数!AP104*W$123</f>
        <v>0</v>
      </c>
      <c r="X104" s="32">
        <f>建設係数!AQ104*X$123</f>
        <v>0</v>
      </c>
      <c r="Y104" s="32">
        <f>建設係数!AR104*Y$123</f>
        <v>0</v>
      </c>
      <c r="Z104" s="32">
        <f>建設係数!AS104*Z$123</f>
        <v>0</v>
      </c>
      <c r="AA104" s="32">
        <f>建設係数!AT104*AA$123</f>
        <v>0</v>
      </c>
      <c r="AB104" s="32">
        <f>建設係数!AU104*AB$123</f>
        <v>0</v>
      </c>
      <c r="AC104" s="32">
        <f>建設係数!AV104*AC$123</f>
        <v>0</v>
      </c>
      <c r="AD104" s="32">
        <f>建設係数!AW104*AD$123</f>
        <v>0</v>
      </c>
      <c r="AE104" s="32">
        <f>建設係数!AX104*AE$123</f>
        <v>0</v>
      </c>
      <c r="AF104" s="32">
        <f>建設係数!AY104*AF$123</f>
        <v>0</v>
      </c>
      <c r="AG104" s="32">
        <f>建設係数!AZ104*AG$123</f>
        <v>0</v>
      </c>
      <c r="AH104" s="32">
        <f>建設係数!BA104*AH$123</f>
        <v>0</v>
      </c>
      <c r="AI104" s="32">
        <f>建設係数!BB104*AI$123</f>
        <v>0</v>
      </c>
      <c r="AJ104" s="32">
        <f>建設係数!BC104*AJ$123</f>
        <v>0</v>
      </c>
      <c r="AK104" s="32">
        <f>建設係数!BD104*AK$123</f>
        <v>0</v>
      </c>
      <c r="AL104" s="32">
        <f>建設係数!BE104*AL$123</f>
        <v>0</v>
      </c>
      <c r="AM104" s="32">
        <f>建設係数!BF104*AM$123</f>
        <v>0</v>
      </c>
      <c r="AN104" s="32">
        <f>建設係数!BG104*AN$123</f>
        <v>0</v>
      </c>
      <c r="AO104" s="32">
        <f>建設係数!BH104*AO$123</f>
        <v>0</v>
      </c>
      <c r="AP104" s="32">
        <f>建設係数!BI104*AP$123</f>
        <v>0</v>
      </c>
      <c r="AQ104" s="32">
        <f>建設係数!BJ104*AQ$123</f>
        <v>0</v>
      </c>
      <c r="AR104" s="32">
        <f>建設係数!BK104*AR$123</f>
        <v>0</v>
      </c>
      <c r="AS104" s="32">
        <f>建設係数!BL104*AS$123</f>
        <v>0</v>
      </c>
      <c r="AT104" s="32">
        <f>建設係数!BM104*AT$123</f>
        <v>0</v>
      </c>
      <c r="AU104" s="32">
        <f>建設係数!BN104*AU$123</f>
        <v>0</v>
      </c>
      <c r="AV104" s="32">
        <f>建設係数!BO104*AV$123</f>
        <v>0</v>
      </c>
      <c r="AW104" s="32">
        <f>建設係数!BP104*AW$123</f>
        <v>0</v>
      </c>
      <c r="AX104" s="32">
        <f>建設係数!BQ104*AX$123</f>
        <v>0</v>
      </c>
      <c r="AY104" s="32">
        <f>建設係数!BR104*AY$123</f>
        <v>0</v>
      </c>
      <c r="AZ104" s="32">
        <f>建設係数!BS104*AZ$123</f>
        <v>0</v>
      </c>
      <c r="BA104" s="32">
        <f>建設係数!BT104*BA$123</f>
        <v>0</v>
      </c>
      <c r="BB104" s="32">
        <f>建設係数!BU104*BB$123</f>
        <v>0</v>
      </c>
      <c r="BC104" s="32">
        <f>建設係数!BV104*BC$123</f>
        <v>0</v>
      </c>
      <c r="BD104" s="32">
        <f>建設係数!BW104*BD$123</f>
        <v>0</v>
      </c>
      <c r="BE104" s="32">
        <f>建設係数!BX104*BE$123</f>
        <v>0</v>
      </c>
      <c r="BF104" s="32">
        <f>建設係数!BY104*BF$123</f>
        <v>0</v>
      </c>
      <c r="BG104" s="32">
        <f>建設係数!BZ104*BG$123</f>
        <v>0</v>
      </c>
      <c r="BH104" s="32">
        <f>建設係数!CA104*BH$123</f>
        <v>0</v>
      </c>
      <c r="BI104" s="32">
        <f>建設係数!CB104*BI$123</f>
        <v>0</v>
      </c>
      <c r="BJ104" s="32">
        <f>建設係数!CC104*BJ$123</f>
        <v>0</v>
      </c>
      <c r="BK104" s="32">
        <f>建設係数!CD104*BK$123</f>
        <v>0</v>
      </c>
      <c r="BL104" s="32">
        <f>建設係数!CE104*BL$123</f>
        <v>0</v>
      </c>
      <c r="BM104" s="32">
        <f>建設係数!CF104*BM$123</f>
        <v>0</v>
      </c>
      <c r="BN104" s="32">
        <f>建設係数!CG104*BN$123</f>
        <v>0</v>
      </c>
      <c r="BO104" s="32">
        <f t="shared" si="33"/>
        <v>0</v>
      </c>
      <c r="BP104" s="35"/>
      <c r="BU104" s="17"/>
      <c r="BV104" s="241">
        <v>66</v>
      </c>
      <c r="BW104" s="164"/>
      <c r="CN104" s="30">
        <f t="shared" si="41"/>
        <v>99</v>
      </c>
      <c r="CO104" s="457">
        <v>671</v>
      </c>
      <c r="CP104" s="260" t="s">
        <v>100</v>
      </c>
      <c r="CQ104" s="451">
        <f>埼玉波及!V106</f>
        <v>0</v>
      </c>
      <c r="CR104" s="451">
        <f>埼玉波及!W106</f>
        <v>0</v>
      </c>
      <c r="CS104" s="451">
        <f>埼玉波及!X106</f>
        <v>0</v>
      </c>
      <c r="CT104" s="451">
        <f>埼玉波及!Y106</f>
        <v>0</v>
      </c>
      <c r="CU104" s="454">
        <f t="shared" si="34"/>
        <v>3.29E-5</v>
      </c>
      <c r="CV104" s="442"/>
      <c r="CW104" s="249">
        <v>99</v>
      </c>
      <c r="CX104" s="89">
        <f t="shared" si="35"/>
        <v>671</v>
      </c>
      <c r="CY104" s="476" t="str">
        <f t="shared" si="36"/>
        <v>宿泊業</v>
      </c>
      <c r="CZ104" s="453">
        <f t="shared" si="37"/>
        <v>0</v>
      </c>
      <c r="DA104" s="453">
        <f t="shared" si="38"/>
        <v>0</v>
      </c>
      <c r="DB104" s="453">
        <f t="shared" si="39"/>
        <v>0</v>
      </c>
      <c r="DC104" s="244">
        <f t="shared" si="40"/>
        <v>0</v>
      </c>
    </row>
    <row r="105" spans="1:107">
      <c r="A105" s="17"/>
      <c r="B105" s="457">
        <v>669</v>
      </c>
      <c r="C105" s="260" t="s">
        <v>99</v>
      </c>
      <c r="D105" s="32">
        <f>建設係数!W105*D$123</f>
        <v>0</v>
      </c>
      <c r="E105" s="32">
        <f>建設係数!X105*E$123</f>
        <v>0</v>
      </c>
      <c r="F105" s="32">
        <f>建設係数!Y105*F$123</f>
        <v>0</v>
      </c>
      <c r="G105" s="32">
        <f>建設係数!Z105*G$123</f>
        <v>0</v>
      </c>
      <c r="H105" s="32">
        <f>建設係数!AA105*H$123</f>
        <v>0</v>
      </c>
      <c r="I105" s="32">
        <f>建設係数!AB105*I$123</f>
        <v>0</v>
      </c>
      <c r="J105" s="32">
        <f>建設係数!AC105*J$123</f>
        <v>0</v>
      </c>
      <c r="K105" s="32">
        <f>建設係数!AD105*K$123</f>
        <v>0</v>
      </c>
      <c r="L105" s="32">
        <f>建設係数!AE105*L$123</f>
        <v>0</v>
      </c>
      <c r="M105" s="32">
        <f>建設係数!AF105*M$123</f>
        <v>0</v>
      </c>
      <c r="N105" s="32">
        <f>建設係数!AG105*N$123</f>
        <v>0</v>
      </c>
      <c r="O105" s="32">
        <f>建設係数!AH105*O$123</f>
        <v>0</v>
      </c>
      <c r="P105" s="32">
        <f>建設係数!AI105*P$123</f>
        <v>0</v>
      </c>
      <c r="Q105" s="32">
        <f>建設係数!AJ105*Q$123</f>
        <v>0</v>
      </c>
      <c r="R105" s="32">
        <f>建設係数!AK105*R$123</f>
        <v>0</v>
      </c>
      <c r="S105" s="32">
        <f>建設係数!AL105*S$123</f>
        <v>0</v>
      </c>
      <c r="T105" s="32">
        <f>建設係数!AM105*T$123</f>
        <v>0</v>
      </c>
      <c r="U105" s="32">
        <f>建設係数!AN105*U$123</f>
        <v>0</v>
      </c>
      <c r="V105" s="32">
        <f>建設係数!AO105*V$123</f>
        <v>0</v>
      </c>
      <c r="W105" s="32">
        <f>建設係数!AP105*W$123</f>
        <v>0</v>
      </c>
      <c r="X105" s="32">
        <f>建設係数!AQ105*X$123</f>
        <v>0</v>
      </c>
      <c r="Y105" s="32">
        <f>建設係数!AR105*Y$123</f>
        <v>0</v>
      </c>
      <c r="Z105" s="32">
        <f>建設係数!AS105*Z$123</f>
        <v>0</v>
      </c>
      <c r="AA105" s="32">
        <f>建設係数!AT105*AA$123</f>
        <v>0</v>
      </c>
      <c r="AB105" s="32">
        <f>建設係数!AU105*AB$123</f>
        <v>0</v>
      </c>
      <c r="AC105" s="32">
        <f>建設係数!AV105*AC$123</f>
        <v>0</v>
      </c>
      <c r="AD105" s="32">
        <f>建設係数!AW105*AD$123</f>
        <v>0</v>
      </c>
      <c r="AE105" s="32">
        <f>建設係数!AX105*AE$123</f>
        <v>0</v>
      </c>
      <c r="AF105" s="32">
        <f>建設係数!AY105*AF$123</f>
        <v>0</v>
      </c>
      <c r="AG105" s="32">
        <f>建設係数!AZ105*AG$123</f>
        <v>0</v>
      </c>
      <c r="AH105" s="32">
        <f>建設係数!BA105*AH$123</f>
        <v>0</v>
      </c>
      <c r="AI105" s="32">
        <f>建設係数!BB105*AI$123</f>
        <v>0</v>
      </c>
      <c r="AJ105" s="32">
        <f>建設係数!BC105*AJ$123</f>
        <v>0</v>
      </c>
      <c r="AK105" s="32">
        <f>建設係数!BD105*AK$123</f>
        <v>0</v>
      </c>
      <c r="AL105" s="32">
        <f>建設係数!BE105*AL$123</f>
        <v>0</v>
      </c>
      <c r="AM105" s="32">
        <f>建設係数!BF105*AM$123</f>
        <v>0</v>
      </c>
      <c r="AN105" s="32">
        <f>建設係数!BG105*AN$123</f>
        <v>0</v>
      </c>
      <c r="AO105" s="32">
        <f>建設係数!BH105*AO$123</f>
        <v>0</v>
      </c>
      <c r="AP105" s="32">
        <f>建設係数!BI105*AP$123</f>
        <v>0</v>
      </c>
      <c r="AQ105" s="32">
        <f>建設係数!BJ105*AQ$123</f>
        <v>0</v>
      </c>
      <c r="AR105" s="32">
        <f>建設係数!BK105*AR$123</f>
        <v>0</v>
      </c>
      <c r="AS105" s="32">
        <f>建設係数!BL105*AS$123</f>
        <v>0</v>
      </c>
      <c r="AT105" s="32">
        <f>建設係数!BM105*AT$123</f>
        <v>0</v>
      </c>
      <c r="AU105" s="32">
        <f>建設係数!BN105*AU$123</f>
        <v>0</v>
      </c>
      <c r="AV105" s="32">
        <f>建設係数!BO105*AV$123</f>
        <v>0</v>
      </c>
      <c r="AW105" s="32">
        <f>建設係数!BP105*AW$123</f>
        <v>0</v>
      </c>
      <c r="AX105" s="32">
        <f>建設係数!BQ105*AX$123</f>
        <v>0</v>
      </c>
      <c r="AY105" s="32">
        <f>建設係数!BR105*AY$123</f>
        <v>0</v>
      </c>
      <c r="AZ105" s="32">
        <f>建設係数!BS105*AZ$123</f>
        <v>0</v>
      </c>
      <c r="BA105" s="32">
        <f>建設係数!BT105*BA$123</f>
        <v>0</v>
      </c>
      <c r="BB105" s="32">
        <f>建設係数!BU105*BB$123</f>
        <v>0</v>
      </c>
      <c r="BC105" s="32">
        <f>建設係数!BV105*BC$123</f>
        <v>0</v>
      </c>
      <c r="BD105" s="32">
        <f>建設係数!BW105*BD$123</f>
        <v>0</v>
      </c>
      <c r="BE105" s="32">
        <f>建設係数!BX105*BE$123</f>
        <v>0</v>
      </c>
      <c r="BF105" s="32">
        <f>建設係数!BY105*BF$123</f>
        <v>0</v>
      </c>
      <c r="BG105" s="32">
        <f>建設係数!BZ105*BG$123</f>
        <v>0</v>
      </c>
      <c r="BH105" s="32">
        <f>建設係数!CA105*BH$123</f>
        <v>0</v>
      </c>
      <c r="BI105" s="32">
        <f>建設係数!CB105*BI$123</f>
        <v>0</v>
      </c>
      <c r="BJ105" s="32">
        <f>建設係数!CC105*BJ$123</f>
        <v>0</v>
      </c>
      <c r="BK105" s="32">
        <f>建設係数!CD105*BK$123</f>
        <v>0</v>
      </c>
      <c r="BL105" s="32">
        <f>建設係数!CE105*BL$123</f>
        <v>0</v>
      </c>
      <c r="BM105" s="32">
        <f>建設係数!CF105*BM$123</f>
        <v>0</v>
      </c>
      <c r="BN105" s="32">
        <f>建設係数!CG105*BN$123</f>
        <v>0</v>
      </c>
      <c r="BO105" s="32">
        <f t="shared" si="33"/>
        <v>0</v>
      </c>
      <c r="BP105" s="35"/>
      <c r="BU105" s="17"/>
      <c r="BV105" s="241">
        <v>66</v>
      </c>
      <c r="BW105" s="164"/>
      <c r="CN105" s="30">
        <f t="shared" si="41"/>
        <v>100</v>
      </c>
      <c r="CO105" s="457">
        <v>672</v>
      </c>
      <c r="CP105" s="260" t="s">
        <v>101</v>
      </c>
      <c r="CQ105" s="451">
        <f>埼玉波及!V107</f>
        <v>0</v>
      </c>
      <c r="CR105" s="451">
        <f>埼玉波及!W107</f>
        <v>0</v>
      </c>
      <c r="CS105" s="451">
        <f>埼玉波及!X107</f>
        <v>0</v>
      </c>
      <c r="CT105" s="451">
        <f>埼玉波及!Y107</f>
        <v>0</v>
      </c>
      <c r="CU105" s="454">
        <f t="shared" si="34"/>
        <v>3.2799999999999998E-5</v>
      </c>
      <c r="CV105" s="442"/>
      <c r="CW105" s="249">
        <v>100</v>
      </c>
      <c r="CX105" s="89">
        <f t="shared" si="35"/>
        <v>672</v>
      </c>
      <c r="CY105" s="476" t="str">
        <f t="shared" si="36"/>
        <v>飲食サービス</v>
      </c>
      <c r="CZ105" s="453">
        <f t="shared" si="37"/>
        <v>0</v>
      </c>
      <c r="DA105" s="453">
        <f t="shared" si="38"/>
        <v>0</v>
      </c>
      <c r="DB105" s="453">
        <f t="shared" si="39"/>
        <v>0</v>
      </c>
      <c r="DC105" s="244">
        <f t="shared" si="40"/>
        <v>0</v>
      </c>
    </row>
    <row r="106" spans="1:107">
      <c r="A106" s="17"/>
      <c r="B106" s="457">
        <v>671</v>
      </c>
      <c r="C106" s="260" t="s">
        <v>100</v>
      </c>
      <c r="D106" s="32">
        <f>建設係数!W106*D$123</f>
        <v>0</v>
      </c>
      <c r="E106" s="32">
        <f>建設係数!X106*E$123</f>
        <v>0</v>
      </c>
      <c r="F106" s="32">
        <f>建設係数!Y106*F$123</f>
        <v>0</v>
      </c>
      <c r="G106" s="32">
        <f>建設係数!Z106*G$123</f>
        <v>0</v>
      </c>
      <c r="H106" s="32">
        <f>建設係数!AA106*H$123</f>
        <v>0</v>
      </c>
      <c r="I106" s="32">
        <f>建設係数!AB106*I$123</f>
        <v>0</v>
      </c>
      <c r="J106" s="32">
        <f>建設係数!AC106*J$123</f>
        <v>0</v>
      </c>
      <c r="K106" s="32">
        <f>建設係数!AD106*K$123</f>
        <v>0</v>
      </c>
      <c r="L106" s="32">
        <f>建設係数!AE106*L$123</f>
        <v>0</v>
      </c>
      <c r="M106" s="32">
        <f>建設係数!AF106*M$123</f>
        <v>0</v>
      </c>
      <c r="N106" s="32">
        <f>建設係数!AG106*N$123</f>
        <v>0</v>
      </c>
      <c r="O106" s="32">
        <f>建設係数!AH106*O$123</f>
        <v>0</v>
      </c>
      <c r="P106" s="32">
        <f>建設係数!AI106*P$123</f>
        <v>0</v>
      </c>
      <c r="Q106" s="32">
        <f>建設係数!AJ106*Q$123</f>
        <v>0</v>
      </c>
      <c r="R106" s="32">
        <f>建設係数!AK106*R$123</f>
        <v>0</v>
      </c>
      <c r="S106" s="32">
        <f>建設係数!AL106*S$123</f>
        <v>0</v>
      </c>
      <c r="T106" s="32">
        <f>建設係数!AM106*T$123</f>
        <v>0</v>
      </c>
      <c r="U106" s="32">
        <f>建設係数!AN106*U$123</f>
        <v>0</v>
      </c>
      <c r="V106" s="32">
        <f>建設係数!AO106*V$123</f>
        <v>0</v>
      </c>
      <c r="W106" s="32">
        <f>建設係数!AP106*W$123</f>
        <v>0</v>
      </c>
      <c r="X106" s="32">
        <f>建設係数!AQ106*X$123</f>
        <v>0</v>
      </c>
      <c r="Y106" s="32">
        <f>建設係数!AR106*Y$123</f>
        <v>0</v>
      </c>
      <c r="Z106" s="32">
        <f>建設係数!AS106*Z$123</f>
        <v>0</v>
      </c>
      <c r="AA106" s="32">
        <f>建設係数!AT106*AA$123</f>
        <v>0</v>
      </c>
      <c r="AB106" s="32">
        <f>建設係数!AU106*AB$123</f>
        <v>0</v>
      </c>
      <c r="AC106" s="32">
        <f>建設係数!AV106*AC$123</f>
        <v>0</v>
      </c>
      <c r="AD106" s="32">
        <f>建設係数!AW106*AD$123</f>
        <v>0</v>
      </c>
      <c r="AE106" s="32">
        <f>建設係数!AX106*AE$123</f>
        <v>0</v>
      </c>
      <c r="AF106" s="32">
        <f>建設係数!AY106*AF$123</f>
        <v>0</v>
      </c>
      <c r="AG106" s="32">
        <f>建設係数!AZ106*AG$123</f>
        <v>0</v>
      </c>
      <c r="AH106" s="32">
        <f>建設係数!BA106*AH$123</f>
        <v>0</v>
      </c>
      <c r="AI106" s="32">
        <f>建設係数!BB106*AI$123</f>
        <v>0</v>
      </c>
      <c r="AJ106" s="32">
        <f>建設係数!BC106*AJ$123</f>
        <v>0</v>
      </c>
      <c r="AK106" s="32">
        <f>建設係数!BD106*AK$123</f>
        <v>0</v>
      </c>
      <c r="AL106" s="32">
        <f>建設係数!BE106*AL$123</f>
        <v>0</v>
      </c>
      <c r="AM106" s="32">
        <f>建設係数!BF106*AM$123</f>
        <v>0</v>
      </c>
      <c r="AN106" s="32">
        <f>建設係数!BG106*AN$123</f>
        <v>0</v>
      </c>
      <c r="AO106" s="32">
        <f>建設係数!BH106*AO$123</f>
        <v>0</v>
      </c>
      <c r="AP106" s="32">
        <f>建設係数!BI106*AP$123</f>
        <v>0</v>
      </c>
      <c r="AQ106" s="32">
        <f>建設係数!BJ106*AQ$123</f>
        <v>0</v>
      </c>
      <c r="AR106" s="32">
        <f>建設係数!BK106*AR$123</f>
        <v>0</v>
      </c>
      <c r="AS106" s="32">
        <f>建設係数!BL106*AS$123</f>
        <v>0</v>
      </c>
      <c r="AT106" s="32">
        <f>建設係数!BM106*AT$123</f>
        <v>0</v>
      </c>
      <c r="AU106" s="32">
        <f>建設係数!BN106*AU$123</f>
        <v>0</v>
      </c>
      <c r="AV106" s="32">
        <f>建設係数!BO106*AV$123</f>
        <v>0</v>
      </c>
      <c r="AW106" s="32">
        <f>建設係数!BP106*AW$123</f>
        <v>0</v>
      </c>
      <c r="AX106" s="32">
        <f>建設係数!BQ106*AX$123</f>
        <v>0</v>
      </c>
      <c r="AY106" s="32">
        <f>建設係数!BR106*AY$123</f>
        <v>0</v>
      </c>
      <c r="AZ106" s="32">
        <f>建設係数!BS106*AZ$123</f>
        <v>0</v>
      </c>
      <c r="BA106" s="32">
        <f>建設係数!BT106*BA$123</f>
        <v>0</v>
      </c>
      <c r="BB106" s="32">
        <f>建設係数!BU106*BB$123</f>
        <v>0</v>
      </c>
      <c r="BC106" s="32">
        <f>建設係数!BV106*BC$123</f>
        <v>0</v>
      </c>
      <c r="BD106" s="32">
        <f>建設係数!BW106*BD$123</f>
        <v>0</v>
      </c>
      <c r="BE106" s="32">
        <f>建設係数!BX106*BE$123</f>
        <v>0</v>
      </c>
      <c r="BF106" s="32">
        <f>建設係数!BY106*BF$123</f>
        <v>0</v>
      </c>
      <c r="BG106" s="32">
        <f>建設係数!BZ106*BG$123</f>
        <v>0</v>
      </c>
      <c r="BH106" s="32">
        <f>建設係数!CA106*BH$123</f>
        <v>0</v>
      </c>
      <c r="BI106" s="32">
        <f>建設係数!CB106*BI$123</f>
        <v>0</v>
      </c>
      <c r="BJ106" s="32">
        <f>建設係数!CC106*BJ$123</f>
        <v>0</v>
      </c>
      <c r="BK106" s="32">
        <f>建設係数!CD106*BK$123</f>
        <v>0</v>
      </c>
      <c r="BL106" s="32">
        <f>建設係数!CE106*BL$123</f>
        <v>0</v>
      </c>
      <c r="BM106" s="32">
        <f>建設係数!CF106*BM$123</f>
        <v>0</v>
      </c>
      <c r="BN106" s="32">
        <f>建設係数!CG106*BN$123</f>
        <v>0</v>
      </c>
      <c r="BO106" s="32">
        <f t="shared" si="33"/>
        <v>0</v>
      </c>
      <c r="BP106" s="35"/>
      <c r="BU106" s="17"/>
      <c r="BV106" s="241">
        <v>67</v>
      </c>
      <c r="BW106" s="164"/>
      <c r="CN106" s="30">
        <f t="shared" si="41"/>
        <v>101</v>
      </c>
      <c r="CO106" s="457">
        <v>673</v>
      </c>
      <c r="CP106" s="260" t="s">
        <v>102</v>
      </c>
      <c r="CQ106" s="451">
        <f>埼玉波及!V108</f>
        <v>0</v>
      </c>
      <c r="CR106" s="451">
        <f>埼玉波及!W108</f>
        <v>0</v>
      </c>
      <c r="CS106" s="451">
        <f>埼玉波及!X108</f>
        <v>0</v>
      </c>
      <c r="CT106" s="451">
        <f>埼玉波及!Y108</f>
        <v>0</v>
      </c>
      <c r="CU106" s="454">
        <f t="shared" si="34"/>
        <v>3.2699999999999995E-5</v>
      </c>
      <c r="CV106" s="442"/>
      <c r="CW106" s="249">
        <v>101</v>
      </c>
      <c r="CX106" s="89">
        <f t="shared" si="35"/>
        <v>673</v>
      </c>
      <c r="CY106" s="476" t="str">
        <f t="shared" si="36"/>
        <v>洗濯・理容・美容・浴場業</v>
      </c>
      <c r="CZ106" s="453">
        <f t="shared" si="37"/>
        <v>0</v>
      </c>
      <c r="DA106" s="453">
        <f t="shared" si="38"/>
        <v>0</v>
      </c>
      <c r="DB106" s="453">
        <f t="shared" si="39"/>
        <v>0</v>
      </c>
      <c r="DC106" s="244">
        <f t="shared" si="40"/>
        <v>0</v>
      </c>
    </row>
    <row r="107" spans="1:107">
      <c r="A107" s="17"/>
      <c r="B107" s="457">
        <v>672</v>
      </c>
      <c r="C107" s="260" t="s">
        <v>101</v>
      </c>
      <c r="D107" s="32">
        <f>建設係数!W107*D$123</f>
        <v>0</v>
      </c>
      <c r="E107" s="32">
        <f>建設係数!X107*E$123</f>
        <v>0</v>
      </c>
      <c r="F107" s="32">
        <f>建設係数!Y107*F$123</f>
        <v>0</v>
      </c>
      <c r="G107" s="32">
        <f>建設係数!Z107*G$123</f>
        <v>0</v>
      </c>
      <c r="H107" s="32">
        <f>建設係数!AA107*H$123</f>
        <v>0</v>
      </c>
      <c r="I107" s="32">
        <f>建設係数!AB107*I$123</f>
        <v>0</v>
      </c>
      <c r="J107" s="32">
        <f>建設係数!AC107*J$123</f>
        <v>0</v>
      </c>
      <c r="K107" s="32">
        <f>建設係数!AD107*K$123</f>
        <v>0</v>
      </c>
      <c r="L107" s="32">
        <f>建設係数!AE107*L$123</f>
        <v>0</v>
      </c>
      <c r="M107" s="32">
        <f>建設係数!AF107*M$123</f>
        <v>0</v>
      </c>
      <c r="N107" s="32">
        <f>建設係数!AG107*N$123</f>
        <v>0</v>
      </c>
      <c r="O107" s="32">
        <f>建設係数!AH107*O$123</f>
        <v>0</v>
      </c>
      <c r="P107" s="32">
        <f>建設係数!AI107*P$123</f>
        <v>0</v>
      </c>
      <c r="Q107" s="32">
        <f>建設係数!AJ107*Q$123</f>
        <v>0</v>
      </c>
      <c r="R107" s="32">
        <f>建設係数!AK107*R$123</f>
        <v>0</v>
      </c>
      <c r="S107" s="32">
        <f>建設係数!AL107*S$123</f>
        <v>0</v>
      </c>
      <c r="T107" s="32">
        <f>建設係数!AM107*T$123</f>
        <v>0</v>
      </c>
      <c r="U107" s="32">
        <f>建設係数!AN107*U$123</f>
        <v>0</v>
      </c>
      <c r="V107" s="32">
        <f>建設係数!AO107*V$123</f>
        <v>0</v>
      </c>
      <c r="W107" s="32">
        <f>建設係数!AP107*W$123</f>
        <v>0</v>
      </c>
      <c r="X107" s="32">
        <f>建設係数!AQ107*X$123</f>
        <v>0</v>
      </c>
      <c r="Y107" s="32">
        <f>建設係数!AR107*Y$123</f>
        <v>0</v>
      </c>
      <c r="Z107" s="32">
        <f>建設係数!AS107*Z$123</f>
        <v>0</v>
      </c>
      <c r="AA107" s="32">
        <f>建設係数!AT107*AA$123</f>
        <v>0</v>
      </c>
      <c r="AB107" s="32">
        <f>建設係数!AU107*AB$123</f>
        <v>0</v>
      </c>
      <c r="AC107" s="32">
        <f>建設係数!AV107*AC$123</f>
        <v>0</v>
      </c>
      <c r="AD107" s="32">
        <f>建設係数!AW107*AD$123</f>
        <v>0</v>
      </c>
      <c r="AE107" s="32">
        <f>建設係数!AX107*AE$123</f>
        <v>0</v>
      </c>
      <c r="AF107" s="32">
        <f>建設係数!AY107*AF$123</f>
        <v>0</v>
      </c>
      <c r="AG107" s="32">
        <f>建設係数!AZ107*AG$123</f>
        <v>0</v>
      </c>
      <c r="AH107" s="32">
        <f>建設係数!BA107*AH$123</f>
        <v>0</v>
      </c>
      <c r="AI107" s="32">
        <f>建設係数!BB107*AI$123</f>
        <v>0</v>
      </c>
      <c r="AJ107" s="32">
        <f>建設係数!BC107*AJ$123</f>
        <v>0</v>
      </c>
      <c r="AK107" s="32">
        <f>建設係数!BD107*AK$123</f>
        <v>0</v>
      </c>
      <c r="AL107" s="32">
        <f>建設係数!BE107*AL$123</f>
        <v>0</v>
      </c>
      <c r="AM107" s="32">
        <f>建設係数!BF107*AM$123</f>
        <v>0</v>
      </c>
      <c r="AN107" s="32">
        <f>建設係数!BG107*AN$123</f>
        <v>0</v>
      </c>
      <c r="AO107" s="32">
        <f>建設係数!BH107*AO$123</f>
        <v>0</v>
      </c>
      <c r="AP107" s="32">
        <f>建設係数!BI107*AP$123</f>
        <v>0</v>
      </c>
      <c r="AQ107" s="32">
        <f>建設係数!BJ107*AQ$123</f>
        <v>0</v>
      </c>
      <c r="AR107" s="32">
        <f>建設係数!BK107*AR$123</f>
        <v>0</v>
      </c>
      <c r="AS107" s="32">
        <f>建設係数!BL107*AS$123</f>
        <v>0</v>
      </c>
      <c r="AT107" s="32">
        <f>建設係数!BM107*AT$123</f>
        <v>0</v>
      </c>
      <c r="AU107" s="32">
        <f>建設係数!BN107*AU$123</f>
        <v>0</v>
      </c>
      <c r="AV107" s="32">
        <f>建設係数!BO107*AV$123</f>
        <v>0</v>
      </c>
      <c r="AW107" s="32">
        <f>建設係数!BP107*AW$123</f>
        <v>0</v>
      </c>
      <c r="AX107" s="32">
        <f>建設係数!BQ107*AX$123</f>
        <v>0</v>
      </c>
      <c r="AY107" s="32">
        <f>建設係数!BR107*AY$123</f>
        <v>0</v>
      </c>
      <c r="AZ107" s="32">
        <f>建設係数!BS107*AZ$123</f>
        <v>0</v>
      </c>
      <c r="BA107" s="32">
        <f>建設係数!BT107*BA$123</f>
        <v>0</v>
      </c>
      <c r="BB107" s="32">
        <f>建設係数!BU107*BB$123</f>
        <v>0</v>
      </c>
      <c r="BC107" s="32">
        <f>建設係数!BV107*BC$123</f>
        <v>0</v>
      </c>
      <c r="BD107" s="32">
        <f>建設係数!BW107*BD$123</f>
        <v>0</v>
      </c>
      <c r="BE107" s="32">
        <f>建設係数!BX107*BE$123</f>
        <v>0</v>
      </c>
      <c r="BF107" s="32">
        <f>建設係数!BY107*BF$123</f>
        <v>0</v>
      </c>
      <c r="BG107" s="32">
        <f>建設係数!BZ107*BG$123</f>
        <v>0</v>
      </c>
      <c r="BH107" s="32">
        <f>建設係数!CA107*BH$123</f>
        <v>0</v>
      </c>
      <c r="BI107" s="32">
        <f>建設係数!CB107*BI$123</f>
        <v>0</v>
      </c>
      <c r="BJ107" s="32">
        <f>建設係数!CC107*BJ$123</f>
        <v>0</v>
      </c>
      <c r="BK107" s="32">
        <f>建設係数!CD107*BK$123</f>
        <v>0</v>
      </c>
      <c r="BL107" s="32">
        <f>建設係数!CE107*BL$123</f>
        <v>0</v>
      </c>
      <c r="BM107" s="32">
        <f>建設係数!CF107*BM$123</f>
        <v>0</v>
      </c>
      <c r="BN107" s="32">
        <f>建設係数!CG107*BN$123</f>
        <v>0</v>
      </c>
      <c r="BO107" s="32">
        <f t="shared" si="33"/>
        <v>0</v>
      </c>
      <c r="BP107" s="35"/>
      <c r="BU107" s="17"/>
      <c r="BV107" s="241">
        <v>67</v>
      </c>
      <c r="BW107" s="164"/>
      <c r="CN107" s="30">
        <f t="shared" si="41"/>
        <v>102</v>
      </c>
      <c r="CO107" s="457">
        <v>674</v>
      </c>
      <c r="CP107" s="260" t="s">
        <v>103</v>
      </c>
      <c r="CQ107" s="451">
        <f>埼玉波及!V109</f>
        <v>0</v>
      </c>
      <c r="CR107" s="451">
        <f>埼玉波及!W109</f>
        <v>0</v>
      </c>
      <c r="CS107" s="451">
        <f>埼玉波及!X109</f>
        <v>0</v>
      </c>
      <c r="CT107" s="451">
        <f>埼玉波及!Y109</f>
        <v>0</v>
      </c>
      <c r="CU107" s="454">
        <f t="shared" si="34"/>
        <v>3.26E-5</v>
      </c>
      <c r="CV107" s="442"/>
      <c r="CW107" s="249">
        <v>102</v>
      </c>
      <c r="CX107" s="89">
        <f t="shared" si="35"/>
        <v>674</v>
      </c>
      <c r="CY107" s="476" t="str">
        <f t="shared" si="36"/>
        <v>娯楽サービス</v>
      </c>
      <c r="CZ107" s="453">
        <f t="shared" si="37"/>
        <v>0</v>
      </c>
      <c r="DA107" s="453">
        <f t="shared" si="38"/>
        <v>0</v>
      </c>
      <c r="DB107" s="453">
        <f t="shared" si="39"/>
        <v>0</v>
      </c>
      <c r="DC107" s="244">
        <f t="shared" si="40"/>
        <v>0</v>
      </c>
    </row>
    <row r="108" spans="1:107">
      <c r="A108" s="17"/>
      <c r="B108" s="457">
        <v>673</v>
      </c>
      <c r="C108" s="260" t="s">
        <v>102</v>
      </c>
      <c r="D108" s="32">
        <f>建設係数!W108*D$123</f>
        <v>0</v>
      </c>
      <c r="E108" s="32">
        <f>建設係数!X108*E$123</f>
        <v>0</v>
      </c>
      <c r="F108" s="32">
        <f>建設係数!Y108*F$123</f>
        <v>0</v>
      </c>
      <c r="G108" s="32">
        <f>建設係数!Z108*G$123</f>
        <v>0</v>
      </c>
      <c r="H108" s="32">
        <f>建設係数!AA108*H$123</f>
        <v>0</v>
      </c>
      <c r="I108" s="32">
        <f>建設係数!AB108*I$123</f>
        <v>0</v>
      </c>
      <c r="J108" s="32">
        <f>建設係数!AC108*J$123</f>
        <v>0</v>
      </c>
      <c r="K108" s="32">
        <f>建設係数!AD108*K$123</f>
        <v>0</v>
      </c>
      <c r="L108" s="32">
        <f>建設係数!AE108*L$123</f>
        <v>0</v>
      </c>
      <c r="M108" s="32">
        <f>建設係数!AF108*M$123</f>
        <v>0</v>
      </c>
      <c r="N108" s="32">
        <f>建設係数!AG108*N$123</f>
        <v>0</v>
      </c>
      <c r="O108" s="32">
        <f>建設係数!AH108*O$123</f>
        <v>0</v>
      </c>
      <c r="P108" s="32">
        <f>建設係数!AI108*P$123</f>
        <v>0</v>
      </c>
      <c r="Q108" s="32">
        <f>建設係数!AJ108*Q$123</f>
        <v>0</v>
      </c>
      <c r="R108" s="32">
        <f>建設係数!AK108*R$123</f>
        <v>0</v>
      </c>
      <c r="S108" s="32">
        <f>建設係数!AL108*S$123</f>
        <v>0</v>
      </c>
      <c r="T108" s="32">
        <f>建設係数!AM108*T$123</f>
        <v>0</v>
      </c>
      <c r="U108" s="32">
        <f>建設係数!AN108*U$123</f>
        <v>0</v>
      </c>
      <c r="V108" s="32">
        <f>建設係数!AO108*V$123</f>
        <v>0</v>
      </c>
      <c r="W108" s="32">
        <f>建設係数!AP108*W$123</f>
        <v>0</v>
      </c>
      <c r="X108" s="32">
        <f>建設係数!AQ108*X$123</f>
        <v>0</v>
      </c>
      <c r="Y108" s="32">
        <f>建設係数!AR108*Y$123</f>
        <v>0</v>
      </c>
      <c r="Z108" s="32">
        <f>建設係数!AS108*Z$123</f>
        <v>0</v>
      </c>
      <c r="AA108" s="32">
        <f>建設係数!AT108*AA$123</f>
        <v>0</v>
      </c>
      <c r="AB108" s="32">
        <f>建設係数!AU108*AB$123</f>
        <v>0</v>
      </c>
      <c r="AC108" s="32">
        <f>建設係数!AV108*AC$123</f>
        <v>0</v>
      </c>
      <c r="AD108" s="32">
        <f>建設係数!AW108*AD$123</f>
        <v>0</v>
      </c>
      <c r="AE108" s="32">
        <f>建設係数!AX108*AE$123</f>
        <v>0</v>
      </c>
      <c r="AF108" s="32">
        <f>建設係数!AY108*AF$123</f>
        <v>0</v>
      </c>
      <c r="AG108" s="32">
        <f>建設係数!AZ108*AG$123</f>
        <v>0</v>
      </c>
      <c r="AH108" s="32">
        <f>建設係数!BA108*AH$123</f>
        <v>0</v>
      </c>
      <c r="AI108" s="32">
        <f>建設係数!BB108*AI$123</f>
        <v>0</v>
      </c>
      <c r="AJ108" s="32">
        <f>建設係数!BC108*AJ$123</f>
        <v>0</v>
      </c>
      <c r="AK108" s="32">
        <f>建設係数!BD108*AK$123</f>
        <v>0</v>
      </c>
      <c r="AL108" s="32">
        <f>建設係数!BE108*AL$123</f>
        <v>0</v>
      </c>
      <c r="AM108" s="32">
        <f>建設係数!BF108*AM$123</f>
        <v>0</v>
      </c>
      <c r="AN108" s="32">
        <f>建設係数!BG108*AN$123</f>
        <v>0</v>
      </c>
      <c r="AO108" s="32">
        <f>建設係数!BH108*AO$123</f>
        <v>0</v>
      </c>
      <c r="AP108" s="32">
        <f>建設係数!BI108*AP$123</f>
        <v>0</v>
      </c>
      <c r="AQ108" s="32">
        <f>建設係数!BJ108*AQ$123</f>
        <v>0</v>
      </c>
      <c r="AR108" s="32">
        <f>建設係数!BK108*AR$123</f>
        <v>0</v>
      </c>
      <c r="AS108" s="32">
        <f>建設係数!BL108*AS$123</f>
        <v>0</v>
      </c>
      <c r="AT108" s="32">
        <f>建設係数!BM108*AT$123</f>
        <v>0</v>
      </c>
      <c r="AU108" s="32">
        <f>建設係数!BN108*AU$123</f>
        <v>0</v>
      </c>
      <c r="AV108" s="32">
        <f>建設係数!BO108*AV$123</f>
        <v>0</v>
      </c>
      <c r="AW108" s="32">
        <f>建設係数!BP108*AW$123</f>
        <v>0</v>
      </c>
      <c r="AX108" s="32">
        <f>建設係数!BQ108*AX$123</f>
        <v>0</v>
      </c>
      <c r="AY108" s="32">
        <f>建設係数!BR108*AY$123</f>
        <v>0</v>
      </c>
      <c r="AZ108" s="32">
        <f>建設係数!BS108*AZ$123</f>
        <v>0</v>
      </c>
      <c r="BA108" s="32">
        <f>建設係数!BT108*BA$123</f>
        <v>0</v>
      </c>
      <c r="BB108" s="32">
        <f>建設係数!BU108*BB$123</f>
        <v>0</v>
      </c>
      <c r="BC108" s="32">
        <f>建設係数!BV108*BC$123</f>
        <v>0</v>
      </c>
      <c r="BD108" s="32">
        <f>建設係数!BW108*BD$123</f>
        <v>0</v>
      </c>
      <c r="BE108" s="32">
        <f>建設係数!BX108*BE$123</f>
        <v>0</v>
      </c>
      <c r="BF108" s="32">
        <f>建設係数!BY108*BF$123</f>
        <v>0</v>
      </c>
      <c r="BG108" s="32">
        <f>建設係数!BZ108*BG$123</f>
        <v>0</v>
      </c>
      <c r="BH108" s="32">
        <f>建設係数!CA108*BH$123</f>
        <v>0</v>
      </c>
      <c r="BI108" s="32">
        <f>建設係数!CB108*BI$123</f>
        <v>0</v>
      </c>
      <c r="BJ108" s="32">
        <f>建設係数!CC108*BJ$123</f>
        <v>0</v>
      </c>
      <c r="BK108" s="32">
        <f>建設係数!CD108*BK$123</f>
        <v>0</v>
      </c>
      <c r="BL108" s="32">
        <f>建設係数!CE108*BL$123</f>
        <v>0</v>
      </c>
      <c r="BM108" s="32">
        <f>建設係数!CF108*BM$123</f>
        <v>0</v>
      </c>
      <c r="BN108" s="32">
        <f>建設係数!CG108*BN$123</f>
        <v>0</v>
      </c>
      <c r="BO108" s="32">
        <f t="shared" si="33"/>
        <v>0</v>
      </c>
      <c r="BP108" s="35"/>
      <c r="BU108" s="17"/>
      <c r="BV108" s="241">
        <v>67</v>
      </c>
      <c r="BW108" s="164"/>
      <c r="CN108" s="252">
        <f t="shared" si="41"/>
        <v>103</v>
      </c>
      <c r="CO108" s="457">
        <v>679</v>
      </c>
      <c r="CP108" s="261" t="s">
        <v>104</v>
      </c>
      <c r="CQ108" s="451">
        <f>埼玉波及!V110</f>
        <v>0</v>
      </c>
      <c r="CR108" s="451">
        <f>埼玉波及!W110</f>
        <v>0</v>
      </c>
      <c r="CS108" s="451">
        <f>埼玉波及!X110</f>
        <v>0</v>
      </c>
      <c r="CT108" s="451">
        <f>埼玉波及!Y110</f>
        <v>0</v>
      </c>
      <c r="CU108" s="454">
        <f t="shared" si="34"/>
        <v>3.2100000000000001E-5</v>
      </c>
      <c r="CV108" s="442"/>
      <c r="CW108" s="252">
        <v>103</v>
      </c>
      <c r="CX108" s="89">
        <f t="shared" si="35"/>
        <v>679</v>
      </c>
      <c r="CY108" s="476" t="str">
        <f t="shared" si="36"/>
        <v>その他の対個人サービス</v>
      </c>
      <c r="CZ108" s="453">
        <f t="shared" si="37"/>
        <v>0</v>
      </c>
      <c r="DA108" s="453">
        <f t="shared" si="38"/>
        <v>0</v>
      </c>
      <c r="DB108" s="453">
        <f t="shared" si="39"/>
        <v>0</v>
      </c>
      <c r="DC108" s="244">
        <f t="shared" si="40"/>
        <v>0</v>
      </c>
    </row>
    <row r="109" spans="1:107">
      <c r="A109" s="17"/>
      <c r="B109" s="457">
        <v>674</v>
      </c>
      <c r="C109" s="260" t="s">
        <v>103</v>
      </c>
      <c r="D109" s="32">
        <f>建設係数!W109*D$123</f>
        <v>0</v>
      </c>
      <c r="E109" s="32">
        <f>建設係数!X109*E$123</f>
        <v>0</v>
      </c>
      <c r="F109" s="32">
        <f>建設係数!Y109*F$123</f>
        <v>0</v>
      </c>
      <c r="G109" s="32">
        <f>建設係数!Z109*G$123</f>
        <v>0</v>
      </c>
      <c r="H109" s="32">
        <f>建設係数!AA109*H$123</f>
        <v>0</v>
      </c>
      <c r="I109" s="32">
        <f>建設係数!AB109*I$123</f>
        <v>0</v>
      </c>
      <c r="J109" s="32">
        <f>建設係数!AC109*J$123</f>
        <v>0</v>
      </c>
      <c r="K109" s="32">
        <f>建設係数!AD109*K$123</f>
        <v>0</v>
      </c>
      <c r="L109" s="32">
        <f>建設係数!AE109*L$123</f>
        <v>0</v>
      </c>
      <c r="M109" s="32">
        <f>建設係数!AF109*M$123</f>
        <v>0</v>
      </c>
      <c r="N109" s="32">
        <f>建設係数!AG109*N$123</f>
        <v>0</v>
      </c>
      <c r="O109" s="32">
        <f>建設係数!AH109*O$123</f>
        <v>0</v>
      </c>
      <c r="P109" s="32">
        <f>建設係数!AI109*P$123</f>
        <v>0</v>
      </c>
      <c r="Q109" s="32">
        <f>建設係数!AJ109*Q$123</f>
        <v>0</v>
      </c>
      <c r="R109" s="32">
        <f>建設係数!AK109*R$123</f>
        <v>0</v>
      </c>
      <c r="S109" s="32">
        <f>建設係数!AL109*S$123</f>
        <v>0</v>
      </c>
      <c r="T109" s="32">
        <f>建設係数!AM109*T$123</f>
        <v>0</v>
      </c>
      <c r="U109" s="32">
        <f>建設係数!AN109*U$123</f>
        <v>0</v>
      </c>
      <c r="V109" s="32">
        <f>建設係数!AO109*V$123</f>
        <v>0</v>
      </c>
      <c r="W109" s="32">
        <f>建設係数!AP109*W$123</f>
        <v>0</v>
      </c>
      <c r="X109" s="32">
        <f>建設係数!AQ109*X$123</f>
        <v>0</v>
      </c>
      <c r="Y109" s="32">
        <f>建設係数!AR109*Y$123</f>
        <v>0</v>
      </c>
      <c r="Z109" s="32">
        <f>建設係数!AS109*Z$123</f>
        <v>0</v>
      </c>
      <c r="AA109" s="32">
        <f>建設係数!AT109*AA$123</f>
        <v>0</v>
      </c>
      <c r="AB109" s="32">
        <f>建設係数!AU109*AB$123</f>
        <v>0</v>
      </c>
      <c r="AC109" s="32">
        <f>建設係数!AV109*AC$123</f>
        <v>0</v>
      </c>
      <c r="AD109" s="32">
        <f>建設係数!AW109*AD$123</f>
        <v>0</v>
      </c>
      <c r="AE109" s="32">
        <f>建設係数!AX109*AE$123</f>
        <v>0</v>
      </c>
      <c r="AF109" s="32">
        <f>建設係数!AY109*AF$123</f>
        <v>0</v>
      </c>
      <c r="AG109" s="32">
        <f>建設係数!AZ109*AG$123</f>
        <v>0</v>
      </c>
      <c r="AH109" s="32">
        <f>建設係数!BA109*AH$123</f>
        <v>0</v>
      </c>
      <c r="AI109" s="32">
        <f>建設係数!BB109*AI$123</f>
        <v>0</v>
      </c>
      <c r="AJ109" s="32">
        <f>建設係数!BC109*AJ$123</f>
        <v>0</v>
      </c>
      <c r="AK109" s="32">
        <f>建設係数!BD109*AK$123</f>
        <v>0</v>
      </c>
      <c r="AL109" s="32">
        <f>建設係数!BE109*AL$123</f>
        <v>0</v>
      </c>
      <c r="AM109" s="32">
        <f>建設係数!BF109*AM$123</f>
        <v>0</v>
      </c>
      <c r="AN109" s="32">
        <f>建設係数!BG109*AN$123</f>
        <v>0</v>
      </c>
      <c r="AO109" s="32">
        <f>建設係数!BH109*AO$123</f>
        <v>0</v>
      </c>
      <c r="AP109" s="32">
        <f>建設係数!BI109*AP$123</f>
        <v>0</v>
      </c>
      <c r="AQ109" s="32">
        <f>建設係数!BJ109*AQ$123</f>
        <v>0</v>
      </c>
      <c r="AR109" s="32">
        <f>建設係数!BK109*AR$123</f>
        <v>0</v>
      </c>
      <c r="AS109" s="32">
        <f>建設係数!BL109*AS$123</f>
        <v>0</v>
      </c>
      <c r="AT109" s="32">
        <f>建設係数!BM109*AT$123</f>
        <v>0</v>
      </c>
      <c r="AU109" s="32">
        <f>建設係数!BN109*AU$123</f>
        <v>0</v>
      </c>
      <c r="AV109" s="32">
        <f>建設係数!BO109*AV$123</f>
        <v>0</v>
      </c>
      <c r="AW109" s="32">
        <f>建設係数!BP109*AW$123</f>
        <v>0</v>
      </c>
      <c r="AX109" s="32">
        <f>建設係数!BQ109*AX$123</f>
        <v>0</v>
      </c>
      <c r="AY109" s="32">
        <f>建設係数!BR109*AY$123</f>
        <v>0</v>
      </c>
      <c r="AZ109" s="32">
        <f>建設係数!BS109*AZ$123</f>
        <v>0</v>
      </c>
      <c r="BA109" s="32">
        <f>建設係数!BT109*BA$123</f>
        <v>0</v>
      </c>
      <c r="BB109" s="32">
        <f>建設係数!BU109*BB$123</f>
        <v>0</v>
      </c>
      <c r="BC109" s="32">
        <f>建設係数!BV109*BC$123</f>
        <v>0</v>
      </c>
      <c r="BD109" s="32">
        <f>建設係数!BW109*BD$123</f>
        <v>0</v>
      </c>
      <c r="BE109" s="32">
        <f>建設係数!BX109*BE$123</f>
        <v>0</v>
      </c>
      <c r="BF109" s="32">
        <f>建設係数!BY109*BF$123</f>
        <v>0</v>
      </c>
      <c r="BG109" s="32">
        <f>建設係数!BZ109*BG$123</f>
        <v>0</v>
      </c>
      <c r="BH109" s="32">
        <f>建設係数!CA109*BH$123</f>
        <v>0</v>
      </c>
      <c r="BI109" s="32">
        <f>建設係数!CB109*BI$123</f>
        <v>0</v>
      </c>
      <c r="BJ109" s="32">
        <f>建設係数!CC109*BJ$123</f>
        <v>0</v>
      </c>
      <c r="BK109" s="32">
        <f>建設係数!CD109*BK$123</f>
        <v>0</v>
      </c>
      <c r="BL109" s="32">
        <f>建設係数!CE109*BL$123</f>
        <v>0</v>
      </c>
      <c r="BM109" s="32">
        <f>建設係数!CF109*BM$123</f>
        <v>0</v>
      </c>
      <c r="BN109" s="32">
        <f>建設係数!CG109*BN$123</f>
        <v>0</v>
      </c>
      <c r="BO109" s="32">
        <f t="shared" si="33"/>
        <v>0</v>
      </c>
      <c r="BP109" s="35"/>
      <c r="BU109" s="17"/>
      <c r="BV109" s="241">
        <v>67</v>
      </c>
      <c r="BW109" s="164"/>
      <c r="CN109" s="446"/>
      <c r="CO109" s="457">
        <v>681</v>
      </c>
      <c r="CP109" s="260" t="s">
        <v>105</v>
      </c>
      <c r="CQ109" s="451">
        <f>埼玉波及!V111</f>
        <v>0</v>
      </c>
      <c r="CR109" s="451">
        <f>埼玉波及!W111</f>
        <v>0</v>
      </c>
      <c r="CS109" s="451">
        <f>埼玉波及!X111</f>
        <v>0</v>
      </c>
      <c r="CT109" s="451">
        <f>埼玉波及!Y111</f>
        <v>0</v>
      </c>
      <c r="CV109" s="40"/>
      <c r="CW109" s="256"/>
      <c r="CX109" s="457">
        <v>681</v>
      </c>
      <c r="CY109" s="260" t="s">
        <v>105</v>
      </c>
      <c r="CZ109" s="251">
        <f>CQ109</f>
        <v>0</v>
      </c>
      <c r="DA109" s="251">
        <f t="shared" ref="DA109:DA112" si="42">CR109</f>
        <v>0</v>
      </c>
      <c r="DB109" s="251">
        <f t="shared" ref="DB109:DB112" si="43">CS109</f>
        <v>0</v>
      </c>
      <c r="DC109" s="251">
        <f t="shared" ref="DC109:DC112" si="44">CT109</f>
        <v>0</v>
      </c>
    </row>
    <row r="110" spans="1:107">
      <c r="A110" s="17"/>
      <c r="B110" s="457">
        <v>679</v>
      </c>
      <c r="C110" s="261" t="s">
        <v>104</v>
      </c>
      <c r="D110" s="32">
        <f>建設係数!W110*D$123</f>
        <v>0</v>
      </c>
      <c r="E110" s="32">
        <f>建設係数!X110*E$123</f>
        <v>0</v>
      </c>
      <c r="F110" s="32">
        <f>建設係数!Y110*F$123</f>
        <v>0</v>
      </c>
      <c r="G110" s="32">
        <f>建設係数!Z110*G$123</f>
        <v>0</v>
      </c>
      <c r="H110" s="32">
        <f>建設係数!AA110*H$123</f>
        <v>0</v>
      </c>
      <c r="I110" s="32">
        <f>建設係数!AB110*I$123</f>
        <v>0</v>
      </c>
      <c r="J110" s="32">
        <f>建設係数!AC110*J$123</f>
        <v>0</v>
      </c>
      <c r="K110" s="32">
        <f>建設係数!AD110*K$123</f>
        <v>0</v>
      </c>
      <c r="L110" s="32">
        <f>建設係数!AE110*L$123</f>
        <v>0</v>
      </c>
      <c r="M110" s="32">
        <f>建設係数!AF110*M$123</f>
        <v>0</v>
      </c>
      <c r="N110" s="32">
        <f>建設係数!AG110*N$123</f>
        <v>0</v>
      </c>
      <c r="O110" s="32">
        <f>建設係数!AH110*O$123</f>
        <v>0</v>
      </c>
      <c r="P110" s="32">
        <f>建設係数!AI110*P$123</f>
        <v>0</v>
      </c>
      <c r="Q110" s="32">
        <f>建設係数!AJ110*Q$123</f>
        <v>0</v>
      </c>
      <c r="R110" s="32">
        <f>建設係数!AK110*R$123</f>
        <v>0</v>
      </c>
      <c r="S110" s="32">
        <f>建設係数!AL110*S$123</f>
        <v>0</v>
      </c>
      <c r="T110" s="32">
        <f>建設係数!AM110*T$123</f>
        <v>0</v>
      </c>
      <c r="U110" s="32">
        <f>建設係数!AN110*U$123</f>
        <v>0</v>
      </c>
      <c r="V110" s="32">
        <f>建設係数!AO110*V$123</f>
        <v>0</v>
      </c>
      <c r="W110" s="32">
        <f>建設係数!AP110*W$123</f>
        <v>0</v>
      </c>
      <c r="X110" s="32">
        <f>建設係数!AQ110*X$123</f>
        <v>0</v>
      </c>
      <c r="Y110" s="32">
        <f>建設係数!AR110*Y$123</f>
        <v>0</v>
      </c>
      <c r="Z110" s="32">
        <f>建設係数!AS110*Z$123</f>
        <v>0</v>
      </c>
      <c r="AA110" s="32">
        <f>建設係数!AT110*AA$123</f>
        <v>0</v>
      </c>
      <c r="AB110" s="32">
        <f>建設係数!AU110*AB$123</f>
        <v>0</v>
      </c>
      <c r="AC110" s="32">
        <f>建設係数!AV110*AC$123</f>
        <v>0</v>
      </c>
      <c r="AD110" s="32">
        <f>建設係数!AW110*AD$123</f>
        <v>0</v>
      </c>
      <c r="AE110" s="32">
        <f>建設係数!AX110*AE$123</f>
        <v>0</v>
      </c>
      <c r="AF110" s="32">
        <f>建設係数!AY110*AF$123</f>
        <v>0</v>
      </c>
      <c r="AG110" s="32">
        <f>建設係数!AZ110*AG$123</f>
        <v>0</v>
      </c>
      <c r="AH110" s="32">
        <f>建設係数!BA110*AH$123</f>
        <v>0</v>
      </c>
      <c r="AI110" s="32">
        <f>建設係数!BB110*AI$123</f>
        <v>0</v>
      </c>
      <c r="AJ110" s="32">
        <f>建設係数!BC110*AJ$123</f>
        <v>0</v>
      </c>
      <c r="AK110" s="32">
        <f>建設係数!BD110*AK$123</f>
        <v>0</v>
      </c>
      <c r="AL110" s="32">
        <f>建設係数!BE110*AL$123</f>
        <v>0</v>
      </c>
      <c r="AM110" s="32">
        <f>建設係数!BF110*AM$123</f>
        <v>0</v>
      </c>
      <c r="AN110" s="32">
        <f>建設係数!BG110*AN$123</f>
        <v>0</v>
      </c>
      <c r="AO110" s="32">
        <f>建設係数!BH110*AO$123</f>
        <v>0</v>
      </c>
      <c r="AP110" s="32">
        <f>建設係数!BI110*AP$123</f>
        <v>0</v>
      </c>
      <c r="AQ110" s="32">
        <f>建設係数!BJ110*AQ$123</f>
        <v>0</v>
      </c>
      <c r="AR110" s="32">
        <f>建設係数!BK110*AR$123</f>
        <v>0</v>
      </c>
      <c r="AS110" s="32">
        <f>建設係数!BL110*AS$123</f>
        <v>0</v>
      </c>
      <c r="AT110" s="32">
        <f>建設係数!BM110*AT$123</f>
        <v>0</v>
      </c>
      <c r="AU110" s="32">
        <f>建設係数!BN110*AU$123</f>
        <v>0</v>
      </c>
      <c r="AV110" s="32">
        <f>建設係数!BO110*AV$123</f>
        <v>0</v>
      </c>
      <c r="AW110" s="32">
        <f>建設係数!BP110*AW$123</f>
        <v>0</v>
      </c>
      <c r="AX110" s="32">
        <f>建設係数!BQ110*AX$123</f>
        <v>0</v>
      </c>
      <c r="AY110" s="32">
        <f>建設係数!BR110*AY$123</f>
        <v>0</v>
      </c>
      <c r="AZ110" s="32">
        <f>建設係数!BS110*AZ$123</f>
        <v>0</v>
      </c>
      <c r="BA110" s="32">
        <f>建設係数!BT110*BA$123</f>
        <v>0</v>
      </c>
      <c r="BB110" s="32">
        <f>建設係数!BU110*BB$123</f>
        <v>0</v>
      </c>
      <c r="BC110" s="32">
        <f>建設係数!BV110*BC$123</f>
        <v>0</v>
      </c>
      <c r="BD110" s="32">
        <f>建設係数!BW110*BD$123</f>
        <v>0</v>
      </c>
      <c r="BE110" s="32">
        <f>建設係数!BX110*BE$123</f>
        <v>0</v>
      </c>
      <c r="BF110" s="32">
        <f>建設係数!BY110*BF$123</f>
        <v>0</v>
      </c>
      <c r="BG110" s="32">
        <f>建設係数!BZ110*BG$123</f>
        <v>0</v>
      </c>
      <c r="BH110" s="32">
        <f>建設係数!CA110*BH$123</f>
        <v>0</v>
      </c>
      <c r="BI110" s="32">
        <f>建設係数!CB110*BI$123</f>
        <v>0</v>
      </c>
      <c r="BJ110" s="32">
        <f>建設係数!CC110*BJ$123</f>
        <v>0</v>
      </c>
      <c r="BK110" s="32">
        <f>建設係数!CD110*BK$123</f>
        <v>0</v>
      </c>
      <c r="BL110" s="32">
        <f>建設係数!CE110*BL$123</f>
        <v>0</v>
      </c>
      <c r="BM110" s="32">
        <f>建設係数!CF110*BM$123</f>
        <v>0</v>
      </c>
      <c r="BN110" s="32">
        <f>建設係数!CG110*BN$123</f>
        <v>0</v>
      </c>
      <c r="BO110" s="32">
        <f t="shared" si="33"/>
        <v>0</v>
      </c>
      <c r="BP110" s="35"/>
      <c r="BU110" s="17"/>
      <c r="BV110" s="241">
        <v>67</v>
      </c>
      <c r="BW110" s="164"/>
      <c r="CN110" s="324"/>
      <c r="CO110" s="459">
        <v>691</v>
      </c>
      <c r="CP110" s="282" t="s">
        <v>106</v>
      </c>
      <c r="CQ110" s="451">
        <f>埼玉波及!V112</f>
        <v>0</v>
      </c>
      <c r="CR110" s="451">
        <f>埼玉波及!W112</f>
        <v>0</v>
      </c>
      <c r="CS110" s="451">
        <f>埼玉波及!X112</f>
        <v>0</v>
      </c>
      <c r="CT110" s="451">
        <f>埼玉波及!Y112</f>
        <v>0</v>
      </c>
      <c r="CX110" s="459">
        <v>691</v>
      </c>
      <c r="CY110" s="282" t="s">
        <v>106</v>
      </c>
      <c r="CZ110" s="251">
        <f t="shared" ref="CZ110:CZ112" si="45">CQ110</f>
        <v>0</v>
      </c>
      <c r="DA110" s="251">
        <f t="shared" si="42"/>
        <v>0</v>
      </c>
      <c r="DB110" s="251">
        <f t="shared" si="43"/>
        <v>0</v>
      </c>
      <c r="DC110" s="251">
        <f t="shared" si="44"/>
        <v>0</v>
      </c>
    </row>
    <row r="111" spans="1:107">
      <c r="A111" s="17"/>
      <c r="B111" s="457">
        <v>681</v>
      </c>
      <c r="C111" s="260" t="s">
        <v>105</v>
      </c>
      <c r="D111" s="32">
        <f>建設係数!W111*D$123</f>
        <v>0</v>
      </c>
      <c r="E111" s="32">
        <f>建設係数!X111*E$123</f>
        <v>0</v>
      </c>
      <c r="F111" s="32">
        <f>建設係数!Y111*F$123</f>
        <v>0</v>
      </c>
      <c r="G111" s="32">
        <f>建設係数!Z111*G$123</f>
        <v>0</v>
      </c>
      <c r="H111" s="32">
        <f>建設係数!AA111*H$123</f>
        <v>0</v>
      </c>
      <c r="I111" s="32">
        <f>建設係数!AB111*I$123</f>
        <v>0</v>
      </c>
      <c r="J111" s="32">
        <f>建設係数!AC111*J$123</f>
        <v>0</v>
      </c>
      <c r="K111" s="32">
        <f>建設係数!AD111*K$123</f>
        <v>0</v>
      </c>
      <c r="L111" s="32">
        <f>建設係数!AE111*L$123</f>
        <v>0</v>
      </c>
      <c r="M111" s="32">
        <f>建設係数!AF111*M$123</f>
        <v>0</v>
      </c>
      <c r="N111" s="32">
        <f>建設係数!AG111*N$123</f>
        <v>0</v>
      </c>
      <c r="O111" s="32">
        <f>建設係数!AH111*O$123</f>
        <v>0</v>
      </c>
      <c r="P111" s="32">
        <f>建設係数!AI111*P$123</f>
        <v>0</v>
      </c>
      <c r="Q111" s="32">
        <f>建設係数!AJ111*Q$123</f>
        <v>0</v>
      </c>
      <c r="R111" s="32">
        <f>建設係数!AK111*R$123</f>
        <v>0</v>
      </c>
      <c r="S111" s="32">
        <f>建設係数!AL111*S$123</f>
        <v>0</v>
      </c>
      <c r="T111" s="32">
        <f>建設係数!AM111*T$123</f>
        <v>0</v>
      </c>
      <c r="U111" s="32">
        <f>建設係数!AN111*U$123</f>
        <v>0</v>
      </c>
      <c r="V111" s="32">
        <f>建設係数!AO111*V$123</f>
        <v>0</v>
      </c>
      <c r="W111" s="32">
        <f>建設係数!AP111*W$123</f>
        <v>0</v>
      </c>
      <c r="X111" s="32">
        <f>建設係数!AQ111*X$123</f>
        <v>0</v>
      </c>
      <c r="Y111" s="32">
        <f>建設係数!AR111*Y$123</f>
        <v>0</v>
      </c>
      <c r="Z111" s="32">
        <f>建設係数!AS111*Z$123</f>
        <v>0</v>
      </c>
      <c r="AA111" s="32">
        <f>建設係数!AT111*AA$123</f>
        <v>0</v>
      </c>
      <c r="AB111" s="32">
        <f>建設係数!AU111*AB$123</f>
        <v>0</v>
      </c>
      <c r="AC111" s="32">
        <f>建設係数!AV111*AC$123</f>
        <v>0</v>
      </c>
      <c r="AD111" s="32">
        <f>建設係数!AW111*AD$123</f>
        <v>0</v>
      </c>
      <c r="AE111" s="32">
        <f>建設係数!AX111*AE$123</f>
        <v>0</v>
      </c>
      <c r="AF111" s="32">
        <f>建設係数!AY111*AF$123</f>
        <v>0</v>
      </c>
      <c r="AG111" s="32">
        <f>建設係数!AZ111*AG$123</f>
        <v>0</v>
      </c>
      <c r="AH111" s="32">
        <f>建設係数!BA111*AH$123</f>
        <v>0</v>
      </c>
      <c r="AI111" s="32">
        <f>建設係数!BB111*AI$123</f>
        <v>0</v>
      </c>
      <c r="AJ111" s="32">
        <f>建設係数!BC111*AJ$123</f>
        <v>0</v>
      </c>
      <c r="AK111" s="32">
        <f>建設係数!BD111*AK$123</f>
        <v>0</v>
      </c>
      <c r="AL111" s="32">
        <f>建設係数!BE111*AL$123</f>
        <v>0</v>
      </c>
      <c r="AM111" s="32">
        <f>建設係数!BF111*AM$123</f>
        <v>0</v>
      </c>
      <c r="AN111" s="32">
        <f>建設係数!BG111*AN$123</f>
        <v>0</v>
      </c>
      <c r="AO111" s="32">
        <f>建設係数!BH111*AO$123</f>
        <v>0</v>
      </c>
      <c r="AP111" s="32">
        <f>建設係数!BI111*AP$123</f>
        <v>0</v>
      </c>
      <c r="AQ111" s="32">
        <f>建設係数!BJ111*AQ$123</f>
        <v>0</v>
      </c>
      <c r="AR111" s="32">
        <f>建設係数!BK111*AR$123</f>
        <v>0</v>
      </c>
      <c r="AS111" s="32">
        <f>建設係数!BL111*AS$123</f>
        <v>0</v>
      </c>
      <c r="AT111" s="32">
        <f>建設係数!BM111*AT$123</f>
        <v>0</v>
      </c>
      <c r="AU111" s="32">
        <f>建設係数!BN111*AU$123</f>
        <v>0</v>
      </c>
      <c r="AV111" s="32">
        <f>建設係数!BO111*AV$123</f>
        <v>0</v>
      </c>
      <c r="AW111" s="32">
        <f>建設係数!BP111*AW$123</f>
        <v>0</v>
      </c>
      <c r="AX111" s="32">
        <f>建設係数!BQ111*AX$123</f>
        <v>0</v>
      </c>
      <c r="AY111" s="32">
        <f>建設係数!BR111*AY$123</f>
        <v>0</v>
      </c>
      <c r="AZ111" s="32">
        <f>建設係数!BS111*AZ$123</f>
        <v>0</v>
      </c>
      <c r="BA111" s="32">
        <f>建設係数!BT111*BA$123</f>
        <v>0</v>
      </c>
      <c r="BB111" s="32">
        <f>建設係数!BU111*BB$123</f>
        <v>0</v>
      </c>
      <c r="BC111" s="32">
        <f>建設係数!BV111*BC$123</f>
        <v>0</v>
      </c>
      <c r="BD111" s="32">
        <f>建設係数!BW111*BD$123</f>
        <v>0</v>
      </c>
      <c r="BE111" s="32">
        <f>建設係数!BX111*BE$123</f>
        <v>0</v>
      </c>
      <c r="BF111" s="32">
        <f>建設係数!BY111*BF$123</f>
        <v>0</v>
      </c>
      <c r="BG111" s="32">
        <f>建設係数!BZ111*BG$123</f>
        <v>0</v>
      </c>
      <c r="BH111" s="32">
        <f>建設係数!CA111*BH$123</f>
        <v>0</v>
      </c>
      <c r="BI111" s="32">
        <f>建設係数!CB111*BI$123</f>
        <v>0</v>
      </c>
      <c r="BJ111" s="32">
        <f>建設係数!CC111*BJ$123</f>
        <v>0</v>
      </c>
      <c r="BK111" s="32">
        <f>建設係数!CD111*BK$123</f>
        <v>0</v>
      </c>
      <c r="BL111" s="32">
        <f>建設係数!CE111*BL$123</f>
        <v>0</v>
      </c>
      <c r="BM111" s="32">
        <f>建設係数!CF111*BM$123</f>
        <v>0</v>
      </c>
      <c r="BN111" s="32">
        <f>建設係数!CG111*BN$123</f>
        <v>0</v>
      </c>
      <c r="BO111" s="32">
        <f t="shared" si="33"/>
        <v>0</v>
      </c>
      <c r="BP111" s="35"/>
      <c r="BU111" s="17"/>
      <c r="BV111" s="241">
        <v>68</v>
      </c>
      <c r="BW111" s="164"/>
      <c r="CN111" s="324"/>
      <c r="CO111" s="457">
        <v>553</v>
      </c>
      <c r="CP111" s="260" t="s">
        <v>73</v>
      </c>
      <c r="CQ111" s="451">
        <f>埼玉波及!V79</f>
        <v>0</v>
      </c>
      <c r="CR111" s="244">
        <f>埼玉波及!W79</f>
        <v>0</v>
      </c>
      <c r="CS111" s="244">
        <f>埼玉波及!X79</f>
        <v>0</v>
      </c>
      <c r="CT111" s="32">
        <f>埼玉波及!Y79</f>
        <v>0</v>
      </c>
      <c r="CX111" s="457">
        <v>553</v>
      </c>
      <c r="CY111" s="260" t="s">
        <v>73</v>
      </c>
      <c r="CZ111" s="244">
        <f t="shared" si="45"/>
        <v>0</v>
      </c>
      <c r="DA111" s="244">
        <f t="shared" si="42"/>
        <v>0</v>
      </c>
      <c r="DB111" s="244">
        <f t="shared" si="43"/>
        <v>0</v>
      </c>
      <c r="DC111" s="244">
        <f t="shared" si="44"/>
        <v>0</v>
      </c>
    </row>
    <row r="112" spans="1:107">
      <c r="A112" s="17"/>
      <c r="B112" s="459">
        <v>691</v>
      </c>
      <c r="C112" s="282" t="s">
        <v>106</v>
      </c>
      <c r="D112" s="283">
        <f>建設係数!W112*D$123</f>
        <v>0</v>
      </c>
      <c r="E112" s="283">
        <f>建設係数!X112*E$123</f>
        <v>0</v>
      </c>
      <c r="F112" s="283">
        <f>建設係数!Y112*F$123</f>
        <v>0</v>
      </c>
      <c r="G112" s="283">
        <f>建設係数!Z112*G$123</f>
        <v>0</v>
      </c>
      <c r="H112" s="283">
        <f>建設係数!AA112*H$123</f>
        <v>0</v>
      </c>
      <c r="I112" s="283">
        <f>建設係数!AB112*I$123</f>
        <v>0</v>
      </c>
      <c r="J112" s="283">
        <f>建設係数!AC112*J$123</f>
        <v>0</v>
      </c>
      <c r="K112" s="283">
        <f>建設係数!AD112*K$123</f>
        <v>0</v>
      </c>
      <c r="L112" s="283">
        <f>建設係数!AE112*L$123</f>
        <v>0</v>
      </c>
      <c r="M112" s="283">
        <f>建設係数!AF112*M$123</f>
        <v>0</v>
      </c>
      <c r="N112" s="283">
        <f>建設係数!AG112*N$123</f>
        <v>0</v>
      </c>
      <c r="O112" s="283">
        <f>建設係数!AH112*O$123</f>
        <v>0</v>
      </c>
      <c r="P112" s="283">
        <f>建設係数!AI112*P$123</f>
        <v>0</v>
      </c>
      <c r="Q112" s="283">
        <f>建設係数!AJ112*Q$123</f>
        <v>0</v>
      </c>
      <c r="R112" s="283">
        <f>建設係数!AK112*R$123</f>
        <v>0</v>
      </c>
      <c r="S112" s="283">
        <f>建設係数!AL112*S$123</f>
        <v>0</v>
      </c>
      <c r="T112" s="283">
        <f>建設係数!AM112*T$123</f>
        <v>0</v>
      </c>
      <c r="U112" s="283">
        <f>建設係数!AN112*U$123</f>
        <v>0</v>
      </c>
      <c r="V112" s="283">
        <f>建設係数!AO112*V$123</f>
        <v>0</v>
      </c>
      <c r="W112" s="283">
        <f>建設係数!AP112*W$123</f>
        <v>0</v>
      </c>
      <c r="X112" s="283">
        <f>建設係数!AQ112*X$123</f>
        <v>0</v>
      </c>
      <c r="Y112" s="283">
        <f>建設係数!AR112*Y$123</f>
        <v>0</v>
      </c>
      <c r="Z112" s="283">
        <f>建設係数!AS112*Z$123</f>
        <v>0</v>
      </c>
      <c r="AA112" s="283">
        <f>建設係数!AT112*AA$123</f>
        <v>0</v>
      </c>
      <c r="AB112" s="283">
        <f>建設係数!AU112*AB$123</f>
        <v>0</v>
      </c>
      <c r="AC112" s="283">
        <f>建設係数!AV112*AC$123</f>
        <v>0</v>
      </c>
      <c r="AD112" s="283">
        <f>建設係数!AW112*AD$123</f>
        <v>0</v>
      </c>
      <c r="AE112" s="283">
        <f>建設係数!AX112*AE$123</f>
        <v>0</v>
      </c>
      <c r="AF112" s="283">
        <f>建設係数!AY112*AF$123</f>
        <v>0</v>
      </c>
      <c r="AG112" s="283">
        <f>建設係数!AZ112*AG$123</f>
        <v>0</v>
      </c>
      <c r="AH112" s="283">
        <f>建設係数!BA112*AH$123</f>
        <v>0</v>
      </c>
      <c r="AI112" s="283">
        <f>建設係数!BB112*AI$123</f>
        <v>0</v>
      </c>
      <c r="AJ112" s="283">
        <f>建設係数!BC112*AJ$123</f>
        <v>0</v>
      </c>
      <c r="AK112" s="283">
        <f>建設係数!BD112*AK$123</f>
        <v>0</v>
      </c>
      <c r="AL112" s="283">
        <f>建設係数!BE112*AL$123</f>
        <v>0</v>
      </c>
      <c r="AM112" s="283">
        <f>建設係数!BF112*AM$123</f>
        <v>0</v>
      </c>
      <c r="AN112" s="283">
        <f>建設係数!BG112*AN$123</f>
        <v>0</v>
      </c>
      <c r="AO112" s="283">
        <f>建設係数!BH112*AO$123</f>
        <v>0</v>
      </c>
      <c r="AP112" s="283">
        <f>建設係数!BI112*AP$123</f>
        <v>0</v>
      </c>
      <c r="AQ112" s="283">
        <f>建設係数!BJ112*AQ$123</f>
        <v>0</v>
      </c>
      <c r="AR112" s="283">
        <f>建設係数!BK112*AR$123</f>
        <v>0</v>
      </c>
      <c r="AS112" s="283">
        <f>建設係数!BL112*AS$123</f>
        <v>0</v>
      </c>
      <c r="AT112" s="283">
        <f>建設係数!BM112*AT$123</f>
        <v>0</v>
      </c>
      <c r="AU112" s="283">
        <f>建設係数!BN112*AU$123</f>
        <v>0</v>
      </c>
      <c r="AV112" s="283">
        <f>建設係数!BO112*AV$123</f>
        <v>0</v>
      </c>
      <c r="AW112" s="283">
        <f>建設係数!BP112*AW$123</f>
        <v>0</v>
      </c>
      <c r="AX112" s="283">
        <f>建設係数!BQ112*AX$123</f>
        <v>0</v>
      </c>
      <c r="AY112" s="283">
        <f>建設係数!BR112*AY$123</f>
        <v>0</v>
      </c>
      <c r="AZ112" s="283">
        <f>建設係数!BS112*AZ$123</f>
        <v>0</v>
      </c>
      <c r="BA112" s="283">
        <f>建設係数!BT112*BA$123</f>
        <v>0</v>
      </c>
      <c r="BB112" s="283">
        <f>建設係数!BU112*BB$123</f>
        <v>0</v>
      </c>
      <c r="BC112" s="283">
        <f>建設係数!BV112*BC$123</f>
        <v>0</v>
      </c>
      <c r="BD112" s="283">
        <f>建設係数!BW112*BD$123</f>
        <v>0</v>
      </c>
      <c r="BE112" s="283">
        <f>建設係数!BX112*BE$123</f>
        <v>0</v>
      </c>
      <c r="BF112" s="283">
        <f>建設係数!BY112*BF$123</f>
        <v>0</v>
      </c>
      <c r="BG112" s="283">
        <f>建設係数!BZ112*BG$123</f>
        <v>0</v>
      </c>
      <c r="BH112" s="283">
        <f>建設係数!CA112*BH$123</f>
        <v>0</v>
      </c>
      <c r="BI112" s="283">
        <f>建設係数!CB112*BI$123</f>
        <v>0</v>
      </c>
      <c r="BJ112" s="283">
        <f>建設係数!CC112*BJ$123</f>
        <v>0</v>
      </c>
      <c r="BK112" s="283">
        <f>建設係数!CD112*BK$123</f>
        <v>0</v>
      </c>
      <c r="BL112" s="283">
        <f>建設係数!CE112*BL$123</f>
        <v>0</v>
      </c>
      <c r="BM112" s="283">
        <f>建設係数!CF112*BM$123</f>
        <v>0</v>
      </c>
      <c r="BN112" s="283">
        <f>建設係数!CG112*BN$123</f>
        <v>0</v>
      </c>
      <c r="BO112" s="283">
        <f t="shared" si="33"/>
        <v>0</v>
      </c>
      <c r="BP112" s="35"/>
      <c r="BU112" s="17"/>
      <c r="BV112" s="250">
        <v>69</v>
      </c>
      <c r="BW112" s="164"/>
      <c r="CN112" s="324"/>
      <c r="CO112" s="460">
        <v>573</v>
      </c>
      <c r="CP112" s="263" t="s">
        <v>76</v>
      </c>
      <c r="CQ112" s="452">
        <f>埼玉波及!V82</f>
        <v>0</v>
      </c>
      <c r="CR112" s="253">
        <f>埼玉波及!W82</f>
        <v>0</v>
      </c>
      <c r="CS112" s="253">
        <f>埼玉波及!X82</f>
        <v>0</v>
      </c>
      <c r="CT112" s="199">
        <f>埼玉波及!Y82</f>
        <v>0</v>
      </c>
      <c r="CX112" s="460">
        <v>573</v>
      </c>
      <c r="CY112" s="263" t="s">
        <v>76</v>
      </c>
      <c r="CZ112" s="440">
        <f t="shared" si="45"/>
        <v>0</v>
      </c>
      <c r="DA112" s="440">
        <f t="shared" si="42"/>
        <v>0</v>
      </c>
      <c r="DB112" s="440">
        <f t="shared" si="43"/>
        <v>0</v>
      </c>
      <c r="DC112" s="440">
        <f t="shared" si="44"/>
        <v>0</v>
      </c>
    </row>
    <row r="113" spans="1:114">
      <c r="A113" s="17"/>
      <c r="B113" s="461">
        <v>700</v>
      </c>
      <c r="C113" s="264" t="s">
        <v>147</v>
      </c>
      <c r="D113" s="39">
        <f>建設係数!W113*D$123</f>
        <v>0</v>
      </c>
      <c r="E113" s="39">
        <f>建設係数!X113*E$123</f>
        <v>0</v>
      </c>
      <c r="F113" s="39">
        <f>建設係数!Y113*F$123</f>
        <v>0</v>
      </c>
      <c r="G113" s="39">
        <f>建設係数!Z113*G$123</f>
        <v>0</v>
      </c>
      <c r="H113" s="39">
        <f>建設係数!AA113*H$123</f>
        <v>0</v>
      </c>
      <c r="I113" s="39">
        <f>建設係数!AB113*I$123</f>
        <v>0</v>
      </c>
      <c r="J113" s="39">
        <f>建設係数!AC113*J$123</f>
        <v>0</v>
      </c>
      <c r="K113" s="39">
        <f>建設係数!AD113*K$123</f>
        <v>0</v>
      </c>
      <c r="L113" s="39">
        <f>建設係数!AE113*L$123</f>
        <v>0</v>
      </c>
      <c r="M113" s="39">
        <f>建設係数!AF113*M$123</f>
        <v>0</v>
      </c>
      <c r="N113" s="39">
        <f>建設係数!AG113*N$123</f>
        <v>0</v>
      </c>
      <c r="O113" s="39">
        <f>建設係数!AH113*O$123</f>
        <v>0</v>
      </c>
      <c r="P113" s="39">
        <f>建設係数!AI113*P$123</f>
        <v>0</v>
      </c>
      <c r="Q113" s="39">
        <f>建設係数!AJ113*Q$123</f>
        <v>0</v>
      </c>
      <c r="R113" s="39">
        <f>建設係数!AK113*R$123</f>
        <v>0</v>
      </c>
      <c r="S113" s="39">
        <f>建設係数!AL113*S$123</f>
        <v>0</v>
      </c>
      <c r="T113" s="39">
        <f>建設係数!AM113*T$123</f>
        <v>0</v>
      </c>
      <c r="U113" s="39">
        <f>建設係数!AN113*U$123</f>
        <v>0</v>
      </c>
      <c r="V113" s="39">
        <f>建設係数!AO113*V$123</f>
        <v>0</v>
      </c>
      <c r="W113" s="39">
        <f>建設係数!AP113*W$123</f>
        <v>0</v>
      </c>
      <c r="X113" s="39">
        <f>建設係数!AQ113*X$123</f>
        <v>0</v>
      </c>
      <c r="Y113" s="39">
        <f>建設係数!AR113*Y$123</f>
        <v>0</v>
      </c>
      <c r="Z113" s="39">
        <f>建設係数!AS113*Z$123</f>
        <v>0</v>
      </c>
      <c r="AA113" s="39">
        <f>建設係数!AT113*AA$123</f>
        <v>0</v>
      </c>
      <c r="AB113" s="39">
        <f>建設係数!AU113*AB$123</f>
        <v>0</v>
      </c>
      <c r="AC113" s="39">
        <f>建設係数!AV113*AC$123</f>
        <v>0</v>
      </c>
      <c r="AD113" s="39">
        <f>建設係数!AW113*AD$123</f>
        <v>0</v>
      </c>
      <c r="AE113" s="39">
        <f>建設係数!AX113*AE$123</f>
        <v>0</v>
      </c>
      <c r="AF113" s="39">
        <f>建設係数!AY113*AF$123</f>
        <v>0</v>
      </c>
      <c r="AG113" s="39">
        <f>建設係数!AZ113*AG$123</f>
        <v>0</v>
      </c>
      <c r="AH113" s="39">
        <f>建設係数!BA113*AH$123</f>
        <v>0</v>
      </c>
      <c r="AI113" s="39">
        <f>建設係数!BB113*AI$123</f>
        <v>0</v>
      </c>
      <c r="AJ113" s="39">
        <f>建設係数!BC113*AJ$123</f>
        <v>0</v>
      </c>
      <c r="AK113" s="39">
        <f>建設係数!BD113*AK$123</f>
        <v>0</v>
      </c>
      <c r="AL113" s="39">
        <f>建設係数!BE113*AL$123</f>
        <v>0</v>
      </c>
      <c r="AM113" s="39">
        <f>建設係数!BF113*AM$123</f>
        <v>0</v>
      </c>
      <c r="AN113" s="39">
        <f>建設係数!BG113*AN$123</f>
        <v>0</v>
      </c>
      <c r="AO113" s="39">
        <f>建設係数!BH113*AO$123</f>
        <v>0</v>
      </c>
      <c r="AP113" s="39">
        <f>建設係数!BI113*AP$123</f>
        <v>0</v>
      </c>
      <c r="AQ113" s="39">
        <f>建設係数!BJ113*AQ$123</f>
        <v>0</v>
      </c>
      <c r="AR113" s="39">
        <f>建設係数!BK113*AR$123</f>
        <v>0</v>
      </c>
      <c r="AS113" s="39">
        <f>建設係数!BL113*AS$123</f>
        <v>0</v>
      </c>
      <c r="AT113" s="39">
        <f>建設係数!BM113*AT$123</f>
        <v>0</v>
      </c>
      <c r="AU113" s="39">
        <f>建設係数!BN113*AU$123</f>
        <v>0</v>
      </c>
      <c r="AV113" s="39">
        <f>建設係数!BO113*AV$123</f>
        <v>0</v>
      </c>
      <c r="AW113" s="39">
        <f>建設係数!BP113*AW$123</f>
        <v>0</v>
      </c>
      <c r="AX113" s="39">
        <f>建設係数!BQ113*AX$123</f>
        <v>0</v>
      </c>
      <c r="AY113" s="39">
        <f>建設係数!BR113*AY$123</f>
        <v>0</v>
      </c>
      <c r="AZ113" s="39">
        <f>建設係数!BS113*AZ$123</f>
        <v>0</v>
      </c>
      <c r="BA113" s="39">
        <f>建設係数!BT113*BA$123</f>
        <v>0</v>
      </c>
      <c r="BB113" s="39">
        <f>建設係数!BU113*BB$123</f>
        <v>0</v>
      </c>
      <c r="BC113" s="39">
        <f>建設係数!BV113*BC$123</f>
        <v>0</v>
      </c>
      <c r="BD113" s="39">
        <f>建設係数!BW113*BD$123</f>
        <v>0</v>
      </c>
      <c r="BE113" s="39">
        <f>建設係数!BX113*BE$123</f>
        <v>0</v>
      </c>
      <c r="BF113" s="39">
        <f>建設係数!BY113*BF$123</f>
        <v>0</v>
      </c>
      <c r="BG113" s="39">
        <f>建設係数!BZ113*BG$123</f>
        <v>0</v>
      </c>
      <c r="BH113" s="39">
        <f>建設係数!CA113*BH$123</f>
        <v>0</v>
      </c>
      <c r="BI113" s="39">
        <f>建設係数!CB113*BI$123</f>
        <v>0</v>
      </c>
      <c r="BJ113" s="39">
        <f>建設係数!CC113*BJ$123</f>
        <v>0</v>
      </c>
      <c r="BK113" s="39">
        <f>建設係数!CD113*BK$123</f>
        <v>0</v>
      </c>
      <c r="BL113" s="39">
        <f>建設係数!CE113*BL$123</f>
        <v>0</v>
      </c>
      <c r="BM113" s="39">
        <f>建設係数!CF113*BM$123</f>
        <v>0</v>
      </c>
      <c r="BN113" s="39">
        <f>建設係数!CG113*BN$123</f>
        <v>0</v>
      </c>
      <c r="BO113" s="39">
        <f t="shared" si="33"/>
        <v>0</v>
      </c>
      <c r="BP113" s="35"/>
      <c r="BU113" s="17"/>
      <c r="BV113" s="289"/>
      <c r="BW113" s="164"/>
      <c r="CN113" s="324"/>
      <c r="CO113" s="461"/>
      <c r="CP113" s="255" t="s">
        <v>627</v>
      </c>
      <c r="CQ113" s="39">
        <f>SUM(CQ6:CQ112)</f>
        <v>0</v>
      </c>
      <c r="CR113" s="39">
        <f t="shared" ref="CR113:CT113" si="46">SUM(CR6:CR112)</f>
        <v>0</v>
      </c>
      <c r="CS113" s="39">
        <f t="shared" si="46"/>
        <v>0</v>
      </c>
      <c r="CT113" s="39">
        <f t="shared" si="46"/>
        <v>0</v>
      </c>
      <c r="CX113" s="254"/>
      <c r="CY113" s="255" t="s">
        <v>629</v>
      </c>
      <c r="CZ113" s="39">
        <f>SUM(CZ6:CZ112)</f>
        <v>0</v>
      </c>
      <c r="DA113" s="39">
        <f t="shared" ref="DA113:DC113" si="47">SUM(DA6:DA112)</f>
        <v>0</v>
      </c>
      <c r="DB113" s="39">
        <f t="shared" si="47"/>
        <v>0</v>
      </c>
      <c r="DC113" s="39">
        <f t="shared" si="47"/>
        <v>0</v>
      </c>
    </row>
    <row r="114" spans="1:114">
      <c r="A114" s="17"/>
      <c r="B114" s="463">
        <v>711</v>
      </c>
      <c r="C114" s="266" t="s">
        <v>148</v>
      </c>
      <c r="D114" s="213">
        <f>建設係数!W114*D$123</f>
        <v>0</v>
      </c>
      <c r="E114" s="213">
        <f>建設係数!X114*E$123</f>
        <v>0</v>
      </c>
      <c r="F114" s="213">
        <f>建設係数!Y114*F$123</f>
        <v>0</v>
      </c>
      <c r="G114" s="213">
        <f>建設係数!Z114*G$123</f>
        <v>0</v>
      </c>
      <c r="H114" s="213">
        <f>建設係数!AA114*H$123</f>
        <v>0</v>
      </c>
      <c r="I114" s="213">
        <f>建設係数!AB114*I$123</f>
        <v>0</v>
      </c>
      <c r="J114" s="213">
        <f>建設係数!AC114*J$123</f>
        <v>0</v>
      </c>
      <c r="K114" s="213">
        <f>建設係数!AD114*K$123</f>
        <v>0</v>
      </c>
      <c r="L114" s="213">
        <f>建設係数!AE114*L$123</f>
        <v>0</v>
      </c>
      <c r="M114" s="213">
        <f>建設係数!AF114*M$123</f>
        <v>0</v>
      </c>
      <c r="N114" s="213">
        <f>建設係数!AG114*N$123</f>
        <v>0</v>
      </c>
      <c r="O114" s="213">
        <f>建設係数!AH114*O$123</f>
        <v>0</v>
      </c>
      <c r="P114" s="213">
        <f>建設係数!AI114*P$123</f>
        <v>0</v>
      </c>
      <c r="Q114" s="213">
        <f>建設係数!AJ114*Q$123</f>
        <v>0</v>
      </c>
      <c r="R114" s="213">
        <f>建設係数!AK114*R$123</f>
        <v>0</v>
      </c>
      <c r="S114" s="213">
        <f>建設係数!AL114*S$123</f>
        <v>0</v>
      </c>
      <c r="T114" s="213">
        <f>建設係数!AM114*T$123</f>
        <v>0</v>
      </c>
      <c r="U114" s="213">
        <f>建設係数!AN114*U$123</f>
        <v>0</v>
      </c>
      <c r="V114" s="213">
        <f>建設係数!AO114*V$123</f>
        <v>0</v>
      </c>
      <c r="W114" s="213">
        <f>建設係数!AP114*W$123</f>
        <v>0</v>
      </c>
      <c r="X114" s="213">
        <f>建設係数!AQ114*X$123</f>
        <v>0</v>
      </c>
      <c r="Y114" s="213">
        <f>建設係数!AR114*Y$123</f>
        <v>0</v>
      </c>
      <c r="Z114" s="213">
        <f>建設係数!AS114*Z$123</f>
        <v>0</v>
      </c>
      <c r="AA114" s="213">
        <f>建設係数!AT114*AA$123</f>
        <v>0</v>
      </c>
      <c r="AB114" s="213">
        <f>建設係数!AU114*AB$123</f>
        <v>0</v>
      </c>
      <c r="AC114" s="213">
        <f>建設係数!AV114*AC$123</f>
        <v>0</v>
      </c>
      <c r="AD114" s="213">
        <f>建設係数!AW114*AD$123</f>
        <v>0</v>
      </c>
      <c r="AE114" s="213">
        <f>建設係数!AX114*AE$123</f>
        <v>0</v>
      </c>
      <c r="AF114" s="213">
        <f>建設係数!AY114*AF$123</f>
        <v>0</v>
      </c>
      <c r="AG114" s="213">
        <f>建設係数!AZ114*AG$123</f>
        <v>0</v>
      </c>
      <c r="AH114" s="213">
        <f>建設係数!BA114*AH$123</f>
        <v>0</v>
      </c>
      <c r="AI114" s="213">
        <f>建設係数!BB114*AI$123</f>
        <v>0</v>
      </c>
      <c r="AJ114" s="213">
        <f>建設係数!BC114*AJ$123</f>
        <v>0</v>
      </c>
      <c r="AK114" s="213">
        <f>建設係数!BD114*AK$123</f>
        <v>0</v>
      </c>
      <c r="AL114" s="213">
        <f>建設係数!BE114*AL$123</f>
        <v>0</v>
      </c>
      <c r="AM114" s="213">
        <f>建設係数!BF114*AM$123</f>
        <v>0</v>
      </c>
      <c r="AN114" s="213">
        <f>建設係数!BG114*AN$123</f>
        <v>0</v>
      </c>
      <c r="AO114" s="213">
        <f>建設係数!BH114*AO$123</f>
        <v>0</v>
      </c>
      <c r="AP114" s="213">
        <f>建設係数!BI114*AP$123</f>
        <v>0</v>
      </c>
      <c r="AQ114" s="213">
        <f>建設係数!BJ114*AQ$123</f>
        <v>0</v>
      </c>
      <c r="AR114" s="213">
        <f>建設係数!BK114*AR$123</f>
        <v>0</v>
      </c>
      <c r="AS114" s="213">
        <f>建設係数!BL114*AS$123</f>
        <v>0</v>
      </c>
      <c r="AT114" s="213">
        <f>建設係数!BM114*AT$123</f>
        <v>0</v>
      </c>
      <c r="AU114" s="213">
        <f>建設係数!BN114*AU$123</f>
        <v>0</v>
      </c>
      <c r="AV114" s="213">
        <f>建設係数!BO114*AV$123</f>
        <v>0</v>
      </c>
      <c r="AW114" s="213">
        <f>建設係数!BP114*AW$123</f>
        <v>0</v>
      </c>
      <c r="AX114" s="213">
        <f>建設係数!BQ114*AX$123</f>
        <v>0</v>
      </c>
      <c r="AY114" s="213">
        <f>建設係数!BR114*AY$123</f>
        <v>0</v>
      </c>
      <c r="AZ114" s="213">
        <f>建設係数!BS114*AZ$123</f>
        <v>0</v>
      </c>
      <c r="BA114" s="213">
        <f>建設係数!BT114*BA$123</f>
        <v>0</v>
      </c>
      <c r="BB114" s="213">
        <f>建設係数!BU114*BB$123</f>
        <v>0</v>
      </c>
      <c r="BC114" s="213">
        <f>建設係数!BV114*BC$123</f>
        <v>0</v>
      </c>
      <c r="BD114" s="213">
        <f>建設係数!BW114*BD$123</f>
        <v>0</v>
      </c>
      <c r="BE114" s="213">
        <f>建設係数!BX114*BE$123</f>
        <v>0</v>
      </c>
      <c r="BF114" s="213">
        <f>建設係数!BY114*BF$123</f>
        <v>0</v>
      </c>
      <c r="BG114" s="213">
        <f>建設係数!BZ114*BG$123</f>
        <v>0</v>
      </c>
      <c r="BH114" s="213">
        <f>建設係数!CA114*BH$123</f>
        <v>0</v>
      </c>
      <c r="BI114" s="213">
        <f>建設係数!CB114*BI$123</f>
        <v>0</v>
      </c>
      <c r="BJ114" s="213">
        <f>建設係数!CC114*BJ$123</f>
        <v>0</v>
      </c>
      <c r="BK114" s="213">
        <f>建設係数!CD114*BK$123</f>
        <v>0</v>
      </c>
      <c r="BL114" s="213">
        <f>建設係数!CE114*BL$123</f>
        <v>0</v>
      </c>
      <c r="BM114" s="213">
        <f>建設係数!CF114*BM$123</f>
        <v>0</v>
      </c>
      <c r="BN114" s="213">
        <f>建設係数!CG114*BN$123</f>
        <v>0</v>
      </c>
      <c r="BO114" s="213">
        <f t="shared" si="33"/>
        <v>0</v>
      </c>
      <c r="BP114" s="35"/>
      <c r="BV114" s="265"/>
      <c r="CX114" s="184"/>
      <c r="CY114" s="11"/>
      <c r="CZ114" s="36"/>
      <c r="DA114" s="36"/>
      <c r="DB114" s="36"/>
      <c r="DC114" s="36"/>
    </row>
    <row r="115" spans="1:114">
      <c r="A115" s="17"/>
      <c r="B115" s="464">
        <v>911</v>
      </c>
      <c r="C115" s="284" t="s">
        <v>149</v>
      </c>
      <c r="D115" s="285">
        <f>建設係数!W115*D$123</f>
        <v>0</v>
      </c>
      <c r="E115" s="285">
        <f>建設係数!X115*E$123</f>
        <v>0</v>
      </c>
      <c r="F115" s="285">
        <f>建設係数!Y115*F$123</f>
        <v>0</v>
      </c>
      <c r="G115" s="285">
        <f>建設係数!Z115*G$123</f>
        <v>0</v>
      </c>
      <c r="H115" s="285">
        <f>建設係数!AA115*H$123</f>
        <v>0</v>
      </c>
      <c r="I115" s="285">
        <f>建設係数!AB115*I$123</f>
        <v>0</v>
      </c>
      <c r="J115" s="285">
        <f>建設係数!AC115*J$123</f>
        <v>0</v>
      </c>
      <c r="K115" s="285">
        <f>建設係数!AD115*K$123</f>
        <v>0</v>
      </c>
      <c r="L115" s="285">
        <f>建設係数!AE115*L$123</f>
        <v>0</v>
      </c>
      <c r="M115" s="285">
        <f>建設係数!AF115*M$123</f>
        <v>0</v>
      </c>
      <c r="N115" s="285">
        <f>建設係数!AG115*N$123</f>
        <v>0</v>
      </c>
      <c r="O115" s="285">
        <f>建設係数!AH115*O$123</f>
        <v>0</v>
      </c>
      <c r="P115" s="285">
        <f>建設係数!AI115*P$123</f>
        <v>0</v>
      </c>
      <c r="Q115" s="285">
        <f>建設係数!AJ115*Q$123</f>
        <v>0</v>
      </c>
      <c r="R115" s="285">
        <f>建設係数!AK115*R$123</f>
        <v>0</v>
      </c>
      <c r="S115" s="285">
        <f>建設係数!AL115*S$123</f>
        <v>0</v>
      </c>
      <c r="T115" s="285">
        <f>建設係数!AM115*T$123</f>
        <v>0</v>
      </c>
      <c r="U115" s="285">
        <f>建設係数!AN115*U$123</f>
        <v>0</v>
      </c>
      <c r="V115" s="285">
        <f>建設係数!AO115*V$123</f>
        <v>0</v>
      </c>
      <c r="W115" s="285">
        <f>建設係数!AP115*W$123</f>
        <v>0</v>
      </c>
      <c r="X115" s="285">
        <f>建設係数!AQ115*X$123</f>
        <v>0</v>
      </c>
      <c r="Y115" s="285">
        <f>建設係数!AR115*Y$123</f>
        <v>0</v>
      </c>
      <c r="Z115" s="285">
        <f>建設係数!AS115*Z$123</f>
        <v>0</v>
      </c>
      <c r="AA115" s="285">
        <f>建設係数!AT115*AA$123</f>
        <v>0</v>
      </c>
      <c r="AB115" s="285">
        <f>建設係数!AU115*AB$123</f>
        <v>0</v>
      </c>
      <c r="AC115" s="285">
        <f>建設係数!AV115*AC$123</f>
        <v>0</v>
      </c>
      <c r="AD115" s="285">
        <f>建設係数!AW115*AD$123</f>
        <v>0</v>
      </c>
      <c r="AE115" s="285">
        <f>建設係数!AX115*AE$123</f>
        <v>0</v>
      </c>
      <c r="AF115" s="285">
        <f>建設係数!AY115*AF$123</f>
        <v>0</v>
      </c>
      <c r="AG115" s="285">
        <f>建設係数!AZ115*AG$123</f>
        <v>0</v>
      </c>
      <c r="AH115" s="285">
        <f>建設係数!BA115*AH$123</f>
        <v>0</v>
      </c>
      <c r="AI115" s="285">
        <f>建設係数!BB115*AI$123</f>
        <v>0</v>
      </c>
      <c r="AJ115" s="285">
        <f>建設係数!BC115*AJ$123</f>
        <v>0</v>
      </c>
      <c r="AK115" s="285">
        <f>建設係数!BD115*AK$123</f>
        <v>0</v>
      </c>
      <c r="AL115" s="285">
        <f>建設係数!BE115*AL$123</f>
        <v>0</v>
      </c>
      <c r="AM115" s="285">
        <f>建設係数!BF115*AM$123</f>
        <v>0</v>
      </c>
      <c r="AN115" s="285">
        <f>建設係数!BG115*AN$123</f>
        <v>0</v>
      </c>
      <c r="AO115" s="285">
        <f>建設係数!BH115*AO$123</f>
        <v>0</v>
      </c>
      <c r="AP115" s="285">
        <f>建設係数!BI115*AP$123</f>
        <v>0</v>
      </c>
      <c r="AQ115" s="285">
        <f>建設係数!BJ115*AQ$123</f>
        <v>0</v>
      </c>
      <c r="AR115" s="285">
        <f>建設係数!BK115*AR$123</f>
        <v>0</v>
      </c>
      <c r="AS115" s="285">
        <f>建設係数!BL115*AS$123</f>
        <v>0</v>
      </c>
      <c r="AT115" s="285">
        <f>建設係数!BM115*AT$123</f>
        <v>0</v>
      </c>
      <c r="AU115" s="285">
        <f>建設係数!BN115*AU$123</f>
        <v>0</v>
      </c>
      <c r="AV115" s="285">
        <f>建設係数!BO115*AV$123</f>
        <v>0</v>
      </c>
      <c r="AW115" s="285">
        <f>建設係数!BP115*AW$123</f>
        <v>0</v>
      </c>
      <c r="AX115" s="285">
        <f>建設係数!BQ115*AX$123</f>
        <v>0</v>
      </c>
      <c r="AY115" s="285">
        <f>建設係数!BR115*AY$123</f>
        <v>0</v>
      </c>
      <c r="AZ115" s="285">
        <f>建設係数!BS115*AZ$123</f>
        <v>0</v>
      </c>
      <c r="BA115" s="285">
        <f>建設係数!BT115*BA$123</f>
        <v>0</v>
      </c>
      <c r="BB115" s="285">
        <f>建設係数!BU115*BB$123</f>
        <v>0</v>
      </c>
      <c r="BC115" s="285">
        <f>建設係数!BV115*BC$123</f>
        <v>0</v>
      </c>
      <c r="BD115" s="285">
        <f>建設係数!BW115*BD$123</f>
        <v>0</v>
      </c>
      <c r="BE115" s="285">
        <f>建設係数!BX115*BE$123</f>
        <v>0</v>
      </c>
      <c r="BF115" s="285">
        <f>建設係数!BY115*BF$123</f>
        <v>0</v>
      </c>
      <c r="BG115" s="285">
        <f>建設係数!BZ115*BG$123</f>
        <v>0</v>
      </c>
      <c r="BH115" s="285">
        <f>建設係数!CA115*BH$123</f>
        <v>0</v>
      </c>
      <c r="BI115" s="285">
        <f>建設係数!CB115*BI$123</f>
        <v>0</v>
      </c>
      <c r="BJ115" s="285">
        <f>建設係数!CC115*BJ$123</f>
        <v>0</v>
      </c>
      <c r="BK115" s="285">
        <f>建設係数!CD115*BK$123</f>
        <v>0</v>
      </c>
      <c r="BL115" s="285">
        <f>建設係数!CE115*BL$123</f>
        <v>0</v>
      </c>
      <c r="BM115" s="285">
        <f>建設係数!CF115*BM$123</f>
        <v>0</v>
      </c>
      <c r="BN115" s="285">
        <f>建設係数!CG115*BN$123</f>
        <v>0</v>
      </c>
      <c r="BO115" s="285">
        <f t="shared" si="33"/>
        <v>0</v>
      </c>
      <c r="BP115" s="35"/>
      <c r="CX115" s="38">
        <v>699</v>
      </c>
      <c r="CY115" s="171" t="s">
        <v>630</v>
      </c>
      <c r="CZ115" s="257">
        <f>SUM(CZ26:CZ112)</f>
        <v>0</v>
      </c>
      <c r="DA115" s="257">
        <f t="shared" ref="DA115:DB115" si="48">SUM(DA26:DA112)</f>
        <v>0</v>
      </c>
      <c r="DB115" s="257">
        <f t="shared" si="48"/>
        <v>0</v>
      </c>
      <c r="DC115" s="257">
        <f>SUM(DC26:DC112)</f>
        <v>0</v>
      </c>
    </row>
    <row r="116" spans="1:114">
      <c r="A116" s="17"/>
      <c r="B116" s="456">
        <v>921</v>
      </c>
      <c r="C116" s="260" t="s">
        <v>150</v>
      </c>
      <c r="D116" s="32">
        <f>建設係数!W116*D$123</f>
        <v>0</v>
      </c>
      <c r="E116" s="32">
        <f>建設係数!X116*E$123</f>
        <v>0</v>
      </c>
      <c r="F116" s="32">
        <f>建設係数!Y116*F$123</f>
        <v>0</v>
      </c>
      <c r="G116" s="32">
        <f>建設係数!Z116*G$123</f>
        <v>0</v>
      </c>
      <c r="H116" s="32">
        <f>建設係数!AA116*H$123</f>
        <v>0</v>
      </c>
      <c r="I116" s="32">
        <f>建設係数!AB116*I$123</f>
        <v>0</v>
      </c>
      <c r="J116" s="32">
        <f>建設係数!AC116*J$123</f>
        <v>0</v>
      </c>
      <c r="K116" s="32">
        <f>建設係数!AD116*K$123</f>
        <v>0</v>
      </c>
      <c r="L116" s="32">
        <f>建設係数!AE116*L$123</f>
        <v>0</v>
      </c>
      <c r="M116" s="32">
        <f>建設係数!AF116*M$123</f>
        <v>0</v>
      </c>
      <c r="N116" s="32">
        <f>建設係数!AG116*N$123</f>
        <v>0</v>
      </c>
      <c r="O116" s="32">
        <f>建設係数!AH116*O$123</f>
        <v>0</v>
      </c>
      <c r="P116" s="32">
        <f>建設係数!AI116*P$123</f>
        <v>0</v>
      </c>
      <c r="Q116" s="32">
        <f>建設係数!AJ116*Q$123</f>
        <v>0</v>
      </c>
      <c r="R116" s="32">
        <f>建設係数!AK116*R$123</f>
        <v>0</v>
      </c>
      <c r="S116" s="32">
        <f>建設係数!AL116*S$123</f>
        <v>0</v>
      </c>
      <c r="T116" s="32">
        <f>建設係数!AM116*T$123</f>
        <v>0</v>
      </c>
      <c r="U116" s="32">
        <f>建設係数!AN116*U$123</f>
        <v>0</v>
      </c>
      <c r="V116" s="32">
        <f>建設係数!AO116*V$123</f>
        <v>0</v>
      </c>
      <c r="W116" s="32">
        <f>建設係数!AP116*W$123</f>
        <v>0</v>
      </c>
      <c r="X116" s="32">
        <f>建設係数!AQ116*X$123</f>
        <v>0</v>
      </c>
      <c r="Y116" s="32">
        <f>建設係数!AR116*Y$123</f>
        <v>0</v>
      </c>
      <c r="Z116" s="32">
        <f>建設係数!AS116*Z$123</f>
        <v>0</v>
      </c>
      <c r="AA116" s="32">
        <f>建設係数!AT116*AA$123</f>
        <v>0</v>
      </c>
      <c r="AB116" s="32">
        <f>建設係数!AU116*AB$123</f>
        <v>0</v>
      </c>
      <c r="AC116" s="32">
        <f>建設係数!AV116*AC$123</f>
        <v>0</v>
      </c>
      <c r="AD116" s="32">
        <f>建設係数!AW116*AD$123</f>
        <v>0</v>
      </c>
      <c r="AE116" s="32">
        <f>建設係数!AX116*AE$123</f>
        <v>0</v>
      </c>
      <c r="AF116" s="32">
        <f>建設係数!AY116*AF$123</f>
        <v>0</v>
      </c>
      <c r="AG116" s="32">
        <f>建設係数!AZ116*AG$123</f>
        <v>0</v>
      </c>
      <c r="AH116" s="32">
        <f>建設係数!BA116*AH$123</f>
        <v>0</v>
      </c>
      <c r="AI116" s="32">
        <f>建設係数!BB116*AI$123</f>
        <v>0</v>
      </c>
      <c r="AJ116" s="32">
        <f>建設係数!BC116*AJ$123</f>
        <v>0</v>
      </c>
      <c r="AK116" s="32">
        <f>建設係数!BD116*AK$123</f>
        <v>0</v>
      </c>
      <c r="AL116" s="32">
        <f>建設係数!BE116*AL$123</f>
        <v>0</v>
      </c>
      <c r="AM116" s="32">
        <f>建設係数!BF116*AM$123</f>
        <v>0</v>
      </c>
      <c r="AN116" s="32">
        <f>建設係数!BG116*AN$123</f>
        <v>0</v>
      </c>
      <c r="AO116" s="32">
        <f>建設係数!BH116*AO$123</f>
        <v>0</v>
      </c>
      <c r="AP116" s="32">
        <f>建設係数!BI116*AP$123</f>
        <v>0</v>
      </c>
      <c r="AQ116" s="32">
        <f>建設係数!BJ116*AQ$123</f>
        <v>0</v>
      </c>
      <c r="AR116" s="32">
        <f>建設係数!BK116*AR$123</f>
        <v>0</v>
      </c>
      <c r="AS116" s="32">
        <f>建設係数!BL116*AS$123</f>
        <v>0</v>
      </c>
      <c r="AT116" s="32">
        <f>建設係数!BM116*AT$123</f>
        <v>0</v>
      </c>
      <c r="AU116" s="32">
        <f>建設係数!BN116*AU$123</f>
        <v>0</v>
      </c>
      <c r="AV116" s="32">
        <f>建設係数!BO116*AV$123</f>
        <v>0</v>
      </c>
      <c r="AW116" s="32">
        <f>建設係数!BP116*AW$123</f>
        <v>0</v>
      </c>
      <c r="AX116" s="32">
        <f>建設係数!BQ116*AX$123</f>
        <v>0</v>
      </c>
      <c r="AY116" s="32">
        <f>建設係数!BR116*AY$123</f>
        <v>0</v>
      </c>
      <c r="AZ116" s="32">
        <f>建設係数!BS116*AZ$123</f>
        <v>0</v>
      </c>
      <c r="BA116" s="32">
        <f>建設係数!BT116*BA$123</f>
        <v>0</v>
      </c>
      <c r="BB116" s="32">
        <f>建設係数!BU116*BB$123</f>
        <v>0</v>
      </c>
      <c r="BC116" s="32">
        <f>建設係数!BV116*BC$123</f>
        <v>0</v>
      </c>
      <c r="BD116" s="32">
        <f>建設係数!BW116*BD$123</f>
        <v>0</v>
      </c>
      <c r="BE116" s="32">
        <f>建設係数!BX116*BE$123</f>
        <v>0</v>
      </c>
      <c r="BF116" s="32">
        <f>建設係数!BY116*BF$123</f>
        <v>0</v>
      </c>
      <c r="BG116" s="32">
        <f>建設係数!BZ116*BG$123</f>
        <v>0</v>
      </c>
      <c r="BH116" s="32">
        <f>建設係数!CA116*BH$123</f>
        <v>0</v>
      </c>
      <c r="BI116" s="32">
        <f>建設係数!CB116*BI$123</f>
        <v>0</v>
      </c>
      <c r="BJ116" s="32">
        <f>建設係数!CC116*BJ$123</f>
        <v>0</v>
      </c>
      <c r="BK116" s="32">
        <f>建設係数!CD116*BK$123</f>
        <v>0</v>
      </c>
      <c r="BL116" s="32">
        <f>建設係数!CE116*BL$123</f>
        <v>0</v>
      </c>
      <c r="BM116" s="32">
        <f>建設係数!CF116*BM$123</f>
        <v>0</v>
      </c>
      <c r="BN116" s="32">
        <f>建設係数!CG116*BN$123</f>
        <v>0</v>
      </c>
      <c r="BO116" s="32">
        <f t="shared" si="33"/>
        <v>0</v>
      </c>
      <c r="BP116" s="35"/>
      <c r="BQ116" s="267"/>
      <c r="BR116" s="267"/>
      <c r="BS116" s="267"/>
      <c r="BT116" s="267"/>
    </row>
    <row r="117" spans="1:114">
      <c r="A117" s="17"/>
      <c r="B117" s="456">
        <v>931</v>
      </c>
      <c r="C117" s="260" t="s">
        <v>151</v>
      </c>
      <c r="D117" s="32">
        <f>建設係数!W117*D$123</f>
        <v>0</v>
      </c>
      <c r="E117" s="32">
        <f>建設係数!X117*E$123</f>
        <v>0</v>
      </c>
      <c r="F117" s="32">
        <f>建設係数!Y117*F$123</f>
        <v>0</v>
      </c>
      <c r="G117" s="32">
        <f>建設係数!Z117*G$123</f>
        <v>0</v>
      </c>
      <c r="H117" s="32">
        <f>建設係数!AA117*H$123</f>
        <v>0</v>
      </c>
      <c r="I117" s="32">
        <f>建設係数!AB117*I$123</f>
        <v>0</v>
      </c>
      <c r="J117" s="32">
        <f>建設係数!AC117*J$123</f>
        <v>0</v>
      </c>
      <c r="K117" s="32">
        <f>建設係数!AD117*K$123</f>
        <v>0</v>
      </c>
      <c r="L117" s="32">
        <f>建設係数!AE117*L$123</f>
        <v>0</v>
      </c>
      <c r="M117" s="32">
        <f>建設係数!AF117*M$123</f>
        <v>0</v>
      </c>
      <c r="N117" s="32">
        <f>建設係数!AG117*N$123</f>
        <v>0</v>
      </c>
      <c r="O117" s="32">
        <f>建設係数!AH117*O$123</f>
        <v>0</v>
      </c>
      <c r="P117" s="32">
        <f>建設係数!AI117*P$123</f>
        <v>0</v>
      </c>
      <c r="Q117" s="32">
        <f>建設係数!AJ117*Q$123</f>
        <v>0</v>
      </c>
      <c r="R117" s="32">
        <f>建設係数!AK117*R$123</f>
        <v>0</v>
      </c>
      <c r="S117" s="32">
        <f>建設係数!AL117*S$123</f>
        <v>0</v>
      </c>
      <c r="T117" s="32">
        <f>建設係数!AM117*T$123</f>
        <v>0</v>
      </c>
      <c r="U117" s="32">
        <f>建設係数!AN117*U$123</f>
        <v>0</v>
      </c>
      <c r="V117" s="32">
        <f>建設係数!AO117*V$123</f>
        <v>0</v>
      </c>
      <c r="W117" s="32">
        <f>建設係数!AP117*W$123</f>
        <v>0</v>
      </c>
      <c r="X117" s="32">
        <f>建設係数!AQ117*X$123</f>
        <v>0</v>
      </c>
      <c r="Y117" s="32">
        <f>建設係数!AR117*Y$123</f>
        <v>0</v>
      </c>
      <c r="Z117" s="32">
        <f>建設係数!AS117*Z$123</f>
        <v>0</v>
      </c>
      <c r="AA117" s="32">
        <f>建設係数!AT117*AA$123</f>
        <v>0</v>
      </c>
      <c r="AB117" s="32">
        <f>建設係数!AU117*AB$123</f>
        <v>0</v>
      </c>
      <c r="AC117" s="32">
        <f>建設係数!AV117*AC$123</f>
        <v>0</v>
      </c>
      <c r="AD117" s="32">
        <f>建設係数!AW117*AD$123</f>
        <v>0</v>
      </c>
      <c r="AE117" s="32">
        <f>建設係数!AX117*AE$123</f>
        <v>0</v>
      </c>
      <c r="AF117" s="32">
        <f>建設係数!AY117*AF$123</f>
        <v>0</v>
      </c>
      <c r="AG117" s="32">
        <f>建設係数!AZ117*AG$123</f>
        <v>0</v>
      </c>
      <c r="AH117" s="32">
        <f>建設係数!BA117*AH$123</f>
        <v>0</v>
      </c>
      <c r="AI117" s="32">
        <f>建設係数!BB117*AI$123</f>
        <v>0</v>
      </c>
      <c r="AJ117" s="32">
        <f>建設係数!BC117*AJ$123</f>
        <v>0</v>
      </c>
      <c r="AK117" s="32">
        <f>建設係数!BD117*AK$123</f>
        <v>0</v>
      </c>
      <c r="AL117" s="32">
        <f>建設係数!BE117*AL$123</f>
        <v>0</v>
      </c>
      <c r="AM117" s="32">
        <f>建設係数!BF117*AM$123</f>
        <v>0</v>
      </c>
      <c r="AN117" s="32">
        <f>建設係数!BG117*AN$123</f>
        <v>0</v>
      </c>
      <c r="AO117" s="32">
        <f>建設係数!BH117*AO$123</f>
        <v>0</v>
      </c>
      <c r="AP117" s="32">
        <f>建設係数!BI117*AP$123</f>
        <v>0</v>
      </c>
      <c r="AQ117" s="32">
        <f>建設係数!BJ117*AQ$123</f>
        <v>0</v>
      </c>
      <c r="AR117" s="32">
        <f>建設係数!BK117*AR$123</f>
        <v>0</v>
      </c>
      <c r="AS117" s="32">
        <f>建設係数!BL117*AS$123</f>
        <v>0</v>
      </c>
      <c r="AT117" s="32">
        <f>建設係数!BM117*AT$123</f>
        <v>0</v>
      </c>
      <c r="AU117" s="32">
        <f>建設係数!BN117*AU$123</f>
        <v>0</v>
      </c>
      <c r="AV117" s="32">
        <f>建設係数!BO117*AV$123</f>
        <v>0</v>
      </c>
      <c r="AW117" s="32">
        <f>建設係数!BP117*AW$123</f>
        <v>0</v>
      </c>
      <c r="AX117" s="32">
        <f>建設係数!BQ117*AX$123</f>
        <v>0</v>
      </c>
      <c r="AY117" s="32">
        <f>建設係数!BR117*AY$123</f>
        <v>0</v>
      </c>
      <c r="AZ117" s="32">
        <f>建設係数!BS117*AZ$123</f>
        <v>0</v>
      </c>
      <c r="BA117" s="32">
        <f>建設係数!BT117*BA$123</f>
        <v>0</v>
      </c>
      <c r="BB117" s="32">
        <f>建設係数!BU117*BB$123</f>
        <v>0</v>
      </c>
      <c r="BC117" s="32">
        <f>建設係数!BV117*BC$123</f>
        <v>0</v>
      </c>
      <c r="BD117" s="32">
        <f>建設係数!BW117*BD$123</f>
        <v>0</v>
      </c>
      <c r="BE117" s="32">
        <f>建設係数!BX117*BE$123</f>
        <v>0</v>
      </c>
      <c r="BF117" s="32">
        <f>建設係数!BY117*BF$123</f>
        <v>0</v>
      </c>
      <c r="BG117" s="32">
        <f>建設係数!BZ117*BG$123</f>
        <v>0</v>
      </c>
      <c r="BH117" s="32">
        <f>建設係数!CA117*BH$123</f>
        <v>0</v>
      </c>
      <c r="BI117" s="32">
        <f>建設係数!CB117*BI$123</f>
        <v>0</v>
      </c>
      <c r="BJ117" s="32">
        <f>建設係数!CC117*BJ$123</f>
        <v>0</v>
      </c>
      <c r="BK117" s="32">
        <f>建設係数!CD117*BK$123</f>
        <v>0</v>
      </c>
      <c r="BL117" s="32">
        <f>建設係数!CE117*BL$123</f>
        <v>0</v>
      </c>
      <c r="BM117" s="32">
        <f>建設係数!CF117*BM$123</f>
        <v>0</v>
      </c>
      <c r="BN117" s="32">
        <f>建設係数!CG117*BN$123</f>
        <v>0</v>
      </c>
      <c r="BO117" s="32">
        <f t="shared" si="33"/>
        <v>0</v>
      </c>
      <c r="BP117" s="35"/>
      <c r="BQ117" s="267"/>
      <c r="BR117" s="267"/>
      <c r="BS117" s="267"/>
      <c r="BT117" s="267"/>
    </row>
    <row r="118" spans="1:114">
      <c r="A118" s="17"/>
      <c r="B118" s="456">
        <v>932</v>
      </c>
      <c r="C118" s="260" t="s">
        <v>152</v>
      </c>
      <c r="D118" s="32">
        <f>建設係数!W118*D$123</f>
        <v>0</v>
      </c>
      <c r="E118" s="32">
        <f>建設係数!X118*E$123</f>
        <v>0</v>
      </c>
      <c r="F118" s="32">
        <f>建設係数!Y118*F$123</f>
        <v>0</v>
      </c>
      <c r="G118" s="32">
        <f>建設係数!Z118*G$123</f>
        <v>0</v>
      </c>
      <c r="H118" s="32">
        <f>建設係数!AA118*H$123</f>
        <v>0</v>
      </c>
      <c r="I118" s="32">
        <f>建設係数!AB118*I$123</f>
        <v>0</v>
      </c>
      <c r="J118" s="32">
        <f>建設係数!AC118*J$123</f>
        <v>0</v>
      </c>
      <c r="K118" s="32">
        <f>建設係数!AD118*K$123</f>
        <v>0</v>
      </c>
      <c r="L118" s="32">
        <f>建設係数!AE118*L$123</f>
        <v>0</v>
      </c>
      <c r="M118" s="32">
        <f>建設係数!AF118*M$123</f>
        <v>0</v>
      </c>
      <c r="N118" s="32">
        <f>建設係数!AG118*N$123</f>
        <v>0</v>
      </c>
      <c r="O118" s="32">
        <f>建設係数!AH118*O$123</f>
        <v>0</v>
      </c>
      <c r="P118" s="32">
        <f>建設係数!AI118*P$123</f>
        <v>0</v>
      </c>
      <c r="Q118" s="32">
        <f>建設係数!AJ118*Q$123</f>
        <v>0</v>
      </c>
      <c r="R118" s="32">
        <f>建設係数!AK118*R$123</f>
        <v>0</v>
      </c>
      <c r="S118" s="32">
        <f>建設係数!AL118*S$123</f>
        <v>0</v>
      </c>
      <c r="T118" s="32">
        <f>建設係数!AM118*T$123</f>
        <v>0</v>
      </c>
      <c r="U118" s="32">
        <f>建設係数!AN118*U$123</f>
        <v>0</v>
      </c>
      <c r="V118" s="32">
        <f>建設係数!AO118*V$123</f>
        <v>0</v>
      </c>
      <c r="W118" s="32">
        <f>建設係数!AP118*W$123</f>
        <v>0</v>
      </c>
      <c r="X118" s="32">
        <f>建設係数!AQ118*X$123</f>
        <v>0</v>
      </c>
      <c r="Y118" s="32">
        <f>建設係数!AR118*Y$123</f>
        <v>0</v>
      </c>
      <c r="Z118" s="32">
        <f>建設係数!AS118*Z$123</f>
        <v>0</v>
      </c>
      <c r="AA118" s="32">
        <f>建設係数!AT118*AA$123</f>
        <v>0</v>
      </c>
      <c r="AB118" s="32">
        <f>建設係数!AU118*AB$123</f>
        <v>0</v>
      </c>
      <c r="AC118" s="32">
        <f>建設係数!AV118*AC$123</f>
        <v>0</v>
      </c>
      <c r="AD118" s="32">
        <f>建設係数!AW118*AD$123</f>
        <v>0</v>
      </c>
      <c r="AE118" s="32">
        <f>建設係数!AX118*AE$123</f>
        <v>0</v>
      </c>
      <c r="AF118" s="32">
        <f>建設係数!AY118*AF$123</f>
        <v>0</v>
      </c>
      <c r="AG118" s="32">
        <f>建設係数!AZ118*AG$123</f>
        <v>0</v>
      </c>
      <c r="AH118" s="32">
        <f>建設係数!BA118*AH$123</f>
        <v>0</v>
      </c>
      <c r="AI118" s="32">
        <f>建設係数!BB118*AI$123</f>
        <v>0</v>
      </c>
      <c r="AJ118" s="32">
        <f>建設係数!BC118*AJ$123</f>
        <v>0</v>
      </c>
      <c r="AK118" s="32">
        <f>建設係数!BD118*AK$123</f>
        <v>0</v>
      </c>
      <c r="AL118" s="32">
        <f>建設係数!BE118*AL$123</f>
        <v>0</v>
      </c>
      <c r="AM118" s="32">
        <f>建設係数!BF118*AM$123</f>
        <v>0</v>
      </c>
      <c r="AN118" s="32">
        <f>建設係数!BG118*AN$123</f>
        <v>0</v>
      </c>
      <c r="AO118" s="32">
        <f>建設係数!BH118*AO$123</f>
        <v>0</v>
      </c>
      <c r="AP118" s="32">
        <f>建設係数!BI118*AP$123</f>
        <v>0</v>
      </c>
      <c r="AQ118" s="32">
        <f>建設係数!BJ118*AQ$123</f>
        <v>0</v>
      </c>
      <c r="AR118" s="32">
        <f>建設係数!BK118*AR$123</f>
        <v>0</v>
      </c>
      <c r="AS118" s="32">
        <f>建設係数!BL118*AS$123</f>
        <v>0</v>
      </c>
      <c r="AT118" s="32">
        <f>建設係数!BM118*AT$123</f>
        <v>0</v>
      </c>
      <c r="AU118" s="32">
        <f>建設係数!BN118*AU$123</f>
        <v>0</v>
      </c>
      <c r="AV118" s="32">
        <f>建設係数!BO118*AV$123</f>
        <v>0</v>
      </c>
      <c r="AW118" s="32">
        <f>建設係数!BP118*AW$123</f>
        <v>0</v>
      </c>
      <c r="AX118" s="32">
        <f>建設係数!BQ118*AX$123</f>
        <v>0</v>
      </c>
      <c r="AY118" s="32">
        <f>建設係数!BR118*AY$123</f>
        <v>0</v>
      </c>
      <c r="AZ118" s="32">
        <f>建設係数!BS118*AZ$123</f>
        <v>0</v>
      </c>
      <c r="BA118" s="32">
        <f>建設係数!BT118*BA$123</f>
        <v>0</v>
      </c>
      <c r="BB118" s="32">
        <f>建設係数!BU118*BB$123</f>
        <v>0</v>
      </c>
      <c r="BC118" s="32">
        <f>建設係数!BV118*BC$123</f>
        <v>0</v>
      </c>
      <c r="BD118" s="32">
        <f>建設係数!BW118*BD$123</f>
        <v>0</v>
      </c>
      <c r="BE118" s="32">
        <f>建設係数!BX118*BE$123</f>
        <v>0</v>
      </c>
      <c r="BF118" s="32">
        <f>建設係数!BY118*BF$123</f>
        <v>0</v>
      </c>
      <c r="BG118" s="32">
        <f>建設係数!BZ118*BG$123</f>
        <v>0</v>
      </c>
      <c r="BH118" s="32">
        <f>建設係数!CA118*BH$123</f>
        <v>0</v>
      </c>
      <c r="BI118" s="32">
        <f>建設係数!CB118*BI$123</f>
        <v>0</v>
      </c>
      <c r="BJ118" s="32">
        <f>建設係数!CC118*BJ$123</f>
        <v>0</v>
      </c>
      <c r="BK118" s="32">
        <f>建設係数!CD118*BK$123</f>
        <v>0</v>
      </c>
      <c r="BL118" s="32">
        <f>建設係数!CE118*BL$123</f>
        <v>0</v>
      </c>
      <c r="BM118" s="32">
        <f>建設係数!CF118*BM$123</f>
        <v>0</v>
      </c>
      <c r="BN118" s="32">
        <f>建設係数!CG118*BN$123</f>
        <v>0</v>
      </c>
      <c r="BO118" s="32">
        <f t="shared" si="33"/>
        <v>0</v>
      </c>
      <c r="BP118" s="35"/>
    </row>
    <row r="119" spans="1:114">
      <c r="A119" s="17"/>
      <c r="B119" s="456">
        <v>941</v>
      </c>
      <c r="C119" s="260" t="s">
        <v>153</v>
      </c>
      <c r="D119" s="32">
        <f>建設係数!W119*D$123</f>
        <v>0</v>
      </c>
      <c r="E119" s="32">
        <f>建設係数!X119*E$123</f>
        <v>0</v>
      </c>
      <c r="F119" s="32">
        <f>建設係数!Y119*F$123</f>
        <v>0</v>
      </c>
      <c r="G119" s="32">
        <f>建設係数!Z119*G$123</f>
        <v>0</v>
      </c>
      <c r="H119" s="32">
        <f>建設係数!AA119*H$123</f>
        <v>0</v>
      </c>
      <c r="I119" s="32">
        <f>建設係数!AB119*I$123</f>
        <v>0</v>
      </c>
      <c r="J119" s="32">
        <f>建設係数!AC119*J$123</f>
        <v>0</v>
      </c>
      <c r="K119" s="32">
        <f>建設係数!AD119*K$123</f>
        <v>0</v>
      </c>
      <c r="L119" s="32">
        <f>建設係数!AE119*L$123</f>
        <v>0</v>
      </c>
      <c r="M119" s="32">
        <f>建設係数!AF119*M$123</f>
        <v>0</v>
      </c>
      <c r="N119" s="32">
        <f>建設係数!AG119*N$123</f>
        <v>0</v>
      </c>
      <c r="O119" s="32">
        <f>建設係数!AH119*O$123</f>
        <v>0</v>
      </c>
      <c r="P119" s="32">
        <f>建設係数!AI119*P$123</f>
        <v>0</v>
      </c>
      <c r="Q119" s="32">
        <f>建設係数!AJ119*Q$123</f>
        <v>0</v>
      </c>
      <c r="R119" s="32">
        <f>建設係数!AK119*R$123</f>
        <v>0</v>
      </c>
      <c r="S119" s="32">
        <f>建設係数!AL119*S$123</f>
        <v>0</v>
      </c>
      <c r="T119" s="32">
        <f>建設係数!AM119*T$123</f>
        <v>0</v>
      </c>
      <c r="U119" s="32">
        <f>建設係数!AN119*U$123</f>
        <v>0</v>
      </c>
      <c r="V119" s="32">
        <f>建設係数!AO119*V$123</f>
        <v>0</v>
      </c>
      <c r="W119" s="32">
        <f>建設係数!AP119*W$123</f>
        <v>0</v>
      </c>
      <c r="X119" s="32">
        <f>建設係数!AQ119*X$123</f>
        <v>0</v>
      </c>
      <c r="Y119" s="32">
        <f>建設係数!AR119*Y$123</f>
        <v>0</v>
      </c>
      <c r="Z119" s="32">
        <f>建設係数!AS119*Z$123</f>
        <v>0</v>
      </c>
      <c r="AA119" s="32">
        <f>建設係数!AT119*AA$123</f>
        <v>0</v>
      </c>
      <c r="AB119" s="32">
        <f>建設係数!AU119*AB$123</f>
        <v>0</v>
      </c>
      <c r="AC119" s="32">
        <f>建設係数!AV119*AC$123</f>
        <v>0</v>
      </c>
      <c r="AD119" s="32">
        <f>建設係数!AW119*AD$123</f>
        <v>0</v>
      </c>
      <c r="AE119" s="32">
        <f>建設係数!AX119*AE$123</f>
        <v>0</v>
      </c>
      <c r="AF119" s="32">
        <f>建設係数!AY119*AF$123</f>
        <v>0</v>
      </c>
      <c r="AG119" s="32">
        <f>建設係数!AZ119*AG$123</f>
        <v>0</v>
      </c>
      <c r="AH119" s="32">
        <f>建設係数!BA119*AH$123</f>
        <v>0</v>
      </c>
      <c r="AI119" s="32">
        <f>建設係数!BB119*AI$123</f>
        <v>0</v>
      </c>
      <c r="AJ119" s="32">
        <f>建設係数!BC119*AJ$123</f>
        <v>0</v>
      </c>
      <c r="AK119" s="32">
        <f>建設係数!BD119*AK$123</f>
        <v>0</v>
      </c>
      <c r="AL119" s="32">
        <f>建設係数!BE119*AL$123</f>
        <v>0</v>
      </c>
      <c r="AM119" s="32">
        <f>建設係数!BF119*AM$123</f>
        <v>0</v>
      </c>
      <c r="AN119" s="32">
        <f>建設係数!BG119*AN$123</f>
        <v>0</v>
      </c>
      <c r="AO119" s="32">
        <f>建設係数!BH119*AO$123</f>
        <v>0</v>
      </c>
      <c r="AP119" s="32">
        <f>建設係数!BI119*AP$123</f>
        <v>0</v>
      </c>
      <c r="AQ119" s="32">
        <f>建設係数!BJ119*AQ$123</f>
        <v>0</v>
      </c>
      <c r="AR119" s="32">
        <f>建設係数!BK119*AR$123</f>
        <v>0</v>
      </c>
      <c r="AS119" s="32">
        <f>建設係数!BL119*AS$123</f>
        <v>0</v>
      </c>
      <c r="AT119" s="32">
        <f>建設係数!BM119*AT$123</f>
        <v>0</v>
      </c>
      <c r="AU119" s="32">
        <f>建設係数!BN119*AU$123</f>
        <v>0</v>
      </c>
      <c r="AV119" s="32">
        <f>建設係数!BO119*AV$123</f>
        <v>0</v>
      </c>
      <c r="AW119" s="32">
        <f>建設係数!BP119*AW$123</f>
        <v>0</v>
      </c>
      <c r="AX119" s="32">
        <f>建設係数!BQ119*AX$123</f>
        <v>0</v>
      </c>
      <c r="AY119" s="32">
        <f>建設係数!BR119*AY$123</f>
        <v>0</v>
      </c>
      <c r="AZ119" s="32">
        <f>建設係数!BS119*AZ$123</f>
        <v>0</v>
      </c>
      <c r="BA119" s="32">
        <f>建設係数!BT119*BA$123</f>
        <v>0</v>
      </c>
      <c r="BB119" s="32">
        <f>建設係数!BU119*BB$123</f>
        <v>0</v>
      </c>
      <c r="BC119" s="32">
        <f>建設係数!BV119*BC$123</f>
        <v>0</v>
      </c>
      <c r="BD119" s="32">
        <f>建設係数!BW119*BD$123</f>
        <v>0</v>
      </c>
      <c r="BE119" s="32">
        <f>建設係数!BX119*BE$123</f>
        <v>0</v>
      </c>
      <c r="BF119" s="32">
        <f>建設係数!BY119*BF$123</f>
        <v>0</v>
      </c>
      <c r="BG119" s="32">
        <f>建設係数!BZ119*BG$123</f>
        <v>0</v>
      </c>
      <c r="BH119" s="32">
        <f>建設係数!CA119*BH$123</f>
        <v>0</v>
      </c>
      <c r="BI119" s="32">
        <f>建設係数!CB119*BI$123</f>
        <v>0</v>
      </c>
      <c r="BJ119" s="32">
        <f>建設係数!CC119*BJ$123</f>
        <v>0</v>
      </c>
      <c r="BK119" s="32">
        <f>建設係数!CD119*BK$123</f>
        <v>0</v>
      </c>
      <c r="BL119" s="32">
        <f>建設係数!CE119*BL$123</f>
        <v>0</v>
      </c>
      <c r="BM119" s="32">
        <f>建設係数!CF119*BM$123</f>
        <v>0</v>
      </c>
      <c r="BN119" s="32">
        <f>建設係数!CG119*BN$123</f>
        <v>0</v>
      </c>
      <c r="BO119" s="32">
        <f t="shared" si="33"/>
        <v>0</v>
      </c>
      <c r="BP119" s="35"/>
    </row>
    <row r="120" spans="1:114">
      <c r="A120" s="17"/>
      <c r="B120" s="456">
        <v>951</v>
      </c>
      <c r="C120" s="260" t="s">
        <v>154</v>
      </c>
      <c r="D120" s="32">
        <f>建設係数!W120*D$123</f>
        <v>0</v>
      </c>
      <c r="E120" s="32">
        <f>建設係数!X120*E$123</f>
        <v>0</v>
      </c>
      <c r="F120" s="32">
        <f>建設係数!Y120*F$123</f>
        <v>0</v>
      </c>
      <c r="G120" s="32">
        <f>建設係数!Z120*G$123</f>
        <v>0</v>
      </c>
      <c r="H120" s="32">
        <f>建設係数!AA120*H$123</f>
        <v>0</v>
      </c>
      <c r="I120" s="32">
        <f>建設係数!AB120*I$123</f>
        <v>0</v>
      </c>
      <c r="J120" s="32">
        <f>建設係数!AC120*J$123</f>
        <v>0</v>
      </c>
      <c r="K120" s="32">
        <f>建設係数!AD120*K$123</f>
        <v>0</v>
      </c>
      <c r="L120" s="32">
        <f>建設係数!AE120*L$123</f>
        <v>0</v>
      </c>
      <c r="M120" s="32">
        <f>建設係数!AF120*M$123</f>
        <v>0</v>
      </c>
      <c r="N120" s="32">
        <f>建設係数!AG120*N$123</f>
        <v>0</v>
      </c>
      <c r="O120" s="32">
        <f>建設係数!AH120*O$123</f>
        <v>0</v>
      </c>
      <c r="P120" s="32">
        <f>建設係数!AI120*P$123</f>
        <v>0</v>
      </c>
      <c r="Q120" s="32">
        <f>建設係数!AJ120*Q$123</f>
        <v>0</v>
      </c>
      <c r="R120" s="32">
        <f>建設係数!AK120*R$123</f>
        <v>0</v>
      </c>
      <c r="S120" s="32">
        <f>建設係数!AL120*S$123</f>
        <v>0</v>
      </c>
      <c r="T120" s="32">
        <f>建設係数!AM120*T$123</f>
        <v>0</v>
      </c>
      <c r="U120" s="32">
        <f>建設係数!AN120*U$123</f>
        <v>0</v>
      </c>
      <c r="V120" s="32">
        <f>建設係数!AO120*V$123</f>
        <v>0</v>
      </c>
      <c r="W120" s="32">
        <f>建設係数!AP120*W$123</f>
        <v>0</v>
      </c>
      <c r="X120" s="32">
        <f>建設係数!AQ120*X$123</f>
        <v>0</v>
      </c>
      <c r="Y120" s="32">
        <f>建設係数!AR120*Y$123</f>
        <v>0</v>
      </c>
      <c r="Z120" s="32">
        <f>建設係数!AS120*Z$123</f>
        <v>0</v>
      </c>
      <c r="AA120" s="32">
        <f>建設係数!AT120*AA$123</f>
        <v>0</v>
      </c>
      <c r="AB120" s="32">
        <f>建設係数!AU120*AB$123</f>
        <v>0</v>
      </c>
      <c r="AC120" s="32">
        <f>建設係数!AV120*AC$123</f>
        <v>0</v>
      </c>
      <c r="AD120" s="32">
        <f>建設係数!AW120*AD$123</f>
        <v>0</v>
      </c>
      <c r="AE120" s="32">
        <f>建設係数!AX120*AE$123</f>
        <v>0</v>
      </c>
      <c r="AF120" s="32">
        <f>建設係数!AY120*AF$123</f>
        <v>0</v>
      </c>
      <c r="AG120" s="32">
        <f>建設係数!AZ120*AG$123</f>
        <v>0</v>
      </c>
      <c r="AH120" s="32">
        <f>建設係数!BA120*AH$123</f>
        <v>0</v>
      </c>
      <c r="AI120" s="32">
        <f>建設係数!BB120*AI$123</f>
        <v>0</v>
      </c>
      <c r="AJ120" s="32">
        <f>建設係数!BC120*AJ$123</f>
        <v>0</v>
      </c>
      <c r="AK120" s="32">
        <f>建設係数!BD120*AK$123</f>
        <v>0</v>
      </c>
      <c r="AL120" s="32">
        <f>建設係数!BE120*AL$123</f>
        <v>0</v>
      </c>
      <c r="AM120" s="32">
        <f>建設係数!BF120*AM$123</f>
        <v>0</v>
      </c>
      <c r="AN120" s="32">
        <f>建設係数!BG120*AN$123</f>
        <v>0</v>
      </c>
      <c r="AO120" s="32">
        <f>建設係数!BH120*AO$123</f>
        <v>0</v>
      </c>
      <c r="AP120" s="32">
        <f>建設係数!BI120*AP$123</f>
        <v>0</v>
      </c>
      <c r="AQ120" s="32">
        <f>建設係数!BJ120*AQ$123</f>
        <v>0</v>
      </c>
      <c r="AR120" s="32">
        <f>建設係数!BK120*AR$123</f>
        <v>0</v>
      </c>
      <c r="AS120" s="32">
        <f>建設係数!BL120*AS$123</f>
        <v>0</v>
      </c>
      <c r="AT120" s="32">
        <f>建設係数!BM120*AT$123</f>
        <v>0</v>
      </c>
      <c r="AU120" s="32">
        <f>建設係数!BN120*AU$123</f>
        <v>0</v>
      </c>
      <c r="AV120" s="32">
        <f>建設係数!BO120*AV$123</f>
        <v>0</v>
      </c>
      <c r="AW120" s="32">
        <f>建設係数!BP120*AW$123</f>
        <v>0</v>
      </c>
      <c r="AX120" s="32">
        <f>建設係数!BQ120*AX$123</f>
        <v>0</v>
      </c>
      <c r="AY120" s="32">
        <f>建設係数!BR120*AY$123</f>
        <v>0</v>
      </c>
      <c r="AZ120" s="32">
        <f>建設係数!BS120*AZ$123</f>
        <v>0</v>
      </c>
      <c r="BA120" s="32">
        <f>建設係数!BT120*BA$123</f>
        <v>0</v>
      </c>
      <c r="BB120" s="32">
        <f>建設係数!BU120*BB$123</f>
        <v>0</v>
      </c>
      <c r="BC120" s="32">
        <f>建設係数!BV120*BC$123</f>
        <v>0</v>
      </c>
      <c r="BD120" s="32">
        <f>建設係数!BW120*BD$123</f>
        <v>0</v>
      </c>
      <c r="BE120" s="32">
        <f>建設係数!BX120*BE$123</f>
        <v>0</v>
      </c>
      <c r="BF120" s="32">
        <f>建設係数!BY120*BF$123</f>
        <v>0</v>
      </c>
      <c r="BG120" s="32">
        <f>建設係数!BZ120*BG$123</f>
        <v>0</v>
      </c>
      <c r="BH120" s="32">
        <f>建設係数!CA120*BH$123</f>
        <v>0</v>
      </c>
      <c r="BI120" s="32">
        <f>建設係数!CB120*BI$123</f>
        <v>0</v>
      </c>
      <c r="BJ120" s="32">
        <f>建設係数!CC120*BJ$123</f>
        <v>0</v>
      </c>
      <c r="BK120" s="32">
        <f>建設係数!CD120*BK$123</f>
        <v>0</v>
      </c>
      <c r="BL120" s="32">
        <f>建設係数!CE120*BL$123</f>
        <v>0</v>
      </c>
      <c r="BM120" s="32">
        <f>建設係数!CF120*BM$123</f>
        <v>0</v>
      </c>
      <c r="BN120" s="32">
        <f>建設係数!CG120*BN$123</f>
        <v>0</v>
      </c>
      <c r="BO120" s="32">
        <f t="shared" si="33"/>
        <v>0</v>
      </c>
      <c r="BP120" s="35"/>
    </row>
    <row r="121" spans="1:114">
      <c r="A121" s="17"/>
      <c r="B121" s="465"/>
      <c r="C121" s="263" t="s">
        <v>155</v>
      </c>
      <c r="D121" s="199">
        <f>建設係数!W121*D$123</f>
        <v>0</v>
      </c>
      <c r="E121" s="199">
        <f>建設係数!X121*E$123</f>
        <v>0</v>
      </c>
      <c r="F121" s="199">
        <f>建設係数!Y121*F$123</f>
        <v>0</v>
      </c>
      <c r="G121" s="199">
        <f>建設係数!Z121*G$123</f>
        <v>0</v>
      </c>
      <c r="H121" s="199">
        <f>建設係数!AA121*H$123</f>
        <v>0</v>
      </c>
      <c r="I121" s="199">
        <f>建設係数!AB121*I$123</f>
        <v>0</v>
      </c>
      <c r="J121" s="199">
        <f>建設係数!AC121*J$123</f>
        <v>0</v>
      </c>
      <c r="K121" s="199">
        <f>建設係数!AD121*K$123</f>
        <v>0</v>
      </c>
      <c r="L121" s="199">
        <f>建設係数!AE121*L$123</f>
        <v>0</v>
      </c>
      <c r="M121" s="199">
        <f>建設係数!AF121*M$123</f>
        <v>0</v>
      </c>
      <c r="N121" s="199">
        <f>建設係数!AG121*N$123</f>
        <v>0</v>
      </c>
      <c r="O121" s="199">
        <f>建設係数!AH121*O$123</f>
        <v>0</v>
      </c>
      <c r="P121" s="199">
        <f>建設係数!AI121*P$123</f>
        <v>0</v>
      </c>
      <c r="Q121" s="199">
        <f>建設係数!AJ121*Q$123</f>
        <v>0</v>
      </c>
      <c r="R121" s="199">
        <f>建設係数!AK121*R$123</f>
        <v>0</v>
      </c>
      <c r="S121" s="199">
        <f>建設係数!AL121*S$123</f>
        <v>0</v>
      </c>
      <c r="T121" s="199">
        <f>建設係数!AM121*T$123</f>
        <v>0</v>
      </c>
      <c r="U121" s="199">
        <f>建設係数!AN121*U$123</f>
        <v>0</v>
      </c>
      <c r="V121" s="199">
        <f>建設係数!AO121*V$123</f>
        <v>0</v>
      </c>
      <c r="W121" s="199">
        <f>建設係数!AP121*W$123</f>
        <v>0</v>
      </c>
      <c r="X121" s="199">
        <f>建設係数!AQ121*X$123</f>
        <v>0</v>
      </c>
      <c r="Y121" s="199">
        <f>建設係数!AR121*Y$123</f>
        <v>0</v>
      </c>
      <c r="Z121" s="199">
        <f>建設係数!AS121*Z$123</f>
        <v>0</v>
      </c>
      <c r="AA121" s="199">
        <f>建設係数!AT121*AA$123</f>
        <v>0</v>
      </c>
      <c r="AB121" s="199">
        <f>建設係数!AU121*AB$123</f>
        <v>0</v>
      </c>
      <c r="AC121" s="199">
        <f>建設係数!AV121*AC$123</f>
        <v>0</v>
      </c>
      <c r="AD121" s="199">
        <f>建設係数!AW121*AD$123</f>
        <v>0</v>
      </c>
      <c r="AE121" s="199">
        <f>建設係数!AX121*AE$123</f>
        <v>0</v>
      </c>
      <c r="AF121" s="199">
        <f>建設係数!AY121*AF$123</f>
        <v>0</v>
      </c>
      <c r="AG121" s="199">
        <f>建設係数!AZ121*AG$123</f>
        <v>0</v>
      </c>
      <c r="AH121" s="199">
        <f>建設係数!BA121*AH$123</f>
        <v>0</v>
      </c>
      <c r="AI121" s="199">
        <f>建設係数!BB121*AI$123</f>
        <v>0</v>
      </c>
      <c r="AJ121" s="199">
        <f>建設係数!BC121*AJ$123</f>
        <v>0</v>
      </c>
      <c r="AK121" s="199">
        <f>建設係数!BD121*AK$123</f>
        <v>0</v>
      </c>
      <c r="AL121" s="199">
        <f>建設係数!BE121*AL$123</f>
        <v>0</v>
      </c>
      <c r="AM121" s="199">
        <f>建設係数!BF121*AM$123</f>
        <v>0</v>
      </c>
      <c r="AN121" s="199">
        <f>建設係数!BG121*AN$123</f>
        <v>0</v>
      </c>
      <c r="AO121" s="199">
        <f>建設係数!BH121*AO$123</f>
        <v>0</v>
      </c>
      <c r="AP121" s="199">
        <f>建設係数!BI121*AP$123</f>
        <v>0</v>
      </c>
      <c r="AQ121" s="199">
        <f>建設係数!BJ121*AQ$123</f>
        <v>0</v>
      </c>
      <c r="AR121" s="199">
        <f>建設係数!BK121*AR$123</f>
        <v>0</v>
      </c>
      <c r="AS121" s="199">
        <f>建設係数!BL121*AS$123</f>
        <v>0</v>
      </c>
      <c r="AT121" s="199">
        <f>建設係数!BM121*AT$123</f>
        <v>0</v>
      </c>
      <c r="AU121" s="199">
        <f>建設係数!BN121*AU$123</f>
        <v>0</v>
      </c>
      <c r="AV121" s="199">
        <f>建設係数!BO121*AV$123</f>
        <v>0</v>
      </c>
      <c r="AW121" s="199">
        <f>建設係数!BP121*AW$123</f>
        <v>0</v>
      </c>
      <c r="AX121" s="199">
        <f>建設係数!BQ121*AX$123</f>
        <v>0</v>
      </c>
      <c r="AY121" s="199">
        <f>建設係数!BR121*AY$123</f>
        <v>0</v>
      </c>
      <c r="AZ121" s="199">
        <f>建設係数!BS121*AZ$123</f>
        <v>0</v>
      </c>
      <c r="BA121" s="199">
        <f>建設係数!BT121*BA$123</f>
        <v>0</v>
      </c>
      <c r="BB121" s="199">
        <f>建設係数!BU121*BB$123</f>
        <v>0</v>
      </c>
      <c r="BC121" s="199">
        <f>建設係数!BV121*BC$123</f>
        <v>0</v>
      </c>
      <c r="BD121" s="199">
        <f>建設係数!BW121*BD$123</f>
        <v>0</v>
      </c>
      <c r="BE121" s="199">
        <f>建設係数!BX121*BE$123</f>
        <v>0</v>
      </c>
      <c r="BF121" s="199">
        <f>建設係数!BY121*BF$123</f>
        <v>0</v>
      </c>
      <c r="BG121" s="199">
        <f>建設係数!BZ121*BG$123</f>
        <v>0</v>
      </c>
      <c r="BH121" s="199">
        <f>建設係数!CA121*BH$123</f>
        <v>0</v>
      </c>
      <c r="BI121" s="199">
        <f>建設係数!CB121*BI$123</f>
        <v>0</v>
      </c>
      <c r="BJ121" s="199">
        <f>建設係数!CC121*BJ$123</f>
        <v>0</v>
      </c>
      <c r="BK121" s="199">
        <f>建設係数!CD121*BK$123</f>
        <v>0</v>
      </c>
      <c r="BL121" s="199">
        <f>建設係数!CE121*BL$123</f>
        <v>0</v>
      </c>
      <c r="BM121" s="199">
        <f>建設係数!CF121*BM$123</f>
        <v>0</v>
      </c>
      <c r="BN121" s="199">
        <f>建設係数!CG121*BN$123</f>
        <v>0</v>
      </c>
      <c r="BO121" s="199">
        <f t="shared" si="33"/>
        <v>0</v>
      </c>
      <c r="BP121" s="35"/>
      <c r="BQ121" s="11"/>
      <c r="BR121" s="11"/>
      <c r="BS121" s="11"/>
      <c r="BT121" s="11"/>
    </row>
    <row r="122" spans="1:114">
      <c r="A122" s="17"/>
      <c r="B122" s="466">
        <v>960</v>
      </c>
      <c r="C122" s="264" t="s">
        <v>156</v>
      </c>
      <c r="D122" s="39">
        <f>建設係数!W122*D$123</f>
        <v>0</v>
      </c>
      <c r="E122" s="39">
        <f>建設係数!X122*E$123</f>
        <v>0</v>
      </c>
      <c r="F122" s="39">
        <f>建設係数!Y122*F$123</f>
        <v>0</v>
      </c>
      <c r="G122" s="39">
        <f>建設係数!Z122*G$123</f>
        <v>0</v>
      </c>
      <c r="H122" s="39">
        <f>建設係数!AA122*H$123</f>
        <v>0</v>
      </c>
      <c r="I122" s="39">
        <f>建設係数!AB122*I$123</f>
        <v>0</v>
      </c>
      <c r="J122" s="39">
        <f>建設係数!AC122*J$123</f>
        <v>0</v>
      </c>
      <c r="K122" s="39">
        <f>建設係数!AD122*K$123</f>
        <v>0</v>
      </c>
      <c r="L122" s="39">
        <f>建設係数!AE122*L$123</f>
        <v>0</v>
      </c>
      <c r="M122" s="39">
        <f>建設係数!AF122*M$123</f>
        <v>0</v>
      </c>
      <c r="N122" s="39">
        <f>建設係数!AG122*N$123</f>
        <v>0</v>
      </c>
      <c r="O122" s="39">
        <f>建設係数!AH122*O$123</f>
        <v>0</v>
      </c>
      <c r="P122" s="39">
        <f>建設係数!AI122*P$123</f>
        <v>0</v>
      </c>
      <c r="Q122" s="39">
        <f>建設係数!AJ122*Q$123</f>
        <v>0</v>
      </c>
      <c r="R122" s="39">
        <f>建設係数!AK122*R$123</f>
        <v>0</v>
      </c>
      <c r="S122" s="39">
        <f>建設係数!AL122*S$123</f>
        <v>0</v>
      </c>
      <c r="T122" s="39">
        <f>建設係数!AM122*T$123</f>
        <v>0</v>
      </c>
      <c r="U122" s="39">
        <f>建設係数!AN122*U$123</f>
        <v>0</v>
      </c>
      <c r="V122" s="39">
        <f>建設係数!AO122*V$123</f>
        <v>0</v>
      </c>
      <c r="W122" s="39">
        <f>建設係数!AP122*W$123</f>
        <v>0</v>
      </c>
      <c r="X122" s="39">
        <f>建設係数!AQ122*X$123</f>
        <v>0</v>
      </c>
      <c r="Y122" s="39">
        <f>建設係数!AR122*Y$123</f>
        <v>0</v>
      </c>
      <c r="Z122" s="39">
        <f>建設係数!AS122*Z$123</f>
        <v>0</v>
      </c>
      <c r="AA122" s="39">
        <f>建設係数!AT122*AA$123</f>
        <v>0</v>
      </c>
      <c r="AB122" s="39">
        <f>建設係数!AU122*AB$123</f>
        <v>0</v>
      </c>
      <c r="AC122" s="39">
        <f>建設係数!AV122*AC$123</f>
        <v>0</v>
      </c>
      <c r="AD122" s="39">
        <f>建設係数!AW122*AD$123</f>
        <v>0</v>
      </c>
      <c r="AE122" s="39">
        <f>建設係数!AX122*AE$123</f>
        <v>0</v>
      </c>
      <c r="AF122" s="39">
        <f>建設係数!AY122*AF$123</f>
        <v>0</v>
      </c>
      <c r="AG122" s="39">
        <f>建設係数!AZ122*AG$123</f>
        <v>0</v>
      </c>
      <c r="AH122" s="39">
        <f>建設係数!BA122*AH$123</f>
        <v>0</v>
      </c>
      <c r="AI122" s="39">
        <f>建設係数!BB122*AI$123</f>
        <v>0</v>
      </c>
      <c r="AJ122" s="39">
        <f>建設係数!BC122*AJ$123</f>
        <v>0</v>
      </c>
      <c r="AK122" s="39">
        <f>建設係数!BD122*AK$123</f>
        <v>0</v>
      </c>
      <c r="AL122" s="39">
        <f>建設係数!BE122*AL$123</f>
        <v>0</v>
      </c>
      <c r="AM122" s="39">
        <f>建設係数!BF122*AM$123</f>
        <v>0</v>
      </c>
      <c r="AN122" s="39">
        <f>建設係数!BG122*AN$123</f>
        <v>0</v>
      </c>
      <c r="AO122" s="39">
        <f>建設係数!BH122*AO$123</f>
        <v>0</v>
      </c>
      <c r="AP122" s="39">
        <f>建設係数!BI122*AP$123</f>
        <v>0</v>
      </c>
      <c r="AQ122" s="39">
        <f>建設係数!BJ122*AQ$123</f>
        <v>0</v>
      </c>
      <c r="AR122" s="39">
        <f>建設係数!BK122*AR$123</f>
        <v>0</v>
      </c>
      <c r="AS122" s="39">
        <f>建設係数!BL122*AS$123</f>
        <v>0</v>
      </c>
      <c r="AT122" s="39">
        <f>建設係数!BM122*AT$123</f>
        <v>0</v>
      </c>
      <c r="AU122" s="39">
        <f>建設係数!BN122*AU$123</f>
        <v>0</v>
      </c>
      <c r="AV122" s="39">
        <f>建設係数!BO122*AV$123</f>
        <v>0</v>
      </c>
      <c r="AW122" s="39">
        <f>建設係数!BP122*AW$123</f>
        <v>0</v>
      </c>
      <c r="AX122" s="39">
        <f>建設係数!BQ122*AX$123</f>
        <v>0</v>
      </c>
      <c r="AY122" s="39">
        <f>建設係数!BR122*AY$123</f>
        <v>0</v>
      </c>
      <c r="AZ122" s="39">
        <f>建設係数!BS122*AZ$123</f>
        <v>0</v>
      </c>
      <c r="BA122" s="39">
        <f>建設係数!BT122*BA$123</f>
        <v>0</v>
      </c>
      <c r="BB122" s="39">
        <f>建設係数!BU122*BB$123</f>
        <v>0</v>
      </c>
      <c r="BC122" s="39">
        <f>建設係数!BV122*BC$123</f>
        <v>0</v>
      </c>
      <c r="BD122" s="39">
        <f>建設係数!BW122*BD$123</f>
        <v>0</v>
      </c>
      <c r="BE122" s="39">
        <f>建設係数!BX122*BE$123</f>
        <v>0</v>
      </c>
      <c r="BF122" s="39">
        <f>建設係数!BY122*BF$123</f>
        <v>0</v>
      </c>
      <c r="BG122" s="39">
        <f>建設係数!BZ122*BG$123</f>
        <v>0</v>
      </c>
      <c r="BH122" s="39">
        <f>建設係数!CA122*BH$123</f>
        <v>0</v>
      </c>
      <c r="BI122" s="39">
        <f>建設係数!CB122*BI$123</f>
        <v>0</v>
      </c>
      <c r="BJ122" s="39">
        <f>建設係数!CC122*BJ$123</f>
        <v>0</v>
      </c>
      <c r="BK122" s="39">
        <f>建設係数!CD122*BK$123</f>
        <v>0</v>
      </c>
      <c r="BL122" s="39">
        <f>建設係数!CE122*BL$123</f>
        <v>0</v>
      </c>
      <c r="BM122" s="39">
        <f>建設係数!CF122*BM$123</f>
        <v>0</v>
      </c>
      <c r="BN122" s="39">
        <f>建設係数!CG122*BN$123</f>
        <v>0</v>
      </c>
      <c r="BO122" s="39">
        <f t="shared" si="33"/>
        <v>0</v>
      </c>
      <c r="BP122" s="29"/>
      <c r="BQ122" s="39">
        <f t="shared" ref="BQ122:BT123" si="49">SUMIF($D$5:$BN$5,BQ$5,$D122:$BN122)</f>
        <v>0</v>
      </c>
      <c r="BR122" s="39">
        <f t="shared" si="49"/>
        <v>0</v>
      </c>
      <c r="BS122" s="39">
        <f t="shared" si="49"/>
        <v>0</v>
      </c>
      <c r="BT122" s="39">
        <f t="shared" si="49"/>
        <v>0</v>
      </c>
      <c r="BU122" s="35"/>
    </row>
    <row r="123" spans="1:114">
      <c r="A123" s="17"/>
      <c r="B123" s="466">
        <v>970</v>
      </c>
      <c r="C123" s="264" t="s">
        <v>157</v>
      </c>
      <c r="D123" s="39">
        <f>入力!H16</f>
        <v>0</v>
      </c>
      <c r="E123" s="39">
        <f>入力!H35</f>
        <v>0</v>
      </c>
      <c r="F123" s="39">
        <f>入力!H39</f>
        <v>0</v>
      </c>
      <c r="G123" s="39">
        <f>入力!H58</f>
        <v>0</v>
      </c>
      <c r="H123" s="39">
        <f>入力!I16</f>
        <v>0</v>
      </c>
      <c r="I123" s="39">
        <f>入力!I24</f>
        <v>0</v>
      </c>
      <c r="J123" s="39">
        <f>入力!I35</f>
        <v>0</v>
      </c>
      <c r="K123" s="39">
        <f>入力!I36</f>
        <v>0</v>
      </c>
      <c r="L123" s="39">
        <f>入力!I37</f>
        <v>0</v>
      </c>
      <c r="M123" s="39">
        <f>入力!I39</f>
        <v>0</v>
      </c>
      <c r="N123" s="39">
        <f>入力!I49</f>
        <v>0</v>
      </c>
      <c r="O123" s="39">
        <f>入力!I56</f>
        <v>0</v>
      </c>
      <c r="P123" s="39">
        <f>入力!I58</f>
        <v>0</v>
      </c>
      <c r="Q123" s="39">
        <f>入力!I59</f>
        <v>0</v>
      </c>
      <c r="R123" s="39">
        <f>入力!I60</f>
        <v>0</v>
      </c>
      <c r="S123" s="39">
        <f>入力!I61</f>
        <v>0</v>
      </c>
      <c r="T123" s="39">
        <f>入力!I62</f>
        <v>0</v>
      </c>
      <c r="U123" s="39">
        <f>入力!I63</f>
        <v>0</v>
      </c>
      <c r="V123" s="39">
        <f>入力!J16</f>
        <v>0</v>
      </c>
      <c r="W123" s="39">
        <f>入力!J18</f>
        <v>0</v>
      </c>
      <c r="X123" s="39">
        <f>入力!J24</f>
        <v>0</v>
      </c>
      <c r="Y123" s="39">
        <f>入力!J26</f>
        <v>0</v>
      </c>
      <c r="Z123" s="39">
        <f>入力!J39</f>
        <v>0</v>
      </c>
      <c r="AA123" s="39">
        <f>入力!J48</f>
        <v>0</v>
      </c>
      <c r="AB123" s="39">
        <f>入力!J49</f>
        <v>0</v>
      </c>
      <c r="AC123" s="39">
        <f>入力!J52</f>
        <v>0</v>
      </c>
      <c r="AD123" s="39">
        <f>入力!J53</f>
        <v>0</v>
      </c>
      <c r="AE123" s="39">
        <f>入力!J54</f>
        <v>0</v>
      </c>
      <c r="AF123" s="39">
        <f>入力!J55</f>
        <v>0</v>
      </c>
      <c r="AG123" s="39">
        <f>入力!K16</f>
        <v>0</v>
      </c>
      <c r="AH123" s="39">
        <f>入力!K17</f>
        <v>0</v>
      </c>
      <c r="AI123" s="39">
        <f>入力!K18</f>
        <v>0</v>
      </c>
      <c r="AJ123" s="39">
        <f>入力!K19</f>
        <v>0</v>
      </c>
      <c r="AK123" s="39">
        <f>入力!K21</f>
        <v>0</v>
      </c>
      <c r="AL123" s="39">
        <f>入力!K23</f>
        <v>0</v>
      </c>
      <c r="AM123" s="39">
        <f>入力!K24</f>
        <v>0</v>
      </c>
      <c r="AN123" s="39">
        <f>入力!K25</f>
        <v>0</v>
      </c>
      <c r="AO123" s="39">
        <f>入力!K26</f>
        <v>0</v>
      </c>
      <c r="AP123" s="39">
        <f>入力!K27</f>
        <v>0</v>
      </c>
      <c r="AQ123" s="39">
        <f>入力!K28</f>
        <v>0</v>
      </c>
      <c r="AR123" s="39">
        <f>入力!K29</f>
        <v>0</v>
      </c>
      <c r="AS123" s="39">
        <f>入力!K30</f>
        <v>0</v>
      </c>
      <c r="AT123" s="39">
        <f>入力!K31</f>
        <v>0</v>
      </c>
      <c r="AU123" s="39">
        <f>入力!K32</f>
        <v>0</v>
      </c>
      <c r="AV123" s="39">
        <f>入力!K33</f>
        <v>0</v>
      </c>
      <c r="AW123" s="39">
        <f>入力!K39</f>
        <v>0</v>
      </c>
      <c r="AX123" s="39">
        <f>入力!K46</f>
        <v>0</v>
      </c>
      <c r="AY123" s="39">
        <f>入力!K49</f>
        <v>0</v>
      </c>
      <c r="AZ123" s="39">
        <f>入力!K50</f>
        <v>0</v>
      </c>
      <c r="BA123" s="39">
        <f>入力!K51</f>
        <v>0</v>
      </c>
      <c r="BB123" s="39">
        <f>入力!L19</f>
        <v>0</v>
      </c>
      <c r="BC123" s="39">
        <f>入力!L20</f>
        <v>0</v>
      </c>
      <c r="BD123" s="39">
        <f>入力!L21</f>
        <v>0</v>
      </c>
      <c r="BE123" s="39">
        <f>入力!L22</f>
        <v>0</v>
      </c>
      <c r="BF123" s="39">
        <f t="array" ref="BF123:BN123">TRANSPOSE(入力!L39:L47)</f>
        <v>0</v>
      </c>
      <c r="BG123" s="39">
        <v>0</v>
      </c>
      <c r="BH123" s="39">
        <v>0</v>
      </c>
      <c r="BI123" s="39">
        <v>0</v>
      </c>
      <c r="BJ123" s="39">
        <v>0</v>
      </c>
      <c r="BK123" s="39">
        <v>0</v>
      </c>
      <c r="BL123" s="39">
        <v>0</v>
      </c>
      <c r="BM123" s="39">
        <v>0</v>
      </c>
      <c r="BN123" s="39">
        <v>0</v>
      </c>
      <c r="BO123" s="39">
        <f t="shared" si="33"/>
        <v>0</v>
      </c>
      <c r="BP123" s="29"/>
      <c r="BQ123" s="39">
        <f t="shared" si="49"/>
        <v>0</v>
      </c>
      <c r="BR123" s="39">
        <f t="shared" si="49"/>
        <v>0</v>
      </c>
      <c r="BS123" s="39">
        <f t="shared" si="49"/>
        <v>0</v>
      </c>
      <c r="BT123" s="39">
        <f t="shared" si="49"/>
        <v>0</v>
      </c>
      <c r="BU123" s="35"/>
    </row>
    <row r="124" spans="1:114">
      <c r="B124" s="467"/>
      <c r="C124" s="268"/>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Q124" s="40"/>
      <c r="BR124" s="40"/>
      <c r="BS124" s="40"/>
      <c r="BT124" s="40"/>
    </row>
    <row r="125" spans="1:114" s="162" customFormat="1">
      <c r="B125" s="468"/>
      <c r="C125" s="269" t="s">
        <v>530</v>
      </c>
      <c r="D125" s="38" t="str">
        <f>IF(D123=0,"",1)</f>
        <v/>
      </c>
      <c r="E125" s="38" t="str">
        <f t="shared" ref="E125:BN125" si="50">IF(E123=0,"",1)</f>
        <v/>
      </c>
      <c r="F125" s="38" t="str">
        <f t="shared" si="50"/>
        <v/>
      </c>
      <c r="G125" s="38" t="str">
        <f t="shared" si="50"/>
        <v/>
      </c>
      <c r="H125" s="38" t="str">
        <f t="shared" si="50"/>
        <v/>
      </c>
      <c r="I125" s="38" t="str">
        <f t="shared" si="50"/>
        <v/>
      </c>
      <c r="J125" s="38" t="str">
        <f t="shared" si="50"/>
        <v/>
      </c>
      <c r="K125" s="38" t="str">
        <f t="shared" si="50"/>
        <v/>
      </c>
      <c r="L125" s="38" t="str">
        <f t="shared" si="50"/>
        <v/>
      </c>
      <c r="M125" s="38" t="str">
        <f t="shared" si="50"/>
        <v/>
      </c>
      <c r="N125" s="38" t="str">
        <f t="shared" si="50"/>
        <v/>
      </c>
      <c r="O125" s="38" t="str">
        <f t="shared" si="50"/>
        <v/>
      </c>
      <c r="P125" s="38" t="str">
        <f t="shared" si="50"/>
        <v/>
      </c>
      <c r="Q125" s="38" t="str">
        <f t="shared" si="50"/>
        <v/>
      </c>
      <c r="R125" s="38" t="str">
        <f t="shared" si="50"/>
        <v/>
      </c>
      <c r="S125" s="38" t="str">
        <f t="shared" si="50"/>
        <v/>
      </c>
      <c r="T125" s="38" t="str">
        <f t="shared" si="50"/>
        <v/>
      </c>
      <c r="U125" s="38" t="str">
        <f t="shared" si="50"/>
        <v/>
      </c>
      <c r="V125" s="38" t="str">
        <f t="shared" si="50"/>
        <v/>
      </c>
      <c r="W125" s="38" t="str">
        <f t="shared" si="50"/>
        <v/>
      </c>
      <c r="X125" s="38" t="str">
        <f t="shared" si="50"/>
        <v/>
      </c>
      <c r="Y125" s="38" t="str">
        <f t="shared" si="50"/>
        <v/>
      </c>
      <c r="Z125" s="38" t="str">
        <f t="shared" si="50"/>
        <v/>
      </c>
      <c r="AA125" s="38" t="str">
        <f t="shared" si="50"/>
        <v/>
      </c>
      <c r="AB125" s="38" t="str">
        <f t="shared" si="50"/>
        <v/>
      </c>
      <c r="AC125" s="38" t="str">
        <f t="shared" si="50"/>
        <v/>
      </c>
      <c r="AD125" s="38" t="str">
        <f t="shared" si="50"/>
        <v/>
      </c>
      <c r="AE125" s="38" t="str">
        <f t="shared" si="50"/>
        <v/>
      </c>
      <c r="AF125" s="38" t="str">
        <f t="shared" si="50"/>
        <v/>
      </c>
      <c r="AG125" s="38" t="str">
        <f t="shared" si="50"/>
        <v/>
      </c>
      <c r="AH125" s="38" t="str">
        <f t="shared" si="50"/>
        <v/>
      </c>
      <c r="AI125" s="38" t="str">
        <f t="shared" si="50"/>
        <v/>
      </c>
      <c r="AJ125" s="38" t="str">
        <f t="shared" si="50"/>
        <v/>
      </c>
      <c r="AK125" s="38" t="str">
        <f t="shared" si="50"/>
        <v/>
      </c>
      <c r="AL125" s="38" t="str">
        <f t="shared" si="50"/>
        <v/>
      </c>
      <c r="AM125" s="38" t="str">
        <f t="shared" si="50"/>
        <v/>
      </c>
      <c r="AN125" s="38" t="str">
        <f t="shared" si="50"/>
        <v/>
      </c>
      <c r="AO125" s="38" t="str">
        <f t="shared" si="50"/>
        <v/>
      </c>
      <c r="AP125" s="38" t="str">
        <f t="shared" si="50"/>
        <v/>
      </c>
      <c r="AQ125" s="38" t="str">
        <f t="shared" si="50"/>
        <v/>
      </c>
      <c r="AR125" s="38" t="str">
        <f t="shared" si="50"/>
        <v/>
      </c>
      <c r="AS125" s="38" t="str">
        <f t="shared" si="50"/>
        <v/>
      </c>
      <c r="AT125" s="38" t="str">
        <f t="shared" si="50"/>
        <v/>
      </c>
      <c r="AU125" s="38" t="str">
        <f t="shared" si="50"/>
        <v/>
      </c>
      <c r="AV125" s="38" t="str">
        <f t="shared" si="50"/>
        <v/>
      </c>
      <c r="AW125" s="38" t="str">
        <f t="shared" si="50"/>
        <v/>
      </c>
      <c r="AX125" s="38" t="str">
        <f t="shared" si="50"/>
        <v/>
      </c>
      <c r="AY125" s="38" t="str">
        <f t="shared" si="50"/>
        <v/>
      </c>
      <c r="AZ125" s="38" t="str">
        <f t="shared" si="50"/>
        <v/>
      </c>
      <c r="BA125" s="38" t="str">
        <f t="shared" si="50"/>
        <v/>
      </c>
      <c r="BB125" s="38" t="str">
        <f t="shared" si="50"/>
        <v/>
      </c>
      <c r="BC125" s="38" t="str">
        <f t="shared" si="50"/>
        <v/>
      </c>
      <c r="BD125" s="38" t="str">
        <f t="shared" si="50"/>
        <v/>
      </c>
      <c r="BE125" s="38" t="str">
        <f t="shared" si="50"/>
        <v/>
      </c>
      <c r="BF125" s="38" t="str">
        <f t="shared" si="50"/>
        <v/>
      </c>
      <c r="BG125" s="38" t="str">
        <f t="shared" si="50"/>
        <v/>
      </c>
      <c r="BH125" s="38" t="str">
        <f t="shared" si="50"/>
        <v/>
      </c>
      <c r="BI125" s="38" t="str">
        <f t="shared" si="50"/>
        <v/>
      </c>
      <c r="BJ125" s="38" t="str">
        <f t="shared" si="50"/>
        <v/>
      </c>
      <c r="BK125" s="38" t="str">
        <f t="shared" si="50"/>
        <v/>
      </c>
      <c r="BL125" s="38" t="str">
        <f t="shared" si="50"/>
        <v/>
      </c>
      <c r="BM125" s="38" t="str">
        <f t="shared" si="50"/>
        <v/>
      </c>
      <c r="BN125" s="38" t="str">
        <f t="shared" si="50"/>
        <v/>
      </c>
      <c r="BO125" s="38">
        <f>SUM(D125:BN125)</f>
        <v>0</v>
      </c>
      <c r="BP125" s="164"/>
      <c r="BV125" s="239"/>
      <c r="BX125" s="8"/>
      <c r="BY125" s="8"/>
      <c r="BZ125" s="8"/>
      <c r="CA125" s="8"/>
      <c r="CB125" s="178"/>
      <c r="CC125" s="8"/>
      <c r="CD125" s="8"/>
      <c r="CE125" s="8"/>
      <c r="CH125" s="8"/>
      <c r="CI125" s="8"/>
      <c r="CJ125" s="8"/>
      <c r="CK125" s="8"/>
      <c r="CL125" s="8"/>
      <c r="CO125" s="462"/>
      <c r="CQ125" s="8"/>
      <c r="CR125" s="8"/>
      <c r="CS125" s="178"/>
      <c r="CT125" s="8"/>
      <c r="CU125" s="8"/>
      <c r="CV125" s="8"/>
      <c r="CY125" s="8"/>
      <c r="CZ125" s="8"/>
      <c r="DA125" s="8"/>
      <c r="DB125" s="8"/>
      <c r="DC125" s="8"/>
      <c r="DF125" s="8"/>
      <c r="DG125" s="8"/>
      <c r="DH125" s="8"/>
      <c r="DI125" s="8"/>
      <c r="DJ125" s="8"/>
    </row>
    <row r="126" spans="1:114" s="162" customFormat="1">
      <c r="B126" s="469"/>
      <c r="C126" s="269" t="s">
        <v>531</v>
      </c>
      <c r="D126" s="38" t="str">
        <f>IF(D125="","",COUNT($D$125:D125))</f>
        <v/>
      </c>
      <c r="E126" s="38" t="str">
        <f>IF(E125="","",COUNT($D$125:E125))</f>
        <v/>
      </c>
      <c r="F126" s="38" t="str">
        <f>IF(F125="","",COUNT($D$125:F125))</f>
        <v/>
      </c>
      <c r="G126" s="38" t="str">
        <f>IF(G125="","",COUNT($D$125:G125))</f>
        <v/>
      </c>
      <c r="H126" s="38" t="str">
        <f>IF(H125="","",COUNT($D$125:H125))</f>
        <v/>
      </c>
      <c r="I126" s="38" t="str">
        <f>IF(I125="","",COUNT($D$125:I125))</f>
        <v/>
      </c>
      <c r="J126" s="38" t="str">
        <f>IF(J125="","",COUNT($D$125:J125))</f>
        <v/>
      </c>
      <c r="K126" s="38" t="str">
        <f>IF(K125="","",COUNT($D$125:K125))</f>
        <v/>
      </c>
      <c r="L126" s="38" t="str">
        <f>IF(L125="","",COUNT($D$125:L125))</f>
        <v/>
      </c>
      <c r="M126" s="38" t="str">
        <f>IF(M125="","",COUNT($D$125:M125))</f>
        <v/>
      </c>
      <c r="N126" s="38" t="str">
        <f>IF(N125="","",COUNT($D$125:N125))</f>
        <v/>
      </c>
      <c r="O126" s="38" t="str">
        <f>IF(O125="","",COUNT($D$125:O125))</f>
        <v/>
      </c>
      <c r="P126" s="38" t="str">
        <f>IF(P125="","",COUNT($D$125:P125))</f>
        <v/>
      </c>
      <c r="Q126" s="38" t="str">
        <f>IF(Q125="","",COUNT($D$125:Q125))</f>
        <v/>
      </c>
      <c r="R126" s="38" t="str">
        <f>IF(R125="","",COUNT($D$125:R125))</f>
        <v/>
      </c>
      <c r="S126" s="38" t="str">
        <f>IF(S125="","",COUNT($D$125:S125))</f>
        <v/>
      </c>
      <c r="T126" s="38" t="str">
        <f>IF(T125="","",COUNT($D$125:T125))</f>
        <v/>
      </c>
      <c r="U126" s="38" t="str">
        <f>IF(U125="","",COUNT($D$125:U125))</f>
        <v/>
      </c>
      <c r="V126" s="38" t="str">
        <f>IF(V125="","",COUNT($D$125:V125))</f>
        <v/>
      </c>
      <c r="W126" s="38" t="str">
        <f>IF(W125="","",COUNT($D$125:W125))</f>
        <v/>
      </c>
      <c r="X126" s="38" t="str">
        <f>IF(X125="","",COUNT($D$125:X125))</f>
        <v/>
      </c>
      <c r="Y126" s="38" t="str">
        <f>IF(Y125="","",COUNT($D$125:Y125))</f>
        <v/>
      </c>
      <c r="Z126" s="38" t="str">
        <f>IF(Z125="","",COUNT($D$125:Z125))</f>
        <v/>
      </c>
      <c r="AA126" s="38" t="str">
        <f>IF(AA125="","",COUNT($D$125:AA125))</f>
        <v/>
      </c>
      <c r="AB126" s="38" t="str">
        <f>IF(AB125="","",COUNT($D$125:AB125))</f>
        <v/>
      </c>
      <c r="AC126" s="38" t="str">
        <f>IF(AC125="","",COUNT($D$125:AC125))</f>
        <v/>
      </c>
      <c r="AD126" s="38" t="str">
        <f>IF(AD125="","",COUNT($D$125:AD125))</f>
        <v/>
      </c>
      <c r="AE126" s="38" t="str">
        <f>IF(AE125="","",COUNT($D$125:AE125))</f>
        <v/>
      </c>
      <c r="AF126" s="38" t="str">
        <f>IF(AF125="","",COUNT($D$125:AF125))</f>
        <v/>
      </c>
      <c r="AG126" s="38" t="str">
        <f>IF(AG125="","",COUNT($D$125:AG125))</f>
        <v/>
      </c>
      <c r="AH126" s="38" t="str">
        <f>IF(AH125="","",COUNT($D$125:AH125))</f>
        <v/>
      </c>
      <c r="AI126" s="38" t="str">
        <f>IF(AI125="","",COUNT($D$125:AI125))</f>
        <v/>
      </c>
      <c r="AJ126" s="38" t="str">
        <f>IF(AJ125="","",COUNT($D$125:AJ125))</f>
        <v/>
      </c>
      <c r="AK126" s="38" t="str">
        <f>IF(AK125="","",COUNT($D$125:AK125))</f>
        <v/>
      </c>
      <c r="AL126" s="38" t="str">
        <f>IF(AL125="","",COUNT($D$125:AL125))</f>
        <v/>
      </c>
      <c r="AM126" s="38" t="str">
        <f>IF(AM125="","",COUNT($D$125:AM125))</f>
        <v/>
      </c>
      <c r="AN126" s="38" t="str">
        <f>IF(AN125="","",COUNT($D$125:AN125))</f>
        <v/>
      </c>
      <c r="AO126" s="38" t="str">
        <f>IF(AO125="","",COUNT($D$125:AO125))</f>
        <v/>
      </c>
      <c r="AP126" s="38" t="str">
        <f>IF(AP125="","",COUNT($D$125:AP125))</f>
        <v/>
      </c>
      <c r="AQ126" s="38" t="str">
        <f>IF(AQ125="","",COUNT($D$125:AQ125))</f>
        <v/>
      </c>
      <c r="AR126" s="38" t="str">
        <f>IF(AR125="","",COUNT($D$125:AR125))</f>
        <v/>
      </c>
      <c r="AS126" s="38" t="str">
        <f>IF(AS125="","",COUNT($D$125:AS125))</f>
        <v/>
      </c>
      <c r="AT126" s="38" t="str">
        <f>IF(AT125="","",COUNT($D$125:AT125))</f>
        <v/>
      </c>
      <c r="AU126" s="38" t="str">
        <f>IF(AU125="","",COUNT($D$125:AU125))</f>
        <v/>
      </c>
      <c r="AV126" s="38" t="str">
        <f>IF(AV125="","",COUNT($D$125:AV125))</f>
        <v/>
      </c>
      <c r="AW126" s="38" t="str">
        <f>IF(AW125="","",COUNT($D$125:AW125))</f>
        <v/>
      </c>
      <c r="AX126" s="38" t="str">
        <f>IF(AX125="","",COUNT($D$125:AX125))</f>
        <v/>
      </c>
      <c r="AY126" s="38" t="str">
        <f>IF(AY125="","",COUNT($D$125:AY125))</f>
        <v/>
      </c>
      <c r="AZ126" s="38" t="str">
        <f>IF(AZ125="","",COUNT($D$125:AZ125))</f>
        <v/>
      </c>
      <c r="BA126" s="38" t="str">
        <f>IF(BA125="","",COUNT($D$125:BA125))</f>
        <v/>
      </c>
      <c r="BB126" s="38" t="str">
        <f>IF(BB125="","",COUNT($D$125:BB125))</f>
        <v/>
      </c>
      <c r="BC126" s="38" t="str">
        <f>IF(BC125="","",COUNT($D$125:BC125))</f>
        <v/>
      </c>
      <c r="BD126" s="38" t="str">
        <f>IF(BD125="","",COUNT($D$125:BD125))</f>
        <v/>
      </c>
      <c r="BE126" s="38" t="str">
        <f>IF(BE125="","",COUNT($D$125:BE125))</f>
        <v/>
      </c>
      <c r="BF126" s="38" t="str">
        <f>IF(BF125="","",COUNT($D$125:BF125))</f>
        <v/>
      </c>
      <c r="BG126" s="38" t="str">
        <f>IF(BG125="","",COUNT($D$125:BG125))</f>
        <v/>
      </c>
      <c r="BH126" s="38" t="str">
        <f>IF(BH125="","",COUNT($D$125:BH125))</f>
        <v/>
      </c>
      <c r="BI126" s="38" t="str">
        <f>IF(BI125="","",COUNT($D$125:BI125))</f>
        <v/>
      </c>
      <c r="BJ126" s="38" t="str">
        <f>IF(BJ125="","",COUNT($D$125:BJ125))</f>
        <v/>
      </c>
      <c r="BK126" s="38" t="str">
        <f>IF(BK125="","",COUNT($D$125:BK125))</f>
        <v/>
      </c>
      <c r="BL126" s="38" t="str">
        <f>IF(BL125="","",COUNT($D$125:BL125))</f>
        <v/>
      </c>
      <c r="BM126" s="38" t="str">
        <f>IF(BM125="","",COUNT($D$125:BM125))</f>
        <v/>
      </c>
      <c r="BN126" s="38" t="str">
        <f>IF(BN125="","",COUNT($D$125:BN125))</f>
        <v/>
      </c>
      <c r="BO126" s="288"/>
      <c r="BP126" s="164"/>
      <c r="BV126" s="239"/>
      <c r="BX126" s="8"/>
      <c r="BY126" s="8"/>
      <c r="BZ126" s="8"/>
      <c r="CA126" s="8"/>
      <c r="CB126" s="178"/>
      <c r="CC126" s="8"/>
      <c r="CD126" s="8"/>
      <c r="CE126" s="8"/>
      <c r="CH126" s="8"/>
      <c r="CI126" s="8"/>
      <c r="CJ126" s="8"/>
      <c r="CK126" s="8"/>
      <c r="CL126" s="8"/>
      <c r="CO126" s="462"/>
      <c r="CQ126" s="8"/>
      <c r="CR126" s="8"/>
      <c r="CS126" s="178"/>
      <c r="CT126" s="8"/>
      <c r="CU126" s="8"/>
      <c r="CV126" s="8"/>
      <c r="CY126" s="8"/>
      <c r="CZ126" s="8"/>
      <c r="DA126" s="8"/>
      <c r="DB126" s="8"/>
      <c r="DC126" s="8"/>
      <c r="DF126" s="8"/>
      <c r="DG126" s="8"/>
      <c r="DH126" s="8"/>
      <c r="DI126" s="8"/>
      <c r="DJ126" s="8"/>
    </row>
    <row r="127" spans="1:114">
      <c r="B127" s="470"/>
      <c r="C127" s="271"/>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V127" s="272"/>
      <c r="BX127" s="162"/>
      <c r="BY127" s="162"/>
      <c r="BZ127" s="162"/>
      <c r="CA127" s="162"/>
      <c r="CB127" s="270"/>
      <c r="CC127" s="162"/>
      <c r="CD127" s="162"/>
      <c r="CE127" s="162"/>
      <c r="CH127" s="162"/>
      <c r="CI127" s="162"/>
      <c r="CJ127" s="162"/>
      <c r="CK127" s="162"/>
      <c r="CL127" s="162"/>
      <c r="CQ127" s="162"/>
      <c r="CR127" s="162"/>
      <c r="CS127" s="270"/>
      <c r="CT127" s="162"/>
      <c r="CU127" s="162"/>
      <c r="CV127" s="162"/>
    </row>
    <row r="128" spans="1:114">
      <c r="A128" s="17"/>
      <c r="B128" s="471" t="s">
        <v>109</v>
      </c>
      <c r="C128" s="180" t="s">
        <v>510</v>
      </c>
      <c r="D128" s="164" t="s">
        <v>532</v>
      </c>
      <c r="E128" s="162" t="s">
        <v>513</v>
      </c>
      <c r="BV128" s="272"/>
      <c r="BX128" s="162"/>
      <c r="BY128" s="162"/>
      <c r="BZ128" s="162"/>
      <c r="CA128" s="162"/>
      <c r="CB128" s="270"/>
      <c r="CC128" s="162"/>
      <c r="CD128" s="162"/>
      <c r="CE128" s="162"/>
      <c r="CH128" s="162"/>
      <c r="CI128" s="162"/>
      <c r="CJ128" s="162"/>
      <c r="CK128" s="162"/>
      <c r="CL128" s="162"/>
      <c r="CQ128" s="162"/>
      <c r="CR128" s="162"/>
      <c r="CS128" s="270"/>
      <c r="CT128" s="162"/>
      <c r="CU128" s="162"/>
      <c r="CV128" s="162"/>
    </row>
    <row r="129" spans="1:74">
      <c r="A129" s="17"/>
      <c r="B129" s="472">
        <v>1</v>
      </c>
      <c r="C129" s="491" t="str">
        <f>IFERROR(VLOOKUP(D129,建設係数!$B$6:$C$68,2),"")</f>
        <v/>
      </c>
      <c r="D129" s="274">
        <f>SUMIF($D$126:$BN$126,$B129,$D$4:$BN$4)</f>
        <v>0</v>
      </c>
      <c r="E129" s="267">
        <f>IF(D129=0,0,INDEX($D$123:$BN$123,1,D129))</f>
        <v>0</v>
      </c>
      <c r="BV129" s="272"/>
    </row>
    <row r="130" spans="1:74">
      <c r="A130" s="17"/>
      <c r="B130" s="472">
        <v>2</v>
      </c>
      <c r="C130" s="273" t="str">
        <f>IFERROR(VLOOKUP(D130,建設係数!$B$6:$C$68,2),"")</f>
        <v/>
      </c>
      <c r="D130" s="274">
        <f t="shared" ref="D130:D148" si="51">SUMIF($D$126:$BN$126,$B130,$D$4:$BN$4)</f>
        <v>0</v>
      </c>
      <c r="E130" s="267">
        <f t="shared" ref="E130:E148" si="52">IF(D130=0,0,INDEX($D$123:$BN$123,1,D130))</f>
        <v>0</v>
      </c>
      <c r="BV130" s="272"/>
    </row>
    <row r="131" spans="1:74">
      <c r="A131" s="17"/>
      <c r="B131" s="472">
        <v>3</v>
      </c>
      <c r="C131" s="273" t="str">
        <f>IFERROR(VLOOKUP(D131,建設係数!$B$6:$C$68,2),"")</f>
        <v/>
      </c>
      <c r="D131" s="274">
        <f t="shared" si="51"/>
        <v>0</v>
      </c>
      <c r="E131" s="267">
        <f t="shared" si="52"/>
        <v>0</v>
      </c>
      <c r="BV131" s="272"/>
    </row>
    <row r="132" spans="1:74">
      <c r="A132" s="17"/>
      <c r="B132" s="472">
        <v>4</v>
      </c>
      <c r="C132" s="273" t="str">
        <f>IFERROR(VLOOKUP(D132,建設係数!$B$6:$C$68,2),"")</f>
        <v/>
      </c>
      <c r="D132" s="274">
        <f t="shared" si="51"/>
        <v>0</v>
      </c>
      <c r="E132" s="267">
        <f t="shared" si="52"/>
        <v>0</v>
      </c>
      <c r="BV132" s="272"/>
    </row>
    <row r="133" spans="1:74">
      <c r="A133" s="17"/>
      <c r="B133" s="472">
        <v>5</v>
      </c>
      <c r="C133" s="273" t="str">
        <f>IFERROR(VLOOKUP(D133,建設係数!$B$6:$C$68,2),"")</f>
        <v/>
      </c>
      <c r="D133" s="274">
        <f t="shared" si="51"/>
        <v>0</v>
      </c>
      <c r="E133" s="267">
        <f t="shared" si="52"/>
        <v>0</v>
      </c>
      <c r="BV133" s="272"/>
    </row>
    <row r="134" spans="1:74">
      <c r="A134" s="17"/>
      <c r="B134" s="472">
        <v>6</v>
      </c>
      <c r="C134" s="273" t="str">
        <f>IFERROR(VLOOKUP(D134,建設係数!$B$6:$C$68,2),"")</f>
        <v/>
      </c>
      <c r="D134" s="274">
        <f t="shared" si="51"/>
        <v>0</v>
      </c>
      <c r="E134" s="267">
        <f t="shared" si="52"/>
        <v>0</v>
      </c>
      <c r="BV134" s="272"/>
    </row>
    <row r="135" spans="1:74">
      <c r="A135" s="17"/>
      <c r="B135" s="472">
        <v>7</v>
      </c>
      <c r="C135" s="273" t="str">
        <f>IFERROR(VLOOKUP(D135,建設係数!$B$6:$C$68,2),"")</f>
        <v/>
      </c>
      <c r="D135" s="274">
        <f t="shared" si="51"/>
        <v>0</v>
      </c>
      <c r="E135" s="267">
        <f t="shared" si="52"/>
        <v>0</v>
      </c>
      <c r="BV135" s="272"/>
    </row>
    <row r="136" spans="1:74">
      <c r="A136" s="17"/>
      <c r="B136" s="472">
        <v>8</v>
      </c>
      <c r="C136" s="273" t="str">
        <f>IFERROR(VLOOKUP(D136,建設係数!$B$6:$C$68,2),"")</f>
        <v/>
      </c>
      <c r="D136" s="274">
        <f t="shared" si="51"/>
        <v>0</v>
      </c>
      <c r="E136" s="267">
        <f t="shared" si="52"/>
        <v>0</v>
      </c>
      <c r="BV136" s="272"/>
    </row>
    <row r="137" spans="1:74">
      <c r="A137" s="17"/>
      <c r="B137" s="466">
        <v>9</v>
      </c>
      <c r="C137" s="273" t="str">
        <f>IFERROR(VLOOKUP(D137,建設係数!$B$6:$C$68,2),"")</f>
        <v/>
      </c>
      <c r="D137" s="274">
        <f t="shared" si="51"/>
        <v>0</v>
      </c>
      <c r="E137" s="267">
        <f t="shared" si="52"/>
        <v>0</v>
      </c>
      <c r="BV137" s="272"/>
    </row>
    <row r="138" spans="1:74">
      <c r="A138" s="17"/>
      <c r="B138" s="466">
        <v>10</v>
      </c>
      <c r="C138" s="273" t="str">
        <f>IFERROR(VLOOKUP(D138,建設係数!$B$6:$C$68,2),"")</f>
        <v/>
      </c>
      <c r="D138" s="274">
        <f t="shared" si="51"/>
        <v>0</v>
      </c>
      <c r="E138" s="267">
        <f t="shared" si="52"/>
        <v>0</v>
      </c>
      <c r="BV138" s="272"/>
    </row>
    <row r="139" spans="1:74">
      <c r="A139" s="17"/>
      <c r="B139" s="466">
        <v>11</v>
      </c>
      <c r="C139" s="273" t="str">
        <f>IFERROR(VLOOKUP(D139,建設係数!$B$6:$C$68,2),"")</f>
        <v/>
      </c>
      <c r="D139" s="274">
        <f t="shared" si="51"/>
        <v>0</v>
      </c>
      <c r="E139" s="267">
        <f t="shared" si="52"/>
        <v>0</v>
      </c>
      <c r="BV139" s="272"/>
    </row>
    <row r="140" spans="1:74">
      <c r="A140" s="17"/>
      <c r="B140" s="466">
        <v>12</v>
      </c>
      <c r="C140" s="273" t="str">
        <f>IFERROR(VLOOKUP(D140,建設係数!$B$6:$C$68,2),"")</f>
        <v/>
      </c>
      <c r="D140" s="274">
        <f t="shared" si="51"/>
        <v>0</v>
      </c>
      <c r="E140" s="267">
        <f t="shared" si="52"/>
        <v>0</v>
      </c>
      <c r="BV140" s="272"/>
    </row>
    <row r="141" spans="1:74">
      <c r="A141" s="17"/>
      <c r="B141" s="466">
        <v>13</v>
      </c>
      <c r="C141" s="273" t="str">
        <f>IFERROR(VLOOKUP(D141,建設係数!$B$6:$C$68,2),"")</f>
        <v/>
      </c>
      <c r="D141" s="274">
        <f t="shared" si="51"/>
        <v>0</v>
      </c>
      <c r="E141" s="267">
        <f t="shared" si="52"/>
        <v>0</v>
      </c>
      <c r="BV141" s="272"/>
    </row>
    <row r="142" spans="1:74">
      <c r="A142" s="17"/>
      <c r="B142" s="466">
        <v>14</v>
      </c>
      <c r="C142" s="273" t="str">
        <f>IFERROR(VLOOKUP(D142,建設係数!$B$6:$C$68,2),"")</f>
        <v/>
      </c>
      <c r="D142" s="274">
        <f t="shared" si="51"/>
        <v>0</v>
      </c>
      <c r="E142" s="267">
        <f t="shared" si="52"/>
        <v>0</v>
      </c>
      <c r="BV142" s="272"/>
    </row>
    <row r="143" spans="1:74">
      <c r="A143" s="17"/>
      <c r="B143" s="466">
        <v>15</v>
      </c>
      <c r="C143" s="273" t="str">
        <f>IFERROR(VLOOKUP(D143,建設係数!$B$6:$C$68,2),"")</f>
        <v/>
      </c>
      <c r="D143" s="274">
        <f t="shared" si="51"/>
        <v>0</v>
      </c>
      <c r="E143" s="267">
        <f t="shared" si="52"/>
        <v>0</v>
      </c>
      <c r="BV143" s="272"/>
    </row>
    <row r="144" spans="1:74">
      <c r="A144" s="17"/>
      <c r="B144" s="466">
        <v>16</v>
      </c>
      <c r="C144" s="273" t="str">
        <f>IFERROR(VLOOKUP(D144,建設係数!$B$6:$C$68,2),"")</f>
        <v/>
      </c>
      <c r="D144" s="274">
        <f t="shared" si="51"/>
        <v>0</v>
      </c>
      <c r="E144" s="267">
        <f t="shared" si="52"/>
        <v>0</v>
      </c>
      <c r="BV144" s="272"/>
    </row>
    <row r="145" spans="1:74">
      <c r="A145" s="17"/>
      <c r="B145" s="466">
        <v>17</v>
      </c>
      <c r="C145" s="273" t="str">
        <f>IFERROR(VLOOKUP(D145,建設係数!$B$6:$C$68,2),"")</f>
        <v/>
      </c>
      <c r="D145" s="274">
        <f t="shared" si="51"/>
        <v>0</v>
      </c>
      <c r="E145" s="267">
        <f t="shared" si="52"/>
        <v>0</v>
      </c>
      <c r="BV145" s="272"/>
    </row>
    <row r="146" spans="1:74">
      <c r="A146" s="17"/>
      <c r="B146" s="466">
        <v>18</v>
      </c>
      <c r="C146" s="273" t="str">
        <f>IFERROR(VLOOKUP(D146,建設係数!$B$6:$C$68,2),"")</f>
        <v/>
      </c>
      <c r="D146" s="274">
        <f t="shared" si="51"/>
        <v>0</v>
      </c>
      <c r="E146" s="267">
        <f t="shared" si="52"/>
        <v>0</v>
      </c>
      <c r="BV146" s="272"/>
    </row>
    <row r="147" spans="1:74">
      <c r="A147" s="17"/>
      <c r="B147" s="466">
        <v>19</v>
      </c>
      <c r="C147" s="273" t="str">
        <f>IFERROR(VLOOKUP(D147,建設係数!$B$6:$C$68,2),"")</f>
        <v/>
      </c>
      <c r="D147" s="274">
        <f t="shared" si="51"/>
        <v>0</v>
      </c>
      <c r="E147" s="267">
        <f t="shared" si="52"/>
        <v>0</v>
      </c>
      <c r="BV147" s="272"/>
    </row>
    <row r="148" spans="1:74">
      <c r="A148" s="17"/>
      <c r="B148" s="466">
        <v>20</v>
      </c>
      <c r="C148" s="273" t="str">
        <f>IFERROR(VLOOKUP(D148,建設係数!$B$6:$C$68,2),"")</f>
        <v/>
      </c>
      <c r="D148" s="274">
        <f t="shared" si="51"/>
        <v>0</v>
      </c>
      <c r="E148" s="267">
        <f t="shared" si="52"/>
        <v>0</v>
      </c>
      <c r="BV148" s="272"/>
    </row>
    <row r="149" spans="1:74">
      <c r="A149" s="17"/>
      <c r="B149" s="466">
        <v>21</v>
      </c>
      <c r="C149" s="255" t="s">
        <v>630</v>
      </c>
      <c r="D149" s="35"/>
      <c r="E149" s="492">
        <f>E150-SUM(E129:E147)</f>
        <v>0</v>
      </c>
      <c r="BV149" s="272"/>
    </row>
    <row r="150" spans="1:74">
      <c r="A150" s="17"/>
      <c r="B150" s="466"/>
      <c r="C150" s="255" t="s">
        <v>629</v>
      </c>
      <c r="D150" s="324">
        <f>BO125</f>
        <v>0</v>
      </c>
      <c r="E150" s="492">
        <f>BO123</f>
        <v>0</v>
      </c>
      <c r="BV150" s="272"/>
    </row>
    <row r="151" spans="1:74">
      <c r="B151" s="473"/>
      <c r="C151" s="275"/>
      <c r="BV151" s="272"/>
    </row>
    <row r="152" spans="1:74">
      <c r="B152" s="474"/>
      <c r="C152" s="276"/>
      <c r="BV152" s="272"/>
    </row>
    <row r="153" spans="1:74">
      <c r="B153" s="474"/>
      <c r="C153" s="276"/>
      <c r="BV153" s="272"/>
    </row>
    <row r="154" spans="1:74">
      <c r="B154" s="474"/>
      <c r="C154" s="276"/>
      <c r="BV154" s="272"/>
    </row>
    <row r="155" spans="1:74">
      <c r="B155" s="474"/>
      <c r="C155" s="276"/>
      <c r="BV155" s="272"/>
    </row>
    <row r="156" spans="1:74">
      <c r="B156" s="474"/>
      <c r="C156" s="276"/>
      <c r="BV156" s="272"/>
    </row>
    <row r="157" spans="1:74">
      <c r="B157" s="474"/>
      <c r="C157" s="276"/>
      <c r="BV157" s="272"/>
    </row>
    <row r="158" spans="1:74">
      <c r="B158" s="474"/>
      <c r="C158" s="276"/>
      <c r="BV158" s="272"/>
    </row>
    <row r="159" spans="1:74">
      <c r="B159" s="474"/>
      <c r="C159" s="276"/>
      <c r="BV159" s="272"/>
    </row>
    <row r="160" spans="1:74">
      <c r="B160" s="474"/>
      <c r="C160" s="276"/>
      <c r="BV160" s="272"/>
    </row>
    <row r="161" spans="2:74">
      <c r="B161" s="474"/>
      <c r="C161" s="276"/>
      <c r="BV161" s="272"/>
    </row>
    <row r="162" spans="2:74">
      <c r="B162" s="474"/>
      <c r="C162" s="276"/>
      <c r="BV162" s="272"/>
    </row>
    <row r="163" spans="2:74">
      <c r="B163" s="474"/>
      <c r="C163" s="276"/>
      <c r="BV163" s="272"/>
    </row>
    <row r="164" spans="2:74">
      <c r="B164" s="474"/>
      <c r="C164" s="276"/>
      <c r="BV164" s="272"/>
    </row>
    <row r="165" spans="2:74">
      <c r="B165" s="474"/>
      <c r="C165" s="276"/>
      <c r="BV165" s="272"/>
    </row>
    <row r="166" spans="2:74">
      <c r="B166" s="474"/>
      <c r="C166" s="276"/>
      <c r="BV166" s="272"/>
    </row>
    <row r="167" spans="2:74">
      <c r="B167" s="474"/>
      <c r="C167" s="276"/>
      <c r="BV167" s="272"/>
    </row>
    <row r="168" spans="2:74">
      <c r="B168" s="474"/>
      <c r="C168" s="276"/>
      <c r="BV168" s="272"/>
    </row>
    <row r="169" spans="2:74">
      <c r="B169" s="474"/>
      <c r="C169" s="276"/>
      <c r="BV169" s="272"/>
    </row>
    <row r="170" spans="2:74">
      <c r="B170" s="474"/>
      <c r="C170" s="276"/>
      <c r="BV170" s="272"/>
    </row>
    <row r="171" spans="2:74">
      <c r="B171" s="474"/>
      <c r="C171" s="276"/>
      <c r="BV171" s="272"/>
    </row>
    <row r="172" spans="2:74">
      <c r="B172" s="474"/>
      <c r="C172" s="276"/>
      <c r="BV172" s="272"/>
    </row>
    <row r="173" spans="2:74">
      <c r="B173" s="474"/>
      <c r="C173" s="276"/>
      <c r="BV173" s="272"/>
    </row>
    <row r="174" spans="2:74">
      <c r="B174" s="474"/>
      <c r="C174" s="276"/>
      <c r="BV174" s="272"/>
    </row>
    <row r="175" spans="2:74">
      <c r="B175" s="474"/>
      <c r="C175" s="276"/>
      <c r="BV175" s="272"/>
    </row>
    <row r="176" spans="2:74">
      <c r="B176" s="474"/>
      <c r="C176" s="276"/>
      <c r="BV176" s="272"/>
    </row>
    <row r="177" spans="2:74">
      <c r="B177" s="474"/>
      <c r="C177" s="276"/>
      <c r="BV177" s="272"/>
    </row>
    <row r="178" spans="2:74">
      <c r="B178" s="474"/>
      <c r="C178" s="276"/>
      <c r="BV178" s="272"/>
    </row>
    <row r="179" spans="2:74">
      <c r="B179" s="474"/>
      <c r="C179" s="276"/>
      <c r="BV179" s="272"/>
    </row>
    <row r="180" spans="2:74">
      <c r="B180" s="474"/>
      <c r="C180" s="276"/>
      <c r="BV180" s="272"/>
    </row>
    <row r="181" spans="2:74">
      <c r="B181" s="474"/>
      <c r="C181" s="276"/>
      <c r="BV181" s="272"/>
    </row>
    <row r="182" spans="2:74">
      <c r="B182" s="474"/>
      <c r="C182" s="276"/>
      <c r="BV182" s="272"/>
    </row>
    <row r="183" spans="2:74">
      <c r="B183" s="474"/>
      <c r="C183" s="276"/>
      <c r="BV183" s="272"/>
    </row>
    <row r="184" spans="2:74">
      <c r="B184" s="474"/>
      <c r="C184" s="276"/>
      <c r="BV184" s="272"/>
    </row>
    <row r="185" spans="2:74">
      <c r="B185" s="474"/>
      <c r="C185" s="276"/>
      <c r="BV185" s="272"/>
    </row>
    <row r="186" spans="2:74">
      <c r="B186" s="474"/>
      <c r="C186" s="276"/>
      <c r="BV186" s="272"/>
    </row>
    <row r="187" spans="2:74">
      <c r="B187" s="474"/>
      <c r="C187" s="276"/>
      <c r="BV187" s="272"/>
    </row>
    <row r="188" spans="2:74">
      <c r="B188" s="474"/>
      <c r="C188" s="276"/>
      <c r="BV188" s="272"/>
    </row>
    <row r="189" spans="2:74">
      <c r="B189" s="474"/>
      <c r="C189" s="276"/>
      <c r="BV189" s="272"/>
    </row>
    <row r="190" spans="2:74">
      <c r="B190" s="474"/>
      <c r="C190" s="276"/>
      <c r="BV190" s="272"/>
    </row>
    <row r="191" spans="2:74">
      <c r="B191" s="474"/>
      <c r="C191" s="276"/>
      <c r="BV191" s="272"/>
    </row>
    <row r="192" spans="2:74">
      <c r="B192" s="474"/>
      <c r="C192" s="276"/>
      <c r="BV192" s="272"/>
    </row>
    <row r="193" spans="2:107">
      <c r="B193" s="474"/>
      <c r="C193" s="276"/>
      <c r="BV193" s="272"/>
    </row>
    <row r="194" spans="2:107">
      <c r="B194" s="474"/>
      <c r="C194" s="276"/>
      <c r="BV194" s="272"/>
    </row>
    <row r="195" spans="2:107">
      <c r="CY195" s="162"/>
      <c r="CZ195" s="162"/>
      <c r="DA195" s="162"/>
      <c r="DB195" s="162"/>
      <c r="DC195" s="162"/>
    </row>
    <row r="196" spans="2:107">
      <c r="CY196" s="162"/>
      <c r="CZ196" s="162"/>
      <c r="DA196" s="162"/>
      <c r="DB196" s="162"/>
      <c r="DC196" s="162"/>
    </row>
  </sheetData>
  <sheetProtection sheet="1" objects="1" scenarios="1"/>
  <mergeCells count="32">
    <mergeCell ref="DH2:DH3"/>
    <mergeCell ref="DI2:DI3"/>
    <mergeCell ref="DJ2:DJ3"/>
    <mergeCell ref="CI2:CI3"/>
    <mergeCell ref="CJ2:CJ3"/>
    <mergeCell ref="CK2:CK3"/>
    <mergeCell ref="CL2:CL3"/>
    <mergeCell ref="CN2:CN5"/>
    <mergeCell ref="CO2:CP5"/>
    <mergeCell ref="CQ2:CQ3"/>
    <mergeCell ref="CR2:CR3"/>
    <mergeCell ref="CS2:CS3"/>
    <mergeCell ref="DB2:DB3"/>
    <mergeCell ref="DC2:DC3"/>
    <mergeCell ref="CT2:CT3"/>
    <mergeCell ref="DE2:DF5"/>
    <mergeCell ref="BZ2:BZ3"/>
    <mergeCell ref="CA2:CA3"/>
    <mergeCell ref="CB2:CB3"/>
    <mergeCell ref="CC2:CC3"/>
    <mergeCell ref="DG2:DG3"/>
    <mergeCell ref="CW2:CW5"/>
    <mergeCell ref="CX2:CY5"/>
    <mergeCell ref="CZ2:CZ3"/>
    <mergeCell ref="DA2:DA3"/>
    <mergeCell ref="CF2:CF5"/>
    <mergeCell ref="CG2:CH5"/>
    <mergeCell ref="BQ2:BT2"/>
    <mergeCell ref="BV2:BV5"/>
    <mergeCell ref="BW2:BW5"/>
    <mergeCell ref="BX2:BY5"/>
    <mergeCell ref="B2:C3"/>
  </mergeCells>
  <phoneticPr fontId="11"/>
  <conditionalFormatting sqref="DE2:DF5">
    <cfRule type="expression" dxfId="4" priority="6">
      <formula>DE1=1</formula>
    </cfRule>
  </conditionalFormatting>
  <conditionalFormatting sqref="DG2:DG3">
    <cfRule type="expression" dxfId="3" priority="4">
      <formula>$DE$1=1</formula>
    </cfRule>
  </conditionalFormatting>
  <conditionalFormatting sqref="DH2:DJ3">
    <cfRule type="expression" dxfId="2" priority="3">
      <formula>$DE$1=1</formula>
    </cfRule>
  </conditionalFormatting>
  <conditionalFormatting sqref="DG5:DJ5">
    <cfRule type="expression" dxfId="1" priority="2">
      <formula>$DE$1=1</formula>
    </cfRule>
  </conditionalFormatting>
  <conditionalFormatting sqref="DG4:DJ4">
    <cfRule type="expression" dxfId="0" priority="1">
      <formula>$DE$1=1</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B1:DL429"/>
  <sheetViews>
    <sheetView showGridLines="0" showRowColHeaders="0" zoomScaleNormal="100" workbookViewId="0">
      <pane xSplit="3" ySplit="5" topLeftCell="D6" activePane="bottomRight" state="frozen"/>
      <selection pane="topRight" activeCell="D1" sqref="D1"/>
      <selection pane="bottomLeft" activeCell="A6" sqref="A6"/>
      <selection pane="bottomRight" activeCell="D6" sqref="D6"/>
    </sheetView>
  </sheetViews>
  <sheetFormatPr defaultRowHeight="16.5"/>
  <cols>
    <col min="1" max="1" width="1.625" customWidth="1"/>
    <col min="2" max="2" width="9" style="124"/>
    <col min="3" max="3" width="27.375" style="124" customWidth="1"/>
    <col min="4" max="116" width="12.625" customWidth="1"/>
  </cols>
  <sheetData>
    <row r="1" spans="2:116" ht="37.5" customHeight="1">
      <c r="D1" s="1"/>
      <c r="G1" s="1"/>
      <c r="I1" s="1"/>
    </row>
    <row r="2" spans="2:116" s="122" customFormat="1" ht="13.5" customHeight="1">
      <c r="B2" s="814" t="s">
        <v>309</v>
      </c>
      <c r="C2" s="815"/>
      <c r="D2" s="817" t="s">
        <v>174</v>
      </c>
      <c r="E2" s="811" t="s">
        <v>175</v>
      </c>
      <c r="F2" s="811" t="s">
        <v>176</v>
      </c>
      <c r="G2" s="817" t="s">
        <v>177</v>
      </c>
      <c r="H2" s="820" t="s">
        <v>178</v>
      </c>
      <c r="I2" s="811" t="s">
        <v>179</v>
      </c>
      <c r="J2" s="137" t="s">
        <v>180</v>
      </c>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9"/>
      <c r="BF2" s="139"/>
      <c r="BG2" s="139"/>
      <c r="BH2" s="139"/>
      <c r="BI2" s="139"/>
      <c r="BJ2" s="139"/>
      <c r="BK2" s="139"/>
      <c r="BL2" s="139"/>
      <c r="BM2" s="139"/>
      <c r="BN2" s="139"/>
      <c r="BO2" s="139"/>
      <c r="BP2" s="139"/>
      <c r="BQ2" s="139"/>
      <c r="BR2" s="139"/>
      <c r="BS2" s="140"/>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41"/>
    </row>
    <row r="3" spans="2:116" s="122" customFormat="1">
      <c r="B3" s="816"/>
      <c r="C3" s="816"/>
      <c r="D3" s="818"/>
      <c r="E3" s="812"/>
      <c r="F3" s="812"/>
      <c r="G3" s="818"/>
      <c r="H3" s="821"/>
      <c r="I3" s="812"/>
      <c r="J3" s="142">
        <v>11</v>
      </c>
      <c r="K3" s="142">
        <v>12</v>
      </c>
      <c r="L3" s="142">
        <v>13</v>
      </c>
      <c r="M3" s="142">
        <v>15</v>
      </c>
      <c r="N3" s="142">
        <v>17</v>
      </c>
      <c r="O3" s="142">
        <v>61</v>
      </c>
      <c r="P3" s="142">
        <v>62</v>
      </c>
      <c r="Q3" s="142">
        <v>111</v>
      </c>
      <c r="R3" s="142">
        <v>112</v>
      </c>
      <c r="S3" s="142">
        <v>113</v>
      </c>
      <c r="T3" s="142">
        <v>114</v>
      </c>
      <c r="U3" s="142">
        <v>151</v>
      </c>
      <c r="V3" s="142">
        <v>152</v>
      </c>
      <c r="W3" s="142">
        <v>161</v>
      </c>
      <c r="X3" s="142">
        <v>162</v>
      </c>
      <c r="Y3" s="142">
        <v>163</v>
      </c>
      <c r="Z3" s="142">
        <v>164</v>
      </c>
      <c r="AA3" s="142">
        <v>191</v>
      </c>
      <c r="AB3" s="142">
        <v>201</v>
      </c>
      <c r="AC3" s="142">
        <v>202</v>
      </c>
      <c r="AD3" s="142">
        <v>203</v>
      </c>
      <c r="AE3" s="142">
        <v>204</v>
      </c>
      <c r="AF3" s="142">
        <v>205</v>
      </c>
      <c r="AG3" s="142">
        <v>206</v>
      </c>
      <c r="AH3" s="142">
        <v>207</v>
      </c>
      <c r="AI3" s="142">
        <v>208</v>
      </c>
      <c r="AJ3" s="142">
        <v>211</v>
      </c>
      <c r="AK3" s="142">
        <v>212</v>
      </c>
      <c r="AL3" s="142">
        <v>221</v>
      </c>
      <c r="AM3" s="142">
        <v>222</v>
      </c>
      <c r="AN3" s="142">
        <v>231</v>
      </c>
      <c r="AO3" s="142">
        <v>251</v>
      </c>
      <c r="AP3" s="142">
        <v>252</v>
      </c>
      <c r="AQ3" s="142">
        <v>253</v>
      </c>
      <c r="AR3" s="142">
        <v>259</v>
      </c>
      <c r="AS3" s="142">
        <v>261</v>
      </c>
      <c r="AT3" s="142">
        <v>262</v>
      </c>
      <c r="AU3" s="142">
        <v>263</v>
      </c>
      <c r="AV3" s="142">
        <v>269</v>
      </c>
      <c r="AW3" s="142">
        <v>271</v>
      </c>
      <c r="AX3" s="142">
        <v>272</v>
      </c>
      <c r="AY3" s="142">
        <v>281</v>
      </c>
      <c r="AZ3" s="142">
        <v>289</v>
      </c>
      <c r="BA3" s="142">
        <v>291</v>
      </c>
      <c r="BB3" s="142">
        <v>301</v>
      </c>
      <c r="BC3" s="142">
        <v>311</v>
      </c>
      <c r="BD3" s="142">
        <v>321</v>
      </c>
      <c r="BE3" s="143">
        <v>329</v>
      </c>
      <c r="BF3" s="143">
        <v>331</v>
      </c>
      <c r="BG3" s="143">
        <v>332</v>
      </c>
      <c r="BH3" s="143">
        <v>333</v>
      </c>
      <c r="BI3" s="143">
        <v>339</v>
      </c>
      <c r="BJ3" s="143">
        <v>341</v>
      </c>
      <c r="BK3" s="143">
        <v>342</v>
      </c>
      <c r="BL3" s="143">
        <v>351</v>
      </c>
      <c r="BM3" s="143">
        <v>352</v>
      </c>
      <c r="BN3" s="143">
        <v>353</v>
      </c>
      <c r="BO3" s="143">
        <v>354</v>
      </c>
      <c r="BP3" s="143">
        <v>359</v>
      </c>
      <c r="BQ3" s="143">
        <v>391</v>
      </c>
      <c r="BR3" s="143">
        <v>392</v>
      </c>
      <c r="BS3" s="144">
        <v>411</v>
      </c>
      <c r="BT3" s="143">
        <v>412</v>
      </c>
      <c r="BU3" s="143">
        <v>413</v>
      </c>
      <c r="BV3" s="143">
        <v>419</v>
      </c>
      <c r="BW3" s="143">
        <v>461</v>
      </c>
      <c r="BX3" s="143">
        <v>462</v>
      </c>
      <c r="BY3" s="143">
        <v>471</v>
      </c>
      <c r="BZ3" s="143">
        <v>481</v>
      </c>
      <c r="CA3" s="143">
        <v>511</v>
      </c>
      <c r="CB3" s="143">
        <v>531</v>
      </c>
      <c r="CC3" s="143">
        <v>551</v>
      </c>
      <c r="CD3" s="143">
        <v>552</v>
      </c>
      <c r="CE3" s="143">
        <v>553</v>
      </c>
      <c r="CF3" s="143">
        <v>571</v>
      </c>
      <c r="CG3" s="143">
        <v>572</v>
      </c>
      <c r="CH3" s="143">
        <v>573</v>
      </c>
      <c r="CI3" s="143">
        <v>574</v>
      </c>
      <c r="CJ3" s="143">
        <v>575</v>
      </c>
      <c r="CK3" s="143">
        <v>576</v>
      </c>
      <c r="CL3" s="143">
        <v>577</v>
      </c>
      <c r="CM3" s="143">
        <v>578</v>
      </c>
      <c r="CN3" s="143">
        <v>579</v>
      </c>
      <c r="CO3" s="143">
        <v>591</v>
      </c>
      <c r="CP3" s="143">
        <v>592</v>
      </c>
      <c r="CQ3" s="143">
        <v>593</v>
      </c>
      <c r="CR3" s="143">
        <v>594</v>
      </c>
      <c r="CS3" s="143">
        <v>595</v>
      </c>
      <c r="CT3" s="143">
        <v>611</v>
      </c>
      <c r="CU3" s="143">
        <v>631</v>
      </c>
      <c r="CV3" s="143">
        <v>632</v>
      </c>
      <c r="CW3" s="143">
        <v>641</v>
      </c>
      <c r="CX3" s="143">
        <v>642</v>
      </c>
      <c r="CY3" s="143">
        <v>643</v>
      </c>
      <c r="CZ3" s="143">
        <v>644</v>
      </c>
      <c r="DA3" s="143">
        <v>659</v>
      </c>
      <c r="DB3" s="143">
        <v>661</v>
      </c>
      <c r="DC3" s="143">
        <v>662</v>
      </c>
      <c r="DD3" s="143">
        <v>663</v>
      </c>
      <c r="DE3" s="143">
        <v>669</v>
      </c>
      <c r="DF3" s="143">
        <v>671</v>
      </c>
      <c r="DG3" s="143">
        <v>672</v>
      </c>
      <c r="DH3" s="143">
        <v>673</v>
      </c>
      <c r="DI3" s="143">
        <v>674</v>
      </c>
      <c r="DJ3" s="143">
        <v>679</v>
      </c>
      <c r="DK3" s="143">
        <v>681</v>
      </c>
      <c r="DL3" s="143">
        <v>691</v>
      </c>
    </row>
    <row r="4" spans="2:116" s="122" customFormat="1">
      <c r="B4" s="816"/>
      <c r="C4" s="816"/>
      <c r="D4" s="819"/>
      <c r="E4" s="813"/>
      <c r="F4" s="813"/>
      <c r="G4" s="819"/>
      <c r="H4" s="822"/>
      <c r="I4" s="813"/>
      <c r="J4" s="809" t="s">
        <v>181</v>
      </c>
      <c r="K4" s="809" t="s">
        <v>182</v>
      </c>
      <c r="L4" s="809" t="s">
        <v>183</v>
      </c>
      <c r="M4" s="809" t="s">
        <v>184</v>
      </c>
      <c r="N4" s="809" t="s">
        <v>185</v>
      </c>
      <c r="O4" s="809" t="s">
        <v>186</v>
      </c>
      <c r="P4" s="809" t="s">
        <v>187</v>
      </c>
      <c r="Q4" s="809" t="s">
        <v>188</v>
      </c>
      <c r="R4" s="809" t="s">
        <v>189</v>
      </c>
      <c r="S4" s="809" t="s">
        <v>190</v>
      </c>
      <c r="T4" s="809" t="s">
        <v>191</v>
      </c>
      <c r="U4" s="809" t="s">
        <v>192</v>
      </c>
      <c r="V4" s="809" t="s">
        <v>193</v>
      </c>
      <c r="W4" s="809" t="s">
        <v>194</v>
      </c>
      <c r="X4" s="809" t="s">
        <v>195</v>
      </c>
      <c r="Y4" s="809" t="s">
        <v>196</v>
      </c>
      <c r="Z4" s="809" t="s">
        <v>197</v>
      </c>
      <c r="AA4" s="809" t="s">
        <v>198</v>
      </c>
      <c r="AB4" s="809" t="s">
        <v>199</v>
      </c>
      <c r="AC4" s="809" t="s">
        <v>200</v>
      </c>
      <c r="AD4" s="809" t="s">
        <v>201</v>
      </c>
      <c r="AE4" s="809" t="s">
        <v>202</v>
      </c>
      <c r="AF4" s="809" t="s">
        <v>203</v>
      </c>
      <c r="AG4" s="809" t="s">
        <v>204</v>
      </c>
      <c r="AH4" s="809" t="s">
        <v>205</v>
      </c>
      <c r="AI4" s="809" t="s">
        <v>206</v>
      </c>
      <c r="AJ4" s="809" t="s">
        <v>207</v>
      </c>
      <c r="AK4" s="809" t="s">
        <v>208</v>
      </c>
      <c r="AL4" s="809" t="s">
        <v>209</v>
      </c>
      <c r="AM4" s="809" t="s">
        <v>210</v>
      </c>
      <c r="AN4" s="809" t="s">
        <v>211</v>
      </c>
      <c r="AO4" s="809" t="s">
        <v>212</v>
      </c>
      <c r="AP4" s="809" t="s">
        <v>213</v>
      </c>
      <c r="AQ4" s="809" t="s">
        <v>214</v>
      </c>
      <c r="AR4" s="809" t="s">
        <v>215</v>
      </c>
      <c r="AS4" s="809" t="s">
        <v>216</v>
      </c>
      <c r="AT4" s="809" t="s">
        <v>217</v>
      </c>
      <c r="AU4" s="809" t="s">
        <v>218</v>
      </c>
      <c r="AV4" s="809" t="s">
        <v>219</v>
      </c>
      <c r="AW4" s="809" t="s">
        <v>220</v>
      </c>
      <c r="AX4" s="809" t="s">
        <v>221</v>
      </c>
      <c r="AY4" s="809" t="s">
        <v>222</v>
      </c>
      <c r="AZ4" s="809" t="s">
        <v>223</v>
      </c>
      <c r="BA4" s="809" t="s">
        <v>224</v>
      </c>
      <c r="BB4" s="809" t="s">
        <v>225</v>
      </c>
      <c r="BC4" s="809" t="s">
        <v>226</v>
      </c>
      <c r="BD4" s="809" t="s">
        <v>227</v>
      </c>
      <c r="BE4" s="809" t="s">
        <v>228</v>
      </c>
      <c r="BF4" s="809" t="s">
        <v>229</v>
      </c>
      <c r="BG4" s="809" t="s">
        <v>230</v>
      </c>
      <c r="BH4" s="809" t="s">
        <v>231</v>
      </c>
      <c r="BI4" s="809" t="s">
        <v>232</v>
      </c>
      <c r="BJ4" s="809" t="s">
        <v>233</v>
      </c>
      <c r="BK4" s="809" t="s">
        <v>234</v>
      </c>
      <c r="BL4" s="809" t="s">
        <v>235</v>
      </c>
      <c r="BM4" s="809" t="s">
        <v>236</v>
      </c>
      <c r="BN4" s="809" t="s">
        <v>237</v>
      </c>
      <c r="BO4" s="809" t="s">
        <v>238</v>
      </c>
      <c r="BP4" s="809" t="s">
        <v>239</v>
      </c>
      <c r="BQ4" s="809" t="s">
        <v>240</v>
      </c>
      <c r="BR4" s="809" t="s">
        <v>241</v>
      </c>
      <c r="BS4" s="809" t="s">
        <v>242</v>
      </c>
      <c r="BT4" s="809" t="s">
        <v>243</v>
      </c>
      <c r="BU4" s="809" t="s">
        <v>244</v>
      </c>
      <c r="BV4" s="809" t="s">
        <v>245</v>
      </c>
      <c r="BW4" s="809" t="s">
        <v>246</v>
      </c>
      <c r="BX4" s="809" t="s">
        <v>247</v>
      </c>
      <c r="BY4" s="809" t="s">
        <v>248</v>
      </c>
      <c r="BZ4" s="809" t="s">
        <v>249</v>
      </c>
      <c r="CA4" s="809" t="s">
        <v>250</v>
      </c>
      <c r="CB4" s="809" t="s">
        <v>251</v>
      </c>
      <c r="CC4" s="809" t="s">
        <v>252</v>
      </c>
      <c r="CD4" s="809" t="s">
        <v>253</v>
      </c>
      <c r="CE4" s="809" t="s">
        <v>254</v>
      </c>
      <c r="CF4" s="809" t="s">
        <v>255</v>
      </c>
      <c r="CG4" s="809" t="s">
        <v>256</v>
      </c>
      <c r="CH4" s="809" t="s">
        <v>257</v>
      </c>
      <c r="CI4" s="809" t="s">
        <v>258</v>
      </c>
      <c r="CJ4" s="809" t="s">
        <v>259</v>
      </c>
      <c r="CK4" s="809" t="s">
        <v>260</v>
      </c>
      <c r="CL4" s="809" t="s">
        <v>261</v>
      </c>
      <c r="CM4" s="809" t="s">
        <v>262</v>
      </c>
      <c r="CN4" s="809" t="s">
        <v>263</v>
      </c>
      <c r="CO4" s="809" t="s">
        <v>264</v>
      </c>
      <c r="CP4" s="809" t="s">
        <v>265</v>
      </c>
      <c r="CQ4" s="809" t="s">
        <v>266</v>
      </c>
      <c r="CR4" s="809" t="s">
        <v>267</v>
      </c>
      <c r="CS4" s="809" t="s">
        <v>268</v>
      </c>
      <c r="CT4" s="809" t="s">
        <v>269</v>
      </c>
      <c r="CU4" s="809" t="s">
        <v>270</v>
      </c>
      <c r="CV4" s="809" t="s">
        <v>271</v>
      </c>
      <c r="CW4" s="809" t="s">
        <v>272</v>
      </c>
      <c r="CX4" s="809" t="s">
        <v>273</v>
      </c>
      <c r="CY4" s="809" t="s">
        <v>274</v>
      </c>
      <c r="CZ4" s="809" t="s">
        <v>275</v>
      </c>
      <c r="DA4" s="809" t="s">
        <v>310</v>
      </c>
      <c r="DB4" s="809" t="s">
        <v>276</v>
      </c>
      <c r="DC4" s="809" t="s">
        <v>277</v>
      </c>
      <c r="DD4" s="809" t="s">
        <v>278</v>
      </c>
      <c r="DE4" s="809" t="s">
        <v>279</v>
      </c>
      <c r="DF4" s="809" t="s">
        <v>280</v>
      </c>
      <c r="DG4" s="809" t="s">
        <v>281</v>
      </c>
      <c r="DH4" s="809" t="s">
        <v>282</v>
      </c>
      <c r="DI4" s="809" t="s">
        <v>283</v>
      </c>
      <c r="DJ4" s="809" t="s">
        <v>284</v>
      </c>
      <c r="DK4" s="809" t="s">
        <v>285</v>
      </c>
      <c r="DL4" s="809" t="s">
        <v>286</v>
      </c>
    </row>
    <row r="5" spans="2:116" s="122" customFormat="1">
      <c r="B5" s="816"/>
      <c r="C5" s="816"/>
      <c r="D5" s="145">
        <v>2015</v>
      </c>
      <c r="E5" s="145">
        <v>2015</v>
      </c>
      <c r="F5" s="145">
        <v>2015</v>
      </c>
      <c r="G5" s="145">
        <v>2015</v>
      </c>
      <c r="H5" s="145">
        <v>2015</v>
      </c>
      <c r="I5" s="145">
        <v>2015</v>
      </c>
      <c r="J5" s="810"/>
      <c r="K5" s="810"/>
      <c r="L5" s="810"/>
      <c r="M5" s="810"/>
      <c r="N5" s="810"/>
      <c r="O5" s="810"/>
      <c r="P5" s="810"/>
      <c r="Q5" s="810"/>
      <c r="R5" s="810"/>
      <c r="S5" s="810"/>
      <c r="T5" s="810"/>
      <c r="U5" s="810"/>
      <c r="V5" s="810"/>
      <c r="W5" s="810"/>
      <c r="X5" s="810"/>
      <c r="Y5" s="810"/>
      <c r="Z5" s="810"/>
      <c r="AA5" s="810"/>
      <c r="AB5" s="810"/>
      <c r="AC5" s="810"/>
      <c r="AD5" s="810"/>
      <c r="AE5" s="810"/>
      <c r="AF5" s="810"/>
      <c r="AG5" s="810"/>
      <c r="AH5" s="810"/>
      <c r="AI5" s="810"/>
      <c r="AJ5" s="810"/>
      <c r="AK5" s="810"/>
      <c r="AL5" s="810"/>
      <c r="AM5" s="810"/>
      <c r="AN5" s="810"/>
      <c r="AO5" s="810"/>
      <c r="AP5" s="810"/>
      <c r="AQ5" s="810"/>
      <c r="AR5" s="810"/>
      <c r="AS5" s="810"/>
      <c r="AT5" s="810"/>
      <c r="AU5" s="810"/>
      <c r="AV5" s="810"/>
      <c r="AW5" s="810"/>
      <c r="AX5" s="810"/>
      <c r="AY5" s="810"/>
      <c r="AZ5" s="810"/>
      <c r="BA5" s="810"/>
      <c r="BB5" s="810"/>
      <c r="BC5" s="810"/>
      <c r="BD5" s="810"/>
      <c r="BE5" s="810"/>
      <c r="BF5" s="810"/>
      <c r="BG5" s="810"/>
      <c r="BH5" s="810"/>
      <c r="BI5" s="810"/>
      <c r="BJ5" s="810"/>
      <c r="BK5" s="810"/>
      <c r="BL5" s="810"/>
      <c r="BM5" s="810"/>
      <c r="BN5" s="810"/>
      <c r="BO5" s="810"/>
      <c r="BP5" s="810"/>
      <c r="BQ5" s="810"/>
      <c r="BR5" s="810"/>
      <c r="BS5" s="810"/>
      <c r="BT5" s="810"/>
      <c r="BU5" s="810"/>
      <c r="BV5" s="810"/>
      <c r="BW5" s="810"/>
      <c r="BX5" s="810"/>
      <c r="BY5" s="810"/>
      <c r="BZ5" s="810"/>
      <c r="CA5" s="810"/>
      <c r="CB5" s="810"/>
      <c r="CC5" s="810"/>
      <c r="CD5" s="810"/>
      <c r="CE5" s="810"/>
      <c r="CF5" s="810"/>
      <c r="CG5" s="810"/>
      <c r="CH5" s="810"/>
      <c r="CI5" s="810"/>
      <c r="CJ5" s="810"/>
      <c r="CK5" s="810"/>
      <c r="CL5" s="810"/>
      <c r="CM5" s="810"/>
      <c r="CN5" s="810"/>
      <c r="CO5" s="810"/>
      <c r="CP5" s="810"/>
      <c r="CQ5" s="810"/>
      <c r="CR5" s="810"/>
      <c r="CS5" s="810"/>
      <c r="CT5" s="810"/>
      <c r="CU5" s="810"/>
      <c r="CV5" s="810"/>
      <c r="CW5" s="810"/>
      <c r="CX5" s="810"/>
      <c r="CY5" s="810"/>
      <c r="CZ5" s="810"/>
      <c r="DA5" s="810"/>
      <c r="DB5" s="810"/>
      <c r="DC5" s="810"/>
      <c r="DD5" s="810"/>
      <c r="DE5" s="810"/>
      <c r="DF5" s="810"/>
      <c r="DG5" s="810"/>
      <c r="DH5" s="810"/>
      <c r="DI5" s="810"/>
      <c r="DJ5" s="810"/>
      <c r="DK5" s="810"/>
      <c r="DL5" s="810"/>
    </row>
    <row r="6" spans="2:116">
      <c r="B6" s="146">
        <v>11</v>
      </c>
      <c r="C6" s="147" t="s">
        <v>181</v>
      </c>
      <c r="D6" s="2">
        <v>0.20784579383421919</v>
      </c>
      <c r="E6" s="2">
        <v>7.8302878988909391E-2</v>
      </c>
      <c r="F6" s="2">
        <v>0.30183309492171656</v>
      </c>
      <c r="G6" s="2">
        <v>9.3013907178468528E-3</v>
      </c>
      <c r="H6" s="2">
        <v>0.38403725706358027</v>
      </c>
      <c r="I6" s="2">
        <v>4.856752085385678E-2</v>
      </c>
      <c r="J6" s="2">
        <v>1.0069331757598885</v>
      </c>
      <c r="K6" s="2">
        <v>1.7187912858142838E-2</v>
      </c>
      <c r="L6" s="2">
        <v>1.1556899331441109E-3</v>
      </c>
      <c r="M6" s="2">
        <v>8.0410771933407438E-4</v>
      </c>
      <c r="N6" s="2">
        <v>2.3922932341208006E-4</v>
      </c>
      <c r="O6" s="2">
        <v>4.1344849161971375E-6</v>
      </c>
      <c r="P6" s="2">
        <v>4.6482306434202038E-6</v>
      </c>
      <c r="Q6" s="2">
        <v>1.3477464065072825E-2</v>
      </c>
      <c r="R6" s="2">
        <v>7.8412662800314333E-3</v>
      </c>
      <c r="S6" s="2">
        <v>3.7202242826052584E-2</v>
      </c>
      <c r="T6" s="2">
        <v>0</v>
      </c>
      <c r="U6" s="2">
        <v>2.0286249520811294E-3</v>
      </c>
      <c r="V6" s="2">
        <v>7.0059694695629273E-4</v>
      </c>
      <c r="W6" s="2">
        <v>2.9001847194211701E-5</v>
      </c>
      <c r="X6" s="2">
        <v>5.5928073000518781E-6</v>
      </c>
      <c r="Y6" s="2">
        <v>1.2163258503732302E-5</v>
      </c>
      <c r="Z6" s="2">
        <v>6.3346346952013055E-6</v>
      </c>
      <c r="AA6" s="2">
        <v>3.5514371579725675E-6</v>
      </c>
      <c r="AB6" s="2">
        <v>4.6311517764281593E-6</v>
      </c>
      <c r="AC6" s="2">
        <v>6.084293622694713E-6</v>
      </c>
      <c r="AD6" s="2">
        <v>5.3812930003614953E-7</v>
      </c>
      <c r="AE6" s="2">
        <v>7.3613761900561591E-5</v>
      </c>
      <c r="AF6" s="2">
        <v>2.5850803258347138E-6</v>
      </c>
      <c r="AG6" s="2">
        <v>3.479222481272501E-4</v>
      </c>
      <c r="AH6" s="2">
        <v>1.4119684677581994E-3</v>
      </c>
      <c r="AI6" s="2">
        <v>1.1206600959332587E-4</v>
      </c>
      <c r="AJ6" s="2">
        <v>3.2764902400766126E-7</v>
      </c>
      <c r="AK6" s="2">
        <v>3.4118458965245571E-6</v>
      </c>
      <c r="AL6" s="2">
        <v>2.2334241854612768E-6</v>
      </c>
      <c r="AM6" s="2">
        <v>2.191990521104234E-3</v>
      </c>
      <c r="AN6" s="2">
        <v>1.1961562934042969E-4</v>
      </c>
      <c r="AO6" s="2">
        <v>3.2112868425743624E-6</v>
      </c>
      <c r="AP6" s="2">
        <v>3.041569210417753E-6</v>
      </c>
      <c r="AQ6" s="2">
        <v>3.828179505950751E-6</v>
      </c>
      <c r="AR6" s="2">
        <v>2.4868808961939269E-4</v>
      </c>
      <c r="AS6" s="2">
        <v>1.825169582252255E-6</v>
      </c>
      <c r="AT6" s="2">
        <v>5.8371949466311881E-7</v>
      </c>
      <c r="AU6" s="2">
        <v>3.1724327717973124E-6</v>
      </c>
      <c r="AV6" s="2">
        <v>2.4328925247981786E-6</v>
      </c>
      <c r="AW6" s="2">
        <v>1.6253792974677162E-6</v>
      </c>
      <c r="AX6" s="2">
        <v>3.0967324754076483E-6</v>
      </c>
      <c r="AY6" s="2">
        <v>3.3078562455259161E-6</v>
      </c>
      <c r="AZ6" s="2">
        <v>2.3617183476589619E-6</v>
      </c>
      <c r="BA6" s="2">
        <v>5.0745558038871395E-6</v>
      </c>
      <c r="BB6" s="2">
        <v>4.3080791136761799E-6</v>
      </c>
      <c r="BC6" s="2">
        <v>3.7278279385909982E-6</v>
      </c>
      <c r="BD6" s="2">
        <v>3.6511417390895551E-6</v>
      </c>
      <c r="BE6" s="2">
        <v>2.3523798707774413E-6</v>
      </c>
      <c r="BF6" s="2">
        <v>4.0001193788723404E-6</v>
      </c>
      <c r="BG6" s="2">
        <v>3.5023036013517657E-6</v>
      </c>
      <c r="BH6" s="2">
        <v>2.6290025372306351E-6</v>
      </c>
      <c r="BI6" s="2">
        <v>2.4526971703397144E-6</v>
      </c>
      <c r="BJ6" s="2">
        <v>3.4478571340385241E-6</v>
      </c>
      <c r="BK6" s="2">
        <v>2.2473604396715913E-6</v>
      </c>
      <c r="BL6" s="2">
        <v>3.0007121528884075E-6</v>
      </c>
      <c r="BM6" s="2">
        <v>2.794185445861374E-6</v>
      </c>
      <c r="BN6" s="2">
        <v>3.6279886006436188E-6</v>
      </c>
      <c r="BO6" s="2">
        <v>3.2843291873470918E-6</v>
      </c>
      <c r="BP6" s="2">
        <v>3.0110796713742021E-6</v>
      </c>
      <c r="BQ6" s="2">
        <v>3.4067837570161432E-4</v>
      </c>
      <c r="BR6" s="2">
        <v>2.4788164920136745E-6</v>
      </c>
      <c r="BS6" s="2">
        <v>1.4188084299682587E-4</v>
      </c>
      <c r="BT6" s="2">
        <v>6.254422955577248E-6</v>
      </c>
      <c r="BU6" s="2">
        <v>5.0836476777356952E-4</v>
      </c>
      <c r="BV6" s="2">
        <v>3.5316966895244776E-4</v>
      </c>
      <c r="BW6" s="2">
        <v>2.901053388940943E-6</v>
      </c>
      <c r="BX6" s="2">
        <v>2.6390439193276703E-6</v>
      </c>
      <c r="BY6" s="2">
        <v>6.5820997810169525E-6</v>
      </c>
      <c r="BZ6" s="2">
        <v>4.9121448066567928E-6</v>
      </c>
      <c r="CA6" s="2">
        <v>3.2334206880632748E-5</v>
      </c>
      <c r="CB6" s="2">
        <v>2.4186866120226903E-6</v>
      </c>
      <c r="CC6" s="2">
        <v>2.871497365104183E-6</v>
      </c>
      <c r="CD6" s="2">
        <v>1.8952300543087287E-6</v>
      </c>
      <c r="CE6" s="2">
        <v>1.4189074705528703E-6</v>
      </c>
      <c r="CF6" s="2">
        <v>4.5067360807796633E-6</v>
      </c>
      <c r="CG6" s="2">
        <v>2.2001423756720486E-6</v>
      </c>
      <c r="CH6" s="2">
        <v>5.7501843252943408E-6</v>
      </c>
      <c r="CI6" s="2">
        <v>3.4901243564709911E-6</v>
      </c>
      <c r="CJ6" s="2">
        <v>2.0941435593161099E-6</v>
      </c>
      <c r="CK6" s="2">
        <v>1.8043336135324605E-6</v>
      </c>
      <c r="CL6" s="2">
        <v>3.2186361368515864E-6</v>
      </c>
      <c r="CM6" s="2">
        <v>2.6859834225266978E-6</v>
      </c>
      <c r="CN6" s="2">
        <v>1.232190551246736E-6</v>
      </c>
      <c r="CO6" s="2">
        <v>4.2528983465731958E-6</v>
      </c>
      <c r="CP6" s="2">
        <v>7.8962592415758824E-6</v>
      </c>
      <c r="CQ6" s="2">
        <v>5.4855277900813436E-6</v>
      </c>
      <c r="CR6" s="2">
        <v>5.1989561570291928E-6</v>
      </c>
      <c r="CS6" s="2">
        <v>2.0517326709698077E-5</v>
      </c>
      <c r="CT6" s="2">
        <v>5.7322481200110834E-6</v>
      </c>
      <c r="CU6" s="2">
        <v>4.7754523905057302E-4</v>
      </c>
      <c r="CV6" s="2">
        <v>1.809326932512737E-5</v>
      </c>
      <c r="CW6" s="2">
        <v>2.8661947571869648E-4</v>
      </c>
      <c r="CX6" s="2">
        <v>7.855384625031257E-6</v>
      </c>
      <c r="CY6" s="2">
        <v>8.026874082195961E-4</v>
      </c>
      <c r="CZ6" s="2">
        <v>1.1462375720741979E-3</v>
      </c>
      <c r="DA6" s="2">
        <v>4.2720304603456941E-4</v>
      </c>
      <c r="DB6" s="2">
        <v>1.9371255168925816E-5</v>
      </c>
      <c r="DC6" s="2">
        <v>7.9893883275846567E-6</v>
      </c>
      <c r="DD6" s="2">
        <v>7.4141342274860093E-6</v>
      </c>
      <c r="DE6" s="2">
        <v>3.9772068858316958E-6</v>
      </c>
      <c r="DF6" s="2">
        <v>2.5059086264024939E-3</v>
      </c>
      <c r="DG6" s="2">
        <v>5.3532826626198661E-3</v>
      </c>
      <c r="DH6" s="2">
        <v>2.2566610709438499E-5</v>
      </c>
      <c r="DI6" s="2">
        <v>4.8485297472483012E-4</v>
      </c>
      <c r="DJ6" s="2">
        <v>1.480368585480859E-3</v>
      </c>
      <c r="DK6" s="2">
        <v>1.464891142016609E-5</v>
      </c>
      <c r="DL6" s="2">
        <v>7.5127512428774307E-6</v>
      </c>
    </row>
    <row r="7" spans="2:116">
      <c r="B7" s="146">
        <v>12</v>
      </c>
      <c r="C7" s="147" t="s">
        <v>182</v>
      </c>
      <c r="D7" s="2">
        <v>0.13915363743023856</v>
      </c>
      <c r="E7" s="2">
        <v>7.1027637497492774E-2</v>
      </c>
      <c r="F7" s="2">
        <v>6.4739981311727923E-2</v>
      </c>
      <c r="G7" s="2">
        <v>7.8831062867913432E-4</v>
      </c>
      <c r="H7" s="2">
        <v>4.4997139384943471E-2</v>
      </c>
      <c r="I7" s="2">
        <v>2.1139401600510074E-2</v>
      </c>
      <c r="J7" s="2">
        <v>7.4467540775449595E-4</v>
      </c>
      <c r="K7" s="2">
        <v>1.0076820785215159</v>
      </c>
      <c r="L7" s="2">
        <v>9.6710966650871797E-4</v>
      </c>
      <c r="M7" s="2">
        <v>4.7615363798419175E-5</v>
      </c>
      <c r="N7" s="2">
        <v>1.7410241246722727E-5</v>
      </c>
      <c r="O7" s="2">
        <v>9.1546363981547786E-8</v>
      </c>
      <c r="P7" s="2">
        <v>3.2279471448899926E-7</v>
      </c>
      <c r="Q7" s="2">
        <v>1.006225100469329E-2</v>
      </c>
      <c r="R7" s="2">
        <v>1.9028453042769649E-4</v>
      </c>
      <c r="S7" s="2">
        <v>3.1887043530324258E-4</v>
      </c>
      <c r="T7" s="2">
        <v>0</v>
      </c>
      <c r="U7" s="2">
        <v>1.9393699750040009E-4</v>
      </c>
      <c r="V7" s="2">
        <v>1.6668726563991845E-4</v>
      </c>
      <c r="W7" s="2">
        <v>2.8883096411109504E-6</v>
      </c>
      <c r="X7" s="2">
        <v>4.4053515196288772E-7</v>
      </c>
      <c r="Y7" s="2">
        <v>6.3220406145761128E-6</v>
      </c>
      <c r="Z7" s="2">
        <v>6.0918086401263717E-7</v>
      </c>
      <c r="AA7" s="2">
        <v>2.9178468737086458E-7</v>
      </c>
      <c r="AB7" s="2">
        <v>9.0364827580675881E-5</v>
      </c>
      <c r="AC7" s="2">
        <v>1.4836103843942534E-6</v>
      </c>
      <c r="AD7" s="2">
        <v>3.0743607978807455E-8</v>
      </c>
      <c r="AE7" s="2">
        <v>1.4505550445691158E-5</v>
      </c>
      <c r="AF7" s="2">
        <v>4.1982554106304921E-7</v>
      </c>
      <c r="AG7" s="2">
        <v>5.6719471654098824E-7</v>
      </c>
      <c r="AH7" s="2">
        <v>3.1077276782250196E-5</v>
      </c>
      <c r="AI7" s="2">
        <v>2.3620608730375281E-5</v>
      </c>
      <c r="AJ7" s="2">
        <v>1.3441274748067531E-8</v>
      </c>
      <c r="AK7" s="2">
        <v>2.1624354969899532E-7</v>
      </c>
      <c r="AL7" s="2">
        <v>1.0682734716513342E-7</v>
      </c>
      <c r="AM7" s="2">
        <v>1.9780833655104156E-6</v>
      </c>
      <c r="AN7" s="2">
        <v>1.6651253369160035E-3</v>
      </c>
      <c r="AO7" s="2">
        <v>3.4563780077233817E-7</v>
      </c>
      <c r="AP7" s="2">
        <v>1.0589040637488652E-7</v>
      </c>
      <c r="AQ7" s="2">
        <v>1.3966222414182594E-6</v>
      </c>
      <c r="AR7" s="2">
        <v>3.527845567915866E-6</v>
      </c>
      <c r="AS7" s="2">
        <v>1.6625390604153168E-8</v>
      </c>
      <c r="AT7" s="2">
        <v>2.459302992344998E-8</v>
      </c>
      <c r="AU7" s="2">
        <v>1.7082412054662406E-7</v>
      </c>
      <c r="AV7" s="2">
        <v>2.548384799719416E-8</v>
      </c>
      <c r="AW7" s="2">
        <v>3.4347040851161018E-8</v>
      </c>
      <c r="AX7" s="2">
        <v>4.2696191587493984E-8</v>
      </c>
      <c r="AY7" s="2">
        <v>1.3224242873871548E-7</v>
      </c>
      <c r="AZ7" s="2">
        <v>7.4669243363521183E-8</v>
      </c>
      <c r="BA7" s="2">
        <v>1.1985650992885713E-7</v>
      </c>
      <c r="BB7" s="2">
        <v>1.1774873124660997E-7</v>
      </c>
      <c r="BC7" s="2">
        <v>2.2454070152007103E-7</v>
      </c>
      <c r="BD7" s="2">
        <v>1.449993382531156E-7</v>
      </c>
      <c r="BE7" s="2">
        <v>1.417504816525296E-7</v>
      </c>
      <c r="BF7" s="2">
        <v>1.3346862272211835E-7</v>
      </c>
      <c r="BG7" s="2">
        <v>1.9951660520555038E-7</v>
      </c>
      <c r="BH7" s="2">
        <v>1.2359239658498996E-7</v>
      </c>
      <c r="BI7" s="2">
        <v>9.0259824964641287E-8</v>
      </c>
      <c r="BJ7" s="2">
        <v>1.7372071392649662E-7</v>
      </c>
      <c r="BK7" s="2">
        <v>8.9508111946139391E-8</v>
      </c>
      <c r="BL7" s="2">
        <v>8.7797316924390121E-8</v>
      </c>
      <c r="BM7" s="2">
        <v>6.0395085686172454E-8</v>
      </c>
      <c r="BN7" s="2">
        <v>8.4934699626577647E-8</v>
      </c>
      <c r="BO7" s="2">
        <v>1.5030348462919754E-7</v>
      </c>
      <c r="BP7" s="2">
        <v>5.148331580391712E-8</v>
      </c>
      <c r="BQ7" s="2">
        <v>3.4594645460740325E-5</v>
      </c>
      <c r="BR7" s="2">
        <v>5.1388095363165658E-8</v>
      </c>
      <c r="BS7" s="2">
        <v>2.4128166517743488E-7</v>
      </c>
      <c r="BT7" s="2">
        <v>1.5262300525892619E-7</v>
      </c>
      <c r="BU7" s="2">
        <v>4.6911888216547141E-7</v>
      </c>
      <c r="BV7" s="2">
        <v>3.6121304213292029E-7</v>
      </c>
      <c r="BW7" s="2">
        <v>8.9827797090693095E-8</v>
      </c>
      <c r="BX7" s="2">
        <v>2.805559303904577E-7</v>
      </c>
      <c r="BY7" s="2">
        <v>1.0471934924168389E-7</v>
      </c>
      <c r="BZ7" s="2">
        <v>1.2139072293297945E-7</v>
      </c>
      <c r="CA7" s="2">
        <v>1.3643003840199569E-7</v>
      </c>
      <c r="CB7" s="2">
        <v>7.3949317232209405E-8</v>
      </c>
      <c r="CC7" s="2">
        <v>8.4912999618284034E-8</v>
      </c>
      <c r="CD7" s="2">
        <v>4.9379651653784393E-8</v>
      </c>
      <c r="CE7" s="2">
        <v>2.1469144461156098E-8</v>
      </c>
      <c r="CF7" s="2">
        <v>3.8097712432473153E-7</v>
      </c>
      <c r="CG7" s="2">
        <v>6.0327462936544626E-8</v>
      </c>
      <c r="CH7" s="2">
        <v>6.7876442614640426E-8</v>
      </c>
      <c r="CI7" s="2">
        <v>1.696804638954227E-7</v>
      </c>
      <c r="CJ7" s="2">
        <v>6.6325656619737139E-8</v>
      </c>
      <c r="CK7" s="2">
        <v>6.6973318252638074E-8</v>
      </c>
      <c r="CL7" s="2">
        <v>8.1135487732663672E-8</v>
      </c>
      <c r="CM7" s="2">
        <v>1.3816473538898438E-7</v>
      </c>
      <c r="CN7" s="2">
        <v>9.0286066620371768E-8</v>
      </c>
      <c r="CO7" s="2">
        <v>5.4308292875470069E-7</v>
      </c>
      <c r="CP7" s="2">
        <v>1.9588209580327094E-7</v>
      </c>
      <c r="CQ7" s="2">
        <v>3.1145055849585733E-7</v>
      </c>
      <c r="CR7" s="2">
        <v>4.5183466050249362E-7</v>
      </c>
      <c r="CS7" s="2">
        <v>4.6478332863564376E-7</v>
      </c>
      <c r="CT7" s="2">
        <v>5.8424277238645369E-7</v>
      </c>
      <c r="CU7" s="2">
        <v>5.1916781773917076E-5</v>
      </c>
      <c r="CV7" s="2">
        <v>2.3175942226458447E-4</v>
      </c>
      <c r="CW7" s="2">
        <v>2.7375470621193977E-5</v>
      </c>
      <c r="CX7" s="2">
        <v>2.7309966327592831E-7</v>
      </c>
      <c r="CY7" s="2">
        <v>9.8988436870632004E-5</v>
      </c>
      <c r="CZ7" s="2">
        <v>1.6936804444817657E-4</v>
      </c>
      <c r="DA7" s="2">
        <v>2.9105801611604463E-6</v>
      </c>
      <c r="DB7" s="2">
        <v>2.048747438987139E-7</v>
      </c>
      <c r="DC7" s="2">
        <v>2.5805156451032504E-7</v>
      </c>
      <c r="DD7" s="2">
        <v>8.7924511146686639E-8</v>
      </c>
      <c r="DE7" s="2">
        <v>1.6234223539659011E-7</v>
      </c>
      <c r="DF7" s="2">
        <v>3.4909358424805762E-4</v>
      </c>
      <c r="DG7" s="2">
        <v>1.12552270490616E-3</v>
      </c>
      <c r="DH7" s="2">
        <v>3.7138424962187474E-7</v>
      </c>
      <c r="DI7" s="2">
        <v>1.8156570581577659E-6</v>
      </c>
      <c r="DJ7" s="2">
        <v>5.0873450174001625E-5</v>
      </c>
      <c r="DK7" s="2">
        <v>1.0345137833811404E-6</v>
      </c>
      <c r="DL7" s="2">
        <v>3.173607156044988E-7</v>
      </c>
    </row>
    <row r="8" spans="2:116">
      <c r="B8" s="146">
        <v>13</v>
      </c>
      <c r="C8" s="147" t="s">
        <v>183</v>
      </c>
      <c r="D8" s="2">
        <v>0.92395582372349983</v>
      </c>
      <c r="E8" s="2">
        <v>0.44415480376848182</v>
      </c>
      <c r="F8" s="2">
        <v>0.10970086367923317</v>
      </c>
      <c r="G8" s="2">
        <v>1.5984411586738069E-3</v>
      </c>
      <c r="H8" s="2">
        <v>9.9255679879044531E-2</v>
      </c>
      <c r="I8" s="2">
        <v>9.2403540222461167E-2</v>
      </c>
      <c r="J8" s="2">
        <v>4.443334713594059E-2</v>
      </c>
      <c r="K8" s="2">
        <v>3.3756479739844067E-2</v>
      </c>
      <c r="L8" s="2">
        <v>1.0000828089596059</v>
      </c>
      <c r="M8" s="2">
        <v>5.6435756364634313E-5</v>
      </c>
      <c r="N8" s="2">
        <v>1.1157338171792595E-5</v>
      </c>
      <c r="O8" s="2">
        <v>2.3285099202571941E-7</v>
      </c>
      <c r="P8" s="2">
        <v>3.730305530783795E-7</v>
      </c>
      <c r="Q8" s="2">
        <v>9.239630976966448E-4</v>
      </c>
      <c r="R8" s="2">
        <v>3.520984633395821E-4</v>
      </c>
      <c r="S8" s="2">
        <v>1.6512118618660461E-3</v>
      </c>
      <c r="T8" s="2">
        <v>0</v>
      </c>
      <c r="U8" s="2">
        <v>9.5837902163004794E-5</v>
      </c>
      <c r="V8" s="2">
        <v>3.6393821472418011E-5</v>
      </c>
      <c r="W8" s="2">
        <v>1.56840750345522E-6</v>
      </c>
      <c r="X8" s="2">
        <v>3.5721770523854052E-7</v>
      </c>
      <c r="Y8" s="2">
        <v>7.824122145302573E-7</v>
      </c>
      <c r="Z8" s="2">
        <v>3.4775714500898845E-7</v>
      </c>
      <c r="AA8" s="2">
        <v>2.1481059358885522E-7</v>
      </c>
      <c r="AB8" s="2">
        <v>3.2141042725738781E-6</v>
      </c>
      <c r="AC8" s="2">
        <v>3.479833479842915E-7</v>
      </c>
      <c r="AD8" s="2">
        <v>8.4256216687742379E-8</v>
      </c>
      <c r="AE8" s="2">
        <v>3.7804415708266327E-6</v>
      </c>
      <c r="AF8" s="2">
        <v>1.9873004632436043E-7</v>
      </c>
      <c r="AG8" s="2">
        <v>1.5443692966805999E-5</v>
      </c>
      <c r="AH8" s="2">
        <v>6.3309178719415663E-5</v>
      </c>
      <c r="AI8" s="2">
        <v>5.8057358350484543E-6</v>
      </c>
      <c r="AJ8" s="2">
        <v>1.9439997979156892E-8</v>
      </c>
      <c r="AK8" s="2">
        <v>1.8097068013975664E-7</v>
      </c>
      <c r="AL8" s="2">
        <v>1.6173307111067709E-7</v>
      </c>
      <c r="AM8" s="2">
        <v>9.6786993459956503E-5</v>
      </c>
      <c r="AN8" s="2">
        <v>5.985448731518787E-5</v>
      </c>
      <c r="AO8" s="2">
        <v>1.9680672606229608E-7</v>
      </c>
      <c r="AP8" s="2">
        <v>2.4813353872199718E-7</v>
      </c>
      <c r="AQ8" s="2">
        <v>5.7796324753591658E-7</v>
      </c>
      <c r="AR8" s="2">
        <v>1.1134944375140043E-5</v>
      </c>
      <c r="AS8" s="2">
        <v>1.1356318305310209E-7</v>
      </c>
      <c r="AT8" s="2">
        <v>4.3147305444434227E-8</v>
      </c>
      <c r="AU8" s="2">
        <v>3.8506148727328134E-7</v>
      </c>
      <c r="AV8" s="2">
        <v>1.2275083911112814E-7</v>
      </c>
      <c r="AW8" s="2">
        <v>9.3610122206837195E-8</v>
      </c>
      <c r="AX8" s="2">
        <v>1.5543132602485902E-7</v>
      </c>
      <c r="AY8" s="2">
        <v>4.4629158511448808E-7</v>
      </c>
      <c r="AZ8" s="2">
        <v>1.9864587306208268E-7</v>
      </c>
      <c r="BA8" s="2">
        <v>5.2512400816140934E-7</v>
      </c>
      <c r="BB8" s="2">
        <v>3.3700812768614323E-7</v>
      </c>
      <c r="BC8" s="2">
        <v>2.890890084156054E-7</v>
      </c>
      <c r="BD8" s="2">
        <v>3.4401357673417901E-7</v>
      </c>
      <c r="BE8" s="2">
        <v>4.6692928283871821E-7</v>
      </c>
      <c r="BF8" s="2">
        <v>4.4999342705134238E-7</v>
      </c>
      <c r="BG8" s="2">
        <v>7.5192439117656594E-7</v>
      </c>
      <c r="BH8" s="2">
        <v>3.3516613194677261E-7</v>
      </c>
      <c r="BI8" s="2">
        <v>1.6238498787251979E-7</v>
      </c>
      <c r="BJ8" s="2">
        <v>5.2864777712456858E-7</v>
      </c>
      <c r="BK8" s="2">
        <v>2.175618584352786E-7</v>
      </c>
      <c r="BL8" s="2">
        <v>1.8706803207014243E-7</v>
      </c>
      <c r="BM8" s="2">
        <v>1.5868290754581625E-7</v>
      </c>
      <c r="BN8" s="2">
        <v>2.4617152447189646E-7</v>
      </c>
      <c r="BO8" s="2">
        <v>7.3881414768757528E-7</v>
      </c>
      <c r="BP8" s="2">
        <v>1.703613447259916E-7</v>
      </c>
      <c r="BQ8" s="2">
        <v>1.6558128613555139E-5</v>
      </c>
      <c r="BR8" s="2">
        <v>1.4886696106880096E-7</v>
      </c>
      <c r="BS8" s="2">
        <v>6.3476687796609285E-6</v>
      </c>
      <c r="BT8" s="2">
        <v>3.3712672256426748E-7</v>
      </c>
      <c r="BU8" s="2">
        <v>2.2504062798103675E-5</v>
      </c>
      <c r="BV8" s="2">
        <v>1.5656824043498721E-5</v>
      </c>
      <c r="BW8" s="2">
        <v>3.8598016652527614E-7</v>
      </c>
      <c r="BX8" s="2">
        <v>2.2746892617524435E-7</v>
      </c>
      <c r="BY8" s="2">
        <v>3.6832745429135005E-7</v>
      </c>
      <c r="BZ8" s="2">
        <v>2.9720411443473975E-7</v>
      </c>
      <c r="CA8" s="2">
        <v>1.5337551969376139E-6</v>
      </c>
      <c r="CB8" s="2">
        <v>2.1793689682009139E-7</v>
      </c>
      <c r="CC8" s="2">
        <v>1.7102029085499352E-7</v>
      </c>
      <c r="CD8" s="2">
        <v>1.1506554044197403E-7</v>
      </c>
      <c r="CE8" s="2">
        <v>7.0481821211996009E-8</v>
      </c>
      <c r="CF8" s="2">
        <v>1.8232691858299192E-6</v>
      </c>
      <c r="CG8" s="2">
        <v>1.7578858506908733E-7</v>
      </c>
      <c r="CH8" s="2">
        <v>3.4614550476554018E-7</v>
      </c>
      <c r="CI8" s="2">
        <v>2.1142440470076951E-7</v>
      </c>
      <c r="CJ8" s="2">
        <v>1.4781237827258666E-7</v>
      </c>
      <c r="CK8" s="2">
        <v>2.2722362961942463E-7</v>
      </c>
      <c r="CL8" s="2">
        <v>2.4460490838426668E-7</v>
      </c>
      <c r="CM8" s="2">
        <v>2.1250745067279756E-7</v>
      </c>
      <c r="CN8" s="2">
        <v>1.4488752870922386E-7</v>
      </c>
      <c r="CO8" s="2">
        <v>1.5942899905077857E-6</v>
      </c>
      <c r="CP8" s="2">
        <v>7.8741697453357746E-6</v>
      </c>
      <c r="CQ8" s="2">
        <v>1.1104334968928339E-6</v>
      </c>
      <c r="CR8" s="2">
        <v>2.3782568012760176E-6</v>
      </c>
      <c r="CS8" s="2">
        <v>1.9490704054653094E-5</v>
      </c>
      <c r="CT8" s="2">
        <v>3.3443174826573959E-7</v>
      </c>
      <c r="CU8" s="2">
        <v>2.8228785012640898E-4</v>
      </c>
      <c r="CV8" s="2">
        <v>8.4883747549543033E-6</v>
      </c>
      <c r="CW8" s="2">
        <v>1.358803926044177E-5</v>
      </c>
      <c r="CX8" s="2">
        <v>3.932132054580996E-7</v>
      </c>
      <c r="CY8" s="2">
        <v>3.8701052072263982E-5</v>
      </c>
      <c r="CZ8" s="2">
        <v>5.6129334914075501E-5</v>
      </c>
      <c r="DA8" s="2">
        <v>1.904957312418259E-5</v>
      </c>
      <c r="DB8" s="2">
        <v>9.6952410062234302E-7</v>
      </c>
      <c r="DC8" s="2">
        <v>3.6150884137435096E-6</v>
      </c>
      <c r="DD8" s="2">
        <v>3.5911173967777591E-7</v>
      </c>
      <c r="DE8" s="2">
        <v>3.6231449869674599E-7</v>
      </c>
      <c r="DF8" s="2">
        <v>1.2339733502756713E-4</v>
      </c>
      <c r="DG8" s="2">
        <v>2.7322055738574863E-4</v>
      </c>
      <c r="DH8" s="2">
        <v>1.2878336268137181E-6</v>
      </c>
      <c r="DI8" s="2">
        <v>7.6641222289020462E-4</v>
      </c>
      <c r="DJ8" s="2">
        <v>6.8069361163153707E-5</v>
      </c>
      <c r="DK8" s="2">
        <v>7.1370141037273682E-7</v>
      </c>
      <c r="DL8" s="2">
        <v>7.2843075935622285E-7</v>
      </c>
    </row>
    <row r="9" spans="2:116">
      <c r="B9" s="146">
        <v>15</v>
      </c>
      <c r="C9" s="147" t="s">
        <v>184</v>
      </c>
      <c r="D9" s="2">
        <v>0.12320699458214301</v>
      </c>
      <c r="E9" s="2">
        <v>0.24883059302407923</v>
      </c>
      <c r="F9" s="2">
        <v>0.2601679723460002</v>
      </c>
      <c r="G9" s="2">
        <v>5.7072542457466829E-4</v>
      </c>
      <c r="H9" s="2">
        <v>0.25309284704537049</v>
      </c>
      <c r="I9" s="2">
        <v>6.7207297466711072E-2</v>
      </c>
      <c r="J9" s="2">
        <v>5.1704386549339099E-5</v>
      </c>
      <c r="K9" s="2">
        <v>4.5688981716408133E-6</v>
      </c>
      <c r="L9" s="2">
        <v>3.5674975319226374E-7</v>
      </c>
      <c r="M9" s="2">
        <v>1.0150988541456878</v>
      </c>
      <c r="N9" s="2">
        <v>1.9118558660459875E-5</v>
      </c>
      <c r="O9" s="2">
        <v>2.9444211048948321E-5</v>
      </c>
      <c r="P9" s="2">
        <v>7.0961985820104542E-6</v>
      </c>
      <c r="Q9" s="2">
        <v>8.8892728408502015E-5</v>
      </c>
      <c r="R9" s="2">
        <v>2.6280107740791726E-6</v>
      </c>
      <c r="S9" s="2">
        <v>7.2318534437591693E-6</v>
      </c>
      <c r="T9" s="2">
        <v>0</v>
      </c>
      <c r="U9" s="2">
        <v>2.0052158207809865E-6</v>
      </c>
      <c r="V9" s="2">
        <v>1.1238005106226803E-6</v>
      </c>
      <c r="W9" s="2">
        <v>8.278890754073516E-3</v>
      </c>
      <c r="X9" s="2">
        <v>1.1391463585620544E-4</v>
      </c>
      <c r="Y9" s="2">
        <v>9.0691459542822455E-7</v>
      </c>
      <c r="Z9" s="2">
        <v>3.0216253106194997E-6</v>
      </c>
      <c r="AA9" s="2">
        <v>9.8099728273816158E-7</v>
      </c>
      <c r="AB9" s="2">
        <v>9.1757957791678393E-7</v>
      </c>
      <c r="AC9" s="2">
        <v>1.0873364376456839E-4</v>
      </c>
      <c r="AD9" s="2">
        <v>1.5221957872537736E-7</v>
      </c>
      <c r="AE9" s="2">
        <v>1.1458241009754343E-6</v>
      </c>
      <c r="AF9" s="2">
        <v>5.1708763705888577E-7</v>
      </c>
      <c r="AG9" s="2">
        <v>6.9576822776707739E-7</v>
      </c>
      <c r="AH9" s="2">
        <v>1.3139333573222903E-6</v>
      </c>
      <c r="AI9" s="2">
        <v>1.6618518477948477E-4</v>
      </c>
      <c r="AJ9" s="2">
        <v>3.9043666936929515E-8</v>
      </c>
      <c r="AK9" s="2">
        <v>1.1827446043246677E-6</v>
      </c>
      <c r="AL9" s="2">
        <v>4.9053715358887816E-7</v>
      </c>
      <c r="AM9" s="2">
        <v>8.3702232932465036E-7</v>
      </c>
      <c r="AN9" s="2">
        <v>3.3766367558228774E-4</v>
      </c>
      <c r="AO9" s="2">
        <v>8.9233161899715569E-6</v>
      </c>
      <c r="AP9" s="2">
        <v>6.6759682970922493E-7</v>
      </c>
      <c r="AQ9" s="2">
        <v>1.4892023942379847E-5</v>
      </c>
      <c r="AR9" s="2">
        <v>2.7836757102013494E-6</v>
      </c>
      <c r="AS9" s="2">
        <v>5.0106566948736331E-7</v>
      </c>
      <c r="AT9" s="2">
        <v>1.4904329763690733E-7</v>
      </c>
      <c r="AU9" s="2">
        <v>6.4741282877084105E-7</v>
      </c>
      <c r="AV9" s="2">
        <v>1.2111778974464738E-7</v>
      </c>
      <c r="AW9" s="2">
        <v>3.8302110483138659E-7</v>
      </c>
      <c r="AX9" s="2">
        <v>1.6864238014061768E-6</v>
      </c>
      <c r="AY9" s="2">
        <v>1.7966209240761728E-6</v>
      </c>
      <c r="AZ9" s="2">
        <v>1.0541136448224977E-6</v>
      </c>
      <c r="BA9" s="2">
        <v>4.3273110318155517E-7</v>
      </c>
      <c r="BB9" s="2">
        <v>3.7999606210614347E-7</v>
      </c>
      <c r="BC9" s="2">
        <v>1.8789688201905728E-6</v>
      </c>
      <c r="BD9" s="2">
        <v>3.7883661507585596E-7</v>
      </c>
      <c r="BE9" s="2">
        <v>4.257718029301091E-7</v>
      </c>
      <c r="BF9" s="2">
        <v>4.9161456587566444E-7</v>
      </c>
      <c r="BG9" s="2">
        <v>5.3749668153062143E-7</v>
      </c>
      <c r="BH9" s="2">
        <v>4.2718513580041525E-7</v>
      </c>
      <c r="BI9" s="2">
        <v>8.7827363084571801E-7</v>
      </c>
      <c r="BJ9" s="2">
        <v>4.7270485353015879E-7</v>
      </c>
      <c r="BK9" s="2">
        <v>4.0969044209020581E-7</v>
      </c>
      <c r="BL9" s="2">
        <v>3.8912786674491538E-7</v>
      </c>
      <c r="BM9" s="2">
        <v>7.3256382226767611E-7</v>
      </c>
      <c r="BN9" s="2">
        <v>6.3598486379003522E-7</v>
      </c>
      <c r="BO9" s="2">
        <v>2.5633491101139751E-7</v>
      </c>
      <c r="BP9" s="2">
        <v>9.249113652409874E-7</v>
      </c>
      <c r="BQ9" s="2">
        <v>7.1911609193927315E-5</v>
      </c>
      <c r="BR9" s="2">
        <v>2.082771650571838E-7</v>
      </c>
      <c r="BS9" s="2">
        <v>7.4252319872294959E-5</v>
      </c>
      <c r="BT9" s="2">
        <v>2.1922544784914505E-5</v>
      </c>
      <c r="BU9" s="2">
        <v>9.5624380372184269E-6</v>
      </c>
      <c r="BV9" s="2">
        <v>9.1695648405183772E-6</v>
      </c>
      <c r="BW9" s="2">
        <v>2.4817568154469529E-6</v>
      </c>
      <c r="BX9" s="2">
        <v>3.2275348662799319E-7</v>
      </c>
      <c r="BY9" s="2">
        <v>4.3860266810547838E-7</v>
      </c>
      <c r="BZ9" s="2">
        <v>3.6868674720175388E-7</v>
      </c>
      <c r="CA9" s="2">
        <v>9.9199770427837624E-7</v>
      </c>
      <c r="CB9" s="2">
        <v>2.2469628768651774E-7</v>
      </c>
      <c r="CC9" s="2">
        <v>1.3786726773790365E-7</v>
      </c>
      <c r="CD9" s="2">
        <v>1.3530497458537112E-7</v>
      </c>
      <c r="CE9" s="2">
        <v>7.4801341820564718E-8</v>
      </c>
      <c r="CF9" s="2">
        <v>9.820390350222881E-7</v>
      </c>
      <c r="CG9" s="2">
        <v>5.0997008874568409E-7</v>
      </c>
      <c r="CH9" s="2">
        <v>1.9275770505055609E-6</v>
      </c>
      <c r="CI9" s="2">
        <v>1.8105305185256589E-6</v>
      </c>
      <c r="CJ9" s="2">
        <v>3.7759207207413291E-6</v>
      </c>
      <c r="CK9" s="2">
        <v>6.5458915956644757E-7</v>
      </c>
      <c r="CL9" s="2">
        <v>8.9671721810383546E-7</v>
      </c>
      <c r="CM9" s="2">
        <v>2.5171079291101171E-5</v>
      </c>
      <c r="CN9" s="2">
        <v>1.3632134514736862E-7</v>
      </c>
      <c r="CO9" s="2">
        <v>3.3426438406792511E-7</v>
      </c>
      <c r="CP9" s="2">
        <v>3.6265105204624084E-7</v>
      </c>
      <c r="CQ9" s="2">
        <v>3.2766051751006554E-7</v>
      </c>
      <c r="CR9" s="2">
        <v>3.1834492791949017E-7</v>
      </c>
      <c r="CS9" s="2">
        <v>6.9400618619033078E-7</v>
      </c>
      <c r="CT9" s="2">
        <v>6.2922201584107997E-7</v>
      </c>
      <c r="CU9" s="2">
        <v>1.297428303321285E-5</v>
      </c>
      <c r="CV9" s="2">
        <v>6.9121039380188594E-7</v>
      </c>
      <c r="CW9" s="2">
        <v>1.8665832266087774E-6</v>
      </c>
      <c r="CX9" s="2">
        <v>9.519506792141731E-7</v>
      </c>
      <c r="CY9" s="2">
        <v>1.9365100327446022E-5</v>
      </c>
      <c r="CZ9" s="2">
        <v>3.0844401181093145E-5</v>
      </c>
      <c r="DA9" s="2">
        <v>6.250346921979587E-7</v>
      </c>
      <c r="DB9" s="2">
        <v>4.1378323990542696E-7</v>
      </c>
      <c r="DC9" s="2">
        <v>3.7075999456321333E-7</v>
      </c>
      <c r="DD9" s="2">
        <v>3.9759930068715925E-7</v>
      </c>
      <c r="DE9" s="2">
        <v>5.3677363763954711E-7</v>
      </c>
      <c r="DF9" s="2">
        <v>1.3446269722622558E-4</v>
      </c>
      <c r="DG9" s="2">
        <v>2.3800644400587476E-4</v>
      </c>
      <c r="DH9" s="2">
        <v>1.3554865934983086E-6</v>
      </c>
      <c r="DI9" s="2">
        <v>1.1402940715738478E-6</v>
      </c>
      <c r="DJ9" s="2">
        <v>2.0970285908381826E-5</v>
      </c>
      <c r="DK9" s="2">
        <v>1.9604019478240587E-6</v>
      </c>
      <c r="DL9" s="2">
        <v>5.8091823271811293E-7</v>
      </c>
    </row>
    <row r="10" spans="2:116">
      <c r="B10" s="146">
        <v>17</v>
      </c>
      <c r="C10" s="147" t="s">
        <v>185</v>
      </c>
      <c r="D10" s="2">
        <v>7.7524852073075357E-3</v>
      </c>
      <c r="E10" s="2">
        <v>9.9096179532262144E-2</v>
      </c>
      <c r="F10" s="2">
        <v>0.10466627754163697</v>
      </c>
      <c r="G10" s="2">
        <v>9.5267298600370555E-4</v>
      </c>
      <c r="H10" s="2">
        <v>0.15397892279210337</v>
      </c>
      <c r="I10" s="2">
        <v>6.6246745852416564E-2</v>
      </c>
      <c r="J10" s="2">
        <v>1.2693006817263572E-8</v>
      </c>
      <c r="K10" s="2">
        <v>3.1558888996887792E-7</v>
      </c>
      <c r="L10" s="2">
        <v>5.2266431492947547E-8</v>
      </c>
      <c r="M10" s="2">
        <v>3.1381698861275429E-7</v>
      </c>
      <c r="N10" s="2">
        <v>1.0012955925404932</v>
      </c>
      <c r="O10" s="2">
        <v>2.7039557207405494E-8</v>
      </c>
      <c r="P10" s="2">
        <v>4.1403257732835902E-8</v>
      </c>
      <c r="Q10" s="2">
        <v>6.6237350603178444E-5</v>
      </c>
      <c r="R10" s="2">
        <v>1.2388099589967964E-6</v>
      </c>
      <c r="S10" s="2">
        <v>1.0345568809123451E-5</v>
      </c>
      <c r="T10" s="2">
        <v>0</v>
      </c>
      <c r="U10" s="2">
        <v>1.8947554780706623E-8</v>
      </c>
      <c r="V10" s="2">
        <v>3.1695976438270642E-7</v>
      </c>
      <c r="W10" s="2">
        <v>6.4415575179775073E-8</v>
      </c>
      <c r="X10" s="2">
        <v>1.7152417268050398E-7</v>
      </c>
      <c r="Y10" s="2">
        <v>5.7103965248834078E-8</v>
      </c>
      <c r="Z10" s="2">
        <v>1.2316560093998933E-8</v>
      </c>
      <c r="AA10" s="2">
        <v>1.27620728789035E-8</v>
      </c>
      <c r="AB10" s="2">
        <v>4.1340525176680688E-7</v>
      </c>
      <c r="AC10" s="2">
        <v>1.2713351799955942E-8</v>
      </c>
      <c r="AD10" s="2">
        <v>1.8192980561613624E-9</v>
      </c>
      <c r="AE10" s="2">
        <v>1.1706287927478944E-7</v>
      </c>
      <c r="AF10" s="2">
        <v>6.261483312929651E-9</v>
      </c>
      <c r="AG10" s="2">
        <v>6.4159770857740654E-9</v>
      </c>
      <c r="AH10" s="2">
        <v>1.9172748619537837E-6</v>
      </c>
      <c r="AI10" s="2">
        <v>1.656096305607421E-7</v>
      </c>
      <c r="AJ10" s="2">
        <v>5.3118773903596191E-10</v>
      </c>
      <c r="AK10" s="2">
        <v>1.0272168287192111E-8</v>
      </c>
      <c r="AL10" s="2">
        <v>7.466684062402087E-9</v>
      </c>
      <c r="AM10" s="2">
        <v>9.0180711367841854E-9</v>
      </c>
      <c r="AN10" s="2">
        <v>5.7775134690390815E-7</v>
      </c>
      <c r="AO10" s="2">
        <v>6.3510828983103553E-8</v>
      </c>
      <c r="AP10" s="2">
        <v>1.0215013796987177E-8</v>
      </c>
      <c r="AQ10" s="2">
        <v>5.3071355039729574E-8</v>
      </c>
      <c r="AR10" s="2">
        <v>7.0785296293889791E-8</v>
      </c>
      <c r="AS10" s="2">
        <v>5.0930072803335182E-9</v>
      </c>
      <c r="AT10" s="2">
        <v>2.0758954994416233E-8</v>
      </c>
      <c r="AU10" s="2">
        <v>4.3265352933124526E-8</v>
      </c>
      <c r="AV10" s="2">
        <v>4.6638323246838494E-9</v>
      </c>
      <c r="AW10" s="2">
        <v>3.9423487895303115E-9</v>
      </c>
      <c r="AX10" s="2">
        <v>9.0924699685502562E-9</v>
      </c>
      <c r="AY10" s="2">
        <v>7.9638970622928606E-9</v>
      </c>
      <c r="AZ10" s="2">
        <v>7.5071956407348899E-9</v>
      </c>
      <c r="BA10" s="2">
        <v>1.1087826176895906E-8</v>
      </c>
      <c r="BB10" s="2">
        <v>2.3030832374411289E-8</v>
      </c>
      <c r="BC10" s="2">
        <v>2.8171821886503096E-8</v>
      </c>
      <c r="BD10" s="2">
        <v>1.3075494058604588E-8</v>
      </c>
      <c r="BE10" s="2">
        <v>2.0279528496632191E-8</v>
      </c>
      <c r="BF10" s="2">
        <v>2.2838659750925956E-8</v>
      </c>
      <c r="BG10" s="2">
        <v>9.7824382565517463E-9</v>
      </c>
      <c r="BH10" s="2">
        <v>6.9565988969670518E-8</v>
      </c>
      <c r="BI10" s="2">
        <v>1.4849403588694078E-8</v>
      </c>
      <c r="BJ10" s="2">
        <v>3.6973111937500151E-8</v>
      </c>
      <c r="BK10" s="2">
        <v>2.025754007298835E-8</v>
      </c>
      <c r="BL10" s="2">
        <v>1.2956029079150279E-8</v>
      </c>
      <c r="BM10" s="2">
        <v>9.9529206679569961E-9</v>
      </c>
      <c r="BN10" s="2">
        <v>1.1729703633089762E-8</v>
      </c>
      <c r="BO10" s="2">
        <v>1.1970960561848758E-8</v>
      </c>
      <c r="BP10" s="2">
        <v>8.5151137628014748E-9</v>
      </c>
      <c r="BQ10" s="2">
        <v>1.3336004145571821E-4</v>
      </c>
      <c r="BR10" s="2">
        <v>7.8329197772620613E-9</v>
      </c>
      <c r="BS10" s="2">
        <v>3.0284106026592853E-8</v>
      </c>
      <c r="BT10" s="2">
        <v>8.2569648246637371E-8</v>
      </c>
      <c r="BU10" s="2">
        <v>6.3142848917966652E-8</v>
      </c>
      <c r="BV10" s="2">
        <v>6.2885728224967958E-8</v>
      </c>
      <c r="BW10" s="2">
        <v>9.806503966508546E-9</v>
      </c>
      <c r="BX10" s="2">
        <v>4.3449788793004397E-9</v>
      </c>
      <c r="BY10" s="2">
        <v>2.2667906030527128E-8</v>
      </c>
      <c r="BZ10" s="2">
        <v>2.552783021508529E-8</v>
      </c>
      <c r="CA10" s="2">
        <v>1.8179495640362072E-8</v>
      </c>
      <c r="CB10" s="2">
        <v>1.7981408582026118E-8</v>
      </c>
      <c r="CC10" s="2">
        <v>1.4122089793767364E-8</v>
      </c>
      <c r="CD10" s="2">
        <v>8.4242258907793473E-9</v>
      </c>
      <c r="CE10" s="2">
        <v>2.6928666762239438E-9</v>
      </c>
      <c r="CF10" s="2">
        <v>1.5720179252576783E-8</v>
      </c>
      <c r="CG10" s="2">
        <v>1.1812169238795793E-8</v>
      </c>
      <c r="CH10" s="2">
        <v>1.6446310853599176E-8</v>
      </c>
      <c r="CI10" s="2">
        <v>3.7759080083921311E-8</v>
      </c>
      <c r="CJ10" s="2">
        <v>1.4013277607553159E-8</v>
      </c>
      <c r="CK10" s="2">
        <v>1.8037709214366849E-8</v>
      </c>
      <c r="CL10" s="2">
        <v>1.3787475314091128E-8</v>
      </c>
      <c r="CM10" s="2">
        <v>1.7635973500645799E-8</v>
      </c>
      <c r="CN10" s="2">
        <v>1.2242894784478469E-8</v>
      </c>
      <c r="CO10" s="2">
        <v>4.0914148690979355E-8</v>
      </c>
      <c r="CP10" s="2">
        <v>3.9830079282469813E-8</v>
      </c>
      <c r="CQ10" s="2">
        <v>1.2188013674972921E-7</v>
      </c>
      <c r="CR10" s="2">
        <v>3.5876207870677898E-8</v>
      </c>
      <c r="CS10" s="2">
        <v>1.5924772067056468E-7</v>
      </c>
      <c r="CT10" s="2">
        <v>6.9813092283267399E-8</v>
      </c>
      <c r="CU10" s="2">
        <v>1.0631011654917786E-6</v>
      </c>
      <c r="CV10" s="2">
        <v>1.846823583908095E-7</v>
      </c>
      <c r="CW10" s="2">
        <v>2.0380359880585019E-6</v>
      </c>
      <c r="CX10" s="2">
        <v>2.8287160544107444E-8</v>
      </c>
      <c r="CY10" s="2">
        <v>7.1456970004295009E-6</v>
      </c>
      <c r="CZ10" s="2">
        <v>1.347400591853656E-5</v>
      </c>
      <c r="DA10" s="2">
        <v>1.0752798451708195E-7</v>
      </c>
      <c r="DB10" s="2">
        <v>1.1276197988260472E-7</v>
      </c>
      <c r="DC10" s="2">
        <v>6.3773166028838366E-8</v>
      </c>
      <c r="DD10" s="2">
        <v>2.5783048002506707E-8</v>
      </c>
      <c r="DE10" s="2">
        <v>7.8304364612555667E-8</v>
      </c>
      <c r="DF10" s="2">
        <v>3.1226361868895162E-5</v>
      </c>
      <c r="DG10" s="2">
        <v>5.3256691704256128E-5</v>
      </c>
      <c r="DH10" s="2">
        <v>8.6777628525420266E-8</v>
      </c>
      <c r="DI10" s="2">
        <v>3.3452376919882952E-7</v>
      </c>
      <c r="DJ10" s="2">
        <v>4.3827777442320349E-6</v>
      </c>
      <c r="DK10" s="2">
        <v>2.0958506108486164E-6</v>
      </c>
      <c r="DL10" s="2">
        <v>2.6580204526288165E-8</v>
      </c>
    </row>
    <row r="11" spans="2:116">
      <c r="B11" s="146">
        <v>61</v>
      </c>
      <c r="C11" s="147" t="s">
        <v>186</v>
      </c>
      <c r="D11" s="2">
        <v>0</v>
      </c>
      <c r="E11" s="2">
        <v>0.22000000000000003</v>
      </c>
      <c r="F11" s="2">
        <v>6.2014285714285716E-2</v>
      </c>
      <c r="G11" s="2">
        <v>2.469975451108595E-8</v>
      </c>
      <c r="H11" s="2">
        <v>2.8571428571428571E-2</v>
      </c>
      <c r="I11" s="2">
        <v>2.8571428571428571E-2</v>
      </c>
      <c r="J11" s="2">
        <v>0</v>
      </c>
      <c r="K11" s="2">
        <v>0</v>
      </c>
      <c r="L11" s="2">
        <v>0</v>
      </c>
      <c r="M11" s="2">
        <v>0</v>
      </c>
      <c r="N11" s="2">
        <v>0</v>
      </c>
      <c r="O11" s="2">
        <v>1</v>
      </c>
      <c r="P11" s="2">
        <v>0</v>
      </c>
      <c r="Q11" s="2">
        <v>0</v>
      </c>
      <c r="R11" s="2">
        <v>0</v>
      </c>
      <c r="S11" s="2">
        <v>0</v>
      </c>
      <c r="T11" s="2">
        <v>0</v>
      </c>
      <c r="U11" s="2">
        <v>0</v>
      </c>
      <c r="V11" s="2">
        <v>0</v>
      </c>
      <c r="W11" s="2">
        <v>0</v>
      </c>
      <c r="X11" s="2">
        <v>0</v>
      </c>
      <c r="Y11" s="2">
        <v>0</v>
      </c>
      <c r="Z11" s="2">
        <v>0</v>
      </c>
      <c r="AA11" s="2">
        <v>0</v>
      </c>
      <c r="AB11" s="2">
        <v>0</v>
      </c>
      <c r="AC11" s="2">
        <v>0</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H11" s="2">
        <v>0</v>
      </c>
      <c r="BI11" s="2">
        <v>0</v>
      </c>
      <c r="BJ11" s="2">
        <v>0</v>
      </c>
      <c r="BK11" s="2">
        <v>0</v>
      </c>
      <c r="BL11" s="2">
        <v>0</v>
      </c>
      <c r="BM11" s="2">
        <v>0</v>
      </c>
      <c r="BN11" s="2">
        <v>0</v>
      </c>
      <c r="BO11" s="2">
        <v>0</v>
      </c>
      <c r="BP11" s="2">
        <v>0</v>
      </c>
      <c r="BQ11" s="2">
        <v>0</v>
      </c>
      <c r="BR11" s="2">
        <v>0</v>
      </c>
      <c r="BS11" s="2">
        <v>0</v>
      </c>
      <c r="BT11" s="2">
        <v>0</v>
      </c>
      <c r="BU11" s="2">
        <v>0</v>
      </c>
      <c r="BV11" s="2">
        <v>0</v>
      </c>
      <c r="BW11" s="2">
        <v>0</v>
      </c>
      <c r="BX11" s="2">
        <v>0</v>
      </c>
      <c r="BY11" s="2">
        <v>0</v>
      </c>
      <c r="BZ11" s="2">
        <v>0</v>
      </c>
      <c r="CA11" s="2">
        <v>0</v>
      </c>
      <c r="CB11" s="2">
        <v>0</v>
      </c>
      <c r="CC11" s="2">
        <v>0</v>
      </c>
      <c r="CD11" s="2">
        <v>0</v>
      </c>
      <c r="CE11" s="2">
        <v>0</v>
      </c>
      <c r="CF11" s="2">
        <v>0</v>
      </c>
      <c r="CG11" s="2">
        <v>0</v>
      </c>
      <c r="CH11" s="2">
        <v>0</v>
      </c>
      <c r="CI11" s="2">
        <v>0</v>
      </c>
      <c r="CJ11" s="2">
        <v>0</v>
      </c>
      <c r="CK11" s="2">
        <v>0</v>
      </c>
      <c r="CL11" s="2">
        <v>0</v>
      </c>
      <c r="CM11" s="2">
        <v>0</v>
      </c>
      <c r="CN11" s="2">
        <v>0</v>
      </c>
      <c r="CO11" s="2">
        <v>0</v>
      </c>
      <c r="CP11" s="2">
        <v>0</v>
      </c>
      <c r="CQ11" s="2">
        <v>0</v>
      </c>
      <c r="CR11" s="2">
        <v>0</v>
      </c>
      <c r="CS11" s="2">
        <v>0</v>
      </c>
      <c r="CT11" s="2">
        <v>0</v>
      </c>
      <c r="CU11" s="2">
        <v>0</v>
      </c>
      <c r="CV11" s="2">
        <v>0</v>
      </c>
      <c r="CW11" s="2">
        <v>0</v>
      </c>
      <c r="CX11" s="2">
        <v>0</v>
      </c>
      <c r="CY11" s="2">
        <v>0</v>
      </c>
      <c r="CZ11" s="2">
        <v>0</v>
      </c>
      <c r="DA11" s="2">
        <v>0</v>
      </c>
      <c r="DB11" s="2">
        <v>0</v>
      </c>
      <c r="DC11" s="2">
        <v>0</v>
      </c>
      <c r="DD11" s="2">
        <v>0</v>
      </c>
      <c r="DE11" s="2">
        <v>0</v>
      </c>
      <c r="DF11" s="2">
        <v>0</v>
      </c>
      <c r="DG11" s="2">
        <v>0</v>
      </c>
      <c r="DH11" s="2">
        <v>0</v>
      </c>
      <c r="DI11" s="2">
        <v>0</v>
      </c>
      <c r="DJ11" s="2">
        <v>0</v>
      </c>
      <c r="DK11" s="2">
        <v>0</v>
      </c>
      <c r="DL11" s="2">
        <v>0</v>
      </c>
    </row>
    <row r="12" spans="2:116">
      <c r="B12" s="146">
        <v>62</v>
      </c>
      <c r="C12" s="147" t="s">
        <v>187</v>
      </c>
      <c r="D12" s="2">
        <v>0.14470502565080734</v>
      </c>
      <c r="E12" s="2">
        <v>0.18791593597105991</v>
      </c>
      <c r="F12" s="2">
        <v>8.0186888629329406E-2</v>
      </c>
      <c r="G12" s="2">
        <v>1.1457461882764812E-7</v>
      </c>
      <c r="H12" s="2">
        <v>3.9236735325799237E-2</v>
      </c>
      <c r="I12" s="2">
        <v>3.8850166504855399E-2</v>
      </c>
      <c r="J12" s="2">
        <v>6.9951715059791216E-6</v>
      </c>
      <c r="K12" s="2">
        <v>2.3132602025700487E-6</v>
      </c>
      <c r="L12" s="2">
        <v>4.0309112491277117E-6</v>
      </c>
      <c r="M12" s="2">
        <v>3.3384139936954491E-5</v>
      </c>
      <c r="N12" s="2">
        <v>3.5977465319065266E-6</v>
      </c>
      <c r="O12" s="2">
        <v>8.8698114842231923E-6</v>
      </c>
      <c r="P12" s="2">
        <v>1.0003451686914517</v>
      </c>
      <c r="Q12" s="2">
        <v>5.3435908259286497E-6</v>
      </c>
      <c r="R12" s="2">
        <v>2.5708671920755053E-5</v>
      </c>
      <c r="S12" s="2">
        <v>6.2547686978955011E-6</v>
      </c>
      <c r="T12" s="2">
        <v>0</v>
      </c>
      <c r="U12" s="2">
        <v>4.0963820416040817E-6</v>
      </c>
      <c r="V12" s="2">
        <v>3.9278786314993719E-6</v>
      </c>
      <c r="W12" s="2">
        <v>3.7916079667907109E-6</v>
      </c>
      <c r="X12" s="2">
        <v>3.5686195176984699E-5</v>
      </c>
      <c r="Y12" s="2">
        <v>2.2971310419851672E-4</v>
      </c>
      <c r="Z12" s="2">
        <v>1.690011829730356E-5</v>
      </c>
      <c r="AA12" s="2">
        <v>6.2019356595494581E-6</v>
      </c>
      <c r="AB12" s="2">
        <v>5.6892148845340328E-4</v>
      </c>
      <c r="AC12" s="2">
        <v>7.7333445285357487E-3</v>
      </c>
      <c r="AD12" s="2">
        <v>2.9567151621107734E-6</v>
      </c>
      <c r="AE12" s="2">
        <v>1.3673276108335834E-4</v>
      </c>
      <c r="AF12" s="2">
        <v>2.0825333054190734E-5</v>
      </c>
      <c r="AG12" s="2">
        <v>8.7711938552529285E-6</v>
      </c>
      <c r="AH12" s="2">
        <v>7.6574208063208009E-5</v>
      </c>
      <c r="AI12" s="2">
        <v>6.26780693396236E-5</v>
      </c>
      <c r="AJ12" s="2">
        <v>-1.4898123303826061E-4</v>
      </c>
      <c r="AK12" s="2">
        <v>8.3577872247155155E-3</v>
      </c>
      <c r="AL12" s="2">
        <v>1.1019088305138376E-5</v>
      </c>
      <c r="AM12" s="2">
        <v>3.6621324946072505E-5</v>
      </c>
      <c r="AN12" s="2">
        <v>5.7157294398868129E-6</v>
      </c>
      <c r="AO12" s="2">
        <v>1.9442440712582162E-2</v>
      </c>
      <c r="AP12" s="2">
        <v>1.3693168050401518E-2</v>
      </c>
      <c r="AQ12" s="2">
        <v>3.1085734716933791E-3</v>
      </c>
      <c r="AR12" s="2">
        <v>6.1148538809577754E-3</v>
      </c>
      <c r="AS12" s="2">
        <v>8.7568028063905665E-3</v>
      </c>
      <c r="AT12" s="2">
        <v>-8.997425980447779E-4</v>
      </c>
      <c r="AU12" s="2">
        <v>-1.8180520990696515E-4</v>
      </c>
      <c r="AV12" s="2">
        <v>-2.3094804809532009E-5</v>
      </c>
      <c r="AW12" s="2">
        <v>3.3187431415011334E-2</v>
      </c>
      <c r="AX12" s="2">
        <v>1.4574523273322396E-3</v>
      </c>
      <c r="AY12" s="2">
        <v>1.7484411335394501E-5</v>
      </c>
      <c r="AZ12" s="2">
        <v>5.1736420924287925E-5</v>
      </c>
      <c r="BA12" s="2">
        <v>1.3950929894395562E-5</v>
      </c>
      <c r="BB12" s="2">
        <v>1.4389788195811559E-5</v>
      </c>
      <c r="BC12" s="2">
        <v>9.0235131077010566E-5</v>
      </c>
      <c r="BD12" s="2">
        <v>5.8905521468040087E-5</v>
      </c>
      <c r="BE12" s="2">
        <v>6.5393866970031873E-5</v>
      </c>
      <c r="BF12" s="2">
        <v>4.2051402774316396E-5</v>
      </c>
      <c r="BG12" s="2">
        <v>1.1731298910617473E-5</v>
      </c>
      <c r="BH12" s="2">
        <v>1.3122670395395905E-5</v>
      </c>
      <c r="BI12" s="2">
        <v>2.4355421271975459E-4</v>
      </c>
      <c r="BJ12" s="2">
        <v>1.7410132986977958E-5</v>
      </c>
      <c r="BK12" s="2">
        <v>7.0728475344594156E-6</v>
      </c>
      <c r="BL12" s="2">
        <v>2.9174608375862822E-5</v>
      </c>
      <c r="BM12" s="2">
        <v>1.0274244683887647E-5</v>
      </c>
      <c r="BN12" s="2">
        <v>2.6574255397148325E-5</v>
      </c>
      <c r="BO12" s="2">
        <v>3.0540237094877718E-6</v>
      </c>
      <c r="BP12" s="2">
        <v>1.3514663978147618E-5</v>
      </c>
      <c r="BQ12" s="2">
        <v>2.11734270094264E-4</v>
      </c>
      <c r="BR12" s="2">
        <v>2.1855243213218299E-6</v>
      </c>
      <c r="BS12" s="2">
        <v>4.9208746553844253E-4</v>
      </c>
      <c r="BT12" s="2">
        <v>3.0048707136307918E-4</v>
      </c>
      <c r="BU12" s="2">
        <v>2.360738553793072E-3</v>
      </c>
      <c r="BV12" s="2">
        <v>2.3907559869390015E-3</v>
      </c>
      <c r="BW12" s="2">
        <v>5.2075984748998178E-5</v>
      </c>
      <c r="BX12" s="2">
        <v>2.3093362032805828E-6</v>
      </c>
      <c r="BY12" s="2">
        <v>1.0753291799862731E-5</v>
      </c>
      <c r="BZ12" s="2">
        <v>7.7072601693499319E-6</v>
      </c>
      <c r="CA12" s="2">
        <v>1.6610553923521451E-6</v>
      </c>
      <c r="CB12" s="2">
        <v>8.7599605357461141E-7</v>
      </c>
      <c r="CC12" s="2">
        <v>1.2926260902948982E-6</v>
      </c>
      <c r="CD12" s="2">
        <v>1.4001607358351181E-6</v>
      </c>
      <c r="CE12" s="2">
        <v>1.5150513743629243E-6</v>
      </c>
      <c r="CF12" s="2">
        <v>3.4745626185696122E-6</v>
      </c>
      <c r="CG12" s="2">
        <v>1.22441300363973E-6</v>
      </c>
      <c r="CH12" s="2">
        <v>3.2376276654106318E-6</v>
      </c>
      <c r="CI12" s="2">
        <v>1.8517943694702771E-6</v>
      </c>
      <c r="CJ12" s="2">
        <v>1.3075188773492337E-6</v>
      </c>
      <c r="CK12" s="2">
        <v>9.693913409492547E-7</v>
      </c>
      <c r="CL12" s="2">
        <v>3.1637104807569711E-6</v>
      </c>
      <c r="CM12" s="2">
        <v>2.8715407648551831E-6</v>
      </c>
      <c r="CN12" s="2">
        <v>5.408165016954995E-7</v>
      </c>
      <c r="CO12" s="2">
        <v>1.1598538191312873E-6</v>
      </c>
      <c r="CP12" s="2">
        <v>2.8890731592690386E-6</v>
      </c>
      <c r="CQ12" s="2">
        <v>1.0380967481427917E-6</v>
      </c>
      <c r="CR12" s="2">
        <v>1.2127979005810998E-6</v>
      </c>
      <c r="CS12" s="2">
        <v>4.6287442505884216E-6</v>
      </c>
      <c r="CT12" s="2">
        <v>2.8517223564448383E-6</v>
      </c>
      <c r="CU12" s="2">
        <v>2.2610530457810195E-6</v>
      </c>
      <c r="CV12" s="2">
        <v>7.7473568624521497E-6</v>
      </c>
      <c r="CW12" s="2">
        <v>5.4582276027568456E-6</v>
      </c>
      <c r="CX12" s="2">
        <v>1.3967134711230689E-5</v>
      </c>
      <c r="CY12" s="2">
        <v>2.5987011889367776E-6</v>
      </c>
      <c r="CZ12" s="2">
        <v>2.0875488060356327E-6</v>
      </c>
      <c r="DA12" s="2">
        <v>2.5338430704758906E-6</v>
      </c>
      <c r="DB12" s="2">
        <v>1.8909315971811189E-6</v>
      </c>
      <c r="DC12" s="2">
        <v>1.2210447189445676E-6</v>
      </c>
      <c r="DD12" s="2">
        <v>1.3334547367401274E-5</v>
      </c>
      <c r="DE12" s="2">
        <v>8.9153453348985659E-7</v>
      </c>
      <c r="DF12" s="2">
        <v>-1.8743011800807335E-6</v>
      </c>
      <c r="DG12" s="2">
        <v>1.2164553506646673E-6</v>
      </c>
      <c r="DH12" s="2">
        <v>3.3898855001573515E-6</v>
      </c>
      <c r="DI12" s="2">
        <v>7.7811050761255829E-6</v>
      </c>
      <c r="DJ12" s="2">
        <v>1.1612569503744847E-5</v>
      </c>
      <c r="DK12" s="2">
        <v>1.5683239874632743E-5</v>
      </c>
      <c r="DL12" s="2">
        <v>4.3084872588047726E-5</v>
      </c>
    </row>
    <row r="13" spans="2:116">
      <c r="B13" s="146">
        <v>111</v>
      </c>
      <c r="C13" s="147" t="s">
        <v>188</v>
      </c>
      <c r="D13" s="2">
        <v>0.16155246163895098</v>
      </c>
      <c r="E13" s="2">
        <v>0.16359400432153856</v>
      </c>
      <c r="F13" s="2">
        <v>9.9649227109552568E-2</v>
      </c>
      <c r="G13" s="2">
        <v>6.7059915657387836E-2</v>
      </c>
      <c r="H13" s="2">
        <v>5.0055685463292393E-2</v>
      </c>
      <c r="I13" s="2">
        <v>4.8581619264084934E-2</v>
      </c>
      <c r="J13" s="2">
        <v>3.0276023987746098E-5</v>
      </c>
      <c r="K13" s="2">
        <v>2.9277530655951499E-3</v>
      </c>
      <c r="L13" s="2">
        <v>6.5465836143936774E-5</v>
      </c>
      <c r="M13" s="2">
        <v>4.7034862365316534E-3</v>
      </c>
      <c r="N13" s="2">
        <v>1.751898435753589E-3</v>
      </c>
      <c r="O13" s="2">
        <v>3.236032402046024E-6</v>
      </c>
      <c r="P13" s="2">
        <v>1.0750194416058356E-5</v>
      </c>
      <c r="Q13" s="2">
        <v>1.0447829860886941</v>
      </c>
      <c r="R13" s="2">
        <v>1.9171636425128213E-2</v>
      </c>
      <c r="S13" s="2">
        <v>2.7652557654166115E-2</v>
      </c>
      <c r="T13" s="2">
        <v>0</v>
      </c>
      <c r="U13" s="2">
        <v>5.1650001853560926E-5</v>
      </c>
      <c r="V13" s="2">
        <v>1.4454249017277249E-3</v>
      </c>
      <c r="W13" s="2">
        <v>2.9119569134049495E-4</v>
      </c>
      <c r="X13" s="2">
        <v>1.9204508061755045E-5</v>
      </c>
      <c r="Y13" s="2">
        <v>6.493527045187816E-4</v>
      </c>
      <c r="Z13" s="2">
        <v>5.4794671496876608E-5</v>
      </c>
      <c r="AA13" s="2">
        <v>2.6384407268897013E-5</v>
      </c>
      <c r="AB13" s="2">
        <v>2.8645320853889621E-5</v>
      </c>
      <c r="AC13" s="2">
        <v>1.336831319850013E-4</v>
      </c>
      <c r="AD13" s="2">
        <v>1.6284684986690688E-6</v>
      </c>
      <c r="AE13" s="2">
        <v>1.4907294667894813E-3</v>
      </c>
      <c r="AF13" s="2">
        <v>3.7819719657857854E-5</v>
      </c>
      <c r="AG13" s="2">
        <v>1.6944732270592662E-5</v>
      </c>
      <c r="AH13" s="2">
        <v>2.7204499552716255E-3</v>
      </c>
      <c r="AI13" s="2">
        <v>2.4397077988766308E-3</v>
      </c>
      <c r="AJ13" s="2">
        <v>1.166020232989534E-6</v>
      </c>
      <c r="AK13" s="2">
        <v>1.5954206276734453E-5</v>
      </c>
      <c r="AL13" s="2">
        <v>7.479447626897393E-6</v>
      </c>
      <c r="AM13" s="2">
        <v>1.1178076268152142E-5</v>
      </c>
      <c r="AN13" s="2">
        <v>6.4204340275838606E-3</v>
      </c>
      <c r="AO13" s="2">
        <v>2.5096748602773546E-5</v>
      </c>
      <c r="AP13" s="2">
        <v>5.8289927102806377E-6</v>
      </c>
      <c r="AQ13" s="2">
        <v>9.1218437829374718E-5</v>
      </c>
      <c r="AR13" s="2">
        <v>3.3755244166918909E-4</v>
      </c>
      <c r="AS13" s="2">
        <v>2.2199905961553523E-6</v>
      </c>
      <c r="AT13" s="2">
        <v>5.1244214099962364E-7</v>
      </c>
      <c r="AU13" s="2">
        <v>6.9049013291059789E-6</v>
      </c>
      <c r="AV13" s="2">
        <v>7.3182937170853486E-7</v>
      </c>
      <c r="AW13" s="2">
        <v>1.4395650581345559E-6</v>
      </c>
      <c r="AX13" s="2">
        <v>2.1295943248851385E-6</v>
      </c>
      <c r="AY13" s="2">
        <v>5.0557838990208439E-6</v>
      </c>
      <c r="AZ13" s="2">
        <v>4.0062931131136862E-6</v>
      </c>
      <c r="BA13" s="2">
        <v>4.7262365369428427E-6</v>
      </c>
      <c r="BB13" s="2">
        <v>3.8048188344004152E-6</v>
      </c>
      <c r="BC13" s="2">
        <v>4.8974970617920295E-6</v>
      </c>
      <c r="BD13" s="2">
        <v>3.9222591965835739E-6</v>
      </c>
      <c r="BE13" s="2">
        <v>4.7188439730021368E-6</v>
      </c>
      <c r="BF13" s="2">
        <v>5.5153206828984155E-6</v>
      </c>
      <c r="BG13" s="2">
        <v>5.3313437926749766E-6</v>
      </c>
      <c r="BH13" s="2">
        <v>3.750676435090628E-6</v>
      </c>
      <c r="BI13" s="2">
        <v>5.3219255703440902E-6</v>
      </c>
      <c r="BJ13" s="2">
        <v>5.3077174638653572E-6</v>
      </c>
      <c r="BK13" s="2">
        <v>4.8626826530479087E-6</v>
      </c>
      <c r="BL13" s="2">
        <v>3.7548135801446205E-6</v>
      </c>
      <c r="BM13" s="2">
        <v>3.7447036719971486E-6</v>
      </c>
      <c r="BN13" s="2">
        <v>4.5017577748388499E-6</v>
      </c>
      <c r="BO13" s="2">
        <v>4.6448709427331469E-6</v>
      </c>
      <c r="BP13" s="2">
        <v>2.1738458334802804E-6</v>
      </c>
      <c r="BQ13" s="2">
        <v>4.9312233747350479E-4</v>
      </c>
      <c r="BR13" s="2">
        <v>1.4515429560698643E-6</v>
      </c>
      <c r="BS13" s="2">
        <v>7.6259567677396782E-6</v>
      </c>
      <c r="BT13" s="2">
        <v>6.5265755775846435E-6</v>
      </c>
      <c r="BU13" s="2">
        <v>3.2890805912482514E-6</v>
      </c>
      <c r="BV13" s="2">
        <v>3.7819833870616233E-6</v>
      </c>
      <c r="BW13" s="2">
        <v>2.9309474392880861E-6</v>
      </c>
      <c r="BX13" s="2">
        <v>3.5621326573111575E-6</v>
      </c>
      <c r="BY13" s="2">
        <v>4.7509540266423345E-6</v>
      </c>
      <c r="BZ13" s="2">
        <v>6.3346984233748108E-6</v>
      </c>
      <c r="CA13" s="2">
        <v>2.5854250946455107E-6</v>
      </c>
      <c r="CB13" s="2">
        <v>2.2630474608371764E-6</v>
      </c>
      <c r="CC13" s="2">
        <v>2.3523802290379419E-6</v>
      </c>
      <c r="CD13" s="2">
        <v>1.4487827553388928E-6</v>
      </c>
      <c r="CE13" s="2">
        <v>5.6775740525615256E-7</v>
      </c>
      <c r="CF13" s="2">
        <v>9.8027763984666361E-6</v>
      </c>
      <c r="CG13" s="2">
        <v>1.8924203628031563E-6</v>
      </c>
      <c r="CH13" s="2">
        <v>2.170155461501688E-6</v>
      </c>
      <c r="CI13" s="2">
        <v>2.8298615949814109E-6</v>
      </c>
      <c r="CJ13" s="2">
        <v>2.0444049534840949E-6</v>
      </c>
      <c r="CK13" s="2">
        <v>2.006383126637712E-6</v>
      </c>
      <c r="CL13" s="2">
        <v>3.3052611155510237E-6</v>
      </c>
      <c r="CM13" s="2">
        <v>6.6077189316229025E-6</v>
      </c>
      <c r="CN13" s="2">
        <v>1.7498338575170688E-6</v>
      </c>
      <c r="CO13" s="2">
        <v>9.0434105778367079E-6</v>
      </c>
      <c r="CP13" s="2">
        <v>4.7407046315324802E-6</v>
      </c>
      <c r="CQ13" s="2">
        <v>8.6217571349973312E-6</v>
      </c>
      <c r="CR13" s="2">
        <v>9.5294814130107601E-6</v>
      </c>
      <c r="CS13" s="2">
        <v>1.8743785385874327E-5</v>
      </c>
      <c r="CT13" s="2">
        <v>3.4744316958615121E-5</v>
      </c>
      <c r="CU13" s="2">
        <v>1.3585262049739923E-3</v>
      </c>
      <c r="CV13" s="2">
        <v>1.5677646267082549E-5</v>
      </c>
      <c r="CW13" s="2">
        <v>7.6695485746341931E-4</v>
      </c>
      <c r="CX13" s="2">
        <v>1.6202971583709074E-5</v>
      </c>
      <c r="CY13" s="2">
        <v>2.2468350945559104E-3</v>
      </c>
      <c r="CZ13" s="2">
        <v>3.765428099545816E-3</v>
      </c>
      <c r="DA13" s="2">
        <v>2.3000563342965875E-4</v>
      </c>
      <c r="DB13" s="2">
        <v>4.6995600739279112E-6</v>
      </c>
      <c r="DC13" s="2">
        <v>8.5175076610792932E-6</v>
      </c>
      <c r="DD13" s="2">
        <v>4.5243316502645846E-6</v>
      </c>
      <c r="DE13" s="2">
        <v>5.3182834031425247E-6</v>
      </c>
      <c r="DF13" s="2">
        <v>8.5758643455594828E-3</v>
      </c>
      <c r="DG13" s="2">
        <v>2.8791297601387367E-2</v>
      </c>
      <c r="DH13" s="2">
        <v>1.5979357747269295E-5</v>
      </c>
      <c r="DI13" s="2">
        <v>1.50828711376019E-5</v>
      </c>
      <c r="DJ13" s="2">
        <v>1.2334478558094031E-3</v>
      </c>
      <c r="DK13" s="2">
        <v>3.5345391587746659E-5</v>
      </c>
      <c r="DL13" s="2">
        <v>1.4462552436877722E-5</v>
      </c>
    </row>
    <row r="14" spans="2:116">
      <c r="B14" s="146">
        <v>112</v>
      </c>
      <c r="C14" s="147" t="s">
        <v>189</v>
      </c>
      <c r="D14" s="2">
        <v>8.8432949014278672E-2</v>
      </c>
      <c r="E14" s="2">
        <v>0.12330914982678437</v>
      </c>
      <c r="F14" s="2">
        <v>0.17639072051247726</v>
      </c>
      <c r="G14" s="2">
        <v>1.4185589034790658E-2</v>
      </c>
      <c r="H14" s="2">
        <v>2.6554850394299626E-2</v>
      </c>
      <c r="I14" s="2">
        <v>2.5174945819106721E-2</v>
      </c>
      <c r="J14" s="2">
        <v>2.3674328619629376E-6</v>
      </c>
      <c r="K14" s="2">
        <v>1.7773409665569938E-5</v>
      </c>
      <c r="L14" s="2">
        <v>6.7390157977894658E-6</v>
      </c>
      <c r="M14" s="2">
        <v>2.0575970329258306E-6</v>
      </c>
      <c r="N14" s="2">
        <v>1.4222925078138024E-4</v>
      </c>
      <c r="O14" s="2">
        <v>2.8567795357398921E-6</v>
      </c>
      <c r="P14" s="2">
        <v>3.8517216966231247E-6</v>
      </c>
      <c r="Q14" s="2">
        <v>2.0736557599931966E-4</v>
      </c>
      <c r="R14" s="2">
        <v>1.0070890268709378</v>
      </c>
      <c r="S14" s="2">
        <v>7.7267059323954763E-6</v>
      </c>
      <c r="T14" s="2">
        <v>0</v>
      </c>
      <c r="U14" s="2">
        <v>8.4601995055946821E-7</v>
      </c>
      <c r="V14" s="2">
        <v>1.9890650883658231E-6</v>
      </c>
      <c r="W14" s="2">
        <v>1.4326246237409926E-6</v>
      </c>
      <c r="X14" s="2">
        <v>1.1357073501329577E-6</v>
      </c>
      <c r="Y14" s="2">
        <v>1.4204243462484938E-6</v>
      </c>
      <c r="Z14" s="2">
        <v>1.6238338743723759E-6</v>
      </c>
      <c r="AA14" s="2">
        <v>1.5789010768383821E-6</v>
      </c>
      <c r="AB14" s="2">
        <v>4.9762310867391824E-7</v>
      </c>
      <c r="AC14" s="2">
        <v>6.2966383139851478E-7</v>
      </c>
      <c r="AD14" s="2">
        <v>1.2578507861629522E-7</v>
      </c>
      <c r="AE14" s="2">
        <v>1.7086754174351667E-6</v>
      </c>
      <c r="AF14" s="2">
        <v>5.9739020718004251E-7</v>
      </c>
      <c r="AG14" s="2">
        <v>2.0658057203165157E-6</v>
      </c>
      <c r="AH14" s="2">
        <v>7.9759587673742687E-6</v>
      </c>
      <c r="AI14" s="2">
        <v>1.4583959290963375E-6</v>
      </c>
      <c r="AJ14" s="2">
        <v>1.4001108355249289E-7</v>
      </c>
      <c r="AK14" s="2">
        <v>1.8580483338615684E-6</v>
      </c>
      <c r="AL14" s="2">
        <v>9.4226978771639024E-7</v>
      </c>
      <c r="AM14" s="2">
        <v>1.8530831878848782E-6</v>
      </c>
      <c r="AN14" s="2">
        <v>4.0400472687942418E-6</v>
      </c>
      <c r="AO14" s="2">
        <v>1.575931944374499E-6</v>
      </c>
      <c r="AP14" s="2">
        <v>1.8729921620200307E-6</v>
      </c>
      <c r="AQ14" s="2">
        <v>7.679032831437842E-7</v>
      </c>
      <c r="AR14" s="2">
        <v>2.2669522692290195E-6</v>
      </c>
      <c r="AS14" s="2">
        <v>1.3477472540136532E-6</v>
      </c>
      <c r="AT14" s="2">
        <v>2.7535227341710547E-7</v>
      </c>
      <c r="AU14" s="2">
        <v>6.791736138550569E-6</v>
      </c>
      <c r="AV14" s="2">
        <v>1.7219203401940479E-6</v>
      </c>
      <c r="AW14" s="2">
        <v>1.3243616395813435E-6</v>
      </c>
      <c r="AX14" s="2">
        <v>1.2016548462850617E-6</v>
      </c>
      <c r="AY14" s="2">
        <v>1.5844357473303473E-6</v>
      </c>
      <c r="AZ14" s="2">
        <v>1.8916755913184608E-6</v>
      </c>
      <c r="BA14" s="2">
        <v>3.7748497016642568E-6</v>
      </c>
      <c r="BB14" s="2">
        <v>2.501767084026554E-6</v>
      </c>
      <c r="BC14" s="2">
        <v>1.5411299341229313E-6</v>
      </c>
      <c r="BD14" s="2">
        <v>7.7105217041348998E-7</v>
      </c>
      <c r="BE14" s="2">
        <v>5.3314392537940217E-7</v>
      </c>
      <c r="BF14" s="2">
        <v>9.900535668141926E-7</v>
      </c>
      <c r="BG14" s="2">
        <v>6.6481188883175883E-7</v>
      </c>
      <c r="BH14" s="2">
        <v>6.5715200559458632E-7</v>
      </c>
      <c r="BI14" s="2">
        <v>1.3426600604350194E-6</v>
      </c>
      <c r="BJ14" s="2">
        <v>1.1333485728298117E-6</v>
      </c>
      <c r="BK14" s="2">
        <v>7.5887769629518054E-7</v>
      </c>
      <c r="BL14" s="2">
        <v>4.5846098599830527E-7</v>
      </c>
      <c r="BM14" s="2">
        <v>3.2971817017872135E-7</v>
      </c>
      <c r="BN14" s="2">
        <v>7.2311761575285459E-7</v>
      </c>
      <c r="BO14" s="2">
        <v>2.7219977057511992E-6</v>
      </c>
      <c r="BP14" s="2">
        <v>2.221325398635286E-6</v>
      </c>
      <c r="BQ14" s="2">
        <v>1.5719208261746771E-6</v>
      </c>
      <c r="BR14" s="2">
        <v>1.2035568461349325E-6</v>
      </c>
      <c r="BS14" s="2">
        <v>4.6380650428857802E-6</v>
      </c>
      <c r="BT14" s="2">
        <v>5.1291233396018065E-6</v>
      </c>
      <c r="BU14" s="2">
        <v>1.9531454106983619E-6</v>
      </c>
      <c r="BV14" s="2">
        <v>2.6588906495324169E-6</v>
      </c>
      <c r="BW14" s="2">
        <v>2.0040984289098402E-6</v>
      </c>
      <c r="BX14" s="2">
        <v>7.1678081956525499E-7</v>
      </c>
      <c r="BY14" s="2">
        <v>2.9319021161976038E-6</v>
      </c>
      <c r="BZ14" s="2">
        <v>5.176199901945653E-6</v>
      </c>
      <c r="CA14" s="2">
        <v>1.0223885939179137E-5</v>
      </c>
      <c r="CB14" s="2">
        <v>1.5408870523771833E-6</v>
      </c>
      <c r="CC14" s="2">
        <v>2.7762709853450449E-6</v>
      </c>
      <c r="CD14" s="2">
        <v>7.6671352268759067E-7</v>
      </c>
      <c r="CE14" s="2">
        <v>1.9272770190324592E-7</v>
      </c>
      <c r="CF14" s="2">
        <v>2.4487295898226113E-6</v>
      </c>
      <c r="CG14" s="2">
        <v>3.2101168096328368E-6</v>
      </c>
      <c r="CH14" s="2">
        <v>1.4215097385005063E-6</v>
      </c>
      <c r="CI14" s="2">
        <v>2.004994756757789E-6</v>
      </c>
      <c r="CJ14" s="2">
        <v>2.4662453038880809E-6</v>
      </c>
      <c r="CK14" s="2">
        <v>7.2211972477913755E-7</v>
      </c>
      <c r="CL14" s="2">
        <v>1.2757745836388451E-6</v>
      </c>
      <c r="CM14" s="2">
        <v>2.8584654608496396E-6</v>
      </c>
      <c r="CN14" s="2">
        <v>5.7893895338348457E-7</v>
      </c>
      <c r="CO14" s="2">
        <v>1.2671800403018594E-6</v>
      </c>
      <c r="CP14" s="2">
        <v>1.9246466528031452E-6</v>
      </c>
      <c r="CQ14" s="2">
        <v>9.5621941427355687E-7</v>
      </c>
      <c r="CR14" s="2">
        <v>1.1087719585690198E-6</v>
      </c>
      <c r="CS14" s="2">
        <v>1.6591601875415904E-6</v>
      </c>
      <c r="CT14" s="2">
        <v>1.9725766223471252E-6</v>
      </c>
      <c r="CU14" s="2">
        <v>2.8062503075074024E-5</v>
      </c>
      <c r="CV14" s="2">
        <v>2.8305196368986595E-6</v>
      </c>
      <c r="CW14" s="2">
        <v>4.9538812451399484E-5</v>
      </c>
      <c r="CX14" s="2">
        <v>3.763088695659226E-6</v>
      </c>
      <c r="CY14" s="2">
        <v>1.3782150843202941E-4</v>
      </c>
      <c r="CZ14" s="2">
        <v>2.441159030339856E-4</v>
      </c>
      <c r="DA14" s="2">
        <v>1.8908968293676915E-6</v>
      </c>
      <c r="DB14" s="2">
        <v>2.0400191854335034E-6</v>
      </c>
      <c r="DC14" s="2">
        <v>9.2714725501395051E-7</v>
      </c>
      <c r="DD14" s="2">
        <v>1.1136297113956369E-6</v>
      </c>
      <c r="DE14" s="2">
        <v>2.0150295794280532E-6</v>
      </c>
      <c r="DF14" s="2">
        <v>2.1746089384504083E-3</v>
      </c>
      <c r="DG14" s="2">
        <v>6.8121571966550517E-3</v>
      </c>
      <c r="DH14" s="2">
        <v>2.5938946489212778E-6</v>
      </c>
      <c r="DI14" s="2">
        <v>1.230258840256059E-6</v>
      </c>
      <c r="DJ14" s="2">
        <v>1.5165286822895919E-4</v>
      </c>
      <c r="DK14" s="2">
        <v>2.0653642110213271E-6</v>
      </c>
      <c r="DL14" s="2">
        <v>2.7271834743990164E-4</v>
      </c>
    </row>
    <row r="15" spans="2:116">
      <c r="B15" s="146">
        <v>113</v>
      </c>
      <c r="C15" s="148" t="s">
        <v>190</v>
      </c>
      <c r="D15" s="2">
        <v>3.9173290605491462E-2</v>
      </c>
      <c r="E15" s="2">
        <v>9.8436669854707892E-2</v>
      </c>
      <c r="F15" s="2">
        <v>0.27521932923357323</v>
      </c>
      <c r="G15" s="2">
        <v>3.8037800430146924E-4</v>
      </c>
      <c r="H15" s="2">
        <v>1.9973953115182349E-2</v>
      </c>
      <c r="I15" s="2">
        <v>1.9761464252254876E-2</v>
      </c>
      <c r="J15" s="2">
        <v>3.1125009375806501E-4</v>
      </c>
      <c r="K15" s="2">
        <v>1.396198992982289E-2</v>
      </c>
      <c r="L15" s="2">
        <v>5.5929315043661031E-4</v>
      </c>
      <c r="M15" s="2">
        <v>6.0604566531139977E-4</v>
      </c>
      <c r="N15" s="2">
        <v>5.6018632471711762E-3</v>
      </c>
      <c r="O15" s="2">
        <v>5.275108062586555E-8</v>
      </c>
      <c r="P15" s="2">
        <v>9.358300680940734E-8</v>
      </c>
      <c r="Q15" s="2">
        <v>1.4380841176977346E-4</v>
      </c>
      <c r="R15" s="2">
        <v>5.0980099924613271E-6</v>
      </c>
      <c r="S15" s="2">
        <v>1.0025175162967437</v>
      </c>
      <c r="T15" s="2">
        <v>0</v>
      </c>
      <c r="U15" s="2">
        <v>3.3221773198616702E-6</v>
      </c>
      <c r="V15" s="2">
        <v>2.662118962883465E-6</v>
      </c>
      <c r="W15" s="2">
        <v>5.0873020131256116E-6</v>
      </c>
      <c r="X15" s="2">
        <v>1.9839109752159696E-7</v>
      </c>
      <c r="Y15" s="2">
        <v>2.5034779760353836E-7</v>
      </c>
      <c r="Z15" s="2">
        <v>1.4300214371708027E-7</v>
      </c>
      <c r="AA15" s="2">
        <v>1.0317235468771926E-7</v>
      </c>
      <c r="AB15" s="2">
        <v>1.6329432119567222E-5</v>
      </c>
      <c r="AC15" s="2">
        <v>1.9142524837930173E-7</v>
      </c>
      <c r="AD15" s="2">
        <v>1.0346653924212039E-8</v>
      </c>
      <c r="AE15" s="2">
        <v>3.1400361043385181E-7</v>
      </c>
      <c r="AF15" s="2">
        <v>6.8958653141320341E-8</v>
      </c>
      <c r="AG15" s="2">
        <v>1.9660627356431322E-7</v>
      </c>
      <c r="AH15" s="2">
        <v>9.5690982526659733E-7</v>
      </c>
      <c r="AI15" s="2">
        <v>5.622219766435051E-7</v>
      </c>
      <c r="AJ15" s="2">
        <v>1.2975333309947137E-8</v>
      </c>
      <c r="AK15" s="2">
        <v>9.4759320451421727E-8</v>
      </c>
      <c r="AL15" s="2">
        <v>8.1608709999488624E-8</v>
      </c>
      <c r="AM15" s="2">
        <v>7.672373127667722E-7</v>
      </c>
      <c r="AN15" s="2">
        <v>2.3438427550789021E-5</v>
      </c>
      <c r="AO15" s="2">
        <v>8.2347349331732842E-8</v>
      </c>
      <c r="AP15" s="2">
        <v>6.794888462666086E-8</v>
      </c>
      <c r="AQ15" s="2">
        <v>7.9552401242852904E-8</v>
      </c>
      <c r="AR15" s="2">
        <v>1.9642366638286786E-7</v>
      </c>
      <c r="AS15" s="2">
        <v>2.5477406998606698E-8</v>
      </c>
      <c r="AT15" s="2">
        <v>2.0086998320602052E-8</v>
      </c>
      <c r="AU15" s="2">
        <v>6.3127579540781398E-8</v>
      </c>
      <c r="AV15" s="2">
        <v>1.1646720914027636E-7</v>
      </c>
      <c r="AW15" s="2">
        <v>3.8638014426671171E-8</v>
      </c>
      <c r="AX15" s="2">
        <v>7.7052495271159218E-8</v>
      </c>
      <c r="AY15" s="2">
        <v>8.5678351539313154E-8</v>
      </c>
      <c r="AZ15" s="2">
        <v>6.8696365274924471E-8</v>
      </c>
      <c r="BA15" s="2">
        <v>7.9134524575662829E-8</v>
      </c>
      <c r="BB15" s="2">
        <v>6.9048007438687412E-8</v>
      </c>
      <c r="BC15" s="2">
        <v>8.169180270977475E-8</v>
      </c>
      <c r="BD15" s="2">
        <v>8.72063456568864E-8</v>
      </c>
      <c r="BE15" s="2">
        <v>5.9898666075904454E-8</v>
      </c>
      <c r="BF15" s="2">
        <v>9.318626138902768E-8</v>
      </c>
      <c r="BG15" s="2">
        <v>8.3215752315951888E-8</v>
      </c>
      <c r="BH15" s="2">
        <v>7.5515792891724655E-8</v>
      </c>
      <c r="BI15" s="2">
        <v>8.4555299034594934E-8</v>
      </c>
      <c r="BJ15" s="2">
        <v>8.3856260720011619E-8</v>
      </c>
      <c r="BK15" s="2">
        <v>6.969432381206418E-8</v>
      </c>
      <c r="BL15" s="2">
        <v>5.143181917727661E-8</v>
      </c>
      <c r="BM15" s="2">
        <v>3.6277635773562813E-8</v>
      </c>
      <c r="BN15" s="2">
        <v>9.3479443269480467E-8</v>
      </c>
      <c r="BO15" s="2">
        <v>5.0367690990492229E-8</v>
      </c>
      <c r="BP15" s="2">
        <v>5.1709365464237183E-8</v>
      </c>
      <c r="BQ15" s="2">
        <v>1.5271913504997358E-6</v>
      </c>
      <c r="BR15" s="2">
        <v>1.960239240389588E-8</v>
      </c>
      <c r="BS15" s="2">
        <v>1.8630822197326779E-7</v>
      </c>
      <c r="BT15" s="2">
        <v>1.3073786627325508E-7</v>
      </c>
      <c r="BU15" s="2">
        <v>2.1170438163706599E-6</v>
      </c>
      <c r="BV15" s="2">
        <v>1.8506194014850742E-7</v>
      </c>
      <c r="BW15" s="2">
        <v>5.1307357855456884E-8</v>
      </c>
      <c r="BX15" s="2">
        <v>4.5908052701015187E-8</v>
      </c>
      <c r="BY15" s="2">
        <v>4.4182134644697669E-8</v>
      </c>
      <c r="BZ15" s="2">
        <v>3.9180243833523995E-8</v>
      </c>
      <c r="CA15" s="2">
        <v>2.0093377503264629E-6</v>
      </c>
      <c r="CB15" s="2">
        <v>1.9484359316507185E-8</v>
      </c>
      <c r="CC15" s="2">
        <v>1.0666334374718055E-8</v>
      </c>
      <c r="CD15" s="2">
        <v>1.0667522768693685E-8</v>
      </c>
      <c r="CE15" s="2">
        <v>3.4182111577833079E-9</v>
      </c>
      <c r="CF15" s="2">
        <v>6.1948462775019836E-8</v>
      </c>
      <c r="CG15" s="2">
        <v>2.7144470731356476E-8</v>
      </c>
      <c r="CH15" s="2">
        <v>1.802447976635251E-7</v>
      </c>
      <c r="CI15" s="2">
        <v>5.3586763460585794E-8</v>
      </c>
      <c r="CJ15" s="2">
        <v>2.7687001581619781E-8</v>
      </c>
      <c r="CK15" s="2">
        <v>2.3393616154005099E-8</v>
      </c>
      <c r="CL15" s="2">
        <v>2.2483956492836354E-8</v>
      </c>
      <c r="CM15" s="2">
        <v>5.8586397005321276E-8</v>
      </c>
      <c r="CN15" s="2">
        <v>1.8430269310472826E-8</v>
      </c>
      <c r="CO15" s="2">
        <v>6.3849463044682222E-8</v>
      </c>
      <c r="CP15" s="2">
        <v>3.8755948361149975E-7</v>
      </c>
      <c r="CQ15" s="2">
        <v>5.7989514828296263E-8</v>
      </c>
      <c r="CR15" s="2">
        <v>9.6185679454327256E-8</v>
      </c>
      <c r="CS15" s="2">
        <v>1.0027375446734308E-6</v>
      </c>
      <c r="CT15" s="2">
        <v>3.4035634097680604E-8</v>
      </c>
      <c r="CU15" s="2">
        <v>7.8651640581379566E-6</v>
      </c>
      <c r="CV15" s="2">
        <v>1.6937397205447086E-4</v>
      </c>
      <c r="CW15" s="2">
        <v>2.0032278387773062E-6</v>
      </c>
      <c r="CX15" s="2">
        <v>4.3212674550301126E-8</v>
      </c>
      <c r="CY15" s="2">
        <v>4.3004962703325587E-6</v>
      </c>
      <c r="CZ15" s="2">
        <v>3.7994081633360096E-6</v>
      </c>
      <c r="DA15" s="2">
        <v>2.338944220179952E-7</v>
      </c>
      <c r="DB15" s="2">
        <v>4.274073722496543E-8</v>
      </c>
      <c r="DC15" s="2">
        <v>1.8363457516646549E-7</v>
      </c>
      <c r="DD15" s="2">
        <v>1.014060417669447E-7</v>
      </c>
      <c r="DE15" s="2">
        <v>3.0558540707622066E-8</v>
      </c>
      <c r="DF15" s="2">
        <v>5.9979287074066256E-6</v>
      </c>
      <c r="DG15" s="2">
        <v>1.781459907756271E-5</v>
      </c>
      <c r="DH15" s="2">
        <v>7.5703296709938615E-8</v>
      </c>
      <c r="DI15" s="2">
        <v>3.7846190132440753E-5</v>
      </c>
      <c r="DJ15" s="2">
        <v>1.2945436708676043E-6</v>
      </c>
      <c r="DK15" s="2">
        <v>3.7028641559365758E-7</v>
      </c>
      <c r="DL15" s="2">
        <v>5.1262516885637346E-8</v>
      </c>
    </row>
    <row r="16" spans="2:116">
      <c r="B16" s="146">
        <v>114</v>
      </c>
      <c r="C16" s="147" t="s">
        <v>290</v>
      </c>
      <c r="D16" s="2">
        <v>0</v>
      </c>
      <c r="E16" s="2">
        <v>0</v>
      </c>
      <c r="F16" s="2">
        <v>0</v>
      </c>
      <c r="G16" s="2">
        <v>1.0483029794841288E-2</v>
      </c>
      <c r="H16" s="2">
        <v>0</v>
      </c>
      <c r="I16" s="2">
        <v>0</v>
      </c>
      <c r="J16" s="2">
        <v>0</v>
      </c>
      <c r="K16" s="2">
        <v>0</v>
      </c>
      <c r="L16" s="2">
        <v>0</v>
      </c>
      <c r="M16" s="2">
        <v>0</v>
      </c>
      <c r="N16" s="2">
        <v>0</v>
      </c>
      <c r="O16" s="2">
        <v>0</v>
      </c>
      <c r="P16" s="2">
        <v>0</v>
      </c>
      <c r="Q16" s="2">
        <v>0</v>
      </c>
      <c r="R16" s="2">
        <v>0</v>
      </c>
      <c r="S16" s="2">
        <v>0</v>
      </c>
      <c r="T16" s="2">
        <v>1</v>
      </c>
      <c r="U16" s="2">
        <v>0</v>
      </c>
      <c r="V16" s="2">
        <v>0</v>
      </c>
      <c r="W16" s="2">
        <v>0</v>
      </c>
      <c r="X16" s="2">
        <v>0</v>
      </c>
      <c r="Y16" s="2">
        <v>0</v>
      </c>
      <c r="Z16" s="2">
        <v>0</v>
      </c>
      <c r="AA16" s="2">
        <v>0</v>
      </c>
      <c r="AB16" s="2">
        <v>0</v>
      </c>
      <c r="AC16" s="2">
        <v>0</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v>
      </c>
      <c r="BG16" s="2">
        <v>0</v>
      </c>
      <c r="BH16" s="2">
        <v>0</v>
      </c>
      <c r="BI16" s="2">
        <v>0</v>
      </c>
      <c r="BJ16" s="2">
        <v>0</v>
      </c>
      <c r="BK16" s="2">
        <v>0</v>
      </c>
      <c r="BL16" s="2">
        <v>0</v>
      </c>
      <c r="BM16" s="2">
        <v>0</v>
      </c>
      <c r="BN16" s="2">
        <v>0</v>
      </c>
      <c r="BO16" s="2">
        <v>0</v>
      </c>
      <c r="BP16" s="2">
        <v>0</v>
      </c>
      <c r="BQ16" s="2">
        <v>0</v>
      </c>
      <c r="BR16" s="2">
        <v>0</v>
      </c>
      <c r="BS16" s="2">
        <v>0</v>
      </c>
      <c r="BT16" s="2">
        <v>0</v>
      </c>
      <c r="BU16" s="2">
        <v>0</v>
      </c>
      <c r="BV16" s="2">
        <v>0</v>
      </c>
      <c r="BW16" s="2">
        <v>0</v>
      </c>
      <c r="BX16" s="2">
        <v>0</v>
      </c>
      <c r="BY16" s="2">
        <v>0</v>
      </c>
      <c r="BZ16" s="2">
        <v>0</v>
      </c>
      <c r="CA16" s="2">
        <v>0</v>
      </c>
      <c r="CB16" s="2">
        <v>0</v>
      </c>
      <c r="CC16" s="2">
        <v>0</v>
      </c>
      <c r="CD16" s="2">
        <v>0</v>
      </c>
      <c r="CE16" s="2">
        <v>0</v>
      </c>
      <c r="CF16" s="2">
        <v>0</v>
      </c>
      <c r="CG16" s="2">
        <v>0</v>
      </c>
      <c r="CH16" s="2">
        <v>0</v>
      </c>
      <c r="CI16" s="2">
        <v>0</v>
      </c>
      <c r="CJ16" s="2">
        <v>0</v>
      </c>
      <c r="CK16" s="2">
        <v>0</v>
      </c>
      <c r="CL16" s="2">
        <v>0</v>
      </c>
      <c r="CM16" s="2">
        <v>0</v>
      </c>
      <c r="CN16" s="2">
        <v>0</v>
      </c>
      <c r="CO16" s="2">
        <v>0</v>
      </c>
      <c r="CP16" s="2">
        <v>0</v>
      </c>
      <c r="CQ16" s="2">
        <v>0</v>
      </c>
      <c r="CR16" s="2">
        <v>0</v>
      </c>
      <c r="CS16" s="2">
        <v>0</v>
      </c>
      <c r="CT16" s="2">
        <v>0</v>
      </c>
      <c r="CU16" s="2">
        <v>0</v>
      </c>
      <c r="CV16" s="2">
        <v>0</v>
      </c>
      <c r="CW16" s="2">
        <v>0</v>
      </c>
      <c r="CX16" s="2">
        <v>0</v>
      </c>
      <c r="CY16" s="2">
        <v>0</v>
      </c>
      <c r="CZ16" s="2">
        <v>0</v>
      </c>
      <c r="DA16" s="2">
        <v>0</v>
      </c>
      <c r="DB16" s="2">
        <v>0</v>
      </c>
      <c r="DC16" s="2">
        <v>0</v>
      </c>
      <c r="DD16" s="2">
        <v>0</v>
      </c>
      <c r="DE16" s="2">
        <v>0</v>
      </c>
      <c r="DF16" s="2">
        <v>0</v>
      </c>
      <c r="DG16" s="2">
        <v>0</v>
      </c>
      <c r="DH16" s="2">
        <v>0</v>
      </c>
      <c r="DI16" s="2">
        <v>0</v>
      </c>
      <c r="DJ16" s="2">
        <v>0</v>
      </c>
      <c r="DK16" s="2">
        <v>0</v>
      </c>
      <c r="DL16" s="2">
        <v>0</v>
      </c>
    </row>
    <row r="17" spans="2:116">
      <c r="B17" s="146">
        <v>151</v>
      </c>
      <c r="C17" s="147" t="s">
        <v>192</v>
      </c>
      <c r="D17" s="2">
        <v>5.3832025102337533E-2</v>
      </c>
      <c r="E17" s="2">
        <v>0.20801054323332654</v>
      </c>
      <c r="F17" s="2">
        <v>0.14676327589292135</v>
      </c>
      <c r="G17" s="2">
        <v>2.552748992065257E-4</v>
      </c>
      <c r="H17" s="2">
        <v>8.0187502994440482E-2</v>
      </c>
      <c r="I17" s="2">
        <v>5.9428968631051737E-2</v>
      </c>
      <c r="J17" s="2">
        <v>1.8937843151531332E-5</v>
      </c>
      <c r="K17" s="2">
        <v>6.385810084645382E-6</v>
      </c>
      <c r="L17" s="2">
        <v>1.3058997584319937E-5</v>
      </c>
      <c r="M17" s="2">
        <v>1.5623178317412267E-4</v>
      </c>
      <c r="N17" s="2">
        <v>1.2991074200454771E-4</v>
      </c>
      <c r="O17" s="2">
        <v>6.6997477925971194E-6</v>
      </c>
      <c r="P17" s="2">
        <v>9.7129153429763348E-6</v>
      </c>
      <c r="Q17" s="2">
        <v>5.838108395448366E-6</v>
      </c>
      <c r="R17" s="2">
        <v>1.2957605149331514E-5</v>
      </c>
      <c r="S17" s="2">
        <v>2.5748904633492189E-6</v>
      </c>
      <c r="T17" s="2">
        <v>0</v>
      </c>
      <c r="U17" s="2">
        <v>1.0069829800373877</v>
      </c>
      <c r="V17" s="2">
        <v>1.4981097039055143E-2</v>
      </c>
      <c r="W17" s="2">
        <v>2.6717615717372932E-5</v>
      </c>
      <c r="X17" s="2">
        <v>5.8968671347192159E-4</v>
      </c>
      <c r="Y17" s="2">
        <v>1.5171719069908708E-4</v>
      </c>
      <c r="Z17" s="2">
        <v>2.1404980936447768E-4</v>
      </c>
      <c r="AA17" s="2">
        <v>3.0412829655729171E-5</v>
      </c>
      <c r="AB17" s="2">
        <v>6.1249663591950686E-5</v>
      </c>
      <c r="AC17" s="2">
        <v>4.2973988164393904E-6</v>
      </c>
      <c r="AD17" s="2">
        <v>6.5176787292022229E-7</v>
      </c>
      <c r="AE17" s="2">
        <v>3.0515600014816748E-6</v>
      </c>
      <c r="AF17" s="2">
        <v>2.5514015268273171E-6</v>
      </c>
      <c r="AG17" s="2">
        <v>5.6967601511663675E-4</v>
      </c>
      <c r="AH17" s="2">
        <v>6.3637349642652153E-6</v>
      </c>
      <c r="AI17" s="2">
        <v>8.589347513525572E-6</v>
      </c>
      <c r="AJ17" s="2">
        <v>3.7749872303370938E-7</v>
      </c>
      <c r="AK17" s="2">
        <v>3.0035581031294458E-6</v>
      </c>
      <c r="AL17" s="2">
        <v>3.6998860034206321E-5</v>
      </c>
      <c r="AM17" s="2">
        <v>1.0348637676409252E-3</v>
      </c>
      <c r="AN17" s="2">
        <v>1.0029449823436582E-3</v>
      </c>
      <c r="AO17" s="2">
        <v>1.510593711405103E-4</v>
      </c>
      <c r="AP17" s="2">
        <v>5.806916187962718E-6</v>
      </c>
      <c r="AQ17" s="2">
        <v>7.3798867891270487E-6</v>
      </c>
      <c r="AR17" s="2">
        <v>2.0711576736774973E-4</v>
      </c>
      <c r="AS17" s="2">
        <v>3.3434451823183042E-6</v>
      </c>
      <c r="AT17" s="2">
        <v>7.0232451069277534E-7</v>
      </c>
      <c r="AU17" s="2">
        <v>5.4816184188693962E-6</v>
      </c>
      <c r="AV17" s="2">
        <v>2.9558978813209948E-6</v>
      </c>
      <c r="AW17" s="2">
        <v>2.3564625057851606E-6</v>
      </c>
      <c r="AX17" s="2">
        <v>1.2296284861082777E-5</v>
      </c>
      <c r="AY17" s="2">
        <v>1.4540999284285859E-5</v>
      </c>
      <c r="AZ17" s="2">
        <v>1.7839265514314538E-5</v>
      </c>
      <c r="BA17" s="2">
        <v>8.5087675256150183E-6</v>
      </c>
      <c r="BB17" s="2">
        <v>6.4546874102707304E-5</v>
      </c>
      <c r="BC17" s="2">
        <v>1.7387928189344129E-5</v>
      </c>
      <c r="BD17" s="2">
        <v>1.2636988997296431E-4</v>
      </c>
      <c r="BE17" s="2">
        <v>8.8280772304223925E-6</v>
      </c>
      <c r="BF17" s="2">
        <v>7.1702626895324587E-6</v>
      </c>
      <c r="BG17" s="2">
        <v>1.0785215987159784E-4</v>
      </c>
      <c r="BH17" s="2">
        <v>7.3192664273232437E-6</v>
      </c>
      <c r="BI17" s="2">
        <v>4.6870015869175267E-5</v>
      </c>
      <c r="BJ17" s="2">
        <v>2.0997823042408802E-5</v>
      </c>
      <c r="BK17" s="2">
        <v>8.3942514480504996E-6</v>
      </c>
      <c r="BL17" s="2">
        <v>5.364807294066345E-5</v>
      </c>
      <c r="BM17" s="2">
        <v>9.778600717028555E-6</v>
      </c>
      <c r="BN17" s="2">
        <v>3.8466534334695306E-5</v>
      </c>
      <c r="BO17" s="2">
        <v>4.3156289683065707E-6</v>
      </c>
      <c r="BP17" s="2">
        <v>2.0194677479819582E-5</v>
      </c>
      <c r="BQ17" s="2">
        <v>1.9016238896035691E-4</v>
      </c>
      <c r="BR17" s="2">
        <v>6.5207895385250167E-6</v>
      </c>
      <c r="BS17" s="2">
        <v>3.158681465178864E-5</v>
      </c>
      <c r="BT17" s="2">
        <v>1.5813142200217259E-4</v>
      </c>
      <c r="BU17" s="2">
        <v>1.411380388443198E-5</v>
      </c>
      <c r="BV17" s="2">
        <v>6.8016406489116746E-6</v>
      </c>
      <c r="BW17" s="2">
        <v>4.280991905205956E-6</v>
      </c>
      <c r="BX17" s="2">
        <v>2.9680253670601419E-6</v>
      </c>
      <c r="BY17" s="2">
        <v>1.5179805028620832E-5</v>
      </c>
      <c r="BZ17" s="2">
        <v>1.022786742084554E-5</v>
      </c>
      <c r="CA17" s="2">
        <v>2.4386875764648463E-5</v>
      </c>
      <c r="CB17" s="2">
        <v>7.6416762636825874E-6</v>
      </c>
      <c r="CC17" s="2">
        <v>3.8170887334651506E-6</v>
      </c>
      <c r="CD17" s="2">
        <v>2.5723055636547712E-6</v>
      </c>
      <c r="CE17" s="2">
        <v>8.6883984024845048E-7</v>
      </c>
      <c r="CF17" s="2">
        <v>3.6377078217541826E-5</v>
      </c>
      <c r="CG17" s="2">
        <v>8.8537410544307049E-6</v>
      </c>
      <c r="CH17" s="2">
        <v>1.3891653647482945E-5</v>
      </c>
      <c r="CI17" s="2">
        <v>2.3076908234537108E-4</v>
      </c>
      <c r="CJ17" s="2">
        <v>2.2443090311666188E-5</v>
      </c>
      <c r="CK17" s="2">
        <v>4.111181990522506E-5</v>
      </c>
      <c r="CL17" s="2">
        <v>2.3935896036641034E-5</v>
      </c>
      <c r="CM17" s="2">
        <v>9.9497586477453678E-5</v>
      </c>
      <c r="CN17" s="2">
        <v>8.024106519697798E-6</v>
      </c>
      <c r="CO17" s="2">
        <v>7.117435271801003E-6</v>
      </c>
      <c r="CP17" s="2">
        <v>8.4168308062746409E-6</v>
      </c>
      <c r="CQ17" s="2">
        <v>2.738060803090733E-5</v>
      </c>
      <c r="CR17" s="2">
        <v>7.2360922862729295E-6</v>
      </c>
      <c r="CS17" s="2">
        <v>2.2818822905675914E-5</v>
      </c>
      <c r="CT17" s="2">
        <v>1.001965067902714E-5</v>
      </c>
      <c r="CU17" s="2">
        <v>3.5719817744754409E-6</v>
      </c>
      <c r="CV17" s="2">
        <v>1.1377983740958654E-5</v>
      </c>
      <c r="CW17" s="2">
        <v>9.7550706170638041E-6</v>
      </c>
      <c r="CX17" s="2">
        <v>1.40752375072077E-4</v>
      </c>
      <c r="CY17" s="2">
        <v>1.5719826772886356E-5</v>
      </c>
      <c r="CZ17" s="2">
        <v>1.3709683840096158E-5</v>
      </c>
      <c r="DA17" s="2">
        <v>3.270020237939644E-5</v>
      </c>
      <c r="DB17" s="2">
        <v>1.4677593676752297E-5</v>
      </c>
      <c r="DC17" s="2">
        <v>5.4887469996188799E-6</v>
      </c>
      <c r="DD17" s="2">
        <v>1.0450614102103628E-5</v>
      </c>
      <c r="DE17" s="2">
        <v>2.8688323038638411E-5</v>
      </c>
      <c r="DF17" s="2">
        <v>4.9096333826761094E-5</v>
      </c>
      <c r="DG17" s="2">
        <v>5.6432819364487059E-6</v>
      </c>
      <c r="DH17" s="2">
        <v>2.0879820079209582E-5</v>
      </c>
      <c r="DI17" s="2">
        <v>1.3987456157956636E-4</v>
      </c>
      <c r="DJ17" s="2">
        <v>3.5335548563846928E-5</v>
      </c>
      <c r="DK17" s="2">
        <v>9.4502275665521147E-4</v>
      </c>
      <c r="DL17" s="2">
        <v>1.4121828466472417E-5</v>
      </c>
    </row>
    <row r="18" spans="2:116">
      <c r="B18" s="146">
        <v>152</v>
      </c>
      <c r="C18" s="148" t="s">
        <v>193</v>
      </c>
      <c r="D18" s="2">
        <v>4.66435800695294E-2</v>
      </c>
      <c r="E18" s="2">
        <v>0.19905677113501355</v>
      </c>
      <c r="F18" s="2">
        <v>-5.3729563569537807E-2</v>
      </c>
      <c r="G18" s="2">
        <v>1.3202582159363999E-2</v>
      </c>
      <c r="H18" s="2">
        <v>0.11492954774232687</v>
      </c>
      <c r="I18" s="2">
        <v>8.0872627563438049E-2</v>
      </c>
      <c r="J18" s="2">
        <v>2.6983785777463657E-4</v>
      </c>
      <c r="K18" s="2">
        <v>5.5450127198710175E-5</v>
      </c>
      <c r="L18" s="2">
        <v>2.4992978664249992E-4</v>
      </c>
      <c r="M18" s="2">
        <v>2.3559976242544465E-5</v>
      </c>
      <c r="N18" s="2">
        <v>1.4445860432403488E-4</v>
      </c>
      <c r="O18" s="2">
        <v>2.119250601773018E-4</v>
      </c>
      <c r="P18" s="2">
        <v>2.0901053192356591E-4</v>
      </c>
      <c r="Q18" s="2">
        <v>9.0518746511421326E-5</v>
      </c>
      <c r="R18" s="2">
        <v>6.9685387572183136E-5</v>
      </c>
      <c r="S18" s="2">
        <v>2.5091089768139408E-5</v>
      </c>
      <c r="T18" s="2">
        <v>0</v>
      </c>
      <c r="U18" s="2">
        <v>6.6143252483524424E-5</v>
      </c>
      <c r="V18" s="2">
        <v>1.0006604286479994</v>
      </c>
      <c r="W18" s="2">
        <v>1.2579180113449594E-4</v>
      </c>
      <c r="X18" s="2">
        <v>1.1794660005332411E-4</v>
      </c>
      <c r="Y18" s="2">
        <v>1.0790674083908532E-4</v>
      </c>
      <c r="Z18" s="2">
        <v>8.9209158382201213E-5</v>
      </c>
      <c r="AA18" s="2">
        <v>3.5188609075815244E-5</v>
      </c>
      <c r="AB18" s="2">
        <v>2.3871807205449129E-4</v>
      </c>
      <c r="AC18" s="2">
        <v>7.5324167989995991E-5</v>
      </c>
      <c r="AD18" s="2">
        <v>4.4710658966994961E-6</v>
      </c>
      <c r="AE18" s="2">
        <v>4.8876818725782697E-5</v>
      </c>
      <c r="AF18" s="2">
        <v>3.5539024997366766E-5</v>
      </c>
      <c r="AG18" s="2">
        <v>5.2677890202048419E-5</v>
      </c>
      <c r="AH18" s="2">
        <v>8.5897874951252489E-5</v>
      </c>
      <c r="AI18" s="2">
        <v>6.3950140609860855E-5</v>
      </c>
      <c r="AJ18" s="2">
        <v>2.6352906640285679E-6</v>
      </c>
      <c r="AK18" s="2">
        <v>2.9276975113781027E-5</v>
      </c>
      <c r="AL18" s="2">
        <v>2.9156753306264935E-5</v>
      </c>
      <c r="AM18" s="2">
        <v>1.4281881726203817E-4</v>
      </c>
      <c r="AN18" s="2">
        <v>7.1398551392763801E-5</v>
      </c>
      <c r="AO18" s="2">
        <v>2.4666748668958252E-4</v>
      </c>
      <c r="AP18" s="2">
        <v>7.3786612147341675E-5</v>
      </c>
      <c r="AQ18" s="2">
        <v>1.4137089037831289E-4</v>
      </c>
      <c r="AR18" s="2">
        <v>1.1678632254138186E-4</v>
      </c>
      <c r="AS18" s="2">
        <v>3.8822907463404979E-5</v>
      </c>
      <c r="AT18" s="2">
        <v>1.333616035198632E-5</v>
      </c>
      <c r="AU18" s="2">
        <v>5.6973458731981225E-5</v>
      </c>
      <c r="AV18" s="2">
        <v>4.1051914287404416E-5</v>
      </c>
      <c r="AW18" s="2">
        <v>2.8288877278707511E-5</v>
      </c>
      <c r="AX18" s="2">
        <v>3.5762112699546941E-5</v>
      </c>
      <c r="AY18" s="2">
        <v>6.0752382732740503E-5</v>
      </c>
      <c r="AZ18" s="2">
        <v>5.3124356904753678E-5</v>
      </c>
      <c r="BA18" s="2">
        <v>7.2336292063417728E-5</v>
      </c>
      <c r="BB18" s="2">
        <v>4.6332367950502874E-5</v>
      </c>
      <c r="BC18" s="2">
        <v>5.6407094114914691E-5</v>
      </c>
      <c r="BD18" s="2">
        <v>1.7418801547145567E-4</v>
      </c>
      <c r="BE18" s="2">
        <v>1.3611020141557931E-4</v>
      </c>
      <c r="BF18" s="2">
        <v>1.292043135629716E-4</v>
      </c>
      <c r="BG18" s="2">
        <v>1.9196513530170587E-4</v>
      </c>
      <c r="BH18" s="2">
        <v>6.675607540791652E-5</v>
      </c>
      <c r="BI18" s="2">
        <v>5.5556620345238267E-5</v>
      </c>
      <c r="BJ18" s="2">
        <v>1.384816544102708E-4</v>
      </c>
      <c r="BK18" s="2">
        <v>8.5036225062294949E-5</v>
      </c>
      <c r="BL18" s="2">
        <v>1.1668834332100737E-4</v>
      </c>
      <c r="BM18" s="2">
        <v>3.7650496448084567E-5</v>
      </c>
      <c r="BN18" s="2">
        <v>3.3256006405277081E-5</v>
      </c>
      <c r="BO18" s="2">
        <v>2.1011345688137664E-5</v>
      </c>
      <c r="BP18" s="2">
        <v>2.5305941712734586E-5</v>
      </c>
      <c r="BQ18" s="2">
        <v>2.2942648947279364E-4</v>
      </c>
      <c r="BR18" s="2">
        <v>9.4928644803758357E-5</v>
      </c>
      <c r="BS18" s="2">
        <v>1.7564628020943216E-4</v>
      </c>
      <c r="BT18" s="2">
        <v>1.055084594475223E-4</v>
      </c>
      <c r="BU18" s="2">
        <v>8.4334539917895016E-5</v>
      </c>
      <c r="BV18" s="2">
        <v>9.1814051106236334E-5</v>
      </c>
      <c r="BW18" s="2">
        <v>3.3134210461592217E-5</v>
      </c>
      <c r="BX18" s="2">
        <v>2.9479309373845668E-5</v>
      </c>
      <c r="BY18" s="2">
        <v>7.353503033898338E-5</v>
      </c>
      <c r="BZ18" s="2">
        <v>1.1040707430465793E-4</v>
      </c>
      <c r="CA18" s="2">
        <v>2.0099631586505831E-4</v>
      </c>
      <c r="CB18" s="2">
        <v>8.3081067618556031E-5</v>
      </c>
      <c r="CC18" s="2">
        <v>2.0763914936845976E-5</v>
      </c>
      <c r="CD18" s="2">
        <v>1.2437381838127262E-5</v>
      </c>
      <c r="CE18" s="2">
        <v>5.4025881081624484E-6</v>
      </c>
      <c r="CF18" s="2">
        <v>7.9795583872078633E-5</v>
      </c>
      <c r="CG18" s="2">
        <v>6.4736644377842736E-5</v>
      </c>
      <c r="CH18" s="2">
        <v>6.9523692398906119E-5</v>
      </c>
      <c r="CI18" s="2">
        <v>4.0555806702930705E-4</v>
      </c>
      <c r="CJ18" s="2">
        <v>1.1694746002236478E-4</v>
      </c>
      <c r="CK18" s="2">
        <v>2.8383286940137282E-5</v>
      </c>
      <c r="CL18" s="2">
        <v>6.501944902638878E-5</v>
      </c>
      <c r="CM18" s="2">
        <v>1.0449602245224704E-4</v>
      </c>
      <c r="CN18" s="2">
        <v>8.8144354427227776E-5</v>
      </c>
      <c r="CO18" s="2">
        <v>3.5640074533022696E-5</v>
      </c>
      <c r="CP18" s="2">
        <v>3.5679195484478785E-5</v>
      </c>
      <c r="CQ18" s="2">
        <v>6.5028054634682671E-5</v>
      </c>
      <c r="CR18" s="2">
        <v>6.2019372419037046E-5</v>
      </c>
      <c r="CS18" s="2">
        <v>1.0467099088192108E-4</v>
      </c>
      <c r="CT18" s="2">
        <v>1.4365179927068578E-4</v>
      </c>
      <c r="CU18" s="2">
        <v>1.1497754676290906E-5</v>
      </c>
      <c r="CV18" s="2">
        <v>7.1474143417775974E-5</v>
      </c>
      <c r="CW18" s="2">
        <v>1.1736723839320702E-4</v>
      </c>
      <c r="CX18" s="2">
        <v>2.1424964498469417E-4</v>
      </c>
      <c r="CY18" s="2">
        <v>2.5979518104497681E-4</v>
      </c>
      <c r="CZ18" s="2">
        <v>1.5069252905812317E-4</v>
      </c>
      <c r="DA18" s="2">
        <v>1.1532457480153159E-3</v>
      </c>
      <c r="DB18" s="2">
        <v>1.7148337396252568E-4</v>
      </c>
      <c r="DC18" s="2">
        <v>3.6906781996301306E-5</v>
      </c>
      <c r="DD18" s="2">
        <v>6.1833189773890656E-5</v>
      </c>
      <c r="DE18" s="2">
        <v>1.0942963894875014E-4</v>
      </c>
      <c r="DF18" s="2">
        <v>4.6792878452483631E-4</v>
      </c>
      <c r="DG18" s="2">
        <v>6.2149092123361705E-5</v>
      </c>
      <c r="DH18" s="2">
        <v>3.0102840699167084E-4</v>
      </c>
      <c r="DI18" s="2">
        <v>2.3222329587793019E-4</v>
      </c>
      <c r="DJ18" s="2">
        <v>2.8134425072067452E-4</v>
      </c>
      <c r="DK18" s="2">
        <v>1.8263004980805582E-4</v>
      </c>
      <c r="DL18" s="2">
        <v>5.5248977220381659E-5</v>
      </c>
    </row>
    <row r="19" spans="2:116">
      <c r="B19" s="146">
        <v>161</v>
      </c>
      <c r="C19" s="147" t="s">
        <v>194</v>
      </c>
      <c r="D19" s="2">
        <v>0.12262429057512514</v>
      </c>
      <c r="E19" s="2">
        <v>0.10717463922478633</v>
      </c>
      <c r="F19" s="2">
        <v>0.14648477869231571</v>
      </c>
      <c r="G19" s="2">
        <v>9.2845110553094602E-5</v>
      </c>
      <c r="H19" s="2">
        <v>4.7974391054040708E-2</v>
      </c>
      <c r="I19" s="2">
        <v>3.6900222700158414E-2</v>
      </c>
      <c r="J19" s="2">
        <v>3.6165542503962695E-5</v>
      </c>
      <c r="K19" s="2">
        <v>4.1714606286989198E-4</v>
      </c>
      <c r="L19" s="2">
        <v>2.0936953327765329E-5</v>
      </c>
      <c r="M19" s="2">
        <v>1.0747689658103488E-3</v>
      </c>
      <c r="N19" s="2">
        <v>5.482587006191978E-5</v>
      </c>
      <c r="O19" s="2">
        <v>9.6283606089233001E-5</v>
      </c>
      <c r="P19" s="2">
        <v>1.4594180167047676E-4</v>
      </c>
      <c r="Q19" s="2">
        <v>7.13364193329237E-5</v>
      </c>
      <c r="R19" s="2">
        <v>4.8326366568789094E-5</v>
      </c>
      <c r="S19" s="2">
        <v>7.0733165022345712E-5</v>
      </c>
      <c r="T19" s="2">
        <v>0</v>
      </c>
      <c r="U19" s="2">
        <v>2.828896730142716E-5</v>
      </c>
      <c r="V19" s="2">
        <v>5.9378340823786897E-5</v>
      </c>
      <c r="W19" s="2">
        <v>1.0357996388386856</v>
      </c>
      <c r="X19" s="2">
        <v>1.3871147103294811E-2</v>
      </c>
      <c r="Y19" s="2">
        <v>3.268859942310542E-5</v>
      </c>
      <c r="Z19" s="2">
        <v>2.9922214272929136E-4</v>
      </c>
      <c r="AA19" s="2">
        <v>3.0504832365418772E-5</v>
      </c>
      <c r="AB19" s="2">
        <v>5.007760246125611E-5</v>
      </c>
      <c r="AC19" s="2">
        <v>1.8584282808786803E-5</v>
      </c>
      <c r="AD19" s="2">
        <v>5.3430834327800205E-6</v>
      </c>
      <c r="AE19" s="2">
        <v>5.8972278754948395E-5</v>
      </c>
      <c r="AF19" s="2">
        <v>1.5950582976710287E-5</v>
      </c>
      <c r="AG19" s="2">
        <v>2.5533605516474385E-5</v>
      </c>
      <c r="AH19" s="2">
        <v>1.9469102894736415E-5</v>
      </c>
      <c r="AI19" s="2">
        <v>5.4764659121986584E-5</v>
      </c>
      <c r="AJ19" s="2">
        <v>2.3525326105801945E-6</v>
      </c>
      <c r="AK19" s="2">
        <v>1.5618472184538535E-5</v>
      </c>
      <c r="AL19" s="2">
        <v>3.9302127371826489E-5</v>
      </c>
      <c r="AM19" s="2">
        <v>2.7167388845648639E-5</v>
      </c>
      <c r="AN19" s="2">
        <v>2.6343863393499652E-4</v>
      </c>
      <c r="AO19" s="2">
        <v>1.0686788863007392E-3</v>
      </c>
      <c r="AP19" s="2">
        <v>3.8849704308092798E-5</v>
      </c>
      <c r="AQ19" s="2">
        <v>1.8285977767762552E-3</v>
      </c>
      <c r="AR19" s="2">
        <v>2.4843506795805198E-4</v>
      </c>
      <c r="AS19" s="2">
        <v>4.0412478908497703E-5</v>
      </c>
      <c r="AT19" s="2">
        <v>1.5401887448164092E-5</v>
      </c>
      <c r="AU19" s="2">
        <v>4.0463238104480484E-5</v>
      </c>
      <c r="AV19" s="2">
        <v>1.3020332183000068E-5</v>
      </c>
      <c r="AW19" s="2">
        <v>1.9316872216243691E-5</v>
      </c>
      <c r="AX19" s="2">
        <v>1.9685755141542245E-4</v>
      </c>
      <c r="AY19" s="2">
        <v>1.9739302745357947E-4</v>
      </c>
      <c r="AZ19" s="2">
        <v>1.0674476892797413E-4</v>
      </c>
      <c r="BA19" s="2">
        <v>3.9541159059738558E-5</v>
      </c>
      <c r="BB19" s="2">
        <v>3.1675426056518005E-5</v>
      </c>
      <c r="BC19" s="2">
        <v>2.0750897447753615E-4</v>
      </c>
      <c r="BD19" s="2">
        <v>2.8823130699498633E-5</v>
      </c>
      <c r="BE19" s="2">
        <v>3.5051528031161893E-5</v>
      </c>
      <c r="BF19" s="2">
        <v>3.943670154684541E-5</v>
      </c>
      <c r="BG19" s="2">
        <v>5.211515599033292E-5</v>
      </c>
      <c r="BH19" s="2">
        <v>3.4141107424441478E-5</v>
      </c>
      <c r="BI19" s="2">
        <v>6.9212321310483036E-5</v>
      </c>
      <c r="BJ19" s="2">
        <v>3.4211618324277123E-5</v>
      </c>
      <c r="BK19" s="2">
        <v>2.0181380675177076E-5</v>
      </c>
      <c r="BL19" s="2">
        <v>2.2686000172524964E-5</v>
      </c>
      <c r="BM19" s="2">
        <v>6.294288171618171E-5</v>
      </c>
      <c r="BN19" s="2">
        <v>4.7823022079432201E-5</v>
      </c>
      <c r="BO19" s="2">
        <v>1.6448830534569276E-5</v>
      </c>
      <c r="BP19" s="2">
        <v>1.0293910693279553E-4</v>
      </c>
      <c r="BQ19" s="2">
        <v>3.5844067349552733E-3</v>
      </c>
      <c r="BR19" s="2">
        <v>2.2298122579601162E-5</v>
      </c>
      <c r="BS19" s="2">
        <v>9.0696619984139294E-3</v>
      </c>
      <c r="BT19" s="2">
        <v>2.0227051061564071E-3</v>
      </c>
      <c r="BU19" s="2">
        <v>2.4480280946295111E-4</v>
      </c>
      <c r="BV19" s="2">
        <v>6.0968891224896348E-4</v>
      </c>
      <c r="BW19" s="2">
        <v>3.0121468920979292E-4</v>
      </c>
      <c r="BX19" s="2">
        <v>2.0410894977101278E-5</v>
      </c>
      <c r="BY19" s="2">
        <v>3.5775015869194653E-5</v>
      </c>
      <c r="BZ19" s="2">
        <v>2.8512148383911367E-5</v>
      </c>
      <c r="CA19" s="2">
        <v>1.1827634466484428E-4</v>
      </c>
      <c r="CB19" s="2">
        <v>2.3467220778906944E-5</v>
      </c>
      <c r="CC19" s="2">
        <v>1.1463292831386464E-5</v>
      </c>
      <c r="CD19" s="2">
        <v>1.2232369398609267E-5</v>
      </c>
      <c r="CE19" s="2">
        <v>6.5780657163471407E-6</v>
      </c>
      <c r="CF19" s="2">
        <v>1.07189645855738E-4</v>
      </c>
      <c r="CG19" s="2">
        <v>5.9129784192045558E-5</v>
      </c>
      <c r="CH19" s="2">
        <v>2.3168575537484175E-4</v>
      </c>
      <c r="CI19" s="2">
        <v>2.1971818836769323E-4</v>
      </c>
      <c r="CJ19" s="2">
        <v>4.6766330820363151E-4</v>
      </c>
      <c r="CK19" s="2">
        <v>7.7525504619196174E-5</v>
      </c>
      <c r="CL19" s="2">
        <v>1.0454898639500915E-4</v>
      </c>
      <c r="CM19" s="2">
        <v>3.1402339239968275E-3</v>
      </c>
      <c r="CN19" s="2">
        <v>1.3579632958102628E-5</v>
      </c>
      <c r="CO19" s="2">
        <v>2.2562654672946275E-5</v>
      </c>
      <c r="CP19" s="2">
        <v>3.0483990753669961E-5</v>
      </c>
      <c r="CQ19" s="2">
        <v>2.1750650694618552E-5</v>
      </c>
      <c r="CR19" s="2">
        <v>2.1777373265471275E-5</v>
      </c>
      <c r="CS19" s="2">
        <v>4.5274136680958076E-5</v>
      </c>
      <c r="CT19" s="2">
        <v>1.7555275287529836E-5</v>
      </c>
      <c r="CU19" s="2">
        <v>1.5356382881506482E-5</v>
      </c>
      <c r="CV19" s="2">
        <v>3.8753311398952488E-5</v>
      </c>
      <c r="CW19" s="2">
        <v>1.6020284006478497E-5</v>
      </c>
      <c r="CX19" s="2">
        <v>7.5352464372425746E-5</v>
      </c>
      <c r="CY19" s="2">
        <v>2.8060530332827071E-5</v>
      </c>
      <c r="CZ19" s="2">
        <v>2.07404389470691E-5</v>
      </c>
      <c r="DA19" s="2">
        <v>5.0410939740909059E-5</v>
      </c>
      <c r="DB19" s="2">
        <v>3.0057322023707749E-5</v>
      </c>
      <c r="DC19" s="2">
        <v>1.4877219505456146E-5</v>
      </c>
      <c r="DD19" s="2">
        <v>2.0195818306379291E-5</v>
      </c>
      <c r="DE19" s="2">
        <v>4.4338591469222004E-5</v>
      </c>
      <c r="DF19" s="2">
        <v>1.7506418617538563E-4</v>
      </c>
      <c r="DG19" s="2">
        <v>1.4477716603709722E-4</v>
      </c>
      <c r="DH19" s="2">
        <v>6.5338480965597702E-5</v>
      </c>
      <c r="DI19" s="2">
        <v>1.1386574326806825E-4</v>
      </c>
      <c r="DJ19" s="2">
        <v>1.2452294410673635E-4</v>
      </c>
      <c r="DK19" s="2">
        <v>1.1572538151657753E-4</v>
      </c>
      <c r="DL19" s="2">
        <v>5.3829533916982955E-5</v>
      </c>
    </row>
    <row r="20" spans="2:116">
      <c r="B20" s="146">
        <v>162</v>
      </c>
      <c r="C20" s="147" t="s">
        <v>195</v>
      </c>
      <c r="D20" s="2">
        <v>0.10706294924116477</v>
      </c>
      <c r="E20" s="2">
        <v>0.23585916964536918</v>
      </c>
      <c r="F20" s="2">
        <v>3.5352003102792705E-2</v>
      </c>
      <c r="G20" s="2">
        <v>2.7537111462333914E-4</v>
      </c>
      <c r="H20" s="2">
        <v>8.7648801880152991E-2</v>
      </c>
      <c r="I20" s="2">
        <v>5.683414559846315E-2</v>
      </c>
      <c r="J20" s="2">
        <v>2.3897969204999506E-5</v>
      </c>
      <c r="K20" s="2">
        <v>1.8109912153186275E-5</v>
      </c>
      <c r="L20" s="2">
        <v>3.7990742510291709E-5</v>
      </c>
      <c r="M20" s="2">
        <v>2.7560284941335897E-5</v>
      </c>
      <c r="N20" s="2">
        <v>9.1385941888570698E-5</v>
      </c>
      <c r="O20" s="2">
        <v>4.2321794675149609E-4</v>
      </c>
      <c r="P20" s="2">
        <v>2.0264579129165535E-4</v>
      </c>
      <c r="Q20" s="2">
        <v>7.2300294513330629E-5</v>
      </c>
      <c r="R20" s="2">
        <v>1.3919484270802945E-4</v>
      </c>
      <c r="S20" s="2">
        <v>1.8765132932637429E-5</v>
      </c>
      <c r="T20" s="2">
        <v>0</v>
      </c>
      <c r="U20" s="2">
        <v>7.5955936407748123E-5</v>
      </c>
      <c r="V20" s="2">
        <v>1.0850497201199658E-4</v>
      </c>
      <c r="W20" s="2">
        <v>5.5081033385471454E-5</v>
      </c>
      <c r="X20" s="2">
        <v>1.0027958633551159</v>
      </c>
      <c r="Y20" s="2">
        <v>1.3724856633383993E-4</v>
      </c>
      <c r="Z20" s="2">
        <v>1.2745882273241063E-4</v>
      </c>
      <c r="AA20" s="2">
        <v>7.3663395726223846E-5</v>
      </c>
      <c r="AB20" s="2">
        <v>1.344188614183158E-4</v>
      </c>
      <c r="AC20" s="2">
        <v>1.9600585069116393E-4</v>
      </c>
      <c r="AD20" s="2">
        <v>1.0535102359223848E-5</v>
      </c>
      <c r="AE20" s="2">
        <v>1.1248722994701204E-4</v>
      </c>
      <c r="AF20" s="2">
        <v>9.391563965151475E-5</v>
      </c>
      <c r="AG20" s="2">
        <v>1.0003915769540277E-4</v>
      </c>
      <c r="AH20" s="2">
        <v>2.8626747805828251E-4</v>
      </c>
      <c r="AI20" s="2">
        <v>8.5838399286910597E-5</v>
      </c>
      <c r="AJ20" s="2">
        <v>4.5327563914255501E-6</v>
      </c>
      <c r="AK20" s="2">
        <v>3.1648804916918829E-5</v>
      </c>
      <c r="AL20" s="2">
        <v>1.0777445774578045E-4</v>
      </c>
      <c r="AM20" s="2">
        <v>1.9507310211726845E-4</v>
      </c>
      <c r="AN20" s="2">
        <v>4.663705485149085E-5</v>
      </c>
      <c r="AO20" s="2">
        <v>8.6183889514184801E-5</v>
      </c>
      <c r="AP20" s="2">
        <v>1.1836182064300445E-4</v>
      </c>
      <c r="AQ20" s="2">
        <v>3.3731719617700412E-4</v>
      </c>
      <c r="AR20" s="2">
        <v>1.8890651017817775E-4</v>
      </c>
      <c r="AS20" s="2">
        <v>5.0018890836767866E-5</v>
      </c>
      <c r="AT20" s="2">
        <v>2.0383751988083244E-5</v>
      </c>
      <c r="AU20" s="2">
        <v>1.176130846347492E-4</v>
      </c>
      <c r="AV20" s="2">
        <v>1.8513627007017399E-5</v>
      </c>
      <c r="AW20" s="2">
        <v>2.9456935216179364E-5</v>
      </c>
      <c r="AX20" s="2">
        <v>4.233418114605339E-5</v>
      </c>
      <c r="AY20" s="2">
        <v>6.5930290283100157E-5</v>
      </c>
      <c r="AZ20" s="2">
        <v>4.7360949075325037E-5</v>
      </c>
      <c r="BA20" s="2">
        <v>6.7181741224141763E-5</v>
      </c>
      <c r="BB20" s="2">
        <v>6.2187566734781696E-5</v>
      </c>
      <c r="BC20" s="2">
        <v>7.207560218892129E-5</v>
      </c>
      <c r="BD20" s="2">
        <v>1.6665788055287791E-4</v>
      </c>
      <c r="BE20" s="2">
        <v>1.1260477621210664E-4</v>
      </c>
      <c r="BF20" s="2">
        <v>1.1134074007421421E-4</v>
      </c>
      <c r="BG20" s="2">
        <v>1.1940060835200396E-4</v>
      </c>
      <c r="BH20" s="2">
        <v>1.3603879281683334E-4</v>
      </c>
      <c r="BI20" s="2">
        <v>9.9054461431421668E-5</v>
      </c>
      <c r="BJ20" s="2">
        <v>3.04529217298793E-4</v>
      </c>
      <c r="BK20" s="2">
        <v>2.0515566455921861E-4</v>
      </c>
      <c r="BL20" s="2">
        <v>4.7199483662153689E-5</v>
      </c>
      <c r="BM20" s="2">
        <v>4.1893421531925868E-5</v>
      </c>
      <c r="BN20" s="2">
        <v>4.8995853809769001E-5</v>
      </c>
      <c r="BO20" s="2">
        <v>3.2670217808382716E-5</v>
      </c>
      <c r="BP20" s="2">
        <v>7.0761301910959946E-5</v>
      </c>
      <c r="BQ20" s="2">
        <v>4.0099243426662768E-4</v>
      </c>
      <c r="BR20" s="2">
        <v>4.4222078233802992E-5</v>
      </c>
      <c r="BS20" s="2">
        <v>1.2270098209977362E-3</v>
      </c>
      <c r="BT20" s="2">
        <v>2.6576315019281433E-3</v>
      </c>
      <c r="BU20" s="2">
        <v>4.6839941402660385E-5</v>
      </c>
      <c r="BV20" s="2">
        <v>4.3895835596223303E-5</v>
      </c>
      <c r="BW20" s="2">
        <v>1.7360325787703628E-4</v>
      </c>
      <c r="BX20" s="2">
        <v>7.3197525797663693E-5</v>
      </c>
      <c r="BY20" s="2">
        <v>4.0908723076611567E-4</v>
      </c>
      <c r="BZ20" s="2">
        <v>3.4243811691085939E-4</v>
      </c>
      <c r="CA20" s="2">
        <v>1.6156148514123459E-4</v>
      </c>
      <c r="CB20" s="2">
        <v>3.1702551809156056E-4</v>
      </c>
      <c r="CC20" s="2">
        <v>1.0151568424522428E-4</v>
      </c>
      <c r="CD20" s="2">
        <v>1.7818976003798097E-4</v>
      </c>
      <c r="CE20" s="2">
        <v>4.2956567749357747E-5</v>
      </c>
      <c r="CF20" s="2">
        <v>9.2802732987639779E-5</v>
      </c>
      <c r="CG20" s="2">
        <v>6.3086405060174447E-5</v>
      </c>
      <c r="CH20" s="2">
        <v>7.1295607753026562E-5</v>
      </c>
      <c r="CI20" s="2">
        <v>3.9001571255682681E-4</v>
      </c>
      <c r="CJ20" s="2">
        <v>1.3822269628782985E-4</v>
      </c>
      <c r="CK20" s="2">
        <v>6.9986874949625613E-5</v>
      </c>
      <c r="CL20" s="2">
        <v>2.9342468927826367E-4</v>
      </c>
      <c r="CM20" s="2">
        <v>2.5367275850802742E-4</v>
      </c>
      <c r="CN20" s="2">
        <v>4.7472306983498946E-5</v>
      </c>
      <c r="CO20" s="2">
        <v>3.7138204173864641E-4</v>
      </c>
      <c r="CP20" s="2">
        <v>1.5400897075765478E-4</v>
      </c>
      <c r="CQ20" s="2">
        <v>4.4188497569598074E-4</v>
      </c>
      <c r="CR20" s="2">
        <v>3.8583849729656157E-4</v>
      </c>
      <c r="CS20" s="2">
        <v>2.5325035355707972E-4</v>
      </c>
      <c r="CT20" s="2">
        <v>1.2289362826470451E-4</v>
      </c>
      <c r="CU20" s="2">
        <v>2.3827965789297332E-4</v>
      </c>
      <c r="CV20" s="2">
        <v>4.7485536302466322E-4</v>
      </c>
      <c r="CW20" s="2">
        <v>2.2033530741240377E-4</v>
      </c>
      <c r="CX20" s="2">
        <v>1.2016323102160641E-4</v>
      </c>
      <c r="CY20" s="2">
        <v>7.1069293877509896E-4</v>
      </c>
      <c r="CZ20" s="2">
        <v>3.983090455476078E-4</v>
      </c>
      <c r="DA20" s="2">
        <v>1.4740332707174895E-3</v>
      </c>
      <c r="DB20" s="2">
        <v>1.8799837807111341E-4</v>
      </c>
      <c r="DC20" s="2">
        <v>1.1178656884711721E-4</v>
      </c>
      <c r="DD20" s="2">
        <v>4.9531950012187072E-5</v>
      </c>
      <c r="DE20" s="2">
        <v>2.6164474284945497E-4</v>
      </c>
      <c r="DF20" s="2">
        <v>3.8742607915985582E-4</v>
      </c>
      <c r="DG20" s="2">
        <v>3.205225292879345E-4</v>
      </c>
      <c r="DH20" s="2">
        <v>1.449488757159088E-4</v>
      </c>
      <c r="DI20" s="2">
        <v>6.3026534389608118E-4</v>
      </c>
      <c r="DJ20" s="2">
        <v>4.3953957957107551E-4</v>
      </c>
      <c r="DK20" s="2">
        <v>5.4355876761951036E-5</v>
      </c>
      <c r="DL20" s="2">
        <v>9.5353120460208018E-5</v>
      </c>
    </row>
    <row r="21" spans="2:116">
      <c r="B21" s="146">
        <v>163</v>
      </c>
      <c r="C21" s="148" t="s">
        <v>196</v>
      </c>
      <c r="D21" s="2">
        <v>0.20906228003551175</v>
      </c>
      <c r="E21" s="2">
        <v>7.548433645524609E-2</v>
      </c>
      <c r="F21" s="2">
        <v>0.11583406389789704</v>
      </c>
      <c r="G21" s="2">
        <v>8.5754438602482031E-5</v>
      </c>
      <c r="H21" s="2">
        <v>1.4454912005125152E-2</v>
      </c>
      <c r="I21" s="2">
        <v>1.4201060122563008E-2</v>
      </c>
      <c r="J21" s="2">
        <v>1.2263933009473817E-3</v>
      </c>
      <c r="K21" s="2">
        <v>4.5970947391206013E-4</v>
      </c>
      <c r="L21" s="2">
        <v>5.2147902449583444E-4</v>
      </c>
      <c r="M21" s="2">
        <v>2.7125457772183664E-4</v>
      </c>
      <c r="N21" s="2">
        <v>1.5627329518648334E-4</v>
      </c>
      <c r="O21" s="2">
        <v>9.780053924549642E-5</v>
      </c>
      <c r="P21" s="2">
        <v>2.1439379350394016E-4</v>
      </c>
      <c r="Q21" s="2">
        <v>7.1263634388213262E-4</v>
      </c>
      <c r="R21" s="2">
        <v>1.0762835890823575E-3</v>
      </c>
      <c r="S21" s="2">
        <v>1.3391402507236493E-4</v>
      </c>
      <c r="T21" s="2">
        <v>0</v>
      </c>
      <c r="U21" s="2">
        <v>2.2143801482888859E-4</v>
      </c>
      <c r="V21" s="2">
        <v>1.1308510574441085E-3</v>
      </c>
      <c r="W21" s="2">
        <v>2.9724070746207478E-3</v>
      </c>
      <c r="X21" s="2">
        <v>2.869237470036408E-3</v>
      </c>
      <c r="Y21" s="2">
        <v>1.0828683685697997</v>
      </c>
      <c r="Z21" s="2">
        <v>6.5280920062593117E-2</v>
      </c>
      <c r="AA21" s="2">
        <v>2.5035124415296907E-2</v>
      </c>
      <c r="AB21" s="2">
        <v>1.9819520864334107E-4</v>
      </c>
      <c r="AC21" s="2">
        <v>2.8911394482692972E-4</v>
      </c>
      <c r="AD21" s="2">
        <v>1.6815413554307221E-5</v>
      </c>
      <c r="AE21" s="2">
        <v>9.42123856132746E-5</v>
      </c>
      <c r="AF21" s="2">
        <v>4.0781740688466468E-4</v>
      </c>
      <c r="AG21" s="2">
        <v>5.8417050535979941E-3</v>
      </c>
      <c r="AH21" s="2">
        <v>1.6198298617197265E-3</v>
      </c>
      <c r="AI21" s="2">
        <v>1.1453427360991286E-3</v>
      </c>
      <c r="AJ21" s="2">
        <v>9.8642749783612962E-6</v>
      </c>
      <c r="AK21" s="2">
        <v>6.5199834387187053E-5</v>
      </c>
      <c r="AL21" s="2">
        <v>8.7132446938965045E-4</v>
      </c>
      <c r="AM21" s="2">
        <v>1.2696589631023178E-3</v>
      </c>
      <c r="AN21" s="2">
        <v>5.1587881484665369E-4</v>
      </c>
      <c r="AO21" s="2">
        <v>2.7492261323575199E-3</v>
      </c>
      <c r="AP21" s="2">
        <v>2.1603482900740421E-4</v>
      </c>
      <c r="AQ21" s="2">
        <v>2.5109506314107966E-3</v>
      </c>
      <c r="AR21" s="2">
        <v>4.155674880113501E-3</v>
      </c>
      <c r="AS21" s="2">
        <v>5.3678296178428561E-5</v>
      </c>
      <c r="AT21" s="2">
        <v>4.1716618159458169E-5</v>
      </c>
      <c r="AU21" s="2">
        <v>9.8014171759879811E-5</v>
      </c>
      <c r="AV21" s="2">
        <v>1.1706558583985764E-4</v>
      </c>
      <c r="AW21" s="2">
        <v>5.3878811086763116E-5</v>
      </c>
      <c r="AX21" s="2">
        <v>2.9504318520890256E-4</v>
      </c>
      <c r="AY21" s="2">
        <v>1.4060402236102461E-4</v>
      </c>
      <c r="AZ21" s="2">
        <v>2.4142437278201547E-4</v>
      </c>
      <c r="BA21" s="2">
        <v>2.2501595376843414E-4</v>
      </c>
      <c r="BB21" s="2">
        <v>1.5081864234410029E-4</v>
      </c>
      <c r="BC21" s="2">
        <v>3.1196398884423827E-4</v>
      </c>
      <c r="BD21" s="2">
        <v>3.9020299662043481E-4</v>
      </c>
      <c r="BE21" s="2">
        <v>8.9482783570412217E-4</v>
      </c>
      <c r="BF21" s="2">
        <v>1.7267782196030981E-3</v>
      </c>
      <c r="BG21" s="2">
        <v>5.727810126836192E-4</v>
      </c>
      <c r="BH21" s="2">
        <v>1.9555980246263623E-4</v>
      </c>
      <c r="BI21" s="2">
        <v>1.5005560253400789E-3</v>
      </c>
      <c r="BJ21" s="2">
        <v>6.2887893036113615E-4</v>
      </c>
      <c r="BK21" s="2">
        <v>6.7204135807326457E-4</v>
      </c>
      <c r="BL21" s="2">
        <v>8.7526693982532778E-5</v>
      </c>
      <c r="BM21" s="2">
        <v>5.2209910934039044E-5</v>
      </c>
      <c r="BN21" s="2">
        <v>1.840893987409194E-4</v>
      </c>
      <c r="BO21" s="2">
        <v>1.3953371560724784E-4</v>
      </c>
      <c r="BP21" s="2">
        <v>1.4146743800518271E-4</v>
      </c>
      <c r="BQ21" s="2">
        <v>2.9131211901188845E-3</v>
      </c>
      <c r="BR21" s="2">
        <v>1.7633546581194244E-4</v>
      </c>
      <c r="BS21" s="2">
        <v>1.096004386253395E-3</v>
      </c>
      <c r="BT21" s="2">
        <v>7.621562738444076E-4</v>
      </c>
      <c r="BU21" s="2">
        <v>1.9319009870415825E-4</v>
      </c>
      <c r="BV21" s="2">
        <v>8.9898866865728246E-5</v>
      </c>
      <c r="BW21" s="2">
        <v>1.1088495304949566E-4</v>
      </c>
      <c r="BX21" s="2">
        <v>7.9322809903753462E-5</v>
      </c>
      <c r="BY21" s="2">
        <v>1.7242058485809688E-4</v>
      </c>
      <c r="BZ21" s="2">
        <v>2.7146257448091611E-4</v>
      </c>
      <c r="CA21" s="2">
        <v>2.5897352047075131E-4</v>
      </c>
      <c r="CB21" s="2">
        <v>4.7311325649677764E-4</v>
      </c>
      <c r="CC21" s="2">
        <v>1.2914696444668868E-4</v>
      </c>
      <c r="CD21" s="2">
        <v>8.0464913145180354E-5</v>
      </c>
      <c r="CE21" s="2">
        <v>5.0520724983457298E-5</v>
      </c>
      <c r="CF21" s="2">
        <v>2.9722967047237877E-4</v>
      </c>
      <c r="CG21" s="2">
        <v>2.6316954049016987E-4</v>
      </c>
      <c r="CH21" s="2">
        <v>4.9773623769083265E-4</v>
      </c>
      <c r="CI21" s="2">
        <v>8.4910376245596949E-4</v>
      </c>
      <c r="CJ21" s="2">
        <v>9.9949387223968863E-4</v>
      </c>
      <c r="CK21" s="2">
        <v>7.2027076467658503E-4</v>
      </c>
      <c r="CL21" s="2">
        <v>1.1389936780684016E-3</v>
      </c>
      <c r="CM21" s="2">
        <v>5.915982214217878E-3</v>
      </c>
      <c r="CN21" s="2">
        <v>2.4657786350666883E-4</v>
      </c>
      <c r="CO21" s="2">
        <v>3.089523236128508E-4</v>
      </c>
      <c r="CP21" s="2">
        <v>4.9142779505046037E-4</v>
      </c>
      <c r="CQ21" s="2">
        <v>1.5722456348381529E-3</v>
      </c>
      <c r="CR21" s="2">
        <v>3.5183717118456405E-4</v>
      </c>
      <c r="CS21" s="2">
        <v>1.3705951679720109E-2</v>
      </c>
      <c r="CT21" s="2">
        <v>2.3709128266041708E-4</v>
      </c>
      <c r="CU21" s="2">
        <v>3.9575025777208487E-4</v>
      </c>
      <c r="CV21" s="2">
        <v>1.5252891854038409E-3</v>
      </c>
      <c r="CW21" s="2">
        <v>2.0993563354787339E-4</v>
      </c>
      <c r="CX21" s="2">
        <v>8.8626936474109049E-4</v>
      </c>
      <c r="CY21" s="2">
        <v>7.0541253322058714E-4</v>
      </c>
      <c r="CZ21" s="2">
        <v>5.5153823044653758E-4</v>
      </c>
      <c r="DA21" s="2">
        <v>1.0735433941494068E-3</v>
      </c>
      <c r="DB21" s="2">
        <v>1.3293956343445965E-4</v>
      </c>
      <c r="DC21" s="2">
        <v>9.6586398663322701E-4</v>
      </c>
      <c r="DD21" s="2">
        <v>1.5700808117319977E-4</v>
      </c>
      <c r="DE21" s="2">
        <v>6.6478787510298846E-4</v>
      </c>
      <c r="DF21" s="2">
        <v>6.329475121164813E-4</v>
      </c>
      <c r="DG21" s="2">
        <v>2.1405357032284425E-4</v>
      </c>
      <c r="DH21" s="2">
        <v>3.7748737871766077E-4</v>
      </c>
      <c r="DI21" s="2">
        <v>4.4183224947860034E-4</v>
      </c>
      <c r="DJ21" s="2">
        <v>2.5114278486160826E-4</v>
      </c>
      <c r="DK21" s="2">
        <v>3.5186345936010548E-2</v>
      </c>
      <c r="DL21" s="2">
        <v>3.1953261779195516E-4</v>
      </c>
    </row>
    <row r="22" spans="2:116">
      <c r="B22" s="146">
        <v>164</v>
      </c>
      <c r="C22" s="147" t="s">
        <v>197</v>
      </c>
      <c r="D22" s="2">
        <v>0.40052862694787039</v>
      </c>
      <c r="E22" s="2">
        <v>0.16025854933699263</v>
      </c>
      <c r="F22" s="2">
        <v>0.13353522066597562</v>
      </c>
      <c r="G22" s="2">
        <v>4.5834971722554554E-4</v>
      </c>
      <c r="H22" s="2">
        <v>4.6942524676035796E-2</v>
      </c>
      <c r="I22" s="2">
        <v>4.3375110547195964E-2</v>
      </c>
      <c r="J22" s="2">
        <v>1.7903071007197926E-2</v>
      </c>
      <c r="K22" s="2">
        <v>6.1515911671365525E-3</v>
      </c>
      <c r="L22" s="2">
        <v>5.5860129811412564E-3</v>
      </c>
      <c r="M22" s="2">
        <v>3.0103506025134503E-3</v>
      </c>
      <c r="N22" s="2">
        <v>7.736792754846262E-4</v>
      </c>
      <c r="O22" s="2">
        <v>2.2493336760681182E-4</v>
      </c>
      <c r="P22" s="2">
        <v>5.3736686903461928E-4</v>
      </c>
      <c r="Q22" s="2">
        <v>7.6497965689052323E-3</v>
      </c>
      <c r="R22" s="2">
        <v>1.4226142903108766E-2</v>
      </c>
      <c r="S22" s="2">
        <v>1.3594520171836765E-3</v>
      </c>
      <c r="T22" s="2">
        <v>0</v>
      </c>
      <c r="U22" s="2">
        <v>7.9184603661764427E-4</v>
      </c>
      <c r="V22" s="2">
        <v>2.4744466650776687E-3</v>
      </c>
      <c r="W22" s="2">
        <v>1.0989128956782634E-3</v>
      </c>
      <c r="X22" s="2">
        <v>5.1126938374677954E-3</v>
      </c>
      <c r="Y22" s="2">
        <v>6.1439962294208535E-4</v>
      </c>
      <c r="Z22" s="2">
        <v>1.0026708154612534</v>
      </c>
      <c r="AA22" s="2">
        <v>8.8369806720200604E-4</v>
      </c>
      <c r="AB22" s="2">
        <v>1.8474348811436656E-3</v>
      </c>
      <c r="AC22" s="2">
        <v>7.6194159245366992E-4</v>
      </c>
      <c r="AD22" s="2">
        <v>5.1156878666797324E-5</v>
      </c>
      <c r="AE22" s="2">
        <v>8.783524808516635E-4</v>
      </c>
      <c r="AF22" s="2">
        <v>1.8422112751596655E-3</v>
      </c>
      <c r="AG22" s="2">
        <v>3.5499625503939937E-3</v>
      </c>
      <c r="AH22" s="2">
        <v>1.3470592284508557E-2</v>
      </c>
      <c r="AI22" s="2">
        <v>1.153012558707899E-2</v>
      </c>
      <c r="AJ22" s="2">
        <v>3.1716213540779093E-5</v>
      </c>
      <c r="AK22" s="2">
        <v>3.1050421154750349E-4</v>
      </c>
      <c r="AL22" s="2">
        <v>1.009255068661337E-3</v>
      </c>
      <c r="AM22" s="2">
        <v>9.4065013434311217E-4</v>
      </c>
      <c r="AN22" s="2">
        <v>3.5452278817081199E-3</v>
      </c>
      <c r="AO22" s="2">
        <v>4.8591227591560752E-3</v>
      </c>
      <c r="AP22" s="2">
        <v>2.1305794011276099E-3</v>
      </c>
      <c r="AQ22" s="2">
        <v>6.2624460174550136E-3</v>
      </c>
      <c r="AR22" s="2">
        <v>2.3420237738110803E-3</v>
      </c>
      <c r="AS22" s="2">
        <v>1.2231193740832937E-4</v>
      </c>
      <c r="AT22" s="2">
        <v>5.0816058684069617E-5</v>
      </c>
      <c r="AU22" s="2">
        <v>2.429977370450172E-4</v>
      </c>
      <c r="AV22" s="2">
        <v>2.7766140076786313E-4</v>
      </c>
      <c r="AW22" s="2">
        <v>1.5704441980912202E-4</v>
      </c>
      <c r="AX22" s="2">
        <v>2.6859218392811173E-4</v>
      </c>
      <c r="AY22" s="2">
        <v>3.2290001450365705E-4</v>
      </c>
      <c r="AZ22" s="2">
        <v>1.1498562967752297E-3</v>
      </c>
      <c r="BA22" s="2">
        <v>5.6403605061545298E-4</v>
      </c>
      <c r="BB22" s="2">
        <v>4.3938646069046364E-4</v>
      </c>
      <c r="BC22" s="2">
        <v>1.5202515400640313E-3</v>
      </c>
      <c r="BD22" s="2">
        <v>6.438100793505271E-4</v>
      </c>
      <c r="BE22" s="2">
        <v>1.1307125401784231E-3</v>
      </c>
      <c r="BF22" s="2">
        <v>1.0858995876818227E-3</v>
      </c>
      <c r="BG22" s="2">
        <v>2.0084477894242569E-3</v>
      </c>
      <c r="BH22" s="2">
        <v>7.4814125074242955E-4</v>
      </c>
      <c r="BI22" s="2">
        <v>2.9593108691845661E-3</v>
      </c>
      <c r="BJ22" s="2">
        <v>9.2169871690431389E-4</v>
      </c>
      <c r="BK22" s="2">
        <v>6.2230000016248255E-4</v>
      </c>
      <c r="BL22" s="2">
        <v>2.0970522364530749E-4</v>
      </c>
      <c r="BM22" s="2">
        <v>1.4164434404153844E-4</v>
      </c>
      <c r="BN22" s="2">
        <v>4.0370098062892632E-4</v>
      </c>
      <c r="BO22" s="2">
        <v>3.6924910904529459E-4</v>
      </c>
      <c r="BP22" s="2">
        <v>7.4095599858633174E-4</v>
      </c>
      <c r="BQ22" s="2">
        <v>3.3645853903222409E-3</v>
      </c>
      <c r="BR22" s="2">
        <v>6.6517221324009627E-4</v>
      </c>
      <c r="BS22" s="2">
        <v>3.7775832839321622E-4</v>
      </c>
      <c r="BT22" s="2">
        <v>1.2368016764078974E-3</v>
      </c>
      <c r="BU22" s="2">
        <v>6.1060552182172706E-4</v>
      </c>
      <c r="BV22" s="2">
        <v>2.8436034744672118E-4</v>
      </c>
      <c r="BW22" s="2">
        <v>1.9934299757904674E-4</v>
      </c>
      <c r="BX22" s="2">
        <v>1.3157855126094345E-4</v>
      </c>
      <c r="BY22" s="2">
        <v>3.3502045900420736E-4</v>
      </c>
      <c r="BZ22" s="2">
        <v>8.238368589476155E-4</v>
      </c>
      <c r="CA22" s="2">
        <v>3.0465483390079494E-3</v>
      </c>
      <c r="CB22" s="2">
        <v>1.1365803851599008E-3</v>
      </c>
      <c r="CC22" s="2">
        <v>3.21102001464269E-4</v>
      </c>
      <c r="CD22" s="2">
        <v>1.8888940284022548E-4</v>
      </c>
      <c r="CE22" s="2">
        <v>7.2756655017819938E-5</v>
      </c>
      <c r="CF22" s="2">
        <v>6.531904849958099E-4</v>
      </c>
      <c r="CG22" s="2">
        <v>5.7383512645750123E-4</v>
      </c>
      <c r="CH22" s="2">
        <v>9.9090387730394651E-4</v>
      </c>
      <c r="CI22" s="2">
        <v>2.6920490758690959E-3</v>
      </c>
      <c r="CJ22" s="2">
        <v>1.6393478266113605E-3</v>
      </c>
      <c r="CK22" s="2">
        <v>1.0758498853181097E-3</v>
      </c>
      <c r="CL22" s="2">
        <v>1.096721606288095E-3</v>
      </c>
      <c r="CM22" s="2">
        <v>7.912169008057246E-3</v>
      </c>
      <c r="CN22" s="2">
        <v>6.8758491915558485E-4</v>
      </c>
      <c r="CO22" s="2">
        <v>6.1944857294175338E-4</v>
      </c>
      <c r="CP22" s="2">
        <v>5.9291093430827407E-4</v>
      </c>
      <c r="CQ22" s="2">
        <v>6.6334196699234169E-4</v>
      </c>
      <c r="CR22" s="2">
        <v>5.7656295238477941E-4</v>
      </c>
      <c r="CS22" s="2">
        <v>8.8341505441209042E-4</v>
      </c>
      <c r="CT22" s="2">
        <v>5.2403746062830632E-4</v>
      </c>
      <c r="CU22" s="2">
        <v>4.5101262402332817E-4</v>
      </c>
      <c r="CV22" s="2">
        <v>1.7139740828943908E-3</v>
      </c>
      <c r="CW22" s="2">
        <v>1.3111967054891495E-3</v>
      </c>
      <c r="CX22" s="2">
        <v>1.7579486672724476E-3</v>
      </c>
      <c r="CY22" s="2">
        <v>3.2855316641141161E-3</v>
      </c>
      <c r="CZ22" s="2">
        <v>2.5661338325735123E-3</v>
      </c>
      <c r="DA22" s="2">
        <v>1.5473121956750555E-3</v>
      </c>
      <c r="DB22" s="2">
        <v>2.9673243709797892E-4</v>
      </c>
      <c r="DC22" s="2">
        <v>5.7288645661522739E-4</v>
      </c>
      <c r="DD22" s="2">
        <v>4.1167455682430634E-4</v>
      </c>
      <c r="DE22" s="2">
        <v>7.4967814324697064E-4</v>
      </c>
      <c r="DF22" s="2">
        <v>1.2363310236595542E-3</v>
      </c>
      <c r="DG22" s="2">
        <v>2.0302373590988737E-3</v>
      </c>
      <c r="DH22" s="2">
        <v>9.0563055096586791E-4</v>
      </c>
      <c r="DI22" s="2">
        <v>7.0616898606146649E-4</v>
      </c>
      <c r="DJ22" s="2">
        <v>1.1705070357304471E-3</v>
      </c>
      <c r="DK22" s="2">
        <v>0.12510223618731944</v>
      </c>
      <c r="DL22" s="2">
        <v>5.1134036224366442E-4</v>
      </c>
    </row>
    <row r="23" spans="2:116">
      <c r="B23" s="146">
        <v>191</v>
      </c>
      <c r="C23" s="147" t="s">
        <v>198</v>
      </c>
      <c r="D23" s="2">
        <v>0.31385807211718864</v>
      </c>
      <c r="E23" s="2">
        <v>0.27733661729853581</v>
      </c>
      <c r="F23" s="2">
        <v>6.9974183913534951E-2</v>
      </c>
      <c r="G23" s="2">
        <v>9.2784829334043061E-5</v>
      </c>
      <c r="H23" s="2">
        <v>6.4304801721413993E-2</v>
      </c>
      <c r="I23" s="2">
        <v>5.9644214135802412E-2</v>
      </c>
      <c r="J23" s="2">
        <v>3.5447513648542874E-4</v>
      </c>
      <c r="K23" s="2">
        <v>2.0875703692423852E-4</v>
      </c>
      <c r="L23" s="2">
        <v>3.5546833570446342E-4</v>
      </c>
      <c r="M23" s="2">
        <v>1.9363537474034027E-4</v>
      </c>
      <c r="N23" s="2">
        <v>4.5716563964110532E-4</v>
      </c>
      <c r="O23" s="2">
        <v>5.8076757671947127E-4</v>
      </c>
      <c r="P23" s="2">
        <v>5.8104789634043613E-4</v>
      </c>
      <c r="Q23" s="2">
        <v>4.1423704711922305E-3</v>
      </c>
      <c r="R23" s="2">
        <v>1.1382975006298821E-3</v>
      </c>
      <c r="S23" s="2">
        <v>3.0765852527682772E-4</v>
      </c>
      <c r="T23" s="2">
        <v>0</v>
      </c>
      <c r="U23" s="2">
        <v>2.4007898026056384E-4</v>
      </c>
      <c r="V23" s="2">
        <v>1.3620234397981811E-3</v>
      </c>
      <c r="W23" s="2">
        <v>6.5137341774110561E-4</v>
      </c>
      <c r="X23" s="2">
        <v>1.4030652557947699E-3</v>
      </c>
      <c r="Y23" s="2">
        <v>4.4260768217840618E-4</v>
      </c>
      <c r="Z23" s="2">
        <v>3.8398534296232869E-3</v>
      </c>
      <c r="AA23" s="2">
        <v>1.0136285000615994</v>
      </c>
      <c r="AB23" s="2">
        <v>3.4082607940119506E-4</v>
      </c>
      <c r="AC23" s="2">
        <v>2.4361964065887565E-4</v>
      </c>
      <c r="AD23" s="2">
        <v>5.9128548119788713E-5</v>
      </c>
      <c r="AE23" s="2">
        <v>2.4798838199173012E-4</v>
      </c>
      <c r="AF23" s="2">
        <v>1.8099812861311024E-4</v>
      </c>
      <c r="AG23" s="2">
        <v>1.6453368629971653E-3</v>
      </c>
      <c r="AH23" s="2">
        <v>1.3562886581217147E-3</v>
      </c>
      <c r="AI23" s="2">
        <v>3.3451949401851256E-3</v>
      </c>
      <c r="AJ23" s="2">
        <v>4.1382196370881766E-5</v>
      </c>
      <c r="AK23" s="2">
        <v>2.8479016968264358E-4</v>
      </c>
      <c r="AL23" s="2">
        <v>3.0109428861933797E-4</v>
      </c>
      <c r="AM23" s="2">
        <v>6.4603820757213443E-4</v>
      </c>
      <c r="AN23" s="2">
        <v>5.0421704751955009E-4</v>
      </c>
      <c r="AO23" s="2">
        <v>2.2631022988929771E-3</v>
      </c>
      <c r="AP23" s="2">
        <v>2.7553481236141427E-4</v>
      </c>
      <c r="AQ23" s="2">
        <v>5.9001481715749947E-4</v>
      </c>
      <c r="AR23" s="2">
        <v>3.668611234308285E-4</v>
      </c>
      <c r="AS23" s="2">
        <v>2.4219413656062429E-4</v>
      </c>
      <c r="AT23" s="2">
        <v>8.4803586595549391E-5</v>
      </c>
      <c r="AU23" s="2">
        <v>6.8788300157131396E-4</v>
      </c>
      <c r="AV23" s="2">
        <v>1.9447395299849183E-4</v>
      </c>
      <c r="AW23" s="2">
        <v>2.4096862063333676E-4</v>
      </c>
      <c r="AX23" s="2">
        <v>2.9357897119732467E-4</v>
      </c>
      <c r="AY23" s="2">
        <v>3.9409916932491284E-4</v>
      </c>
      <c r="AZ23" s="2">
        <v>7.8582313032263306E-4</v>
      </c>
      <c r="BA23" s="2">
        <v>6.9178695052678782E-4</v>
      </c>
      <c r="BB23" s="2">
        <v>5.5656047784927122E-4</v>
      </c>
      <c r="BC23" s="2">
        <v>1.4636746228487696E-3</v>
      </c>
      <c r="BD23" s="2">
        <v>2.3345722688763856E-3</v>
      </c>
      <c r="BE23" s="2">
        <v>6.6606773112049943E-4</v>
      </c>
      <c r="BF23" s="2">
        <v>5.4455626507188466E-4</v>
      </c>
      <c r="BG23" s="2">
        <v>3.0749091943674902E-3</v>
      </c>
      <c r="BH23" s="2">
        <v>9.8491179102970028E-4</v>
      </c>
      <c r="BI23" s="2">
        <v>4.8788795663150421E-4</v>
      </c>
      <c r="BJ23" s="2">
        <v>2.0523836167195514E-3</v>
      </c>
      <c r="BK23" s="2">
        <v>1.5926693623686012E-3</v>
      </c>
      <c r="BL23" s="2">
        <v>5.9847383059216436E-4</v>
      </c>
      <c r="BM23" s="2">
        <v>3.1744207072617803E-4</v>
      </c>
      <c r="BN23" s="2">
        <v>3.2271179388741376E-4</v>
      </c>
      <c r="BO23" s="2">
        <v>6.8243986462808914E-4</v>
      </c>
      <c r="BP23" s="2">
        <v>1.2124193894520641E-3</v>
      </c>
      <c r="BQ23" s="2">
        <v>2.1664711037835036E-3</v>
      </c>
      <c r="BR23" s="2">
        <v>1.0929121411037861E-3</v>
      </c>
      <c r="BS23" s="2">
        <v>4.6572365770959184E-4</v>
      </c>
      <c r="BT23" s="2">
        <v>5.929278175328185E-4</v>
      </c>
      <c r="BU23" s="2">
        <v>4.555091674979331E-4</v>
      </c>
      <c r="BV23" s="2">
        <v>3.5638509839917192E-4</v>
      </c>
      <c r="BW23" s="2">
        <v>1.0811102446528569E-3</v>
      </c>
      <c r="BX23" s="2">
        <v>1.3421952314717903E-3</v>
      </c>
      <c r="BY23" s="2">
        <v>1.5325175963411244E-3</v>
      </c>
      <c r="BZ23" s="2">
        <v>1.4610767765737473E-3</v>
      </c>
      <c r="CA23" s="2">
        <v>2.214229768195632E-3</v>
      </c>
      <c r="CB23" s="2">
        <v>5.6158119030748285E-3</v>
      </c>
      <c r="CC23" s="2">
        <v>6.4646630371278653E-4</v>
      </c>
      <c r="CD23" s="2">
        <v>4.4356998764107601E-4</v>
      </c>
      <c r="CE23" s="2">
        <v>3.2415578647253062E-4</v>
      </c>
      <c r="CF23" s="2">
        <v>9.8136948668788265E-4</v>
      </c>
      <c r="CG23" s="2">
        <v>6.4016923352809877E-4</v>
      </c>
      <c r="CH23" s="2">
        <v>5.9237947024026575E-4</v>
      </c>
      <c r="CI23" s="2">
        <v>1.3331501067042348E-3</v>
      </c>
      <c r="CJ23" s="2">
        <v>6.4175651558135284E-4</v>
      </c>
      <c r="CK23" s="2">
        <v>8.5893794688330217E-4</v>
      </c>
      <c r="CL23" s="2">
        <v>6.4550927591675163E-4</v>
      </c>
      <c r="CM23" s="2">
        <v>1.5551779327260355E-3</v>
      </c>
      <c r="CN23" s="2">
        <v>2.4445944486021325E-3</v>
      </c>
      <c r="CO23" s="2">
        <v>2.8565112225135865E-3</v>
      </c>
      <c r="CP23" s="2">
        <v>1.7486100920031296E-3</v>
      </c>
      <c r="CQ23" s="2">
        <v>2.5834025477373553E-3</v>
      </c>
      <c r="CR23" s="2">
        <v>3.2313053745301064E-3</v>
      </c>
      <c r="CS23" s="2">
        <v>3.3035064580048339E-2</v>
      </c>
      <c r="CT23" s="2">
        <v>1.9471587286796804E-3</v>
      </c>
      <c r="CU23" s="2">
        <v>1.1532415051405389E-3</v>
      </c>
      <c r="CV23" s="2">
        <v>7.16170216109313E-3</v>
      </c>
      <c r="CW23" s="2">
        <v>1.0351572985159187E-3</v>
      </c>
      <c r="CX23" s="2">
        <v>2.298199117251484E-3</v>
      </c>
      <c r="CY23" s="2">
        <v>2.0220807319204451E-3</v>
      </c>
      <c r="CZ23" s="2">
        <v>7.539380342713233E-4</v>
      </c>
      <c r="DA23" s="2">
        <v>1.2595607455344056E-2</v>
      </c>
      <c r="DB23" s="2">
        <v>6.8037089866014903E-4</v>
      </c>
      <c r="DC23" s="2">
        <v>1.5566400293603289E-2</v>
      </c>
      <c r="DD23" s="2">
        <v>5.7552782163113015E-4</v>
      </c>
      <c r="DE23" s="2">
        <v>1.1667505496554182E-3</v>
      </c>
      <c r="DF23" s="2">
        <v>6.6693911231752211E-4</v>
      </c>
      <c r="DG23" s="2">
        <v>6.6882636191154313E-4</v>
      </c>
      <c r="DH23" s="2">
        <v>1.0052461299000311E-3</v>
      </c>
      <c r="DI23" s="2">
        <v>2.7752098382195015E-3</v>
      </c>
      <c r="DJ23" s="2">
        <v>1.4960303166791482E-3</v>
      </c>
      <c r="DK23" s="2">
        <v>9.009626883207995E-4</v>
      </c>
      <c r="DL23" s="2">
        <v>6.3266295078303432E-4</v>
      </c>
    </row>
    <row r="24" spans="2:116">
      <c r="B24" s="146">
        <v>201</v>
      </c>
      <c r="C24" s="147" t="s">
        <v>199</v>
      </c>
      <c r="D24" s="2">
        <v>0.10301032563998935</v>
      </c>
      <c r="E24" s="2">
        <v>7.8438210774960382E-2</v>
      </c>
      <c r="F24" s="2">
        <v>7.1419763568517106E-2</v>
      </c>
      <c r="G24" s="2">
        <v>1.1866994176091979E-5</v>
      </c>
      <c r="H24" s="2">
        <v>1.3755216787694315E-2</v>
      </c>
      <c r="I24" s="2">
        <v>1.3755216787694315E-2</v>
      </c>
      <c r="J24" s="2">
        <v>5.0585793271344937E-3</v>
      </c>
      <c r="K24" s="2">
        <v>8.7917317242885965E-5</v>
      </c>
      <c r="L24" s="2">
        <v>3.1365089073185197E-5</v>
      </c>
      <c r="M24" s="2">
        <v>1.2300335576634569E-5</v>
      </c>
      <c r="N24" s="2">
        <v>4.5198757408080298E-6</v>
      </c>
      <c r="O24" s="2">
        <v>1.8187342156861981E-6</v>
      </c>
      <c r="P24" s="2">
        <v>2.7354345322943706E-6</v>
      </c>
      <c r="Q24" s="2">
        <v>6.8840929249442448E-5</v>
      </c>
      <c r="R24" s="2">
        <v>4.2146947051045969E-5</v>
      </c>
      <c r="S24" s="2">
        <v>1.8823232968671362E-4</v>
      </c>
      <c r="T24" s="2">
        <v>0</v>
      </c>
      <c r="U24" s="2">
        <v>1.2282195557588086E-5</v>
      </c>
      <c r="V24" s="2">
        <v>4.9183787647504837E-6</v>
      </c>
      <c r="W24" s="2">
        <v>3.4682203651777856E-6</v>
      </c>
      <c r="X24" s="2">
        <v>1.6789531360557676E-6</v>
      </c>
      <c r="Y24" s="2">
        <v>1.8466194195186309E-6</v>
      </c>
      <c r="Z24" s="2">
        <v>1.7597476988710335E-6</v>
      </c>
      <c r="AA24" s="2">
        <v>1.8656475364163424E-6</v>
      </c>
      <c r="AB24" s="2">
        <v>1.0193135473876798</v>
      </c>
      <c r="AC24" s="2">
        <v>1.9336446632949166E-3</v>
      </c>
      <c r="AD24" s="2">
        <v>6.9916979287217693E-7</v>
      </c>
      <c r="AE24" s="2">
        <v>9.1305263578027394E-4</v>
      </c>
      <c r="AF24" s="2">
        <v>3.7113228611763255E-4</v>
      </c>
      <c r="AG24" s="2">
        <v>4.6655520349270501E-5</v>
      </c>
      <c r="AH24" s="2">
        <v>1.9600259332487819E-4</v>
      </c>
      <c r="AI24" s="2">
        <v>1.8935308378853773E-4</v>
      </c>
      <c r="AJ24" s="2">
        <v>3.6313042928019269E-7</v>
      </c>
      <c r="AK24" s="2">
        <v>2.1401390204622298E-6</v>
      </c>
      <c r="AL24" s="2">
        <v>1.9449649777436538E-6</v>
      </c>
      <c r="AM24" s="2">
        <v>2.2930532814860756E-5</v>
      </c>
      <c r="AN24" s="2">
        <v>3.0412737430881949E-6</v>
      </c>
      <c r="AO24" s="2">
        <v>9.3369498849560618E-6</v>
      </c>
      <c r="AP24" s="2">
        <v>1.5425560599131968E-6</v>
      </c>
      <c r="AQ24" s="2">
        <v>1.2666169630087934E-6</v>
      </c>
      <c r="AR24" s="2">
        <v>1.1090165869195217E-5</v>
      </c>
      <c r="AS24" s="2">
        <v>-3.6050064344454367E-4</v>
      </c>
      <c r="AT24" s="2">
        <v>8.4681370155754258E-5</v>
      </c>
      <c r="AU24" s="2">
        <v>1.7790140646011348E-5</v>
      </c>
      <c r="AV24" s="2">
        <v>3.8316443774936476E-6</v>
      </c>
      <c r="AW24" s="2">
        <v>3.4203729250017545E-6</v>
      </c>
      <c r="AX24" s="2">
        <v>1.3205840301042545E-6</v>
      </c>
      <c r="AY24" s="2">
        <v>2.163996988543154E-6</v>
      </c>
      <c r="AZ24" s="2">
        <v>1.9233564770649362E-6</v>
      </c>
      <c r="BA24" s="2">
        <v>2.5516888579284571E-6</v>
      </c>
      <c r="BB24" s="2">
        <v>2.1834477933221607E-6</v>
      </c>
      <c r="BC24" s="2">
        <v>1.1123403124872907E-6</v>
      </c>
      <c r="BD24" s="2">
        <v>1.2948717270293685E-6</v>
      </c>
      <c r="BE24" s="2">
        <v>1.0479681384246966E-6</v>
      </c>
      <c r="BF24" s="2">
        <v>9.6965808083097764E-7</v>
      </c>
      <c r="BG24" s="2">
        <v>6.180602306791867E-7</v>
      </c>
      <c r="BH24" s="2">
        <v>5.2664382392409612E-7</v>
      </c>
      <c r="BI24" s="2">
        <v>3.7403360724942437E-5</v>
      </c>
      <c r="BJ24" s="2">
        <v>9.8586316755035549E-7</v>
      </c>
      <c r="BK24" s="2">
        <v>7.205880468917425E-7</v>
      </c>
      <c r="BL24" s="2">
        <v>7.1237303238913017E-7</v>
      </c>
      <c r="BM24" s="2">
        <v>6.9812367414063663E-7</v>
      </c>
      <c r="BN24" s="2">
        <v>7.4346924263927978E-7</v>
      </c>
      <c r="BO24" s="2">
        <v>1.6068038715111136E-6</v>
      </c>
      <c r="BP24" s="2">
        <v>1.5162667217779867E-6</v>
      </c>
      <c r="BQ24" s="2">
        <v>5.3968969613805671E-6</v>
      </c>
      <c r="BR24" s="2">
        <v>8.1243653801240409E-7</v>
      </c>
      <c r="BS24" s="2">
        <v>3.5441527603090235E-6</v>
      </c>
      <c r="BT24" s="2">
        <v>3.0865997392038485E-6</v>
      </c>
      <c r="BU24" s="2">
        <v>3.7659596961805427E-5</v>
      </c>
      <c r="BV24" s="2">
        <v>2.4124851842583831E-5</v>
      </c>
      <c r="BW24" s="2">
        <v>4.4322273147887616E-6</v>
      </c>
      <c r="BX24" s="2">
        <v>1.1031280447858263E-5</v>
      </c>
      <c r="BY24" s="2">
        <v>2.4523796434610091E-6</v>
      </c>
      <c r="BZ24" s="2">
        <v>3.8847696398396766E-6</v>
      </c>
      <c r="CA24" s="2">
        <v>1.3760224691993805E-6</v>
      </c>
      <c r="CB24" s="2">
        <v>8.8089788364787745E-7</v>
      </c>
      <c r="CC24" s="2">
        <v>2.2930478840974439E-6</v>
      </c>
      <c r="CD24" s="2">
        <v>4.9667682438309007E-7</v>
      </c>
      <c r="CE24" s="2">
        <v>1.1452149307974354E-7</v>
      </c>
      <c r="CF24" s="2">
        <v>1.4487475324585396E-6</v>
      </c>
      <c r="CG24" s="2">
        <v>1.8257245214476106E-6</v>
      </c>
      <c r="CH24" s="2">
        <v>5.40065830855418E-7</v>
      </c>
      <c r="CI24" s="2">
        <v>1.1175118104406786E-6</v>
      </c>
      <c r="CJ24" s="2">
        <v>1.4194407986684237E-6</v>
      </c>
      <c r="CK24" s="2">
        <v>4.5725441087270652E-7</v>
      </c>
      <c r="CL24" s="2">
        <v>1.9387738677343256E-6</v>
      </c>
      <c r="CM24" s="2">
        <v>1.7494025862430999E-6</v>
      </c>
      <c r="CN24" s="2">
        <v>3.707580295327479E-7</v>
      </c>
      <c r="CO24" s="2">
        <v>6.7952115751567768E-7</v>
      </c>
      <c r="CP24" s="2">
        <v>1.2444315885387237E-6</v>
      </c>
      <c r="CQ24" s="2">
        <v>4.7751561545463591E-7</v>
      </c>
      <c r="CR24" s="2">
        <v>5.9518165051355138E-7</v>
      </c>
      <c r="CS24" s="2">
        <v>1.4292425560172941E-6</v>
      </c>
      <c r="CT24" s="2">
        <v>7.4192491517862686E-7</v>
      </c>
      <c r="CU24" s="2">
        <v>3.5634267250349421E-6</v>
      </c>
      <c r="CV24" s="2">
        <v>2.3472291980646993E-6</v>
      </c>
      <c r="CW24" s="2">
        <v>1.0174045148812641E-5</v>
      </c>
      <c r="CX24" s="2">
        <v>4.1659732668746562E-6</v>
      </c>
      <c r="CY24" s="2">
        <v>6.0707286661783925E-6</v>
      </c>
      <c r="CZ24" s="2">
        <v>6.7878905290760912E-6</v>
      </c>
      <c r="DA24" s="2">
        <v>3.1431445573125761E-6</v>
      </c>
      <c r="DB24" s="2">
        <v>1.2954941542479343E-6</v>
      </c>
      <c r="DC24" s="2">
        <v>7.2728753492576868E-7</v>
      </c>
      <c r="DD24" s="2">
        <v>8.0912842087633465E-7</v>
      </c>
      <c r="DE24" s="2">
        <v>7.9161916169775558E-7</v>
      </c>
      <c r="DF24" s="2">
        <v>1.3809097495360817E-5</v>
      </c>
      <c r="DG24" s="2">
        <v>2.7737312209177926E-5</v>
      </c>
      <c r="DH24" s="2">
        <v>2.6213611926493493E-6</v>
      </c>
      <c r="DI24" s="2">
        <v>1.7439764819108765E-5</v>
      </c>
      <c r="DJ24" s="2">
        <v>7.4738413842607293E-5</v>
      </c>
      <c r="DK24" s="2">
        <v>9.9752202098049826E-7</v>
      </c>
      <c r="DL24" s="2">
        <v>1.5477145429215004E-4</v>
      </c>
    </row>
    <row r="25" spans="2:116">
      <c r="B25" s="146">
        <v>202</v>
      </c>
      <c r="C25" s="147" t="s">
        <v>200</v>
      </c>
      <c r="D25" s="2">
        <v>3.975221012143626E-2</v>
      </c>
      <c r="E25" s="2">
        <v>0.13033672486612352</v>
      </c>
      <c r="F25" s="2">
        <v>0.1096528073298576</v>
      </c>
      <c r="G25" s="2">
        <v>3.3473118828460746E-5</v>
      </c>
      <c r="H25" s="2">
        <v>2.0206138853435144E-2</v>
      </c>
      <c r="I25" s="2">
        <v>2.0166750668535662E-2</v>
      </c>
      <c r="J25" s="2">
        <v>6.5448969872346417E-5</v>
      </c>
      <c r="K25" s="2">
        <v>3.750365096083543E-5</v>
      </c>
      <c r="L25" s="2">
        <v>1.5893036129668731E-4</v>
      </c>
      <c r="M25" s="2">
        <v>4.8314142954311532E-6</v>
      </c>
      <c r="N25" s="2">
        <v>1.462294003899432E-4</v>
      </c>
      <c r="O25" s="2">
        <v>5.8091876784118001E-6</v>
      </c>
      <c r="P25" s="2">
        <v>2.0068822127174818E-5</v>
      </c>
      <c r="Q25" s="2">
        <v>2.3883774481361767E-4</v>
      </c>
      <c r="R25" s="2">
        <v>2.6998981950718032E-4</v>
      </c>
      <c r="S25" s="2">
        <v>6.7323141136658749E-5</v>
      </c>
      <c r="T25" s="2">
        <v>0</v>
      </c>
      <c r="U25" s="2">
        <v>2.8264863111737471E-4</v>
      </c>
      <c r="V25" s="2">
        <v>2.6428234691511097E-5</v>
      </c>
      <c r="W25" s="2">
        <v>3.2392271084445735E-5</v>
      </c>
      <c r="X25" s="2">
        <v>3.6789331614458783E-5</v>
      </c>
      <c r="Y25" s="2">
        <v>2.0323557886972262E-4</v>
      </c>
      <c r="Z25" s="2">
        <v>5.4831005114988596E-5</v>
      </c>
      <c r="AA25" s="2">
        <v>1.5147819062980192E-5</v>
      </c>
      <c r="AB25" s="2">
        <v>3.5789189418455125E-3</v>
      </c>
      <c r="AC25" s="2">
        <v>1.0092538323251878</v>
      </c>
      <c r="AD25" s="2">
        <v>2.6682827344509929E-4</v>
      </c>
      <c r="AE25" s="2">
        <v>1.6172727540377785E-3</v>
      </c>
      <c r="AF25" s="2">
        <v>8.413051824945403E-4</v>
      </c>
      <c r="AG25" s="2">
        <v>5.2996247957670488E-4</v>
      </c>
      <c r="AH25" s="2">
        <v>1.7487244365906878E-3</v>
      </c>
      <c r="AI25" s="2">
        <v>1.8251577849795473E-3</v>
      </c>
      <c r="AJ25" s="2">
        <v>2.0541931799754924E-6</v>
      </c>
      <c r="AK25" s="2">
        <v>2.7270703169647707E-5</v>
      </c>
      <c r="AL25" s="2">
        <v>1.529180869195781E-4</v>
      </c>
      <c r="AM25" s="2">
        <v>7.3729526241265422E-4</v>
      </c>
      <c r="AN25" s="2">
        <v>4.0971681175060074E-5</v>
      </c>
      <c r="AO25" s="2">
        <v>1.2964680588622322E-3</v>
      </c>
      <c r="AP25" s="2">
        <v>5.9338105815801522E-5</v>
      </c>
      <c r="AQ25" s="2">
        <v>4.1824309236625814E-4</v>
      </c>
      <c r="AR25" s="2">
        <v>1.3013274291429869E-4</v>
      </c>
      <c r="AS25" s="2">
        <v>2.9267739330345776E-4</v>
      </c>
      <c r="AT25" s="2">
        <v>7.3466665551237987E-5</v>
      </c>
      <c r="AU25" s="2">
        <v>5.961321925145907E-5</v>
      </c>
      <c r="AV25" s="2">
        <v>1.046236099320459E-5</v>
      </c>
      <c r="AW25" s="2">
        <v>1.595913371721547E-4</v>
      </c>
      <c r="AX25" s="2">
        <v>2.6973038751750348E-5</v>
      </c>
      <c r="AY25" s="2">
        <v>1.4799926562076746E-4</v>
      </c>
      <c r="AZ25" s="2">
        <v>3.5568779552976074E-5</v>
      </c>
      <c r="BA25" s="2">
        <v>5.6088712037511406E-5</v>
      </c>
      <c r="BB25" s="2">
        <v>3.0794342676401039E-5</v>
      </c>
      <c r="BC25" s="2">
        <v>3.2672673844993186E-5</v>
      </c>
      <c r="BD25" s="2">
        <v>3.4968437221194752E-4</v>
      </c>
      <c r="BE25" s="2">
        <v>9.0689838976216474E-5</v>
      </c>
      <c r="BF25" s="2">
        <v>4.8842701179571956E-5</v>
      </c>
      <c r="BG25" s="2">
        <v>5.0262681721428468E-5</v>
      </c>
      <c r="BH25" s="2">
        <v>5.1499425133393783E-5</v>
      </c>
      <c r="BI25" s="2">
        <v>9.028659065121417E-4</v>
      </c>
      <c r="BJ25" s="2">
        <v>1.3369592947750519E-4</v>
      </c>
      <c r="BK25" s="2">
        <v>6.2526211846371978E-5</v>
      </c>
      <c r="BL25" s="2">
        <v>1.298289166605709E-5</v>
      </c>
      <c r="BM25" s="2">
        <v>6.4139050617011994E-6</v>
      </c>
      <c r="BN25" s="2">
        <v>1.2859410100746092E-5</v>
      </c>
      <c r="BO25" s="2">
        <v>4.4213252579564391E-6</v>
      </c>
      <c r="BP25" s="2">
        <v>4.0519475618924158E-5</v>
      </c>
      <c r="BQ25" s="2">
        <v>1.3109564718887071E-4</v>
      </c>
      <c r="BR25" s="2">
        <v>2.491131117120562E-5</v>
      </c>
      <c r="BS25" s="2">
        <v>1.5773815030049892E-5</v>
      </c>
      <c r="BT25" s="2">
        <v>2.4768449196684719E-5</v>
      </c>
      <c r="BU25" s="2">
        <v>3.292322092178319E-5</v>
      </c>
      <c r="BV25" s="2">
        <v>4.3029091607884795E-5</v>
      </c>
      <c r="BW25" s="2">
        <v>1.0683816911638593E-5</v>
      </c>
      <c r="BX25" s="2">
        <v>3.7316816585636089E-6</v>
      </c>
      <c r="BY25" s="2">
        <v>3.6618942310330738E-4</v>
      </c>
      <c r="BZ25" s="2">
        <v>2.7732387733981235E-4</v>
      </c>
      <c r="CA25" s="2">
        <v>3.5156406408610796E-6</v>
      </c>
      <c r="CB25" s="2">
        <v>2.68715858233631E-6</v>
      </c>
      <c r="CC25" s="2">
        <v>1.9596387342822102E-6</v>
      </c>
      <c r="CD25" s="2">
        <v>8.42520191451045E-7</v>
      </c>
      <c r="CE25" s="2">
        <v>2.7529070333010582E-7</v>
      </c>
      <c r="CF25" s="2">
        <v>1.3930771164211299E-5</v>
      </c>
      <c r="CG25" s="2">
        <v>5.2283724583917041E-6</v>
      </c>
      <c r="CH25" s="2">
        <v>1.281227342016561E-5</v>
      </c>
      <c r="CI25" s="2">
        <v>7.0881173360816482E-6</v>
      </c>
      <c r="CJ25" s="2">
        <v>8.0656328813277548E-6</v>
      </c>
      <c r="CK25" s="2">
        <v>3.2953302550295875E-6</v>
      </c>
      <c r="CL25" s="2">
        <v>3.837153251774949E-5</v>
      </c>
      <c r="CM25" s="2">
        <v>4.1905866461375575E-5</v>
      </c>
      <c r="CN25" s="2">
        <v>1.7055820017947836E-6</v>
      </c>
      <c r="CO25" s="2">
        <v>6.7891128048255592E-6</v>
      </c>
      <c r="CP25" s="2">
        <v>3.361583718450393E-6</v>
      </c>
      <c r="CQ25" s="2">
        <v>2.0597228064483065E-6</v>
      </c>
      <c r="CR25" s="2">
        <v>2.8843625712545276E-6</v>
      </c>
      <c r="CS25" s="2">
        <v>1.9550092752488779E-5</v>
      </c>
      <c r="CT25" s="2">
        <v>1.4696157142669272E-5</v>
      </c>
      <c r="CU25" s="2">
        <v>5.9737203666342367E-6</v>
      </c>
      <c r="CV25" s="2">
        <v>2.3037539260136754E-4</v>
      </c>
      <c r="CW25" s="2">
        <v>9.8612839427272088E-5</v>
      </c>
      <c r="CX25" s="2">
        <v>5.334257653722052E-4</v>
      </c>
      <c r="CY25" s="2">
        <v>2.6457881130658187E-5</v>
      </c>
      <c r="CZ25" s="2">
        <v>2.1983690645001339E-5</v>
      </c>
      <c r="DA25" s="2">
        <v>3.6374122472295889E-6</v>
      </c>
      <c r="DB25" s="2">
        <v>4.0400890501277075E-6</v>
      </c>
      <c r="DC25" s="2">
        <v>1.4553966029377264E-5</v>
      </c>
      <c r="DD25" s="2">
        <v>2.4157451485477157E-5</v>
      </c>
      <c r="DE25" s="2">
        <v>2.8134960419802363E-6</v>
      </c>
      <c r="DF25" s="2">
        <v>2.8007185522701901E-5</v>
      </c>
      <c r="DG25" s="2">
        <v>3.1526644085196381E-5</v>
      </c>
      <c r="DH25" s="2">
        <v>1.1297057625165971E-4</v>
      </c>
      <c r="DI25" s="2">
        <v>3.3448089854233085E-5</v>
      </c>
      <c r="DJ25" s="2">
        <v>1.2655345906410579E-5</v>
      </c>
      <c r="DK25" s="2">
        <v>1.9086751520461503E-5</v>
      </c>
      <c r="DL25" s="2">
        <v>5.6301371678809158E-5</v>
      </c>
    </row>
    <row r="26" spans="2:116">
      <c r="B26" s="146">
        <v>203</v>
      </c>
      <c r="C26" s="147" t="s">
        <v>291</v>
      </c>
      <c r="D26" s="2">
        <v>2.5312769495967613E-3</v>
      </c>
      <c r="E26" s="2">
        <v>0.15420161999658671</v>
      </c>
      <c r="F26" s="2">
        <v>0.13791369645412416</v>
      </c>
      <c r="G26" s="2">
        <v>0</v>
      </c>
      <c r="H26" s="2">
        <v>1.8379215732608666E-2</v>
      </c>
      <c r="I26" s="2">
        <v>1.8379215732608666E-2</v>
      </c>
      <c r="J26" s="2">
        <v>6.7676924873580616E-7</v>
      </c>
      <c r="K26" s="2">
        <v>5.03010665407176E-8</v>
      </c>
      <c r="L26" s="2">
        <v>8.5462710259477846E-8</v>
      </c>
      <c r="M26" s="2">
        <v>1.6036907430569456E-8</v>
      </c>
      <c r="N26" s="2">
        <v>2.2649891268526325E-8</v>
      </c>
      <c r="O26" s="2">
        <v>3.0267909360301218E-8</v>
      </c>
      <c r="P26" s="2">
        <v>2.3595675833937158E-7</v>
      </c>
      <c r="Q26" s="2">
        <v>9.0295229884430444E-8</v>
      </c>
      <c r="R26" s="2">
        <v>1.6374582740009561E-7</v>
      </c>
      <c r="S26" s="2">
        <v>3.9866942920220197E-8</v>
      </c>
      <c r="T26" s="2">
        <v>0</v>
      </c>
      <c r="U26" s="2">
        <v>2.9373151097280871E-7</v>
      </c>
      <c r="V26" s="2">
        <v>1.7449520026451413E-7</v>
      </c>
      <c r="W26" s="2">
        <v>4.9573382143109948E-7</v>
      </c>
      <c r="X26" s="2">
        <v>3.71367848068749E-7</v>
      </c>
      <c r="Y26" s="2">
        <v>2.9357186164014528E-6</v>
      </c>
      <c r="Z26" s="2">
        <v>4.4105758586747437E-7</v>
      </c>
      <c r="AA26" s="2">
        <v>4.1754182530867481E-7</v>
      </c>
      <c r="AB26" s="2">
        <v>4.2630737375780942E-5</v>
      </c>
      <c r="AC26" s="2">
        <v>8.756215622030961E-6</v>
      </c>
      <c r="AD26" s="2">
        <v>1.0006268275604433</v>
      </c>
      <c r="AE26" s="2">
        <v>4.7461731756143406E-4</v>
      </c>
      <c r="AF26" s="2">
        <v>3.5625453069434429E-4</v>
      </c>
      <c r="AG26" s="2">
        <v>7.3657965744723915E-6</v>
      </c>
      <c r="AH26" s="2">
        <v>2.7742560709017843E-6</v>
      </c>
      <c r="AI26" s="2">
        <v>7.0771698811302841E-5</v>
      </c>
      <c r="AJ26" s="2">
        <v>3.2997533657483638E-7</v>
      </c>
      <c r="AK26" s="2">
        <v>4.5861507249384756E-7</v>
      </c>
      <c r="AL26" s="2">
        <v>8.7046365630011378E-7</v>
      </c>
      <c r="AM26" s="2">
        <v>2.4550025707621662E-6</v>
      </c>
      <c r="AN26" s="2">
        <v>6.2756115576603653E-8</v>
      </c>
      <c r="AO26" s="2">
        <v>2.3130550199372825E-6</v>
      </c>
      <c r="AP26" s="2">
        <v>1.1591506127048479E-7</v>
      </c>
      <c r="AQ26" s="2">
        <v>2.9969941735202761E-8</v>
      </c>
      <c r="AR26" s="2">
        <v>1.4486801742666285E-6</v>
      </c>
      <c r="AS26" s="2">
        <v>2.0144973382045443E-8</v>
      </c>
      <c r="AT26" s="2">
        <v>1.3341881337949337E-8</v>
      </c>
      <c r="AU26" s="2">
        <v>3.2649952309737203E-7</v>
      </c>
      <c r="AV26" s="2">
        <v>4.7416709953854114E-9</v>
      </c>
      <c r="AW26" s="2">
        <v>1.5838993153155781E-8</v>
      </c>
      <c r="AX26" s="2">
        <v>5.6316776828571701E-8</v>
      </c>
      <c r="AY26" s="2">
        <v>7.6947869468522282E-8</v>
      </c>
      <c r="AZ26" s="2">
        <v>8.5297374005437018E-8</v>
      </c>
      <c r="BA26" s="2">
        <v>1.1014706204866128E-7</v>
      </c>
      <c r="BB26" s="2">
        <v>6.2144556311415497E-8</v>
      </c>
      <c r="BC26" s="2">
        <v>1.0421266314151112E-7</v>
      </c>
      <c r="BD26" s="2">
        <v>2.5492431265092844E-7</v>
      </c>
      <c r="BE26" s="2">
        <v>3.8848902954909464E-7</v>
      </c>
      <c r="BF26" s="2">
        <v>1.0255558473244201E-7</v>
      </c>
      <c r="BG26" s="2">
        <v>8.3195960946689907E-8</v>
      </c>
      <c r="BH26" s="2">
        <v>6.8544586337844534E-8</v>
      </c>
      <c r="BI26" s="2">
        <v>1.6684938630188102E-7</v>
      </c>
      <c r="BJ26" s="2">
        <v>8.6206763970914798E-8</v>
      </c>
      <c r="BK26" s="2">
        <v>1.1609882680648833E-7</v>
      </c>
      <c r="BL26" s="2">
        <v>9.5954610965022495E-8</v>
      </c>
      <c r="BM26" s="2">
        <v>1.0290046635096036E-7</v>
      </c>
      <c r="BN26" s="2">
        <v>1.2328902807424639E-7</v>
      </c>
      <c r="BO26" s="2">
        <v>2.5006603161926153E-8</v>
      </c>
      <c r="BP26" s="2">
        <v>4.7773132099876715E-8</v>
      </c>
      <c r="BQ26" s="2">
        <v>1.1140047137871639E-6</v>
      </c>
      <c r="BR26" s="2">
        <v>1.0878353646286106E-8</v>
      </c>
      <c r="BS26" s="2">
        <v>8.9792423591929732E-8</v>
      </c>
      <c r="BT26" s="2">
        <v>1.0427822698747907E-7</v>
      </c>
      <c r="BU26" s="2">
        <v>4.3339057464120517E-8</v>
      </c>
      <c r="BV26" s="2">
        <v>4.7192598750424295E-8</v>
      </c>
      <c r="BW26" s="2">
        <v>1.6288636876944153E-8</v>
      </c>
      <c r="BX26" s="2">
        <v>6.8405056142763894E-7</v>
      </c>
      <c r="BY26" s="2">
        <v>3.4223275256841036E-8</v>
      </c>
      <c r="BZ26" s="2">
        <v>4.8381886381496267E-8</v>
      </c>
      <c r="CA26" s="2">
        <v>1.0900456181291347E-8</v>
      </c>
      <c r="CB26" s="2">
        <v>9.2439202283093475E-9</v>
      </c>
      <c r="CC26" s="2">
        <v>6.260064608979375E-9</v>
      </c>
      <c r="CD26" s="2">
        <v>3.8801859934044832E-9</v>
      </c>
      <c r="CE26" s="2">
        <v>1.5836857020798851E-9</v>
      </c>
      <c r="CF26" s="2">
        <v>8.7346675433676651E-9</v>
      </c>
      <c r="CG26" s="2">
        <v>1.1009548150381184E-8</v>
      </c>
      <c r="CH26" s="2">
        <v>2.472680752074483E-8</v>
      </c>
      <c r="CI26" s="2">
        <v>1.6182586079932587E-8</v>
      </c>
      <c r="CJ26" s="2">
        <v>1.5522653911267312E-8</v>
      </c>
      <c r="CK26" s="2">
        <v>8.2826402898062843E-9</v>
      </c>
      <c r="CL26" s="2">
        <v>1.8329119323182562E-8</v>
      </c>
      <c r="CM26" s="2">
        <v>4.7785870586265245E-8</v>
      </c>
      <c r="CN26" s="2">
        <v>4.8849835828284685E-9</v>
      </c>
      <c r="CO26" s="2">
        <v>9.0926922562419391E-9</v>
      </c>
      <c r="CP26" s="2">
        <v>1.5434991172602977E-8</v>
      </c>
      <c r="CQ26" s="2">
        <v>2.4497500742862316E-8</v>
      </c>
      <c r="CR26" s="2">
        <v>1.1208847566110644E-8</v>
      </c>
      <c r="CS26" s="2">
        <v>1.6977353122814998E-7</v>
      </c>
      <c r="CT26" s="2">
        <v>1.2785612455892291E-8</v>
      </c>
      <c r="CU26" s="2">
        <v>1.1924563602999826E-8</v>
      </c>
      <c r="CV26" s="2">
        <v>3.6084913154050048E-6</v>
      </c>
      <c r="CW26" s="2">
        <v>3.2228222915507208E-7</v>
      </c>
      <c r="CX26" s="2">
        <v>3.0819493371304849E-7</v>
      </c>
      <c r="CY26" s="2">
        <v>5.8323349553328277E-8</v>
      </c>
      <c r="CZ26" s="2">
        <v>4.9896846844014615E-8</v>
      </c>
      <c r="DA26" s="2">
        <v>4.1946557621070351E-8</v>
      </c>
      <c r="DB26" s="2">
        <v>4.6110864244371452E-8</v>
      </c>
      <c r="DC26" s="2">
        <v>7.5230397680575359E-8</v>
      </c>
      <c r="DD26" s="2">
        <v>1.0584844614281212E-7</v>
      </c>
      <c r="DE26" s="2">
        <v>5.7567379193856169E-8</v>
      </c>
      <c r="DF26" s="2">
        <v>6.2228919835044087E-8</v>
      </c>
      <c r="DG26" s="2">
        <v>4.8755403552584755E-8</v>
      </c>
      <c r="DH26" s="2">
        <v>3.2953075383475393E-7</v>
      </c>
      <c r="DI26" s="2">
        <v>4.6218167243391186E-8</v>
      </c>
      <c r="DJ26" s="2">
        <v>1.0226850476806266E-7</v>
      </c>
      <c r="DK26" s="2">
        <v>2.6155872733720102E-7</v>
      </c>
      <c r="DL26" s="2">
        <v>4.0832065575491246E-8</v>
      </c>
    </row>
    <row r="27" spans="2:116">
      <c r="B27" s="146">
        <v>204</v>
      </c>
      <c r="C27" s="147" t="s">
        <v>292</v>
      </c>
      <c r="D27" s="2">
        <v>1.661141572789715E-2</v>
      </c>
      <c r="E27" s="2">
        <v>9.8134833623868295E-2</v>
      </c>
      <c r="F27" s="2">
        <v>3.7168137195083221E-3</v>
      </c>
      <c r="G27" s="2">
        <v>3.0296062526185145E-7</v>
      </c>
      <c r="H27" s="2">
        <v>1.2653961904856563E-2</v>
      </c>
      <c r="I27" s="2">
        <v>1.2469904277149559E-2</v>
      </c>
      <c r="J27" s="2">
        <v>2.2273904227544015E-5</v>
      </c>
      <c r="K27" s="2">
        <v>8.2147928749337207E-6</v>
      </c>
      <c r="L27" s="2">
        <v>4.5017944505316643E-5</v>
      </c>
      <c r="M27" s="2">
        <v>4.5699588568989147E-6</v>
      </c>
      <c r="N27" s="2">
        <v>6.3845880127133889E-6</v>
      </c>
      <c r="O27" s="2">
        <v>2.1697419359661295E-6</v>
      </c>
      <c r="P27" s="2">
        <v>3.2903888971246421E-5</v>
      </c>
      <c r="Q27" s="2">
        <v>7.1762401692145036E-5</v>
      </c>
      <c r="R27" s="2">
        <v>1.3486659694388509E-4</v>
      </c>
      <c r="S27" s="2">
        <v>1.9112331925330364E-5</v>
      </c>
      <c r="T27" s="2">
        <v>0</v>
      </c>
      <c r="U27" s="2">
        <v>1.6235574450438792E-4</v>
      </c>
      <c r="V27" s="2">
        <v>4.2250582958447754E-5</v>
      </c>
      <c r="W27" s="2">
        <v>6.9354524197838403E-5</v>
      </c>
      <c r="X27" s="2">
        <v>4.1316724661677326E-5</v>
      </c>
      <c r="Y27" s="2">
        <v>3.0299094807383813E-4</v>
      </c>
      <c r="Z27" s="2">
        <v>7.469413267706439E-5</v>
      </c>
      <c r="AA27" s="2">
        <v>2.9262205879294744E-5</v>
      </c>
      <c r="AB27" s="2">
        <v>1.0878477180230676E-4</v>
      </c>
      <c r="AC27" s="2">
        <v>4.9505382430371412E-4</v>
      </c>
      <c r="AD27" s="2">
        <v>2.6378973221259824E-5</v>
      </c>
      <c r="AE27" s="2">
        <v>1.0046880860393965</v>
      </c>
      <c r="AF27" s="2">
        <v>8.867592027535216E-3</v>
      </c>
      <c r="AG27" s="2">
        <v>4.472931793783913E-3</v>
      </c>
      <c r="AH27" s="2">
        <v>1.7932822442865057E-3</v>
      </c>
      <c r="AI27" s="2">
        <v>2.6640791542334847E-3</v>
      </c>
      <c r="AJ27" s="2">
        <v>4.3561579011300564E-6</v>
      </c>
      <c r="AK27" s="2">
        <v>8.6777529941724603E-5</v>
      </c>
      <c r="AL27" s="2">
        <v>5.8863202982034992E-4</v>
      </c>
      <c r="AM27" s="2">
        <v>1.8228975188042242E-3</v>
      </c>
      <c r="AN27" s="2">
        <v>3.658318189559189E-5</v>
      </c>
      <c r="AO27" s="2">
        <v>3.146983381593616E-4</v>
      </c>
      <c r="AP27" s="2">
        <v>9.3675406622212213E-6</v>
      </c>
      <c r="AQ27" s="2">
        <v>1.0412322217098068E-5</v>
      </c>
      <c r="AR27" s="2">
        <v>1.5769314505869597E-4</v>
      </c>
      <c r="AS27" s="2">
        <v>4.5043091445786492E-6</v>
      </c>
      <c r="AT27" s="2">
        <v>5.855192884246744E-7</v>
      </c>
      <c r="AU27" s="2">
        <v>4.1244032512531848E-6</v>
      </c>
      <c r="AV27" s="2">
        <v>3.6171913931821168E-7</v>
      </c>
      <c r="AW27" s="2">
        <v>4.0873482244177967E-6</v>
      </c>
      <c r="AX27" s="2">
        <v>1.9894200859607768E-5</v>
      </c>
      <c r="AY27" s="2">
        <v>5.0694241969156623E-6</v>
      </c>
      <c r="AZ27" s="2">
        <v>6.8735529355193284E-6</v>
      </c>
      <c r="BA27" s="2">
        <v>1.5355093641733319E-5</v>
      </c>
      <c r="BB27" s="2">
        <v>4.0070804891249009E-6</v>
      </c>
      <c r="BC27" s="2">
        <v>2.7821863382420384E-5</v>
      </c>
      <c r="BD27" s="2">
        <v>1.14704384081295E-4</v>
      </c>
      <c r="BE27" s="2">
        <v>2.0984716436188354E-5</v>
      </c>
      <c r="BF27" s="2">
        <v>4.1334928944867834E-5</v>
      </c>
      <c r="BG27" s="2">
        <v>6.1037892292771645E-5</v>
      </c>
      <c r="BH27" s="2">
        <v>2.8712671768100652E-5</v>
      </c>
      <c r="BI27" s="2">
        <v>6.5778177604763042E-5</v>
      </c>
      <c r="BJ27" s="2">
        <v>1.5510389805508315E-5</v>
      </c>
      <c r="BK27" s="2">
        <v>1.1770431792849E-5</v>
      </c>
      <c r="BL27" s="2">
        <v>8.8443325731695062E-6</v>
      </c>
      <c r="BM27" s="2">
        <v>7.638787195272553E-6</v>
      </c>
      <c r="BN27" s="2">
        <v>1.2785524563545532E-5</v>
      </c>
      <c r="BO27" s="2">
        <v>5.2378590079263994E-6</v>
      </c>
      <c r="BP27" s="2">
        <v>5.0102397215483339E-6</v>
      </c>
      <c r="BQ27" s="2">
        <v>3.6562348746709273E-5</v>
      </c>
      <c r="BR27" s="2">
        <v>1.2692326303570657E-6</v>
      </c>
      <c r="BS27" s="2">
        <v>6.5894034628563156E-6</v>
      </c>
      <c r="BT27" s="2">
        <v>9.8611831552168054E-6</v>
      </c>
      <c r="BU27" s="2">
        <v>3.9584981198607396E-6</v>
      </c>
      <c r="BV27" s="2">
        <v>4.0203608823116478E-6</v>
      </c>
      <c r="BW27" s="2">
        <v>1.7966928421877675E-6</v>
      </c>
      <c r="BX27" s="2">
        <v>1.4919711289200941E-6</v>
      </c>
      <c r="BY27" s="2">
        <v>6.3865827178597434E-6</v>
      </c>
      <c r="BZ27" s="2">
        <v>5.453078391325782E-6</v>
      </c>
      <c r="CA27" s="2">
        <v>1.2832433251027601E-6</v>
      </c>
      <c r="CB27" s="2">
        <v>9.1735433192601097E-7</v>
      </c>
      <c r="CC27" s="2">
        <v>4.6170377488504513E-7</v>
      </c>
      <c r="CD27" s="2">
        <v>3.7530388710940823E-7</v>
      </c>
      <c r="CE27" s="2">
        <v>1.4696292353789014E-7</v>
      </c>
      <c r="CF27" s="2">
        <v>1.6045391351037275E-6</v>
      </c>
      <c r="CG27" s="2">
        <v>1.5083801421022365E-6</v>
      </c>
      <c r="CH27" s="2">
        <v>5.1452081360824681E-6</v>
      </c>
      <c r="CI27" s="2">
        <v>3.4698171625980311E-6</v>
      </c>
      <c r="CJ27" s="2">
        <v>5.3437703155832935E-6</v>
      </c>
      <c r="CK27" s="2">
        <v>1.5126346141584038E-6</v>
      </c>
      <c r="CL27" s="2">
        <v>1.9707022355656636E-6</v>
      </c>
      <c r="CM27" s="2">
        <v>3.1936952674132718E-5</v>
      </c>
      <c r="CN27" s="2">
        <v>8.0082900531529478E-7</v>
      </c>
      <c r="CO27" s="2">
        <v>7.5200483183545931E-7</v>
      </c>
      <c r="CP27" s="2">
        <v>1.0888588202325256E-6</v>
      </c>
      <c r="CQ27" s="2">
        <v>2.1619362698881371E-6</v>
      </c>
      <c r="CR27" s="2">
        <v>8.1635881607105508E-7</v>
      </c>
      <c r="CS27" s="2">
        <v>1.4043713668921627E-5</v>
      </c>
      <c r="CT27" s="2">
        <v>1.0799325574724551E-6</v>
      </c>
      <c r="CU27" s="2">
        <v>8.0468450013240315E-6</v>
      </c>
      <c r="CV27" s="2">
        <v>8.5996316313817974E-5</v>
      </c>
      <c r="CW27" s="2">
        <v>8.5781385203458578E-5</v>
      </c>
      <c r="CX27" s="2">
        <v>2.8368599862925513E-5</v>
      </c>
      <c r="CY27" s="2">
        <v>6.2393679668827964E-6</v>
      </c>
      <c r="CZ27" s="2">
        <v>5.3648247342502694E-6</v>
      </c>
      <c r="DA27" s="2">
        <v>2.7636951537219304E-6</v>
      </c>
      <c r="DB27" s="2">
        <v>2.9153157050063167E-6</v>
      </c>
      <c r="DC27" s="2">
        <v>3.8173496695762547E-6</v>
      </c>
      <c r="DD27" s="2">
        <v>1.4963614437393725E-5</v>
      </c>
      <c r="DE27" s="2">
        <v>2.578917244430091E-6</v>
      </c>
      <c r="DF27" s="2">
        <v>4.8019267904035126E-6</v>
      </c>
      <c r="DG27" s="2">
        <v>4.788355984967604E-6</v>
      </c>
      <c r="DH27" s="2">
        <v>2.6285908917425092E-5</v>
      </c>
      <c r="DI27" s="2">
        <v>2.8710605058698259E-6</v>
      </c>
      <c r="DJ27" s="2">
        <v>5.7955353971427863E-6</v>
      </c>
      <c r="DK27" s="2">
        <v>2.5386089516347619E-5</v>
      </c>
      <c r="DL27" s="2">
        <v>8.343441512633104E-6</v>
      </c>
    </row>
    <row r="28" spans="2:116">
      <c r="B28" s="146">
        <v>205</v>
      </c>
      <c r="C28" s="147" t="s">
        <v>203</v>
      </c>
      <c r="D28" s="2">
        <v>9.6020960360156948E-3</v>
      </c>
      <c r="E28" s="2">
        <v>8.5483130119891546E-2</v>
      </c>
      <c r="F28" s="2">
        <v>-5.2464862475760904E-2</v>
      </c>
      <c r="G28" s="2">
        <v>0</v>
      </c>
      <c r="H28" s="2">
        <v>1.0849512372223646E-2</v>
      </c>
      <c r="I28" s="2">
        <v>1.0849512372223646E-2</v>
      </c>
      <c r="J28" s="2">
        <v>5.1242719786553528E-6</v>
      </c>
      <c r="K28" s="2">
        <v>1.1673554186545971E-6</v>
      </c>
      <c r="L28" s="2">
        <v>9.6152558826229295E-7</v>
      </c>
      <c r="M28" s="2">
        <v>3.8546635833614157E-6</v>
      </c>
      <c r="N28" s="2">
        <v>2.0342875130447937E-6</v>
      </c>
      <c r="O28" s="2">
        <v>8.1417542598058037E-7</v>
      </c>
      <c r="P28" s="2">
        <v>1.8686540055630346E-6</v>
      </c>
      <c r="Q28" s="2">
        <v>5.3800954251600538E-6</v>
      </c>
      <c r="R28" s="2">
        <v>1.0660767832340196E-5</v>
      </c>
      <c r="S28" s="2">
        <v>6.3895229403239657E-7</v>
      </c>
      <c r="T28" s="2">
        <v>0</v>
      </c>
      <c r="U28" s="2">
        <v>2.1494150843467892E-5</v>
      </c>
      <c r="V28" s="2">
        <v>5.2719896032226707E-6</v>
      </c>
      <c r="W28" s="2">
        <v>4.6055017402969221E-5</v>
      </c>
      <c r="X28" s="2">
        <v>2.1735050230595732E-5</v>
      </c>
      <c r="Y28" s="2">
        <v>7.6377582879676726E-5</v>
      </c>
      <c r="Z28" s="2">
        <v>3.7317923382301789E-5</v>
      </c>
      <c r="AA28" s="2">
        <v>1.4577746509766E-5</v>
      </c>
      <c r="AB28" s="2">
        <v>2.2037745429964497E-6</v>
      </c>
      <c r="AC28" s="2">
        <v>4.7556711287325881E-6</v>
      </c>
      <c r="AD28" s="2">
        <v>2.083819990590398E-7</v>
      </c>
      <c r="AE28" s="2">
        <v>1.4419974903203247E-6</v>
      </c>
      <c r="AF28" s="2">
        <v>1.0000228482526661</v>
      </c>
      <c r="AG28" s="2">
        <v>6.5301760101967228E-4</v>
      </c>
      <c r="AH28" s="2">
        <v>1.1451338636849088E-5</v>
      </c>
      <c r="AI28" s="2">
        <v>3.5871088527050018E-4</v>
      </c>
      <c r="AJ28" s="2">
        <v>9.0441714656256899E-8</v>
      </c>
      <c r="AK28" s="2">
        <v>2.4091051778916923E-6</v>
      </c>
      <c r="AL28" s="2">
        <v>1.3731045057902298E-3</v>
      </c>
      <c r="AM28" s="2">
        <v>2.3271193233313829E-5</v>
      </c>
      <c r="AN28" s="2">
        <v>5.2386900957055078E-5</v>
      </c>
      <c r="AO28" s="2">
        <v>1.2998330575974692E-5</v>
      </c>
      <c r="AP28" s="2">
        <v>1.131724581967206E-6</v>
      </c>
      <c r="AQ28" s="2">
        <v>9.42181686301235E-7</v>
      </c>
      <c r="AR28" s="2">
        <v>3.6780450363565949E-5</v>
      </c>
      <c r="AS28" s="2">
        <v>5.2840653152174749E-7</v>
      </c>
      <c r="AT28" s="2">
        <v>7.9247948545451465E-8</v>
      </c>
      <c r="AU28" s="2">
        <v>1.0271152910995973E-6</v>
      </c>
      <c r="AV28" s="2">
        <v>2.0891096486998559E-7</v>
      </c>
      <c r="AW28" s="2">
        <v>4.1808892932469159E-7</v>
      </c>
      <c r="AX28" s="2">
        <v>1.2532928206742492E-5</v>
      </c>
      <c r="AY28" s="2">
        <v>1.5098450281583496E-6</v>
      </c>
      <c r="AZ28" s="2">
        <v>2.7976933316441139E-6</v>
      </c>
      <c r="BA28" s="2">
        <v>1.8008945462273821E-6</v>
      </c>
      <c r="BB28" s="2">
        <v>2.7926601542703336E-6</v>
      </c>
      <c r="BC28" s="2">
        <v>3.017124233810499E-5</v>
      </c>
      <c r="BD28" s="2">
        <v>2.9785251717168621E-5</v>
      </c>
      <c r="BE28" s="2">
        <v>2.132928058746699E-5</v>
      </c>
      <c r="BF28" s="2">
        <v>4.0005797416053681E-5</v>
      </c>
      <c r="BG28" s="2">
        <v>4.5514505547610432E-5</v>
      </c>
      <c r="BH28" s="2">
        <v>3.1966332048260153E-6</v>
      </c>
      <c r="BI28" s="2">
        <v>6.9330480545487885E-5</v>
      </c>
      <c r="BJ28" s="2">
        <v>2.5089957976647932E-5</v>
      </c>
      <c r="BK28" s="2">
        <v>1.8764807143955014E-5</v>
      </c>
      <c r="BL28" s="2">
        <v>1.1823279155240885E-5</v>
      </c>
      <c r="BM28" s="2">
        <v>6.195200807594433E-6</v>
      </c>
      <c r="BN28" s="2">
        <v>3.4233572866710872E-5</v>
      </c>
      <c r="BO28" s="2">
        <v>1.5743492518435249E-6</v>
      </c>
      <c r="BP28" s="2">
        <v>1.9358786644573441E-6</v>
      </c>
      <c r="BQ28" s="2">
        <v>5.8607313152386187E-5</v>
      </c>
      <c r="BR28" s="2">
        <v>6.5243793304346269E-7</v>
      </c>
      <c r="BS28" s="2">
        <v>3.3167877070052708E-6</v>
      </c>
      <c r="BT28" s="2">
        <v>4.136470233340736E-6</v>
      </c>
      <c r="BU28" s="2">
        <v>2.0264354362223245E-6</v>
      </c>
      <c r="BV28" s="2">
        <v>2.624821375571865E-6</v>
      </c>
      <c r="BW28" s="2">
        <v>5.1337729193441978E-7</v>
      </c>
      <c r="BX28" s="2">
        <v>3.2742744434747907E-7</v>
      </c>
      <c r="BY28" s="2">
        <v>7.7336811235966657E-6</v>
      </c>
      <c r="BZ28" s="2">
        <v>1.1817328240173734E-6</v>
      </c>
      <c r="CA28" s="2">
        <v>1.382809976158283E-6</v>
      </c>
      <c r="CB28" s="2">
        <v>8.6953978071080229E-7</v>
      </c>
      <c r="CC28" s="2">
        <v>4.1983474330347345E-7</v>
      </c>
      <c r="CD28" s="2">
        <v>4.0528860084035934E-7</v>
      </c>
      <c r="CE28" s="2">
        <v>1.4617060323830217E-7</v>
      </c>
      <c r="CF28" s="2">
        <v>4.5905795772807589E-7</v>
      </c>
      <c r="CG28" s="2">
        <v>5.297261080239734E-7</v>
      </c>
      <c r="CH28" s="2">
        <v>1.1837182275780946E-6</v>
      </c>
      <c r="CI28" s="2">
        <v>7.9477210081919035E-7</v>
      </c>
      <c r="CJ28" s="2">
        <v>9.0122138741305627E-7</v>
      </c>
      <c r="CK28" s="2">
        <v>6.4377971881361103E-7</v>
      </c>
      <c r="CL28" s="2">
        <v>1.0317888221124685E-6</v>
      </c>
      <c r="CM28" s="2">
        <v>3.190992743438551E-6</v>
      </c>
      <c r="CN28" s="2">
        <v>1.8714990992471039E-7</v>
      </c>
      <c r="CO28" s="2">
        <v>3.583283920259228E-7</v>
      </c>
      <c r="CP28" s="2">
        <v>4.3816968320349207E-7</v>
      </c>
      <c r="CQ28" s="2">
        <v>1.9913440450003933E-6</v>
      </c>
      <c r="CR28" s="2">
        <v>3.506293373250403E-7</v>
      </c>
      <c r="CS28" s="2">
        <v>2.8388340731957943E-6</v>
      </c>
      <c r="CT28" s="2">
        <v>4.1325604385510673E-7</v>
      </c>
      <c r="CU28" s="2">
        <v>3.6694571746170248E-7</v>
      </c>
      <c r="CV28" s="2">
        <v>2.7673716478534921E-6</v>
      </c>
      <c r="CW28" s="2">
        <v>2.5587320988594931E-6</v>
      </c>
      <c r="CX28" s="2">
        <v>3.4388347381653798E-6</v>
      </c>
      <c r="CY28" s="2">
        <v>8.5306513126546189E-7</v>
      </c>
      <c r="CZ28" s="2">
        <v>8.321968622889205E-7</v>
      </c>
      <c r="DA28" s="2">
        <v>1.1632018743183579E-6</v>
      </c>
      <c r="DB28" s="2">
        <v>8.5015470542745109E-7</v>
      </c>
      <c r="DC28" s="2">
        <v>1.5635365996021985E-6</v>
      </c>
      <c r="DD28" s="2">
        <v>4.4279923615099769E-6</v>
      </c>
      <c r="DE28" s="2">
        <v>8.3027513799494029E-7</v>
      </c>
      <c r="DF28" s="2">
        <v>1.1283331206785892E-6</v>
      </c>
      <c r="DG28" s="2">
        <v>9.6833581219591661E-7</v>
      </c>
      <c r="DH28" s="2">
        <v>2.6678412374916383E-6</v>
      </c>
      <c r="DI28" s="2">
        <v>1.563487547038966E-6</v>
      </c>
      <c r="DJ28" s="2">
        <v>1.0999707994221571E-6</v>
      </c>
      <c r="DK28" s="2">
        <v>1.4588660678387441E-5</v>
      </c>
      <c r="DL28" s="2">
        <v>1.7592533768338303E-5</v>
      </c>
    </row>
    <row r="29" spans="2:116">
      <c r="B29" s="146">
        <v>206</v>
      </c>
      <c r="C29" s="147" t="s">
        <v>204</v>
      </c>
      <c r="D29" s="2">
        <v>1.7317773005846027E-3</v>
      </c>
      <c r="E29" s="2">
        <v>0.13283365570599615</v>
      </c>
      <c r="F29" s="2">
        <v>5.3433268858800773E-2</v>
      </c>
      <c r="G29" s="2">
        <v>0</v>
      </c>
      <c r="H29" s="2">
        <v>2.4177949709864605E-2</v>
      </c>
      <c r="I29" s="2">
        <v>2.4177949709864605E-2</v>
      </c>
      <c r="J29" s="2">
        <v>4.8803713059974204E-8</v>
      </c>
      <c r="K29" s="2">
        <v>1.1823856895090214E-8</v>
      </c>
      <c r="L29" s="2">
        <v>4.3337963614699339E-8</v>
      </c>
      <c r="M29" s="2">
        <v>2.8738281535397491E-8</v>
      </c>
      <c r="N29" s="2">
        <v>5.2919067310538667E-8</v>
      </c>
      <c r="O29" s="2">
        <v>3.9518790424579067E-8</v>
      </c>
      <c r="P29" s="2">
        <v>4.1775090620355566E-8</v>
      </c>
      <c r="Q29" s="2">
        <v>1.9181144188556612E-8</v>
      </c>
      <c r="R29" s="2">
        <v>2.2812725397822777E-8</v>
      </c>
      <c r="S29" s="2">
        <v>7.0320336608767109E-9</v>
      </c>
      <c r="T29" s="2">
        <v>0</v>
      </c>
      <c r="U29" s="2">
        <v>1.3396783089559145E-4</v>
      </c>
      <c r="V29" s="2">
        <v>1.4957610955881827E-4</v>
      </c>
      <c r="W29" s="2">
        <v>3.0887627392005341E-7</v>
      </c>
      <c r="X29" s="2">
        <v>1.5544181599482513E-6</v>
      </c>
      <c r="Y29" s="2">
        <v>1.8756489771532314E-6</v>
      </c>
      <c r="Z29" s="2">
        <v>1.8130333280557156E-7</v>
      </c>
      <c r="AA29" s="2">
        <v>5.689487698416974E-8</v>
      </c>
      <c r="AB29" s="2">
        <v>5.002061863743058E-8</v>
      </c>
      <c r="AC29" s="2">
        <v>2.7284714721756242E-8</v>
      </c>
      <c r="AD29" s="2">
        <v>1.198742105182922E-9</v>
      </c>
      <c r="AE29" s="2">
        <v>1.8634212020170241E-8</v>
      </c>
      <c r="AF29" s="2">
        <v>7.6872273615885242E-9</v>
      </c>
      <c r="AG29" s="2">
        <v>1.0000002223095072</v>
      </c>
      <c r="AH29" s="2">
        <v>2.3754362771030764E-8</v>
      </c>
      <c r="AI29" s="2">
        <v>1.8340859480898515E-8</v>
      </c>
      <c r="AJ29" s="2">
        <v>6.398815133507129E-10</v>
      </c>
      <c r="AK29" s="2">
        <v>1.4692164132251968E-6</v>
      </c>
      <c r="AL29" s="2">
        <v>5.2901340743537342E-7</v>
      </c>
      <c r="AM29" s="2">
        <v>6.1008190828161432E-7</v>
      </c>
      <c r="AN29" s="2">
        <v>3.9058894893608848E-6</v>
      </c>
      <c r="AO29" s="2">
        <v>1.2645456170354563E-6</v>
      </c>
      <c r="AP29" s="2">
        <v>2.1009030270534713E-8</v>
      </c>
      <c r="AQ29" s="2">
        <v>3.7626619333789715E-8</v>
      </c>
      <c r="AR29" s="2">
        <v>2.7368302452416934E-6</v>
      </c>
      <c r="AS29" s="2">
        <v>3.8771789479573789E-8</v>
      </c>
      <c r="AT29" s="2">
        <v>1.1605768443799723E-8</v>
      </c>
      <c r="AU29" s="2">
        <v>2.9368675737042019E-8</v>
      </c>
      <c r="AV29" s="2">
        <v>8.805058384968706E-9</v>
      </c>
      <c r="AW29" s="2">
        <v>1.1730325600527608E-8</v>
      </c>
      <c r="AX29" s="2">
        <v>1.0289136707404454E-8</v>
      </c>
      <c r="AY29" s="2">
        <v>1.4554243511669186E-8</v>
      </c>
      <c r="AZ29" s="2">
        <v>1.4267397310281533E-8</v>
      </c>
      <c r="BA29" s="2">
        <v>1.9886639226029143E-8</v>
      </c>
      <c r="BB29" s="2">
        <v>2.3530659032014138E-8</v>
      </c>
      <c r="BC29" s="2">
        <v>8.4519740718689876E-7</v>
      </c>
      <c r="BD29" s="2">
        <v>5.1896360638294925E-8</v>
      </c>
      <c r="BE29" s="2">
        <v>2.7853323431261692E-8</v>
      </c>
      <c r="BF29" s="2">
        <v>2.976189907852679E-8</v>
      </c>
      <c r="BG29" s="2">
        <v>4.757891930988737E-8</v>
      </c>
      <c r="BH29" s="2">
        <v>2.1575124962395691E-8</v>
      </c>
      <c r="BI29" s="2">
        <v>3.055075936573084E-8</v>
      </c>
      <c r="BJ29" s="2">
        <v>3.3055079522384021E-8</v>
      </c>
      <c r="BK29" s="2">
        <v>2.1801276387072093E-8</v>
      </c>
      <c r="BL29" s="2">
        <v>3.0571914538791672E-8</v>
      </c>
      <c r="BM29" s="2">
        <v>9.9557604715464028E-9</v>
      </c>
      <c r="BN29" s="2">
        <v>1.480822587345956E-8</v>
      </c>
      <c r="BO29" s="2">
        <v>8.0094627598330916E-9</v>
      </c>
      <c r="BP29" s="2">
        <v>1.0859195214617993E-8</v>
      </c>
      <c r="BQ29" s="2">
        <v>1.5681806288814768E-5</v>
      </c>
      <c r="BR29" s="2">
        <v>1.769927098105523E-8</v>
      </c>
      <c r="BS29" s="2">
        <v>4.7975571995635472E-8</v>
      </c>
      <c r="BT29" s="2">
        <v>6.2624476997981417E-8</v>
      </c>
      <c r="BU29" s="2">
        <v>4.4784478368408615E-8</v>
      </c>
      <c r="BV29" s="2">
        <v>3.8460064690194158E-8</v>
      </c>
      <c r="BW29" s="2">
        <v>1.7590184883768541E-8</v>
      </c>
      <c r="BX29" s="2">
        <v>6.5615573674652939E-9</v>
      </c>
      <c r="BY29" s="2">
        <v>2.3433668938517618E-8</v>
      </c>
      <c r="BZ29" s="2">
        <v>2.6979157129545815E-8</v>
      </c>
      <c r="CA29" s="2">
        <v>3.7869472166948141E-8</v>
      </c>
      <c r="CB29" s="2">
        <v>1.8167952230549102E-8</v>
      </c>
      <c r="CC29" s="2">
        <v>7.5415361719672775E-9</v>
      </c>
      <c r="CD29" s="2">
        <v>3.9827025348932612E-9</v>
      </c>
      <c r="CE29" s="2">
        <v>1.4038526490844294E-9</v>
      </c>
      <c r="CF29" s="2">
        <v>2.0830015268001658E-8</v>
      </c>
      <c r="CG29" s="2">
        <v>1.5601194270849519E-8</v>
      </c>
      <c r="CH29" s="2">
        <v>1.6539427100553197E-8</v>
      </c>
      <c r="CI29" s="2">
        <v>9.8923890398354742E-8</v>
      </c>
      <c r="CJ29" s="2">
        <v>2.6294611727819419E-8</v>
      </c>
      <c r="CK29" s="2">
        <v>1.382280801837042E-8</v>
      </c>
      <c r="CL29" s="2">
        <v>1.8201501669030081E-8</v>
      </c>
      <c r="CM29" s="2">
        <v>4.5290378330302058E-8</v>
      </c>
      <c r="CN29" s="2">
        <v>1.6471577128086103E-8</v>
      </c>
      <c r="CO29" s="2">
        <v>1.2927380141065033E-8</v>
      </c>
      <c r="CP29" s="2">
        <v>1.3042695048071029E-8</v>
      </c>
      <c r="CQ29" s="2">
        <v>3.0759031643764129E-8</v>
      </c>
      <c r="CR29" s="2">
        <v>1.5741750112296319E-8</v>
      </c>
      <c r="CS29" s="2">
        <v>5.9417179431889966E-8</v>
      </c>
      <c r="CT29" s="2">
        <v>2.8673362500758216E-8</v>
      </c>
      <c r="CU29" s="2">
        <v>1.0214462986202591E-8</v>
      </c>
      <c r="CV29" s="2">
        <v>3.8597601535025226E-8</v>
      </c>
      <c r="CW29" s="2">
        <v>2.3820098715669955E-8</v>
      </c>
      <c r="CX29" s="2">
        <v>5.9422689846774151E-8</v>
      </c>
      <c r="CY29" s="2">
        <v>5.3538421102298179E-8</v>
      </c>
      <c r="CZ29" s="2">
        <v>3.2425154143073689E-8</v>
      </c>
      <c r="DA29" s="2">
        <v>1.9016627237304259E-7</v>
      </c>
      <c r="DB29" s="2">
        <v>4.2859288550780434E-8</v>
      </c>
      <c r="DC29" s="2">
        <v>1.4763633871592106E-8</v>
      </c>
      <c r="DD29" s="2">
        <v>1.8833193302897102E-8</v>
      </c>
      <c r="DE29" s="2">
        <v>3.1199193974964653E-8</v>
      </c>
      <c r="DF29" s="2">
        <v>8.3995683738149517E-8</v>
      </c>
      <c r="DG29" s="2">
        <v>1.6635836839965653E-8</v>
      </c>
      <c r="DH29" s="2">
        <v>5.9705767896514356E-8</v>
      </c>
      <c r="DI29" s="2">
        <v>6.9706994936827037E-8</v>
      </c>
      <c r="DJ29" s="2">
        <v>6.6613052553893471E-8</v>
      </c>
      <c r="DK29" s="2">
        <v>4.6940066329551225E-7</v>
      </c>
      <c r="DL29" s="2">
        <v>2.7092630872520124E-7</v>
      </c>
    </row>
    <row r="30" spans="2:116">
      <c r="B30" s="146">
        <v>207</v>
      </c>
      <c r="C30" s="147" t="s">
        <v>205</v>
      </c>
      <c r="D30" s="2">
        <v>0.22323151101014038</v>
      </c>
      <c r="E30" s="2">
        <v>8.8923749123940812E-2</v>
      </c>
      <c r="F30" s="2">
        <v>0.17527454003960866</v>
      </c>
      <c r="G30" s="2">
        <v>1.089086966559537E-3</v>
      </c>
      <c r="H30" s="2">
        <v>1.4561232965048045E-2</v>
      </c>
      <c r="I30" s="2">
        <v>1.4524506530329754E-2</v>
      </c>
      <c r="J30" s="2">
        <v>7.2455828080178258E-4</v>
      </c>
      <c r="K30" s="2">
        <v>2.8153319762011441E-3</v>
      </c>
      <c r="L30" s="2">
        <v>1.6106442575804788E-2</v>
      </c>
      <c r="M30" s="2">
        <v>4.1533524716235568E-6</v>
      </c>
      <c r="N30" s="2">
        <v>2.4862109837260186E-3</v>
      </c>
      <c r="O30" s="2">
        <v>1.1393505677360832E-5</v>
      </c>
      <c r="P30" s="2">
        <v>1.2490349049975883E-5</v>
      </c>
      <c r="Q30" s="2">
        <v>1.1670577234553459E-4</v>
      </c>
      <c r="R30" s="2">
        <v>1.0336460316116691E-5</v>
      </c>
      <c r="S30" s="2">
        <v>3.3120694098427294E-4</v>
      </c>
      <c r="T30" s="2">
        <v>0</v>
      </c>
      <c r="U30" s="2">
        <v>5.1057893367180872E-6</v>
      </c>
      <c r="V30" s="2">
        <v>3.0892361645486278E-5</v>
      </c>
      <c r="W30" s="2">
        <v>6.7024167079664978E-6</v>
      </c>
      <c r="X30" s="2">
        <v>5.0261112831569971E-6</v>
      </c>
      <c r="Y30" s="2">
        <v>8.7362078033350751E-6</v>
      </c>
      <c r="Z30" s="2">
        <v>6.5880683026856224E-6</v>
      </c>
      <c r="AA30" s="2">
        <v>7.2403850241581691E-6</v>
      </c>
      <c r="AB30" s="2">
        <v>8.8590012202407047E-6</v>
      </c>
      <c r="AC30" s="2">
        <v>5.5206398790324537E-6</v>
      </c>
      <c r="AD30" s="2">
        <v>3.2208557417810908E-6</v>
      </c>
      <c r="AE30" s="2">
        <v>3.0552009487970699E-6</v>
      </c>
      <c r="AF30" s="2">
        <v>3.1470553475810513E-6</v>
      </c>
      <c r="AG30" s="2">
        <v>1.1098464929511273E-5</v>
      </c>
      <c r="AH30" s="2">
        <v>1.0134252065320548</v>
      </c>
      <c r="AI30" s="2">
        <v>5.8675015130984121E-4</v>
      </c>
      <c r="AJ30" s="2">
        <v>6.2463546490212241E-7</v>
      </c>
      <c r="AK30" s="2">
        <v>7.397941319901019E-6</v>
      </c>
      <c r="AL30" s="2">
        <v>2.7282726306671916E-6</v>
      </c>
      <c r="AM30" s="2">
        <v>6.8378805660949433E-6</v>
      </c>
      <c r="AN30" s="2">
        <v>1.0631025052822627E-5</v>
      </c>
      <c r="AO30" s="2">
        <v>5.1318740772272867E-6</v>
      </c>
      <c r="AP30" s="2">
        <v>7.9917701142998455E-6</v>
      </c>
      <c r="AQ30" s="2">
        <v>2.6536899828044848E-6</v>
      </c>
      <c r="AR30" s="2">
        <v>1.2118101926311353E-5</v>
      </c>
      <c r="AS30" s="2">
        <v>6.0281296748271063E-6</v>
      </c>
      <c r="AT30" s="2">
        <v>1.468295217463977E-6</v>
      </c>
      <c r="AU30" s="2">
        <v>1.5110995549626929E-5</v>
      </c>
      <c r="AV30" s="2">
        <v>3.0313876835248854E-6</v>
      </c>
      <c r="AW30" s="2">
        <v>4.0606332051521625E-6</v>
      </c>
      <c r="AX30" s="2">
        <v>3.0392691146252825E-6</v>
      </c>
      <c r="AY30" s="2">
        <v>3.9547348857482272E-6</v>
      </c>
      <c r="AZ30" s="2">
        <v>4.620733706191048E-6</v>
      </c>
      <c r="BA30" s="2">
        <v>8.099374638510198E-6</v>
      </c>
      <c r="BB30" s="2">
        <v>5.1736795337898001E-6</v>
      </c>
      <c r="BC30" s="2">
        <v>3.7576074335163475E-6</v>
      </c>
      <c r="BD30" s="2">
        <v>2.918261289279931E-6</v>
      </c>
      <c r="BE30" s="2">
        <v>2.3910536354972773E-6</v>
      </c>
      <c r="BF30" s="2">
        <v>2.4494956039862113E-6</v>
      </c>
      <c r="BG30" s="2">
        <v>1.4399139373994169E-6</v>
      </c>
      <c r="BH30" s="2">
        <v>1.6565996653652682E-6</v>
      </c>
      <c r="BI30" s="2">
        <v>3.7286223660520174E-6</v>
      </c>
      <c r="BJ30" s="2">
        <v>2.8418967264727321E-6</v>
      </c>
      <c r="BK30" s="2">
        <v>2.6012720269470171E-6</v>
      </c>
      <c r="BL30" s="2">
        <v>1.6077823771730726E-6</v>
      </c>
      <c r="BM30" s="2">
        <v>1.4777759771098405E-6</v>
      </c>
      <c r="BN30" s="2">
        <v>2.0830732025567958E-6</v>
      </c>
      <c r="BO30" s="2">
        <v>6.0324802209154614E-6</v>
      </c>
      <c r="BP30" s="2">
        <v>7.9725628821609282E-6</v>
      </c>
      <c r="BQ30" s="2">
        <v>5.7275417204399755E-6</v>
      </c>
      <c r="BR30" s="2">
        <v>1.219447162419488E-5</v>
      </c>
      <c r="BS30" s="2">
        <v>9.8259300317601464E-6</v>
      </c>
      <c r="BT30" s="2">
        <v>1.0536123829101648E-5</v>
      </c>
      <c r="BU30" s="2">
        <v>9.0649783366637789E-6</v>
      </c>
      <c r="BV30" s="2">
        <v>1.184397993757649E-5</v>
      </c>
      <c r="BW30" s="2">
        <v>4.0630860739216707E-5</v>
      </c>
      <c r="BX30" s="2">
        <v>4.8181220880958962E-6</v>
      </c>
      <c r="BY30" s="2">
        <v>1.9793781274433161E-5</v>
      </c>
      <c r="BZ30" s="2">
        <v>1.280668769486615E-3</v>
      </c>
      <c r="CA30" s="2">
        <v>6.3075567872494186E-6</v>
      </c>
      <c r="CB30" s="2">
        <v>8.9344368718255852E-6</v>
      </c>
      <c r="CC30" s="2">
        <v>5.9997289551606538E-6</v>
      </c>
      <c r="CD30" s="2">
        <v>2.0544089845279706E-6</v>
      </c>
      <c r="CE30" s="2">
        <v>6.3024117287391319E-7</v>
      </c>
      <c r="CF30" s="2">
        <v>3.621750163615803E-5</v>
      </c>
      <c r="CG30" s="2">
        <v>1.2134476895977196E-5</v>
      </c>
      <c r="CH30" s="2">
        <v>2.9266229101002683E-6</v>
      </c>
      <c r="CI30" s="2">
        <v>3.8409208153346628E-5</v>
      </c>
      <c r="CJ30" s="2">
        <v>7.6472756681293265E-6</v>
      </c>
      <c r="CK30" s="2">
        <v>6.4384956083017729E-6</v>
      </c>
      <c r="CL30" s="2">
        <v>7.0879391654472929E-5</v>
      </c>
      <c r="CM30" s="2">
        <v>1.2925563886807383E-5</v>
      </c>
      <c r="CN30" s="2">
        <v>1.9899055772957896E-4</v>
      </c>
      <c r="CO30" s="2">
        <v>1.9852039460631959E-5</v>
      </c>
      <c r="CP30" s="2">
        <v>8.8812077697841487E-6</v>
      </c>
      <c r="CQ30" s="2">
        <v>1.9141908422957774E-6</v>
      </c>
      <c r="CR30" s="2">
        <v>7.4151025155008229E-6</v>
      </c>
      <c r="CS30" s="2">
        <v>7.1033050302392793E-6</v>
      </c>
      <c r="CT30" s="2">
        <v>7.4966531947101819E-5</v>
      </c>
      <c r="CU30" s="2">
        <v>1.3052617445801994E-5</v>
      </c>
      <c r="CV30" s="2">
        <v>1.9115889688750405E-4</v>
      </c>
      <c r="CW30" s="2">
        <v>4.3753135068898032E-2</v>
      </c>
      <c r="CX30" s="2">
        <v>3.8399681935045635E-3</v>
      </c>
      <c r="CY30" s="2">
        <v>1.7844700605563594E-3</v>
      </c>
      <c r="CZ30" s="2">
        <v>9.58383487653741E-4</v>
      </c>
      <c r="DA30" s="2">
        <v>4.7757852909623691E-6</v>
      </c>
      <c r="DB30" s="2">
        <v>4.8969694293740809E-6</v>
      </c>
      <c r="DC30" s="2">
        <v>2.9523684100647809E-6</v>
      </c>
      <c r="DD30" s="2">
        <v>3.5352642357902587E-6</v>
      </c>
      <c r="DE30" s="2">
        <v>3.1685725547100527E-6</v>
      </c>
      <c r="DF30" s="2">
        <v>6.6684321677161376E-5</v>
      </c>
      <c r="DG30" s="2">
        <v>3.0857589371892855E-5</v>
      </c>
      <c r="DH30" s="2">
        <v>2.3345698547721658E-5</v>
      </c>
      <c r="DI30" s="2">
        <v>3.4911308945814256E-5</v>
      </c>
      <c r="DJ30" s="2">
        <v>2.5919642648059599E-5</v>
      </c>
      <c r="DK30" s="2">
        <v>3.6613021790181201E-6</v>
      </c>
      <c r="DL30" s="2">
        <v>5.2173652347179734E-4</v>
      </c>
    </row>
    <row r="31" spans="2:116">
      <c r="B31" s="146">
        <v>208</v>
      </c>
      <c r="C31" s="148" t="s">
        <v>206</v>
      </c>
      <c r="D31" s="2">
        <v>0.16189819616238055</v>
      </c>
      <c r="E31" s="2">
        <v>0.1234578018301315</v>
      </c>
      <c r="F31" s="2">
        <v>0.10138801145484679</v>
      </c>
      <c r="G31" s="2">
        <v>4.2449770761739591E-3</v>
      </c>
      <c r="H31" s="2">
        <v>2.2776218163937566E-2</v>
      </c>
      <c r="I31" s="2">
        <v>2.2614367203292709E-2</v>
      </c>
      <c r="J31" s="2">
        <v>6.5633510333425564E-3</v>
      </c>
      <c r="K31" s="2">
        <v>5.2410813735352831E-4</v>
      </c>
      <c r="L31" s="2">
        <v>4.5448430041619974E-4</v>
      </c>
      <c r="M31" s="2">
        <v>1.4937717729895751E-4</v>
      </c>
      <c r="N31" s="2">
        <v>1.7672685958243514E-4</v>
      </c>
      <c r="O31" s="2">
        <v>4.0018035800390488E-4</v>
      </c>
      <c r="P31" s="2">
        <v>3.1918240928566007E-3</v>
      </c>
      <c r="Q31" s="2">
        <v>6.5372109506474298E-4</v>
      </c>
      <c r="R31" s="2">
        <v>1.2351753558483528E-3</v>
      </c>
      <c r="S31" s="2">
        <v>2.765518004302196E-4</v>
      </c>
      <c r="T31" s="2">
        <v>0</v>
      </c>
      <c r="U31" s="2">
        <v>1.8651532649082518E-3</v>
      </c>
      <c r="V31" s="2">
        <v>2.1148335812260187E-3</v>
      </c>
      <c r="W31" s="2">
        <v>6.4298406184551647E-3</v>
      </c>
      <c r="X31" s="2">
        <v>4.8623369909548356E-3</v>
      </c>
      <c r="Y31" s="2">
        <v>3.3483586441821595E-3</v>
      </c>
      <c r="Z31" s="2">
        <v>3.2935914137055176E-3</v>
      </c>
      <c r="AA31" s="2">
        <v>4.4074819073444535E-3</v>
      </c>
      <c r="AB31" s="2">
        <v>7.2494972950513709E-4</v>
      </c>
      <c r="AC31" s="2">
        <v>5.9472452494455695E-3</v>
      </c>
      <c r="AD31" s="2">
        <v>4.5360997827135357E-4</v>
      </c>
      <c r="AE31" s="2">
        <v>2.1683314871746347E-3</v>
      </c>
      <c r="AF31" s="2">
        <v>1.7525149814146333E-3</v>
      </c>
      <c r="AG31" s="2">
        <v>2.4179160625307722E-3</v>
      </c>
      <c r="AH31" s="2">
        <v>4.1047019545361555E-3</v>
      </c>
      <c r="AI31" s="2">
        <v>1.0169719384250113</v>
      </c>
      <c r="AJ31" s="2">
        <v>1.2063893628077633E-4</v>
      </c>
      <c r="AK31" s="2">
        <v>6.0756197946588986E-3</v>
      </c>
      <c r="AL31" s="2">
        <v>8.8768917930350996E-4</v>
      </c>
      <c r="AM31" s="2">
        <v>2.5513834753180878E-3</v>
      </c>
      <c r="AN31" s="2">
        <v>3.0466597805601234E-4</v>
      </c>
      <c r="AO31" s="2">
        <v>6.4136437723630541E-4</v>
      </c>
      <c r="AP31" s="2">
        <v>1.5607522617640506E-3</v>
      </c>
      <c r="AQ31" s="2">
        <v>1.7857397050078183E-4</v>
      </c>
      <c r="AR31" s="2">
        <v>4.1772099696862144E-3</v>
      </c>
      <c r="AS31" s="2">
        <v>4.0643786767851584E-4</v>
      </c>
      <c r="AT31" s="2">
        <v>8.782451701177911E-5</v>
      </c>
      <c r="AU31" s="2">
        <v>8.8339596723987742E-4</v>
      </c>
      <c r="AV31" s="2">
        <v>5.1471535434369025E-5</v>
      </c>
      <c r="AW31" s="2">
        <v>1.4262696549560355E-4</v>
      </c>
      <c r="AX31" s="2">
        <v>5.6808810743994736E-4</v>
      </c>
      <c r="AY31" s="2">
        <v>1.0321911620703639E-3</v>
      </c>
      <c r="AZ31" s="2">
        <v>1.1093992799145315E-3</v>
      </c>
      <c r="BA31" s="2">
        <v>5.0201369327189773E-4</v>
      </c>
      <c r="BB31" s="2">
        <v>5.8327855699065272E-4</v>
      </c>
      <c r="BC31" s="2">
        <v>1.0262962391125873E-3</v>
      </c>
      <c r="BD31" s="2">
        <v>5.4154552919217038E-4</v>
      </c>
      <c r="BE31" s="2">
        <v>6.1842432128475229E-4</v>
      </c>
      <c r="BF31" s="2">
        <v>8.7710347834676645E-4</v>
      </c>
      <c r="BG31" s="2">
        <v>4.7585174213988509E-4</v>
      </c>
      <c r="BH31" s="2">
        <v>6.5559311363641104E-4</v>
      </c>
      <c r="BI31" s="2">
        <v>1.327225985158534E-3</v>
      </c>
      <c r="BJ31" s="2">
        <v>8.8098997501124393E-4</v>
      </c>
      <c r="BK31" s="2">
        <v>1.3811403285538147E-3</v>
      </c>
      <c r="BL31" s="2">
        <v>1.1982474487512494E-3</v>
      </c>
      <c r="BM31" s="2">
        <v>1.3556601331085557E-3</v>
      </c>
      <c r="BN31" s="2">
        <v>1.4658848283926405E-3</v>
      </c>
      <c r="BO31" s="2">
        <v>2.8713837324766025E-4</v>
      </c>
      <c r="BP31" s="2">
        <v>5.3286970894868225E-4</v>
      </c>
      <c r="BQ31" s="2">
        <v>4.303039096817605E-3</v>
      </c>
      <c r="BR31" s="2">
        <v>1.0176249459308791E-4</v>
      </c>
      <c r="BS31" s="2">
        <v>1.1655066814324161E-3</v>
      </c>
      <c r="BT31" s="2">
        <v>1.347722364885842E-3</v>
      </c>
      <c r="BU31" s="2">
        <v>5.3270411293786463E-4</v>
      </c>
      <c r="BV31" s="2">
        <v>5.7984788492842013E-4</v>
      </c>
      <c r="BW31" s="2">
        <v>1.8241470987545453E-4</v>
      </c>
      <c r="BX31" s="2">
        <v>4.6424193330154803E-4</v>
      </c>
      <c r="BY31" s="2">
        <v>3.2520876857127569E-4</v>
      </c>
      <c r="BZ31" s="2">
        <v>5.4284820853087244E-4</v>
      </c>
      <c r="CA31" s="2">
        <v>8.362789737880026E-5</v>
      </c>
      <c r="CB31" s="2">
        <v>9.3903102398723343E-5</v>
      </c>
      <c r="CC31" s="2">
        <v>6.1912412773181208E-5</v>
      </c>
      <c r="CD31" s="2">
        <v>4.4085636134689828E-5</v>
      </c>
      <c r="CE31" s="2">
        <v>1.8436089994753157E-5</v>
      </c>
      <c r="CF31" s="2">
        <v>9.191519913682971E-5</v>
      </c>
      <c r="CG31" s="2">
        <v>1.2496845718142194E-4</v>
      </c>
      <c r="CH31" s="2">
        <v>2.7163568235113973E-4</v>
      </c>
      <c r="CI31" s="2">
        <v>1.4438560518852732E-4</v>
      </c>
      <c r="CJ31" s="2">
        <v>1.3734580665300492E-4</v>
      </c>
      <c r="CK31" s="2">
        <v>6.9980503781313287E-5</v>
      </c>
      <c r="CL31" s="2">
        <v>1.5314678375992515E-4</v>
      </c>
      <c r="CM31" s="2">
        <v>2.3814492159431093E-4</v>
      </c>
      <c r="CN31" s="2">
        <v>3.9121527252461994E-5</v>
      </c>
      <c r="CO31" s="2">
        <v>9.4713188439420154E-5</v>
      </c>
      <c r="CP31" s="2">
        <v>1.6814106949210238E-4</v>
      </c>
      <c r="CQ31" s="2">
        <v>2.605523757947909E-4</v>
      </c>
      <c r="CR31" s="2">
        <v>1.2563462900330984E-4</v>
      </c>
      <c r="CS31" s="2">
        <v>1.1660931776470219E-3</v>
      </c>
      <c r="CT31" s="2">
        <v>1.3599180007149998E-4</v>
      </c>
      <c r="CU31" s="2">
        <v>5.0775187278818668E-5</v>
      </c>
      <c r="CV31" s="2">
        <v>1.4261422591441593E-3</v>
      </c>
      <c r="CW31" s="2">
        <v>5.2809433508419434E-4</v>
      </c>
      <c r="CX31" s="2">
        <v>1.6621317762563327E-3</v>
      </c>
      <c r="CY31" s="2">
        <v>6.6947013797146371E-4</v>
      </c>
      <c r="CZ31" s="2">
        <v>5.8273974679057977E-4</v>
      </c>
      <c r="DA31" s="2">
        <v>5.1150477749830323E-4</v>
      </c>
      <c r="DB31" s="2">
        <v>6.2453189292881205E-4</v>
      </c>
      <c r="DC31" s="2">
        <v>9.8848230609024272E-4</v>
      </c>
      <c r="DD31" s="2">
        <v>1.3137624994984693E-3</v>
      </c>
      <c r="DE31" s="2">
        <v>7.7333677738622225E-4</v>
      </c>
      <c r="DF31" s="2">
        <v>6.539893356355441E-4</v>
      </c>
      <c r="DG31" s="2">
        <v>4.9244300058856236E-4</v>
      </c>
      <c r="DH31" s="2">
        <v>4.5180408815076855E-3</v>
      </c>
      <c r="DI31" s="2">
        <v>5.8222560246355139E-4</v>
      </c>
      <c r="DJ31" s="2">
        <v>1.3304096746630922E-3</v>
      </c>
      <c r="DK31" s="2">
        <v>2.1286679724222143E-3</v>
      </c>
      <c r="DL31" s="2">
        <v>3.0240060977080268E-4</v>
      </c>
    </row>
    <row r="32" spans="2:116">
      <c r="B32" s="146">
        <v>211</v>
      </c>
      <c r="C32" s="147" t="s">
        <v>207</v>
      </c>
      <c r="D32" s="2">
        <v>7.87753884211706E-4</v>
      </c>
      <c r="E32" s="2">
        <v>9.1876580108291792E-3</v>
      </c>
      <c r="F32" s="2">
        <v>4.643087442041372E-3</v>
      </c>
      <c r="G32" s="2">
        <v>1.129966706925685E-2</v>
      </c>
      <c r="H32" s="2">
        <v>1.0235519299071638E-3</v>
      </c>
      <c r="I32" s="2">
        <v>1.0235519299071638E-3</v>
      </c>
      <c r="J32" s="2">
        <v>2.3228545725306086E-5</v>
      </c>
      <c r="K32" s="2">
        <v>7.5104107170901039E-6</v>
      </c>
      <c r="L32" s="2">
        <v>7.0879743259377685E-6</v>
      </c>
      <c r="M32" s="2">
        <v>1.9193536524281489E-5</v>
      </c>
      <c r="N32" s="2">
        <v>2.6448430115447885E-5</v>
      </c>
      <c r="O32" s="2">
        <v>1.7316059175249212E-5</v>
      </c>
      <c r="P32" s="2">
        <v>8.9402034498484726E-5</v>
      </c>
      <c r="Q32" s="2">
        <v>6.5155125581741251E-6</v>
      </c>
      <c r="R32" s="2">
        <v>8.0345592923634257E-6</v>
      </c>
      <c r="S32" s="2">
        <v>2.0359362121892882E-5</v>
      </c>
      <c r="T32" s="2">
        <v>0</v>
      </c>
      <c r="U32" s="2">
        <v>1.1658642515350063E-5</v>
      </c>
      <c r="V32" s="2">
        <v>7.201639771356828E-6</v>
      </c>
      <c r="W32" s="2">
        <v>9.3582082239536476E-6</v>
      </c>
      <c r="X32" s="2">
        <v>5.0110669117025953E-6</v>
      </c>
      <c r="Y32" s="2">
        <v>1.098373915134744E-5</v>
      </c>
      <c r="Z32" s="2">
        <v>8.8110472711534655E-6</v>
      </c>
      <c r="AA32" s="2">
        <v>1.1933264355700219E-5</v>
      </c>
      <c r="AB32" s="2">
        <v>4.9238465225905432E-5</v>
      </c>
      <c r="AC32" s="2">
        <v>1.9501019430866267E-5</v>
      </c>
      <c r="AD32" s="2">
        <v>2.3161766078160642E-4</v>
      </c>
      <c r="AE32" s="2">
        <v>7.4329443140673671E-6</v>
      </c>
      <c r="AF32" s="2">
        <v>4.9422312527230563E-6</v>
      </c>
      <c r="AG32" s="2">
        <v>1.0257377068843551E-5</v>
      </c>
      <c r="AH32" s="2">
        <v>2.1602885728747762E-6</v>
      </c>
      <c r="AI32" s="2">
        <v>5.243821873906048E-6</v>
      </c>
      <c r="AJ32" s="2">
        <v>1.000042806528012</v>
      </c>
      <c r="AK32" s="2">
        <v>2.9022539729499136E-4</v>
      </c>
      <c r="AL32" s="2">
        <v>2.6564826857600601E-6</v>
      </c>
      <c r="AM32" s="2">
        <v>6.7571855433051174E-6</v>
      </c>
      <c r="AN32" s="2">
        <v>1.3508667249786269E-5</v>
      </c>
      <c r="AO32" s="2">
        <v>3.2472943870003854E-5</v>
      </c>
      <c r="AP32" s="2">
        <v>2.3729293563746106E-5</v>
      </c>
      <c r="AQ32" s="2">
        <v>8.1844346168900183E-6</v>
      </c>
      <c r="AR32" s="2">
        <v>1.6823386710936929E-5</v>
      </c>
      <c r="AS32" s="2">
        <v>1.8989240197116195E-5</v>
      </c>
      <c r="AT32" s="2">
        <v>3.9312163218786027E-6</v>
      </c>
      <c r="AU32" s="2">
        <v>9.1656898878489841E-6</v>
      </c>
      <c r="AV32" s="2">
        <v>3.97742823109296E-6</v>
      </c>
      <c r="AW32" s="2">
        <v>8.1215879522763079E-6</v>
      </c>
      <c r="AX32" s="2">
        <v>3.9480769943827824E-6</v>
      </c>
      <c r="AY32" s="2">
        <v>8.3446465009201779E-6</v>
      </c>
      <c r="AZ32" s="2">
        <v>8.5328233891886595E-6</v>
      </c>
      <c r="BA32" s="2">
        <v>5.8382972241692928E-6</v>
      </c>
      <c r="BB32" s="2">
        <v>4.2919295536918729E-6</v>
      </c>
      <c r="BC32" s="2">
        <v>5.3373511412710349E-6</v>
      </c>
      <c r="BD32" s="2">
        <v>3.859336918435496E-6</v>
      </c>
      <c r="BE32" s="2">
        <v>2.5166673248140529E-6</v>
      </c>
      <c r="BF32" s="2">
        <v>3.0472890299839651E-6</v>
      </c>
      <c r="BG32" s="2">
        <v>2.9809544476074234E-6</v>
      </c>
      <c r="BH32" s="2">
        <v>1.9892152691181117E-6</v>
      </c>
      <c r="BI32" s="2">
        <v>3.1570675939357849E-6</v>
      </c>
      <c r="BJ32" s="2">
        <v>1.6731373837346422E-6</v>
      </c>
      <c r="BK32" s="2">
        <v>2.6949997904553513E-6</v>
      </c>
      <c r="BL32" s="2">
        <v>2.3215719752356281E-6</v>
      </c>
      <c r="BM32" s="2">
        <v>1.5678121991911973E-6</v>
      </c>
      <c r="BN32" s="2">
        <v>3.7954490353653027E-6</v>
      </c>
      <c r="BO32" s="2">
        <v>4.554072286946565E-6</v>
      </c>
      <c r="BP32" s="2">
        <v>6.0409711146620777E-6</v>
      </c>
      <c r="BQ32" s="2">
        <v>1.0783823479544752E-5</v>
      </c>
      <c r="BR32" s="2">
        <v>1.8393859906211769E-5</v>
      </c>
      <c r="BS32" s="2">
        <v>9.754264753265081E-6</v>
      </c>
      <c r="BT32" s="2">
        <v>1.138126735774988E-5</v>
      </c>
      <c r="BU32" s="2">
        <v>2.1461853223500749E-5</v>
      </c>
      <c r="BV32" s="2">
        <v>1.2654550686185188E-5</v>
      </c>
      <c r="BW32" s="2">
        <v>2.0280916160642792E-5</v>
      </c>
      <c r="BX32" s="2">
        <v>2.5431236989575605E-5</v>
      </c>
      <c r="BY32" s="2">
        <v>1.4191301135235375E-5</v>
      </c>
      <c r="BZ32" s="2">
        <v>1.767052805694473E-5</v>
      </c>
      <c r="CA32" s="2">
        <v>1.3223746606515192E-5</v>
      </c>
      <c r="CB32" s="2">
        <v>3.9398798368664777E-6</v>
      </c>
      <c r="CC32" s="2">
        <v>3.9154134953658345E-6</v>
      </c>
      <c r="CD32" s="2">
        <v>2.519495926178901E-6</v>
      </c>
      <c r="CE32" s="2">
        <v>5.2975582051242013E-7</v>
      </c>
      <c r="CF32" s="2">
        <v>5.5750907586275522E-6</v>
      </c>
      <c r="CG32" s="2">
        <v>4.9392106149172769E-5</v>
      </c>
      <c r="CH32" s="2">
        <v>2.6900509395533597E-4</v>
      </c>
      <c r="CI32" s="2">
        <v>9.3621235907055586E-5</v>
      </c>
      <c r="CJ32" s="2">
        <v>1.9218015826116114E-4</v>
      </c>
      <c r="CK32" s="2">
        <v>2.2670560267660721E-5</v>
      </c>
      <c r="CL32" s="2">
        <v>3.3024414935084701E-6</v>
      </c>
      <c r="CM32" s="2">
        <v>4.5726684808824748E-6</v>
      </c>
      <c r="CN32" s="2">
        <v>8.4447042997955514E-6</v>
      </c>
      <c r="CO32" s="2">
        <v>4.4431839921544501E-6</v>
      </c>
      <c r="CP32" s="2">
        <v>3.5955835368660716E-6</v>
      </c>
      <c r="CQ32" s="2">
        <v>6.0135929262949727E-6</v>
      </c>
      <c r="CR32" s="2">
        <v>2.4155059031405413E-6</v>
      </c>
      <c r="CS32" s="2">
        <v>7.017855661908105E-6</v>
      </c>
      <c r="CT32" s="2">
        <v>1.2827433069369675E-5</v>
      </c>
      <c r="CU32" s="2">
        <v>4.8852240175669535E-6</v>
      </c>
      <c r="CV32" s="2">
        <v>9.0101170682154056E-6</v>
      </c>
      <c r="CW32" s="2">
        <v>4.4297773790602873E-6</v>
      </c>
      <c r="CX32" s="2">
        <v>6.0575695690101706E-6</v>
      </c>
      <c r="CY32" s="2">
        <v>4.9775986520934618E-6</v>
      </c>
      <c r="CZ32" s="2">
        <v>5.7991288864227076E-6</v>
      </c>
      <c r="DA32" s="2">
        <v>7.8206434706486515E-6</v>
      </c>
      <c r="DB32" s="2">
        <v>6.3529866752556041E-6</v>
      </c>
      <c r="DC32" s="2">
        <v>5.6613490433865151E-6</v>
      </c>
      <c r="DD32" s="2">
        <v>6.1745008963568022E-6</v>
      </c>
      <c r="DE32" s="2">
        <v>4.3882809170005041E-6</v>
      </c>
      <c r="DF32" s="2">
        <v>1.4796603992195839E-5</v>
      </c>
      <c r="DG32" s="2">
        <v>6.6715049701090161E-6</v>
      </c>
      <c r="DH32" s="2">
        <v>1.268016143533942E-5</v>
      </c>
      <c r="DI32" s="2">
        <v>1.6490643375350191E-5</v>
      </c>
      <c r="DJ32" s="2">
        <v>1.2655047687269096E-5</v>
      </c>
      <c r="DK32" s="2">
        <v>4.6582908272710241E-6</v>
      </c>
      <c r="DL32" s="2">
        <v>2.4783959976032138E-5</v>
      </c>
    </row>
    <row r="33" spans="2:116">
      <c r="B33" s="146">
        <v>212</v>
      </c>
      <c r="C33" s="147" t="s">
        <v>208</v>
      </c>
      <c r="D33" s="2">
        <v>0.44413519794161693</v>
      </c>
      <c r="E33" s="2">
        <v>4.9445338277031431E-2</v>
      </c>
      <c r="F33" s="2">
        <v>0.15140767887357037</v>
      </c>
      <c r="G33" s="2">
        <v>2.6640038257061699E-7</v>
      </c>
      <c r="H33" s="2">
        <v>8.9184275487003452E-3</v>
      </c>
      <c r="I33" s="2">
        <v>8.9184275487003452E-3</v>
      </c>
      <c r="J33" s="2">
        <v>4.8445335799943659E-5</v>
      </c>
      <c r="K33" s="2">
        <v>3.9518710207352533E-5</v>
      </c>
      <c r="L33" s="2">
        <v>5.6428181788674401E-5</v>
      </c>
      <c r="M33" s="2">
        <v>3.8515088078012494E-5</v>
      </c>
      <c r="N33" s="2">
        <v>1.4863139021754589E-4</v>
      </c>
      <c r="O33" s="2">
        <v>1.9197832105522178E-4</v>
      </c>
      <c r="P33" s="2">
        <v>2.2513763061883838E-4</v>
      </c>
      <c r="Q33" s="2">
        <v>5.3652764378630433E-5</v>
      </c>
      <c r="R33" s="2">
        <v>4.5444219603598449E-5</v>
      </c>
      <c r="S33" s="2">
        <v>9.4286475677650967E-5</v>
      </c>
      <c r="T33" s="2">
        <v>0</v>
      </c>
      <c r="U33" s="2">
        <v>7.0779257050045807E-5</v>
      </c>
      <c r="V33" s="2">
        <v>6.3806822112629524E-5</v>
      </c>
      <c r="W33" s="2">
        <v>8.2737253680454197E-5</v>
      </c>
      <c r="X33" s="2">
        <v>7.4856948353778512E-5</v>
      </c>
      <c r="Y33" s="2">
        <v>2.4116231653023031E-4</v>
      </c>
      <c r="Z33" s="2">
        <v>1.2048266316953281E-4</v>
      </c>
      <c r="AA33" s="2">
        <v>1.0515356921969014E-4</v>
      </c>
      <c r="AB33" s="2">
        <v>2.199241795560288E-3</v>
      </c>
      <c r="AC33" s="2">
        <v>3.0953733850296299E-4</v>
      </c>
      <c r="AD33" s="2">
        <v>8.2265326502241895E-5</v>
      </c>
      <c r="AE33" s="2">
        <v>4.9863511528404651E-3</v>
      </c>
      <c r="AF33" s="2">
        <v>1.2862909020283872E-4</v>
      </c>
      <c r="AG33" s="2">
        <v>2.2205386161244507E-4</v>
      </c>
      <c r="AH33" s="2">
        <v>3.4163197807076584E-5</v>
      </c>
      <c r="AI33" s="2">
        <v>5.8438634129280016E-5</v>
      </c>
      <c r="AJ33" s="2">
        <v>1.7471500513921019E-5</v>
      </c>
      <c r="AK33" s="2">
        <v>1.0000861804465424</v>
      </c>
      <c r="AL33" s="2">
        <v>1.2874737238378724E-4</v>
      </c>
      <c r="AM33" s="2">
        <v>1.0081807921746422E-4</v>
      </c>
      <c r="AN33" s="2">
        <v>4.3087143441850441E-5</v>
      </c>
      <c r="AO33" s="2">
        <v>1.7053409679909371E-4</v>
      </c>
      <c r="AP33" s="2">
        <v>2.7695862693928515E-4</v>
      </c>
      <c r="AQ33" s="2">
        <v>1.0565681401646145E-4</v>
      </c>
      <c r="AR33" s="2">
        <v>3.5218175851665502E-3</v>
      </c>
      <c r="AS33" s="2">
        <v>1.7596594122019721E-2</v>
      </c>
      <c r="AT33" s="2">
        <v>4.9475840056493843E-3</v>
      </c>
      <c r="AU33" s="2">
        <v>2.8383154494795639E-3</v>
      </c>
      <c r="AV33" s="2">
        <v>2.9234188611537205E-4</v>
      </c>
      <c r="AW33" s="2">
        <v>7.0705351204647003E-4</v>
      </c>
      <c r="AX33" s="2">
        <v>1.0877961362704964E-4</v>
      </c>
      <c r="AY33" s="2">
        <v>1.0885249204127069E-4</v>
      </c>
      <c r="AZ33" s="2">
        <v>1.5774529159516844E-4</v>
      </c>
      <c r="BA33" s="2">
        <v>8.3985217796093934E-5</v>
      </c>
      <c r="BB33" s="2">
        <v>7.9065155350675062E-5</v>
      </c>
      <c r="BC33" s="2">
        <v>4.7045072408395531E-5</v>
      </c>
      <c r="BD33" s="2">
        <v>9.9938340880387439E-5</v>
      </c>
      <c r="BE33" s="2">
        <v>8.9796631892156146E-5</v>
      </c>
      <c r="BF33" s="2">
        <v>5.8466824867732013E-5</v>
      </c>
      <c r="BG33" s="2">
        <v>4.8209002313587383E-5</v>
      </c>
      <c r="BH33" s="2">
        <v>2.6662635508588448E-5</v>
      </c>
      <c r="BI33" s="2">
        <v>8.8421414686149947E-5</v>
      </c>
      <c r="BJ33" s="2">
        <v>3.2323670237063971E-5</v>
      </c>
      <c r="BK33" s="2">
        <v>3.2451473665701732E-5</v>
      </c>
      <c r="BL33" s="2">
        <v>5.1077644825279597E-5</v>
      </c>
      <c r="BM33" s="2">
        <v>4.623312127405007E-5</v>
      </c>
      <c r="BN33" s="2">
        <v>8.1967868174762735E-5</v>
      </c>
      <c r="BO33" s="2">
        <v>5.6705456797986786E-5</v>
      </c>
      <c r="BP33" s="2">
        <v>6.7906145025173684E-5</v>
      </c>
      <c r="BQ33" s="2">
        <v>5.8241362078788996E-5</v>
      </c>
      <c r="BR33" s="2">
        <v>1.7399812537774226E-4</v>
      </c>
      <c r="BS33" s="2">
        <v>3.3591079002204564E-4</v>
      </c>
      <c r="BT33" s="2">
        <v>5.0206410529533071E-5</v>
      </c>
      <c r="BU33" s="2">
        <v>1.2919439705230261E-2</v>
      </c>
      <c r="BV33" s="2">
        <v>6.4174338489018309E-3</v>
      </c>
      <c r="BW33" s="2">
        <v>5.9506014713637196E-3</v>
      </c>
      <c r="BX33" s="2">
        <v>4.2905078904271338E-5</v>
      </c>
      <c r="BY33" s="2">
        <v>1.5180629291174864E-4</v>
      </c>
      <c r="BZ33" s="2">
        <v>2.9200924806133604E-4</v>
      </c>
      <c r="CA33" s="2">
        <v>6.8449709528659562E-5</v>
      </c>
      <c r="CB33" s="2">
        <v>2.122532799957454E-5</v>
      </c>
      <c r="CC33" s="2">
        <v>5.1682777337839345E-5</v>
      </c>
      <c r="CD33" s="2">
        <v>2.5524372037660836E-5</v>
      </c>
      <c r="CE33" s="2">
        <v>1.8218190906000861E-6</v>
      </c>
      <c r="CF33" s="2">
        <v>2.0229631080485682E-4</v>
      </c>
      <c r="CG33" s="2">
        <v>1.7914365652383516E-5</v>
      </c>
      <c r="CH33" s="2">
        <v>2.0955144753212341E-5</v>
      </c>
      <c r="CI33" s="2">
        <v>1.3694476997074978E-5</v>
      </c>
      <c r="CJ33" s="2">
        <v>1.8327952243344055E-5</v>
      </c>
      <c r="CK33" s="2">
        <v>1.8446331559827766E-5</v>
      </c>
      <c r="CL33" s="2">
        <v>1.5387024551682927E-4</v>
      </c>
      <c r="CM33" s="2">
        <v>3.4611195752136246E-5</v>
      </c>
      <c r="CN33" s="2">
        <v>2.107960905726812E-5</v>
      </c>
      <c r="CO33" s="2">
        <v>3.9464135140734459E-5</v>
      </c>
      <c r="CP33" s="2">
        <v>3.0025865883405654E-5</v>
      </c>
      <c r="CQ33" s="2">
        <v>1.3126814318401754E-5</v>
      </c>
      <c r="CR33" s="2">
        <v>2.1845436119950448E-5</v>
      </c>
      <c r="CS33" s="2">
        <v>3.4653456869290943E-5</v>
      </c>
      <c r="CT33" s="2">
        <v>3.1221388573110074E-5</v>
      </c>
      <c r="CU33" s="2">
        <v>3.525177592880966E-5</v>
      </c>
      <c r="CV33" s="2">
        <v>3.9599989698808778E-5</v>
      </c>
      <c r="CW33" s="2">
        <v>3.1788991414592357E-5</v>
      </c>
      <c r="CX33" s="2">
        <v>4.3288626869424021E-5</v>
      </c>
      <c r="CY33" s="2">
        <v>5.426607750980133E-5</v>
      </c>
      <c r="CZ33" s="2">
        <v>5.397752144088912E-5</v>
      </c>
      <c r="DA33" s="2">
        <v>1.1234753490359861E-4</v>
      </c>
      <c r="DB33" s="2">
        <v>2.1547225386794486E-5</v>
      </c>
      <c r="DC33" s="2">
        <v>2.4911300869901038E-5</v>
      </c>
      <c r="DD33" s="2">
        <v>2.3440493612137224E-5</v>
      </c>
      <c r="DE33" s="2">
        <v>1.9261518891529839E-5</v>
      </c>
      <c r="DF33" s="2">
        <v>1.4563488574189206E-4</v>
      </c>
      <c r="DG33" s="2">
        <v>2.9875269553476639E-4</v>
      </c>
      <c r="DH33" s="2">
        <v>1.0300068098727147E-4</v>
      </c>
      <c r="DI33" s="2">
        <v>1.1786027812982147E-4</v>
      </c>
      <c r="DJ33" s="2">
        <v>1.0814321526621762E-4</v>
      </c>
      <c r="DK33" s="2">
        <v>3.6548259130860795E-5</v>
      </c>
      <c r="DL33" s="2">
        <v>3.9632437689285419E-5</v>
      </c>
    </row>
    <row r="34" spans="2:116">
      <c r="B34" s="146">
        <v>221</v>
      </c>
      <c r="C34" s="147" t="s">
        <v>209</v>
      </c>
      <c r="D34" s="2">
        <v>0.12029621483290154</v>
      </c>
      <c r="E34" s="2">
        <v>0.16274421443925749</v>
      </c>
      <c r="F34" s="2">
        <v>2.5880036143910153E-2</v>
      </c>
      <c r="G34" s="2">
        <v>6.9338676605931997E-4</v>
      </c>
      <c r="H34" s="2">
        <v>5.0454277142212275E-2</v>
      </c>
      <c r="I34" s="2">
        <v>4.6915620949830109E-2</v>
      </c>
      <c r="J34" s="2">
        <v>1.603406235310186E-3</v>
      </c>
      <c r="K34" s="2">
        <v>5.4391069563453195E-4</v>
      </c>
      <c r="L34" s="2">
        <v>3.8131030708980041E-4</v>
      </c>
      <c r="M34" s="2">
        <v>2.6867147125251667E-3</v>
      </c>
      <c r="N34" s="2">
        <v>1.2366926194881792E-3</v>
      </c>
      <c r="O34" s="2">
        <v>3.1253419597495648E-4</v>
      </c>
      <c r="P34" s="2">
        <v>2.8716360596264161E-4</v>
      </c>
      <c r="Q34" s="2">
        <v>2.9337444552257181E-3</v>
      </c>
      <c r="R34" s="2">
        <v>7.3031611083646114E-3</v>
      </c>
      <c r="S34" s="2">
        <v>2.4452030187998734E-4</v>
      </c>
      <c r="T34" s="2">
        <v>0</v>
      </c>
      <c r="U34" s="2">
        <v>4.8207721294163592E-4</v>
      </c>
      <c r="V34" s="2">
        <v>2.0328229099580938E-3</v>
      </c>
      <c r="W34" s="2">
        <v>1.7699957743946512E-3</v>
      </c>
      <c r="X34" s="2">
        <v>5.0318182276067125E-3</v>
      </c>
      <c r="Y34" s="2">
        <v>1.2634826848206232E-3</v>
      </c>
      <c r="Z34" s="2">
        <v>3.2858410726543637E-3</v>
      </c>
      <c r="AA34" s="2">
        <v>5.2461531395957941E-3</v>
      </c>
      <c r="AB34" s="2">
        <v>1.3793227699762231E-3</v>
      </c>
      <c r="AC34" s="2">
        <v>1.8527885039192594E-3</v>
      </c>
      <c r="AD34" s="2">
        <v>2.1976525939223458E-5</v>
      </c>
      <c r="AE34" s="2">
        <v>4.4931056643710205E-4</v>
      </c>
      <c r="AF34" s="2">
        <v>1.3061921992086673E-4</v>
      </c>
      <c r="AG34" s="2">
        <v>9.4587759199064479E-4</v>
      </c>
      <c r="AH34" s="2">
        <v>7.1804494676559272E-3</v>
      </c>
      <c r="AI34" s="2">
        <v>3.9248371016441137E-3</v>
      </c>
      <c r="AJ34" s="2">
        <v>2.8333844386762999E-5</v>
      </c>
      <c r="AK34" s="2">
        <v>9.5100123769436304E-5</v>
      </c>
      <c r="AL34" s="2">
        <v>1.0385708250773245</v>
      </c>
      <c r="AM34" s="2">
        <v>9.2017473585499221E-3</v>
      </c>
      <c r="AN34" s="2">
        <v>4.8460367721176898E-3</v>
      </c>
      <c r="AO34" s="2">
        <v>3.7223282200530496E-3</v>
      </c>
      <c r="AP34" s="2">
        <v>2.3490062042189088E-4</v>
      </c>
      <c r="AQ34" s="2">
        <v>2.4844619217599385E-4</v>
      </c>
      <c r="AR34" s="2">
        <v>7.2205195745432495E-4</v>
      </c>
      <c r="AS34" s="2">
        <v>1.0559065423842179E-4</v>
      </c>
      <c r="AT34" s="2">
        <v>1.8799475854876632E-5</v>
      </c>
      <c r="AU34" s="2">
        <v>1.4627979774264058E-4</v>
      </c>
      <c r="AV34" s="2">
        <v>6.8635977660380247E-5</v>
      </c>
      <c r="AW34" s="2">
        <v>1.5958875689467097E-4</v>
      </c>
      <c r="AX34" s="2">
        <v>4.1849341026703701E-4</v>
      </c>
      <c r="AY34" s="2">
        <v>4.4047461411113277E-4</v>
      </c>
      <c r="AZ34" s="2">
        <v>3.4265411034878785E-4</v>
      </c>
      <c r="BA34" s="2">
        <v>8.1193476169637475E-4</v>
      </c>
      <c r="BB34" s="2">
        <v>1.2700552147069302E-3</v>
      </c>
      <c r="BC34" s="2">
        <v>3.7379102525290091E-3</v>
      </c>
      <c r="BD34" s="2">
        <v>3.3222311274231325E-3</v>
      </c>
      <c r="BE34" s="2">
        <v>1.4604957519331217E-3</v>
      </c>
      <c r="BF34" s="2">
        <v>2.7639097499098605E-3</v>
      </c>
      <c r="BG34" s="2">
        <v>3.6396290195101493E-3</v>
      </c>
      <c r="BH34" s="2">
        <v>1.42945303750926E-3</v>
      </c>
      <c r="BI34" s="2">
        <v>1.1027864670517399E-2</v>
      </c>
      <c r="BJ34" s="2">
        <v>4.649523968960784E-3</v>
      </c>
      <c r="BK34" s="2">
        <v>5.874986482175268E-3</v>
      </c>
      <c r="BL34" s="2">
        <v>3.8049866711617961E-3</v>
      </c>
      <c r="BM34" s="2">
        <v>1.0824122706489946E-3</v>
      </c>
      <c r="BN34" s="2">
        <v>3.5446704351074893E-3</v>
      </c>
      <c r="BO34" s="2">
        <v>7.8820281209887328E-4</v>
      </c>
      <c r="BP34" s="2">
        <v>5.3618195517639278E-4</v>
      </c>
      <c r="BQ34" s="2">
        <v>8.5572197406770384E-3</v>
      </c>
      <c r="BR34" s="2">
        <v>3.6685641876719988E-4</v>
      </c>
      <c r="BS34" s="2">
        <v>1.5713083910124722E-3</v>
      </c>
      <c r="BT34" s="2">
        <v>2.2618360688766116E-3</v>
      </c>
      <c r="BU34" s="2">
        <v>1.2160691876233621E-3</v>
      </c>
      <c r="BV34" s="2">
        <v>1.5765652047987912E-3</v>
      </c>
      <c r="BW34" s="2">
        <v>1.4987603135677559E-4</v>
      </c>
      <c r="BX34" s="2">
        <v>7.5789465333836868E-5</v>
      </c>
      <c r="BY34" s="2">
        <v>5.5556858288534931E-3</v>
      </c>
      <c r="BZ34" s="2">
        <v>4.3637105566174752E-4</v>
      </c>
      <c r="CA34" s="2">
        <v>8.2907693126565421E-4</v>
      </c>
      <c r="CB34" s="2">
        <v>4.8552183676810976E-4</v>
      </c>
      <c r="CC34" s="2">
        <v>1.5924279373689875E-4</v>
      </c>
      <c r="CD34" s="2">
        <v>2.4909469137250937E-4</v>
      </c>
      <c r="CE34" s="2">
        <v>9.2433409497547797E-5</v>
      </c>
      <c r="CF34" s="2">
        <v>1.6804375425458285E-4</v>
      </c>
      <c r="CG34" s="2">
        <v>1.514132175906347E-4</v>
      </c>
      <c r="CH34" s="2">
        <v>4.9121717360613691E-4</v>
      </c>
      <c r="CI34" s="2">
        <v>3.4049561064883988E-4</v>
      </c>
      <c r="CJ34" s="2">
        <v>4.0304502084049474E-4</v>
      </c>
      <c r="CK34" s="2">
        <v>3.5167372666678837E-4</v>
      </c>
      <c r="CL34" s="2">
        <v>5.52647318004768E-4</v>
      </c>
      <c r="CM34" s="2">
        <v>1.6399739431234026E-3</v>
      </c>
      <c r="CN34" s="2">
        <v>6.3526830926253084E-5</v>
      </c>
      <c r="CO34" s="2">
        <v>1.32030026509456E-4</v>
      </c>
      <c r="CP34" s="2">
        <v>1.3194855504384883E-4</v>
      </c>
      <c r="CQ34" s="2">
        <v>1.2551774065235782E-3</v>
      </c>
      <c r="CR34" s="2">
        <v>1.2673259490952096E-4</v>
      </c>
      <c r="CS34" s="2">
        <v>6.3746886263007368E-4</v>
      </c>
      <c r="CT34" s="2">
        <v>1.8832663607797561E-4</v>
      </c>
      <c r="CU34" s="2">
        <v>1.2231366367591265E-4</v>
      </c>
      <c r="CV34" s="2">
        <v>1.403284614411E-3</v>
      </c>
      <c r="CW34" s="2">
        <v>5.6863642690284225E-4</v>
      </c>
      <c r="CX34" s="2">
        <v>1.6758298906879816E-4</v>
      </c>
      <c r="CY34" s="2">
        <v>1.9092076118209017E-4</v>
      </c>
      <c r="CZ34" s="2">
        <v>1.963224251005925E-4</v>
      </c>
      <c r="DA34" s="2">
        <v>5.0186914278206455E-4</v>
      </c>
      <c r="DB34" s="2">
        <v>2.1879049044615307E-4</v>
      </c>
      <c r="DC34" s="2">
        <v>7.5887285768322615E-4</v>
      </c>
      <c r="DD34" s="2">
        <v>1.3174755877989699E-3</v>
      </c>
      <c r="DE34" s="2">
        <v>2.9474565095062713E-4</v>
      </c>
      <c r="DF34" s="2">
        <v>5.2688493727370118E-4</v>
      </c>
      <c r="DG34" s="2">
        <v>4.6367777317189002E-4</v>
      </c>
      <c r="DH34" s="2">
        <v>6.5228717663870159E-4</v>
      </c>
      <c r="DI34" s="2">
        <v>8.7847556561225883E-4</v>
      </c>
      <c r="DJ34" s="2">
        <v>2.7618510075007725E-4</v>
      </c>
      <c r="DK34" s="2">
        <v>5.3668001527261726E-3</v>
      </c>
      <c r="DL34" s="2">
        <v>6.3074592583316842E-4</v>
      </c>
    </row>
    <row r="35" spans="2:116">
      <c r="B35" s="146">
        <v>222</v>
      </c>
      <c r="C35" s="147" t="s">
        <v>210</v>
      </c>
      <c r="D35" s="2">
        <v>3.6682313355650642E-2</v>
      </c>
      <c r="E35" s="2">
        <v>0.19339253574070336</v>
      </c>
      <c r="F35" s="2">
        <v>6.5840375129248493E-2</v>
      </c>
      <c r="G35" s="2">
        <v>1.7488556394737089E-3</v>
      </c>
      <c r="H35" s="2">
        <v>5.1429910610010038E-2</v>
      </c>
      <c r="I35" s="2">
        <v>4.4968703405848423E-2</v>
      </c>
      <c r="J35" s="2">
        <v>1.367940368405495E-4</v>
      </c>
      <c r="K35" s="2">
        <v>5.6169243811684638E-5</v>
      </c>
      <c r="L35" s="2">
        <v>3.8065241322766155E-4</v>
      </c>
      <c r="M35" s="2">
        <v>6.780810603332715E-5</v>
      </c>
      <c r="N35" s="2">
        <v>1.3246746447133915E-4</v>
      </c>
      <c r="O35" s="2">
        <v>2.5826594090474277E-4</v>
      </c>
      <c r="P35" s="2">
        <v>2.8834874144422656E-4</v>
      </c>
      <c r="Q35" s="2">
        <v>2.6471293695174874E-5</v>
      </c>
      <c r="R35" s="2">
        <v>1.9603266714031227E-5</v>
      </c>
      <c r="S35" s="2">
        <v>1.2445558368313888E-5</v>
      </c>
      <c r="T35" s="2">
        <v>0</v>
      </c>
      <c r="U35" s="2">
        <v>2.7403197780773569E-5</v>
      </c>
      <c r="V35" s="2">
        <v>2.3910443088874487E-4</v>
      </c>
      <c r="W35" s="2">
        <v>4.2591612799980579E-5</v>
      </c>
      <c r="X35" s="2">
        <v>6.7935610705486472E-5</v>
      </c>
      <c r="Y35" s="2">
        <v>4.0438919614407419E-5</v>
      </c>
      <c r="Z35" s="2">
        <v>4.3999241309712138E-5</v>
      </c>
      <c r="AA35" s="2">
        <v>4.5379141530220859E-5</v>
      </c>
      <c r="AB35" s="2">
        <v>7.4829016795364034E-5</v>
      </c>
      <c r="AC35" s="2">
        <v>2.424262560717638E-5</v>
      </c>
      <c r="AD35" s="2">
        <v>1.3723951215782542E-5</v>
      </c>
      <c r="AE35" s="2">
        <v>4.8640211248874799E-5</v>
      </c>
      <c r="AF35" s="2">
        <v>4.4084573696756706E-5</v>
      </c>
      <c r="AG35" s="2">
        <v>2.087682331414085E-5</v>
      </c>
      <c r="AH35" s="2">
        <v>8.9177314498327381E-5</v>
      </c>
      <c r="AI35" s="2">
        <v>2.0218088642900259E-5</v>
      </c>
      <c r="AJ35" s="2">
        <v>3.6740435368879729E-6</v>
      </c>
      <c r="AK35" s="2">
        <v>5.5295555443648871E-5</v>
      </c>
      <c r="AL35" s="2">
        <v>4.4613266828491656E-5</v>
      </c>
      <c r="AM35" s="2">
        <v>1.0024356848632854</v>
      </c>
      <c r="AN35" s="2">
        <v>1.8431804264002732E-3</v>
      </c>
      <c r="AO35" s="2">
        <v>4.2533319078738895E-5</v>
      </c>
      <c r="AP35" s="2">
        <v>1.461032666978426E-4</v>
      </c>
      <c r="AQ35" s="2">
        <v>3.937798008652964E-5</v>
      </c>
      <c r="AR35" s="2">
        <v>1.0703190503952597E-4</v>
      </c>
      <c r="AS35" s="2">
        <v>1.3581173379068691E-4</v>
      </c>
      <c r="AT35" s="2">
        <v>1.7966165873186301E-5</v>
      </c>
      <c r="AU35" s="2">
        <v>4.5220834571395096E-5</v>
      </c>
      <c r="AV35" s="2">
        <v>1.5223085718626399E-5</v>
      </c>
      <c r="AW35" s="2">
        <v>3.4743348239234313E-5</v>
      </c>
      <c r="AX35" s="2">
        <v>1.9317943491551245E-5</v>
      </c>
      <c r="AY35" s="2">
        <v>1.4649227598731809E-4</v>
      </c>
      <c r="AZ35" s="2">
        <v>4.8361922221491894E-5</v>
      </c>
      <c r="BA35" s="2">
        <v>3.3428895600023527E-4</v>
      </c>
      <c r="BB35" s="2">
        <v>3.1593195873102017E-4</v>
      </c>
      <c r="BC35" s="2">
        <v>3.9025551621775777E-4</v>
      </c>
      <c r="BD35" s="2">
        <v>2.7679065386827399E-4</v>
      </c>
      <c r="BE35" s="2">
        <v>4.6163255612948049E-5</v>
      </c>
      <c r="BF35" s="2">
        <v>4.8519529059603715E-4</v>
      </c>
      <c r="BG35" s="2">
        <v>2.3978564510655835E-4</v>
      </c>
      <c r="BH35" s="2">
        <v>9.5136718546439111E-5</v>
      </c>
      <c r="BI35" s="2">
        <v>8.9351797988714108E-5</v>
      </c>
      <c r="BJ35" s="2">
        <v>3.5786016234219312E-4</v>
      </c>
      <c r="BK35" s="2">
        <v>1.3083332079741732E-4</v>
      </c>
      <c r="BL35" s="2">
        <v>6.6304063538139501E-4</v>
      </c>
      <c r="BM35" s="2">
        <v>8.233817162282915E-4</v>
      </c>
      <c r="BN35" s="2">
        <v>6.5704738481975268E-4</v>
      </c>
      <c r="BO35" s="2">
        <v>1.7980358195211283E-4</v>
      </c>
      <c r="BP35" s="2">
        <v>5.7208161333673112E-4</v>
      </c>
      <c r="BQ35" s="2">
        <v>2.7927188184555056E-4</v>
      </c>
      <c r="BR35" s="2">
        <v>2.2959149077686573E-4</v>
      </c>
      <c r="BS35" s="2">
        <v>3.8186058795122799E-5</v>
      </c>
      <c r="BT35" s="2">
        <v>4.7218699245231068E-5</v>
      </c>
      <c r="BU35" s="2">
        <v>1.7075992264615935E-4</v>
      </c>
      <c r="BV35" s="2">
        <v>2.1313347316878029E-4</v>
      </c>
      <c r="BW35" s="2">
        <v>1.1434811509225335E-4</v>
      </c>
      <c r="BX35" s="2">
        <v>1.2966992548456742E-5</v>
      </c>
      <c r="BY35" s="2">
        <v>1.0770713400240518E-4</v>
      </c>
      <c r="BZ35" s="2">
        <v>4.9412147256175181E-4</v>
      </c>
      <c r="CA35" s="2">
        <v>3.2066318607151066E-5</v>
      </c>
      <c r="CB35" s="2">
        <v>1.6359308409292141E-5</v>
      </c>
      <c r="CC35" s="2">
        <v>1.090020900157555E-5</v>
      </c>
      <c r="CD35" s="2">
        <v>7.3832581251040755E-6</v>
      </c>
      <c r="CE35" s="2">
        <v>1.6162132662268656E-6</v>
      </c>
      <c r="CF35" s="2">
        <v>3.4789384632287658E-5</v>
      </c>
      <c r="CG35" s="2">
        <v>1.1440513498855239E-4</v>
      </c>
      <c r="CH35" s="2">
        <v>5.1156158075686339E-4</v>
      </c>
      <c r="CI35" s="2">
        <v>2.3564233126204321E-4</v>
      </c>
      <c r="CJ35" s="2">
        <v>3.5602237422456894E-5</v>
      </c>
      <c r="CK35" s="2">
        <v>6.0287898217847533E-5</v>
      </c>
      <c r="CL35" s="2">
        <v>4.4055581619844339E-5</v>
      </c>
      <c r="CM35" s="2">
        <v>3.059463929909884E-5</v>
      </c>
      <c r="CN35" s="2">
        <v>2.575955159677117E-5</v>
      </c>
      <c r="CO35" s="2">
        <v>2.8715254494399281E-5</v>
      </c>
      <c r="CP35" s="2">
        <v>2.7857095128999304E-5</v>
      </c>
      <c r="CQ35" s="2">
        <v>3.3888665118603617E-5</v>
      </c>
      <c r="CR35" s="2">
        <v>3.3573566282940257E-5</v>
      </c>
      <c r="CS35" s="2">
        <v>2.3278254467719875E-5</v>
      </c>
      <c r="CT35" s="2">
        <v>6.6243117517728143E-5</v>
      </c>
      <c r="CU35" s="2">
        <v>1.5288757038371681E-5</v>
      </c>
      <c r="CV35" s="2">
        <v>4.8888833405028579E-5</v>
      </c>
      <c r="CW35" s="2">
        <v>5.5265139952033923E-5</v>
      </c>
      <c r="CX35" s="2">
        <v>6.0816500427952063E-5</v>
      </c>
      <c r="CY35" s="2">
        <v>7.9601152704230661E-5</v>
      </c>
      <c r="CZ35" s="2">
        <v>7.3285137639240216E-5</v>
      </c>
      <c r="DA35" s="2">
        <v>2.1056486717711188E-4</v>
      </c>
      <c r="DB35" s="2">
        <v>1.7218110355126458E-4</v>
      </c>
      <c r="DC35" s="2">
        <v>1.7281364878094254E-5</v>
      </c>
      <c r="DD35" s="2">
        <v>1.9295198975773737E-3</v>
      </c>
      <c r="DE35" s="2">
        <v>1.6245255419235009E-5</v>
      </c>
      <c r="DF35" s="2">
        <v>1.007022543156561E-4</v>
      </c>
      <c r="DG35" s="2">
        <v>2.879621577507444E-5</v>
      </c>
      <c r="DH35" s="2">
        <v>5.1724898259257084E-5</v>
      </c>
      <c r="DI35" s="2">
        <v>1.1334804700056612E-4</v>
      </c>
      <c r="DJ35" s="2">
        <v>6.0653340528815924E-5</v>
      </c>
      <c r="DK35" s="2">
        <v>3.9758336824854664E-4</v>
      </c>
      <c r="DL35" s="2">
        <v>4.5544776418728263E-5</v>
      </c>
    </row>
    <row r="36" spans="2:116">
      <c r="B36" s="146">
        <v>231</v>
      </c>
      <c r="C36" s="148" t="s">
        <v>293</v>
      </c>
      <c r="D36" s="2">
        <v>3.7173018508232514E-2</v>
      </c>
      <c r="E36" s="2">
        <v>0.21202155511563109</v>
      </c>
      <c r="F36" s="2">
        <v>9.068247113869983E-2</v>
      </c>
      <c r="G36" s="2">
        <v>3.3537075071592565E-3</v>
      </c>
      <c r="H36" s="2">
        <v>0.11636637862595242</v>
      </c>
      <c r="I36" s="2">
        <v>6.156099076866995E-2</v>
      </c>
      <c r="J36" s="2">
        <v>4.8173817930942546E-6</v>
      </c>
      <c r="K36" s="2">
        <v>1.068722151105034E-6</v>
      </c>
      <c r="L36" s="2">
        <v>3.1015516704070174E-6</v>
      </c>
      <c r="M36" s="2">
        <v>4.2362886416258288E-6</v>
      </c>
      <c r="N36" s="2">
        <v>6.7182753198504673E-5</v>
      </c>
      <c r="O36" s="2">
        <v>3.4732358933330226E-6</v>
      </c>
      <c r="P36" s="2">
        <v>8.9427086652118379E-5</v>
      </c>
      <c r="Q36" s="2">
        <v>3.0314287336236871E-6</v>
      </c>
      <c r="R36" s="2">
        <v>2.4455936448661007E-6</v>
      </c>
      <c r="S36" s="2">
        <v>1.4863696532244423E-6</v>
      </c>
      <c r="T36" s="2">
        <v>0</v>
      </c>
      <c r="U36" s="2">
        <v>5.9588285256045423E-6</v>
      </c>
      <c r="V36" s="2">
        <v>1.413883406782866E-4</v>
      </c>
      <c r="W36" s="2">
        <v>5.6896612717983605E-6</v>
      </c>
      <c r="X36" s="2">
        <v>4.1117840172874828E-5</v>
      </c>
      <c r="Y36" s="2">
        <v>4.9510840628537727E-6</v>
      </c>
      <c r="Z36" s="2">
        <v>6.7016669453853513E-6</v>
      </c>
      <c r="AA36" s="2">
        <v>4.8356978719866593E-6</v>
      </c>
      <c r="AB36" s="2">
        <v>6.9879152680994209E-6</v>
      </c>
      <c r="AC36" s="2">
        <v>2.0392013964037923E-6</v>
      </c>
      <c r="AD36" s="2">
        <v>2.2397685131956169E-6</v>
      </c>
      <c r="AE36" s="2">
        <v>1.5086746085640353E-6</v>
      </c>
      <c r="AF36" s="2">
        <v>1.3286002870442659E-6</v>
      </c>
      <c r="AG36" s="2">
        <v>4.8247547421378219E-6</v>
      </c>
      <c r="AH36" s="2">
        <v>1.4262798703157597E-6</v>
      </c>
      <c r="AI36" s="2">
        <v>1.0819458581944375E-5</v>
      </c>
      <c r="AJ36" s="2">
        <v>1.2830802740188495E-7</v>
      </c>
      <c r="AK36" s="2">
        <v>2.8758201554840195E-5</v>
      </c>
      <c r="AL36" s="2">
        <v>5.0671052338016608E-6</v>
      </c>
      <c r="AM36" s="2">
        <v>1.2388718444474274E-5</v>
      </c>
      <c r="AN36" s="2">
        <v>1.0060955684739246</v>
      </c>
      <c r="AO36" s="2">
        <v>6.8888648606843758E-6</v>
      </c>
      <c r="AP36" s="2">
        <v>8.2693369974250386E-6</v>
      </c>
      <c r="AQ36" s="2">
        <v>1.974973692409096E-5</v>
      </c>
      <c r="AR36" s="2">
        <v>1.0416977172984932E-5</v>
      </c>
      <c r="AS36" s="2">
        <v>5.7616411702462588E-6</v>
      </c>
      <c r="AT36" s="2">
        <v>1.2199354245526696E-6</v>
      </c>
      <c r="AU36" s="2">
        <v>2.5668146121941873E-5</v>
      </c>
      <c r="AV36" s="2">
        <v>1.6341876868593035E-6</v>
      </c>
      <c r="AW36" s="2">
        <v>4.4130342395824081E-6</v>
      </c>
      <c r="AX36" s="2">
        <v>2.5961411113966094E-6</v>
      </c>
      <c r="AY36" s="2">
        <v>1.1729661170431088E-5</v>
      </c>
      <c r="AZ36" s="2">
        <v>2.6923014551231551E-6</v>
      </c>
      <c r="BA36" s="2">
        <v>3.1646439947073672E-6</v>
      </c>
      <c r="BB36" s="2">
        <v>1.5495108130640458E-5</v>
      </c>
      <c r="BC36" s="2">
        <v>8.3350968331233075E-5</v>
      </c>
      <c r="BD36" s="2">
        <v>1.3504661584439626E-5</v>
      </c>
      <c r="BE36" s="2">
        <v>7.6406397060886462E-6</v>
      </c>
      <c r="BF36" s="2">
        <v>4.3624439171323581E-6</v>
      </c>
      <c r="BG36" s="2">
        <v>1.4521270290589179E-6</v>
      </c>
      <c r="BH36" s="2">
        <v>1.4939416883636961E-5</v>
      </c>
      <c r="BI36" s="2">
        <v>2.2762042334383174E-6</v>
      </c>
      <c r="BJ36" s="2">
        <v>1.8626612692014691E-5</v>
      </c>
      <c r="BK36" s="2">
        <v>1.7227847053642942E-6</v>
      </c>
      <c r="BL36" s="2">
        <v>5.4139476809770247E-6</v>
      </c>
      <c r="BM36" s="2">
        <v>3.6733912297458973E-6</v>
      </c>
      <c r="BN36" s="2">
        <v>5.0424341752461547E-6</v>
      </c>
      <c r="BO36" s="2">
        <v>1.7112484287095518E-6</v>
      </c>
      <c r="BP36" s="2">
        <v>5.9557777443362182E-6</v>
      </c>
      <c r="BQ36" s="2">
        <v>9.8468613179036741E-5</v>
      </c>
      <c r="BR36" s="2">
        <v>4.6899474979741442E-6</v>
      </c>
      <c r="BS36" s="2">
        <v>2.5180719722633197E-6</v>
      </c>
      <c r="BT36" s="2">
        <v>4.5158741368086391E-6</v>
      </c>
      <c r="BU36" s="2">
        <v>3.4821148488500168E-6</v>
      </c>
      <c r="BV36" s="2">
        <v>5.5309952144346387E-6</v>
      </c>
      <c r="BW36" s="2">
        <v>5.0698605429657571E-6</v>
      </c>
      <c r="BX36" s="2">
        <v>1.377856845800989E-4</v>
      </c>
      <c r="BY36" s="2">
        <v>8.0224988243230446E-6</v>
      </c>
      <c r="BZ36" s="2">
        <v>9.8704921388897571E-6</v>
      </c>
      <c r="CA36" s="2">
        <v>6.6564176845107445E-6</v>
      </c>
      <c r="CB36" s="2">
        <v>7.3682031569499145E-6</v>
      </c>
      <c r="CC36" s="2">
        <v>2.2576425205581298E-6</v>
      </c>
      <c r="CD36" s="2">
        <v>1.4826076842448153E-6</v>
      </c>
      <c r="CE36" s="2">
        <v>4.7160594142335974E-7</v>
      </c>
      <c r="CF36" s="2">
        <v>1.0545388323438036E-5</v>
      </c>
      <c r="CG36" s="2">
        <v>2.8406606178140812E-6</v>
      </c>
      <c r="CH36" s="2">
        <v>3.2372622869293418E-6</v>
      </c>
      <c r="CI36" s="2">
        <v>5.9327463710734349E-6</v>
      </c>
      <c r="CJ36" s="2">
        <v>3.1258108226860843E-6</v>
      </c>
      <c r="CK36" s="2">
        <v>1.5628279804519037E-6</v>
      </c>
      <c r="CL36" s="2">
        <v>2.3161060280600877E-6</v>
      </c>
      <c r="CM36" s="2">
        <v>5.1173484467362316E-6</v>
      </c>
      <c r="CN36" s="2">
        <v>2.3436130242274997E-5</v>
      </c>
      <c r="CO36" s="2">
        <v>1.4839241699235206E-4</v>
      </c>
      <c r="CP36" s="2">
        <v>1.4307403120696841E-5</v>
      </c>
      <c r="CQ36" s="2">
        <v>1.8101549665829293E-6</v>
      </c>
      <c r="CR36" s="2">
        <v>6.8801619640253611E-5</v>
      </c>
      <c r="CS36" s="2">
        <v>4.2027206821599993E-6</v>
      </c>
      <c r="CT36" s="2">
        <v>9.8042379430347091E-6</v>
      </c>
      <c r="CU36" s="2">
        <v>3.6510263905175999E-6</v>
      </c>
      <c r="CV36" s="2">
        <v>2.1613546240852824E-5</v>
      </c>
      <c r="CW36" s="2">
        <v>2.8922849056443935E-6</v>
      </c>
      <c r="CX36" s="2">
        <v>1.2045181523905554E-5</v>
      </c>
      <c r="CY36" s="2">
        <v>4.6140279220964911E-6</v>
      </c>
      <c r="CZ36" s="2">
        <v>3.7525752342559835E-6</v>
      </c>
      <c r="DA36" s="2">
        <v>6.0965175054048463E-5</v>
      </c>
      <c r="DB36" s="2">
        <v>2.6478217520674629E-5</v>
      </c>
      <c r="DC36" s="2">
        <v>4.4731823919874032E-6</v>
      </c>
      <c r="DD36" s="2">
        <v>2.5893450344300137E-6</v>
      </c>
      <c r="DE36" s="2">
        <v>5.847737349248986E-6</v>
      </c>
      <c r="DF36" s="2">
        <v>2.2296174797378149E-5</v>
      </c>
      <c r="DG36" s="2">
        <v>4.6456463011533301E-6</v>
      </c>
      <c r="DH36" s="2">
        <v>1.8940972189660381E-5</v>
      </c>
      <c r="DI36" s="2">
        <v>1.1651986987631546E-5</v>
      </c>
      <c r="DJ36" s="2">
        <v>5.0715922519350737E-5</v>
      </c>
      <c r="DK36" s="2">
        <v>4.1045956198227713E-6</v>
      </c>
      <c r="DL36" s="2">
        <v>5.1824928266505231E-5</v>
      </c>
    </row>
    <row r="37" spans="2:116">
      <c r="B37" s="146">
        <v>251</v>
      </c>
      <c r="C37" s="147" t="s">
        <v>212</v>
      </c>
      <c r="D37" s="2">
        <v>0.10243832311935219</v>
      </c>
      <c r="E37" s="2">
        <v>0.23748728013169701</v>
      </c>
      <c r="F37" s="2">
        <v>-5.4811779282804313E-2</v>
      </c>
      <c r="G37" s="2">
        <v>3.8903034557925826E-5</v>
      </c>
      <c r="H37" s="2">
        <v>4.2170260871648914E-2</v>
      </c>
      <c r="I37" s="2">
        <v>4.0535023313613312E-2</v>
      </c>
      <c r="J37" s="2">
        <v>2.3026148180659301E-5</v>
      </c>
      <c r="K37" s="2">
        <v>1.1266788184094524E-5</v>
      </c>
      <c r="L37" s="2">
        <v>3.7517883975545412E-5</v>
      </c>
      <c r="M37" s="2">
        <v>1.2073901464655041E-4</v>
      </c>
      <c r="N37" s="2">
        <v>1.1847773923005251E-5</v>
      </c>
      <c r="O37" s="2">
        <v>1.4939645393130855E-5</v>
      </c>
      <c r="P37" s="2">
        <v>3.1812260872341869E-5</v>
      </c>
      <c r="Q37" s="2">
        <v>1.0679320459640204E-4</v>
      </c>
      <c r="R37" s="2">
        <v>1.1245546958997929E-3</v>
      </c>
      <c r="S37" s="2">
        <v>7.00570604227806E-6</v>
      </c>
      <c r="T37" s="2">
        <v>0</v>
      </c>
      <c r="U37" s="2">
        <v>3.9829889357036943E-5</v>
      </c>
      <c r="V37" s="2">
        <v>1.140206630441838E-4</v>
      </c>
      <c r="W37" s="2">
        <v>2.8491065481608385E-5</v>
      </c>
      <c r="X37" s="2">
        <v>1.5540631461082844E-3</v>
      </c>
      <c r="Y37" s="2">
        <v>3.5227294129799929E-5</v>
      </c>
      <c r="Z37" s="2">
        <v>1.2045845504339553E-5</v>
      </c>
      <c r="AA37" s="2">
        <v>1.565798948394141E-5</v>
      </c>
      <c r="AB37" s="2">
        <v>1.5696130915010603E-5</v>
      </c>
      <c r="AC37" s="2">
        <v>4.0823354537028965E-4</v>
      </c>
      <c r="AD37" s="2">
        <v>4.0826532468293824E-6</v>
      </c>
      <c r="AE37" s="2">
        <v>1.0815326487755098E-4</v>
      </c>
      <c r="AF37" s="2">
        <v>1.3286400218995248E-5</v>
      </c>
      <c r="AG37" s="2">
        <v>1.0622383809679013E-5</v>
      </c>
      <c r="AH37" s="2">
        <v>1.6051229256043272E-3</v>
      </c>
      <c r="AI37" s="2">
        <v>1.4377621799688775E-3</v>
      </c>
      <c r="AJ37" s="2">
        <v>1.1938266970857789E-6</v>
      </c>
      <c r="AK37" s="2">
        <v>1.5692483923771289E-5</v>
      </c>
      <c r="AL37" s="2">
        <v>3.3569881476411712E-4</v>
      </c>
      <c r="AM37" s="2">
        <v>1.4137805850349285E-4</v>
      </c>
      <c r="AN37" s="2">
        <v>1.1767487226130172E-5</v>
      </c>
      <c r="AO37" s="2">
        <v>1.0049117193781669</v>
      </c>
      <c r="AP37" s="2">
        <v>1.4594054729763256E-5</v>
      </c>
      <c r="AQ37" s="2">
        <v>8.5738514876240965E-6</v>
      </c>
      <c r="AR37" s="2">
        <v>4.2491244615683571E-4</v>
      </c>
      <c r="AS37" s="2">
        <v>2.7018441094541919E-5</v>
      </c>
      <c r="AT37" s="2">
        <v>2.8201496965094972E-8</v>
      </c>
      <c r="AU37" s="2">
        <v>1.5166370728941303E-5</v>
      </c>
      <c r="AV37" s="2">
        <v>3.0297490519691646E-6</v>
      </c>
      <c r="AW37" s="2">
        <v>6.3076750322614382E-6</v>
      </c>
      <c r="AX37" s="2">
        <v>1.018957278519047E-4</v>
      </c>
      <c r="AY37" s="2">
        <v>5.7414737432452345E-5</v>
      </c>
      <c r="AZ37" s="2">
        <v>5.8660490927439953E-5</v>
      </c>
      <c r="BA37" s="2">
        <v>4.5628078865782636E-5</v>
      </c>
      <c r="BB37" s="2">
        <v>3.1071215491789988E-5</v>
      </c>
      <c r="BC37" s="2">
        <v>2.3307788261207108E-3</v>
      </c>
      <c r="BD37" s="2">
        <v>8.1340168782384741E-4</v>
      </c>
      <c r="BE37" s="2">
        <v>6.7321728764148923E-4</v>
      </c>
      <c r="BF37" s="2">
        <v>4.300835099587444E-5</v>
      </c>
      <c r="BG37" s="2">
        <v>1.8282370295981558E-4</v>
      </c>
      <c r="BH37" s="2">
        <v>9.8978582964902344E-5</v>
      </c>
      <c r="BI37" s="2">
        <v>2.1445250982474232E-3</v>
      </c>
      <c r="BJ37" s="2">
        <v>8.7443924226133908E-5</v>
      </c>
      <c r="BK37" s="2">
        <v>5.5418029577453466E-5</v>
      </c>
      <c r="BL37" s="2">
        <v>1.1763660634764013E-3</v>
      </c>
      <c r="BM37" s="2">
        <v>3.5522069060683903E-4</v>
      </c>
      <c r="BN37" s="2">
        <v>1.1711534121581545E-5</v>
      </c>
      <c r="BO37" s="2">
        <v>8.6626723290876933E-6</v>
      </c>
      <c r="BP37" s="2">
        <v>3.3469166129691536E-4</v>
      </c>
      <c r="BQ37" s="2">
        <v>8.5725208318804074E-4</v>
      </c>
      <c r="BR37" s="2">
        <v>9.7041232189551407E-6</v>
      </c>
      <c r="BS37" s="2">
        <v>3.9674033204977822E-4</v>
      </c>
      <c r="BT37" s="2">
        <v>2.246878481340713E-4</v>
      </c>
      <c r="BU37" s="2">
        <v>1.5890206620678912E-5</v>
      </c>
      <c r="BV37" s="2">
        <v>1.8262031685153418E-5</v>
      </c>
      <c r="BW37" s="2">
        <v>2.8769912108678115E-5</v>
      </c>
      <c r="BX37" s="2">
        <v>4.6180487758481486E-6</v>
      </c>
      <c r="BY37" s="2">
        <v>1.9164582583380414E-5</v>
      </c>
      <c r="BZ37" s="2">
        <v>2.9028497709037751E-5</v>
      </c>
      <c r="CA37" s="2">
        <v>1.5746118402282111E-5</v>
      </c>
      <c r="CB37" s="2">
        <v>5.0561255912892659E-6</v>
      </c>
      <c r="CC37" s="2">
        <v>4.1209207487964186E-6</v>
      </c>
      <c r="CD37" s="2">
        <v>2.8011637843469797E-6</v>
      </c>
      <c r="CE37" s="2">
        <v>9.5127915264846066E-7</v>
      </c>
      <c r="CF37" s="2">
        <v>8.1173212078794444E-6</v>
      </c>
      <c r="CG37" s="2">
        <v>1.743773571759936E-5</v>
      </c>
      <c r="CH37" s="2">
        <v>7.724723993250808E-5</v>
      </c>
      <c r="CI37" s="2">
        <v>3.3555044203013306E-5</v>
      </c>
      <c r="CJ37" s="2">
        <v>1.7640341014182801E-5</v>
      </c>
      <c r="CK37" s="2">
        <v>7.0623598496725948E-6</v>
      </c>
      <c r="CL37" s="2">
        <v>1.391345815405396E-5</v>
      </c>
      <c r="CM37" s="2">
        <v>8.1331223509547799E-6</v>
      </c>
      <c r="CN37" s="2">
        <v>2.7554146524510774E-6</v>
      </c>
      <c r="CO37" s="2">
        <v>5.636017290592307E-6</v>
      </c>
      <c r="CP37" s="2">
        <v>8.6188936887286395E-6</v>
      </c>
      <c r="CQ37" s="2">
        <v>1.0314656709578386E-5</v>
      </c>
      <c r="CR37" s="2">
        <v>6.2570893066631528E-6</v>
      </c>
      <c r="CS37" s="2">
        <v>1.0936682083767524E-5</v>
      </c>
      <c r="CT37" s="2">
        <v>1.5892715076888784E-5</v>
      </c>
      <c r="CU37" s="2">
        <v>2.261031933323638E-5</v>
      </c>
      <c r="CV37" s="2">
        <v>1.9586325633051175E-4</v>
      </c>
      <c r="CW37" s="2">
        <v>1.1799972284837123E-4</v>
      </c>
      <c r="CX37" s="2">
        <v>4.3253507014500401E-4</v>
      </c>
      <c r="CY37" s="2">
        <v>3.8406887979463639E-5</v>
      </c>
      <c r="CZ37" s="2">
        <v>3.4719186854111323E-5</v>
      </c>
      <c r="DA37" s="2">
        <v>3.750480126552613E-5</v>
      </c>
      <c r="DB37" s="2">
        <v>4.3411537863657077E-5</v>
      </c>
      <c r="DC37" s="2">
        <v>8.9835023218798333E-6</v>
      </c>
      <c r="DD37" s="2">
        <v>5.1289153522361165E-4</v>
      </c>
      <c r="DE37" s="2">
        <v>6.7693653140218603E-6</v>
      </c>
      <c r="DF37" s="2">
        <v>9.1141389742783552E-5</v>
      </c>
      <c r="DG37" s="2">
        <v>6.2165884402707737E-5</v>
      </c>
      <c r="DH37" s="2">
        <v>2.6003072108079302E-5</v>
      </c>
      <c r="DI37" s="2">
        <v>7.2852504243312605E-5</v>
      </c>
      <c r="DJ37" s="2">
        <v>1.7315833151795909E-5</v>
      </c>
      <c r="DK37" s="2">
        <v>3.4962223998314738E-5</v>
      </c>
      <c r="DL37" s="2">
        <v>1.5938779656154533E-4</v>
      </c>
    </row>
    <row r="38" spans="2:116">
      <c r="B38" s="146">
        <v>252</v>
      </c>
      <c r="C38" s="147" t="s">
        <v>213</v>
      </c>
      <c r="D38" s="2">
        <v>0.5048563950510393</v>
      </c>
      <c r="E38" s="2">
        <v>0.12126428246243283</v>
      </c>
      <c r="F38" s="2">
        <v>0.12090007235635608</v>
      </c>
      <c r="G38" s="2">
        <v>2.4690542481431467E-6</v>
      </c>
      <c r="H38" s="2">
        <v>2.8158244892979165E-2</v>
      </c>
      <c r="I38" s="2">
        <v>2.7460747083703534E-2</v>
      </c>
      <c r="J38" s="2">
        <v>2.0930937688306923E-5</v>
      </c>
      <c r="K38" s="2">
        <v>1.0944521060710894E-5</v>
      </c>
      <c r="L38" s="2">
        <v>7.8607920811745139E-6</v>
      </c>
      <c r="M38" s="2">
        <v>4.3182394392103869E-5</v>
      </c>
      <c r="N38" s="2">
        <v>1.3934425768687365E-5</v>
      </c>
      <c r="O38" s="2">
        <v>4.3198509350414466E-4</v>
      </c>
      <c r="P38" s="2">
        <v>9.5067217639418738E-5</v>
      </c>
      <c r="Q38" s="2">
        <v>6.2879309681489483E-6</v>
      </c>
      <c r="R38" s="2">
        <v>6.2096702363012981E-6</v>
      </c>
      <c r="S38" s="2">
        <v>6.7063562091966384E-6</v>
      </c>
      <c r="T38" s="2">
        <v>0</v>
      </c>
      <c r="U38" s="2">
        <v>1.4335494834362953E-5</v>
      </c>
      <c r="V38" s="2">
        <v>1.3284960777286719E-5</v>
      </c>
      <c r="W38" s="2">
        <v>1.6916172199273526E-5</v>
      </c>
      <c r="X38" s="2">
        <v>1.2522530744814119E-5</v>
      </c>
      <c r="Y38" s="2">
        <v>2.4915494450639403E-5</v>
      </c>
      <c r="Z38" s="2">
        <v>2.4063332791555967E-5</v>
      </c>
      <c r="AA38" s="2">
        <v>1.8997767800428655E-5</v>
      </c>
      <c r="AB38" s="2">
        <v>1.6532192914975888E-5</v>
      </c>
      <c r="AC38" s="2">
        <v>1.3690340285792163E-5</v>
      </c>
      <c r="AD38" s="2">
        <v>8.8708574603302898E-6</v>
      </c>
      <c r="AE38" s="2">
        <v>2.8291495130311497E-5</v>
      </c>
      <c r="AF38" s="2">
        <v>1.8845571255182664E-5</v>
      </c>
      <c r="AG38" s="2">
        <v>4.3872990598391607E-5</v>
      </c>
      <c r="AH38" s="2">
        <v>3.6387826054546933E-6</v>
      </c>
      <c r="AI38" s="2">
        <v>1.9665556096650599E-5</v>
      </c>
      <c r="AJ38" s="2">
        <v>2.19688660462611E-6</v>
      </c>
      <c r="AK38" s="2">
        <v>1.3775335478198578E-4</v>
      </c>
      <c r="AL38" s="2">
        <v>2.2298350616654697E-5</v>
      </c>
      <c r="AM38" s="2">
        <v>1.443282923595402E-5</v>
      </c>
      <c r="AN38" s="2">
        <v>1.3630808823257053E-5</v>
      </c>
      <c r="AO38" s="2">
        <v>2.860421707474427E-5</v>
      </c>
      <c r="AP38" s="2">
        <v>1.0665815157390759</v>
      </c>
      <c r="AQ38" s="2">
        <v>2.3302921900771544E-5</v>
      </c>
      <c r="AR38" s="2">
        <v>5.8681985758515104E-4</v>
      </c>
      <c r="AS38" s="2">
        <v>9.7783784109306979E-5</v>
      </c>
      <c r="AT38" s="2">
        <v>2.0953269870399925E-6</v>
      </c>
      <c r="AU38" s="2">
        <v>2.7932091405094057E-4</v>
      </c>
      <c r="AV38" s="2">
        <v>1.0870410008352886E-5</v>
      </c>
      <c r="AW38" s="2">
        <v>2.3243469603028333E-5</v>
      </c>
      <c r="AX38" s="2">
        <v>1.2907591788447834E-5</v>
      </c>
      <c r="AY38" s="2">
        <v>4.3154759717391129E-5</v>
      </c>
      <c r="AZ38" s="2">
        <v>5.2715517874606106E-5</v>
      </c>
      <c r="BA38" s="2">
        <v>2.6321704228926277E-5</v>
      </c>
      <c r="BB38" s="2">
        <v>1.8142919032471747E-5</v>
      </c>
      <c r="BC38" s="2">
        <v>1.2456401051604291E-5</v>
      </c>
      <c r="BD38" s="2">
        <v>1.0627245696729035E-5</v>
      </c>
      <c r="BE38" s="2">
        <v>2.3557990801499658E-5</v>
      </c>
      <c r="BF38" s="2">
        <v>1.2225106082295404E-5</v>
      </c>
      <c r="BG38" s="2">
        <v>9.8452265464997297E-6</v>
      </c>
      <c r="BH38" s="2">
        <v>8.3785435102666781E-6</v>
      </c>
      <c r="BI38" s="2">
        <v>1.5709122170279472E-5</v>
      </c>
      <c r="BJ38" s="2">
        <v>1.1924476003166142E-5</v>
      </c>
      <c r="BK38" s="2">
        <v>8.3130003848183638E-6</v>
      </c>
      <c r="BL38" s="2">
        <v>3.9896390889297934E-6</v>
      </c>
      <c r="BM38" s="2">
        <v>3.60572835844423E-6</v>
      </c>
      <c r="BN38" s="2">
        <v>6.9334922754206584E-6</v>
      </c>
      <c r="BO38" s="2">
        <v>2.665773802285727E-5</v>
      </c>
      <c r="BP38" s="2">
        <v>1.081339901910107E-5</v>
      </c>
      <c r="BQ38" s="2">
        <v>2.1595075025344627E-4</v>
      </c>
      <c r="BR38" s="2">
        <v>7.4743191221217113E-6</v>
      </c>
      <c r="BS38" s="2">
        <v>1.6105917561169455E-2</v>
      </c>
      <c r="BT38" s="2">
        <v>1.9322328475153777E-2</v>
      </c>
      <c r="BU38" s="2">
        <v>3.1777561697633343E-2</v>
      </c>
      <c r="BV38" s="2">
        <v>2.1985574423495545E-2</v>
      </c>
      <c r="BW38" s="2">
        <v>8.5694337848170687E-5</v>
      </c>
      <c r="BX38" s="2">
        <v>1.0905547424669509E-4</v>
      </c>
      <c r="BY38" s="2">
        <v>1.4301493745135611E-4</v>
      </c>
      <c r="BZ38" s="2">
        <v>1.2680051143325235E-4</v>
      </c>
      <c r="CA38" s="2">
        <v>2.0900327566245046E-5</v>
      </c>
      <c r="CB38" s="2">
        <v>1.6219036828808061E-5</v>
      </c>
      <c r="CC38" s="2">
        <v>2.5012692478593578E-5</v>
      </c>
      <c r="CD38" s="2">
        <v>6.9142591328966082E-5</v>
      </c>
      <c r="CE38" s="2">
        <v>1.0436257489496356E-4</v>
      </c>
      <c r="CF38" s="2">
        <v>7.0936789890184795E-5</v>
      </c>
      <c r="CG38" s="2">
        <v>1.0838826271643888E-5</v>
      </c>
      <c r="CH38" s="2">
        <v>5.4404452197002068E-5</v>
      </c>
      <c r="CI38" s="2">
        <v>2.6738054563367961E-5</v>
      </c>
      <c r="CJ38" s="2">
        <v>1.138649149573768E-5</v>
      </c>
      <c r="CK38" s="2">
        <v>2.2244629090422193E-5</v>
      </c>
      <c r="CL38" s="2">
        <v>5.560399382449613E-5</v>
      </c>
      <c r="CM38" s="2">
        <v>4.5355060929184097E-5</v>
      </c>
      <c r="CN38" s="2">
        <v>8.9725420585063656E-6</v>
      </c>
      <c r="CO38" s="2">
        <v>2.37446704858746E-5</v>
      </c>
      <c r="CP38" s="2">
        <v>1.3011429844122331E-4</v>
      </c>
      <c r="CQ38" s="2">
        <v>6.2236071929923421E-6</v>
      </c>
      <c r="CR38" s="2">
        <v>4.0511325055877904E-5</v>
      </c>
      <c r="CS38" s="2">
        <v>1.6713622732809584E-5</v>
      </c>
      <c r="CT38" s="2">
        <v>4.3463239982685431E-5</v>
      </c>
      <c r="CU38" s="2">
        <v>3.2224688721503969E-5</v>
      </c>
      <c r="CV38" s="2">
        <v>3.8665128703483475E-5</v>
      </c>
      <c r="CW38" s="2">
        <v>1.2580772441860527E-5</v>
      </c>
      <c r="CX38" s="2">
        <v>1.5757087030587684E-5</v>
      </c>
      <c r="CY38" s="2">
        <v>2.4678149983826838E-5</v>
      </c>
      <c r="CZ38" s="2">
        <v>1.5837998809451343E-5</v>
      </c>
      <c r="DA38" s="2">
        <v>1.2284517731012909E-5</v>
      </c>
      <c r="DB38" s="2">
        <v>1.2031641891555979E-5</v>
      </c>
      <c r="DC38" s="2">
        <v>2.0726952896695026E-5</v>
      </c>
      <c r="DD38" s="2">
        <v>7.2141214335393798E-6</v>
      </c>
      <c r="DE38" s="2">
        <v>1.0025038251758482E-5</v>
      </c>
      <c r="DF38" s="2">
        <v>2.4727750698071664E-5</v>
      </c>
      <c r="DG38" s="2">
        <v>1.5212452144932471E-5</v>
      </c>
      <c r="DH38" s="2">
        <v>2.190824247083172E-5</v>
      </c>
      <c r="DI38" s="2">
        <v>2.4581015648392857E-5</v>
      </c>
      <c r="DJ38" s="2">
        <v>2.2623139824650874E-5</v>
      </c>
      <c r="DK38" s="2">
        <v>1.1407796005852095E-5</v>
      </c>
      <c r="DL38" s="2">
        <v>4.0938633712723631E-4</v>
      </c>
    </row>
    <row r="39" spans="2:116">
      <c r="B39" s="146">
        <v>253</v>
      </c>
      <c r="C39" s="147" t="s">
        <v>214</v>
      </c>
      <c r="D39" s="2">
        <v>2.2138279113519288E-2</v>
      </c>
      <c r="E39" s="2">
        <v>0.34745581688177368</v>
      </c>
      <c r="F39" s="2">
        <v>0.14377536594414717</v>
      </c>
      <c r="G39" s="2">
        <v>4.1983767575126731E-5</v>
      </c>
      <c r="H39" s="2">
        <v>9.4858793902055136E-2</v>
      </c>
      <c r="I39" s="2">
        <v>8.9588860907496515E-2</v>
      </c>
      <c r="J39" s="2">
        <v>4.9561166197541805E-6</v>
      </c>
      <c r="K39" s="2">
        <v>2.3738461682319693E-7</v>
      </c>
      <c r="L39" s="2">
        <v>2.3117563846702619E-7</v>
      </c>
      <c r="M39" s="2">
        <v>2.2769197686668426E-7</v>
      </c>
      <c r="N39" s="2">
        <v>6.2103552463329358E-7</v>
      </c>
      <c r="O39" s="2">
        <v>4.518410225764271E-7</v>
      </c>
      <c r="P39" s="2">
        <v>6.2754603229383291E-7</v>
      </c>
      <c r="Q39" s="2">
        <v>2.7898396432121459E-7</v>
      </c>
      <c r="R39" s="2">
        <v>2.6066055439695699E-6</v>
      </c>
      <c r="S39" s="2">
        <v>4.6320447071611647E-7</v>
      </c>
      <c r="T39" s="2">
        <v>0</v>
      </c>
      <c r="U39" s="2">
        <v>1.6041028763715002E-7</v>
      </c>
      <c r="V39" s="2">
        <v>2.8367766430388419E-7</v>
      </c>
      <c r="W39" s="2">
        <v>4.4000688893697855E-7</v>
      </c>
      <c r="X39" s="2">
        <v>3.7725201623267326E-5</v>
      </c>
      <c r="Y39" s="2">
        <v>3.0225944317970418E-7</v>
      </c>
      <c r="Z39" s="2">
        <v>2.8222189685308192E-7</v>
      </c>
      <c r="AA39" s="2">
        <v>3.038497892120549E-7</v>
      </c>
      <c r="AB39" s="2">
        <v>2.1169202978048804E-7</v>
      </c>
      <c r="AC39" s="2">
        <v>7.2330179100015882E-6</v>
      </c>
      <c r="AD39" s="2">
        <v>5.4399823675126258E-8</v>
      </c>
      <c r="AE39" s="2">
        <v>3.3683978453600949E-7</v>
      </c>
      <c r="AF39" s="2">
        <v>1.3016674123210952E-7</v>
      </c>
      <c r="AG39" s="2">
        <v>3.4237063180214446E-7</v>
      </c>
      <c r="AH39" s="2">
        <v>1.5431909825150577E-7</v>
      </c>
      <c r="AI39" s="2">
        <v>1.0250109131576237E-6</v>
      </c>
      <c r="AJ39" s="2">
        <v>2.672635333238011E-8</v>
      </c>
      <c r="AK39" s="2">
        <v>2.9053596390200086E-7</v>
      </c>
      <c r="AL39" s="2">
        <v>1.4292331025782936E-6</v>
      </c>
      <c r="AM39" s="2">
        <v>3.1682779208233647E-7</v>
      </c>
      <c r="AN39" s="2">
        <v>3.9905818772743546E-7</v>
      </c>
      <c r="AO39" s="2">
        <v>3.3767773680643131E-7</v>
      </c>
      <c r="AP39" s="2">
        <v>2.0248410208955766E-6</v>
      </c>
      <c r="AQ39" s="2">
        <v>1.0000804998434489</v>
      </c>
      <c r="AR39" s="2">
        <v>3.6572904287669694E-7</v>
      </c>
      <c r="AS39" s="2">
        <v>3.779179618673592E-7</v>
      </c>
      <c r="AT39" s="2">
        <v>4.5525639242729547E-8</v>
      </c>
      <c r="AU39" s="2">
        <v>9.9202715677326742E-7</v>
      </c>
      <c r="AV39" s="2">
        <v>2.447245080489759E-7</v>
      </c>
      <c r="AW39" s="2">
        <v>2.9212557871507189E-7</v>
      </c>
      <c r="AX39" s="2">
        <v>2.196329270560313E-7</v>
      </c>
      <c r="AY39" s="2">
        <v>3.3559716901115734E-7</v>
      </c>
      <c r="AZ39" s="2">
        <v>2.0290395799393024E-6</v>
      </c>
      <c r="BA39" s="2">
        <v>2.1049514357040498E-6</v>
      </c>
      <c r="BB39" s="2">
        <v>2.2896590562068192E-6</v>
      </c>
      <c r="BC39" s="2">
        <v>1.6222187719167235E-5</v>
      </c>
      <c r="BD39" s="2">
        <v>1.3288232146993142E-4</v>
      </c>
      <c r="BE39" s="2">
        <v>7.8735516294684699E-4</v>
      </c>
      <c r="BF39" s="2">
        <v>9.9036031423169288E-5</v>
      </c>
      <c r="BG39" s="2">
        <v>3.4088781622385739E-6</v>
      </c>
      <c r="BH39" s="2">
        <v>2.2236097522197405E-5</v>
      </c>
      <c r="BI39" s="2">
        <v>2.1105821824538952E-5</v>
      </c>
      <c r="BJ39" s="2">
        <v>4.3207257899966921E-5</v>
      </c>
      <c r="BK39" s="2">
        <v>8.4257644917156987E-6</v>
      </c>
      <c r="BL39" s="2">
        <v>1.3508078544435123E-6</v>
      </c>
      <c r="BM39" s="2">
        <v>7.5915509118128857E-7</v>
      </c>
      <c r="BN39" s="2">
        <v>4.1446947901071745E-6</v>
      </c>
      <c r="BO39" s="2">
        <v>5.1260928420556873E-7</v>
      </c>
      <c r="BP39" s="2">
        <v>1.1311752928180064E-6</v>
      </c>
      <c r="BQ39" s="2">
        <v>6.6350719908896324E-6</v>
      </c>
      <c r="BR39" s="2">
        <v>2.0404030883604089E-6</v>
      </c>
      <c r="BS39" s="2">
        <v>1.2281289577020538E-4</v>
      </c>
      <c r="BT39" s="2">
        <v>1.9514266334476554E-5</v>
      </c>
      <c r="BU39" s="2">
        <v>5.7837561729066584E-6</v>
      </c>
      <c r="BV39" s="2">
        <v>5.3575200735062117E-6</v>
      </c>
      <c r="BW39" s="2">
        <v>5.727701141248309E-7</v>
      </c>
      <c r="BX39" s="2">
        <v>2.3712613793828626E-7</v>
      </c>
      <c r="BY39" s="2">
        <v>6.0541292408901325E-7</v>
      </c>
      <c r="BZ39" s="2">
        <v>4.9785936565197317E-6</v>
      </c>
      <c r="CA39" s="2">
        <v>1.7305713019350972E-6</v>
      </c>
      <c r="CB39" s="2">
        <v>3.0386259014734116E-7</v>
      </c>
      <c r="CC39" s="2">
        <v>3.3348458751679413E-7</v>
      </c>
      <c r="CD39" s="2">
        <v>1.4844259406575902E-7</v>
      </c>
      <c r="CE39" s="2">
        <v>6.6995681679107455E-8</v>
      </c>
      <c r="CF39" s="2">
        <v>4.6832653402445769E-7</v>
      </c>
      <c r="CG39" s="2">
        <v>8.7884625464685781E-7</v>
      </c>
      <c r="CH39" s="2">
        <v>6.2573639257270172E-7</v>
      </c>
      <c r="CI39" s="2">
        <v>6.0614187119842048E-6</v>
      </c>
      <c r="CJ39" s="2">
        <v>3.6122392330015755E-7</v>
      </c>
      <c r="CK39" s="2">
        <v>4.0317844786079265E-7</v>
      </c>
      <c r="CL39" s="2">
        <v>3.6595010756972181E-7</v>
      </c>
      <c r="CM39" s="2">
        <v>5.2257596064909143E-7</v>
      </c>
      <c r="CN39" s="2">
        <v>1.1454189113259055E-7</v>
      </c>
      <c r="CO39" s="2">
        <v>2.5770546975245793E-7</v>
      </c>
      <c r="CP39" s="2">
        <v>4.7209197410789082E-7</v>
      </c>
      <c r="CQ39" s="2">
        <v>2.1911065062834406E-7</v>
      </c>
      <c r="CR39" s="2">
        <v>2.4032055828796689E-7</v>
      </c>
      <c r="CS39" s="2">
        <v>4.4681169885875745E-7</v>
      </c>
      <c r="CT39" s="2">
        <v>1.4007721671178891E-6</v>
      </c>
      <c r="CU39" s="2">
        <v>2.5688606580190484E-6</v>
      </c>
      <c r="CV39" s="2">
        <v>7.5677814051325475E-7</v>
      </c>
      <c r="CW39" s="2">
        <v>4.091981552625095E-6</v>
      </c>
      <c r="CX39" s="2">
        <v>5.6439459374439388E-6</v>
      </c>
      <c r="CY39" s="2">
        <v>2.6670814710031833E-5</v>
      </c>
      <c r="CZ39" s="2">
        <v>1.6210166538141305E-5</v>
      </c>
      <c r="DA39" s="2">
        <v>4.2551534924318638E-6</v>
      </c>
      <c r="DB39" s="2">
        <v>4.4834137295658412E-7</v>
      </c>
      <c r="DC39" s="2">
        <v>1.5421610625424498E-7</v>
      </c>
      <c r="DD39" s="2">
        <v>2.549205438242897E-6</v>
      </c>
      <c r="DE39" s="2">
        <v>2.6754047062081404E-7</v>
      </c>
      <c r="DF39" s="2">
        <v>2.413294529040219E-5</v>
      </c>
      <c r="DG39" s="2">
        <v>2.6446910931467356E-5</v>
      </c>
      <c r="DH39" s="2">
        <v>3.9764856335318404E-7</v>
      </c>
      <c r="DI39" s="2">
        <v>6.0469496207398986E-7</v>
      </c>
      <c r="DJ39" s="2">
        <v>4.7091593705390098E-6</v>
      </c>
      <c r="DK39" s="2">
        <v>2.2651545302399025E-6</v>
      </c>
      <c r="DL39" s="2">
        <v>2.8992047555016921E-5</v>
      </c>
    </row>
    <row r="40" spans="2:116">
      <c r="B40" s="146">
        <v>259</v>
      </c>
      <c r="C40" s="148" t="s">
        <v>215</v>
      </c>
      <c r="D40" s="2">
        <v>0.11040459409606318</v>
      </c>
      <c r="E40" s="2">
        <v>0.19555095994779056</v>
      </c>
      <c r="F40" s="2">
        <v>0.18601568626449302</v>
      </c>
      <c r="G40" s="2">
        <v>2.2820943790498281E-4</v>
      </c>
      <c r="H40" s="2">
        <v>4.6425108670491766E-2</v>
      </c>
      <c r="I40" s="2">
        <v>4.443097996794651E-2</v>
      </c>
      <c r="J40" s="2">
        <v>3.4444743372677607E-4</v>
      </c>
      <c r="K40" s="2">
        <v>1.5797940902788707E-4</v>
      </c>
      <c r="L40" s="2">
        <v>1.1885344066565659E-4</v>
      </c>
      <c r="M40" s="2">
        <v>9.8139716899317308E-6</v>
      </c>
      <c r="N40" s="2">
        <v>8.8618030196563722E-6</v>
      </c>
      <c r="O40" s="2">
        <v>1.4737287404210144E-4</v>
      </c>
      <c r="P40" s="2">
        <v>1.5999581401454325E-5</v>
      </c>
      <c r="Q40" s="2">
        <v>3.3258163832961424E-5</v>
      </c>
      <c r="R40" s="2">
        <v>1.8386945127023007E-5</v>
      </c>
      <c r="S40" s="2">
        <v>1.7110116346620856E-4</v>
      </c>
      <c r="T40" s="2">
        <v>0</v>
      </c>
      <c r="U40" s="2">
        <v>6.0620253441707239E-6</v>
      </c>
      <c r="V40" s="2">
        <v>6.4892989381972164E-6</v>
      </c>
      <c r="W40" s="2">
        <v>2.8461743507753287E-5</v>
      </c>
      <c r="X40" s="2">
        <v>1.0120932744515702E-4</v>
      </c>
      <c r="Y40" s="2">
        <v>1.8138525313462058E-4</v>
      </c>
      <c r="Z40" s="2">
        <v>1.885757873799647E-5</v>
      </c>
      <c r="AA40" s="2">
        <v>1.1848600463996988E-5</v>
      </c>
      <c r="AB40" s="2">
        <v>5.014329759762936E-4</v>
      </c>
      <c r="AC40" s="2">
        <v>4.6325086371054071E-3</v>
      </c>
      <c r="AD40" s="2">
        <v>3.0460863849953921E-6</v>
      </c>
      <c r="AE40" s="2">
        <v>6.9433296904150067E-5</v>
      </c>
      <c r="AF40" s="2">
        <v>8.8946221373837202E-5</v>
      </c>
      <c r="AG40" s="2">
        <v>2.6189000818192112E-5</v>
      </c>
      <c r="AH40" s="2">
        <v>2.1477591763202546E-4</v>
      </c>
      <c r="AI40" s="2">
        <v>5.4618716232255909E-5</v>
      </c>
      <c r="AJ40" s="2">
        <v>2.3494514001816898E-6</v>
      </c>
      <c r="AK40" s="2">
        <v>1.2816767688744138E-3</v>
      </c>
      <c r="AL40" s="2">
        <v>2.0013217683516771E-5</v>
      </c>
      <c r="AM40" s="2">
        <v>5.1790133520380147E-5</v>
      </c>
      <c r="AN40" s="2">
        <v>1.2007107146331425E-5</v>
      </c>
      <c r="AO40" s="2">
        <v>1.5263525349454574E-3</v>
      </c>
      <c r="AP40" s="2">
        <v>2.0973542842362965E-3</v>
      </c>
      <c r="AQ40" s="2">
        <v>1.5887922653454885E-3</v>
      </c>
      <c r="AR40" s="2">
        <v>1.0065120894792794</v>
      </c>
      <c r="AS40" s="2">
        <v>1.8275219925341483E-3</v>
      </c>
      <c r="AT40" s="2">
        <v>-1.4471960431836035E-4</v>
      </c>
      <c r="AU40" s="2">
        <v>1.7150417086558623E-3</v>
      </c>
      <c r="AV40" s="2">
        <v>3.100496251462168E-7</v>
      </c>
      <c r="AW40" s="2">
        <v>1.6802902329189288E-3</v>
      </c>
      <c r="AX40" s="2">
        <v>1.6128481993349034E-4</v>
      </c>
      <c r="AY40" s="2">
        <v>3.1877062183961985E-4</v>
      </c>
      <c r="AZ40" s="2">
        <v>2.8508815665664921E-4</v>
      </c>
      <c r="BA40" s="2">
        <v>8.0707938406001734E-4</v>
      </c>
      <c r="BB40" s="2">
        <v>5.011066000862851E-4</v>
      </c>
      <c r="BC40" s="2">
        <v>1.9517994017545918E-4</v>
      </c>
      <c r="BD40" s="2">
        <v>1.422395075302206E-3</v>
      </c>
      <c r="BE40" s="2">
        <v>2.9168277917756609E-4</v>
      </c>
      <c r="BF40" s="2">
        <v>5.6882652447776019E-4</v>
      </c>
      <c r="BG40" s="2">
        <v>1.6330730995984922E-4</v>
      </c>
      <c r="BH40" s="2">
        <v>3.0521754642554315E-4</v>
      </c>
      <c r="BI40" s="2">
        <v>9.6975156303500602E-4</v>
      </c>
      <c r="BJ40" s="2">
        <v>2.502186133615559E-4</v>
      </c>
      <c r="BK40" s="2">
        <v>2.0569855517761119E-4</v>
      </c>
      <c r="BL40" s="2">
        <v>2.4047017262061724E-4</v>
      </c>
      <c r="BM40" s="2">
        <v>8.6817983711776756E-5</v>
      </c>
      <c r="BN40" s="2">
        <v>2.0927195275099235E-4</v>
      </c>
      <c r="BO40" s="2">
        <v>3.1863582609763001E-5</v>
      </c>
      <c r="BP40" s="2">
        <v>8.3115692992605337E-5</v>
      </c>
      <c r="BQ40" s="2">
        <v>3.4525298359697437E-4</v>
      </c>
      <c r="BR40" s="2">
        <v>4.6718436404248266E-6</v>
      </c>
      <c r="BS40" s="2">
        <v>1.0370674996028177E-3</v>
      </c>
      <c r="BT40" s="2">
        <v>1.8885619219380951E-3</v>
      </c>
      <c r="BU40" s="2">
        <v>6.7879041849336211E-4</v>
      </c>
      <c r="BV40" s="2">
        <v>1.5268174222961822E-3</v>
      </c>
      <c r="BW40" s="2">
        <v>2.7243834951699519E-5</v>
      </c>
      <c r="BX40" s="2">
        <v>2.0853553578688537E-5</v>
      </c>
      <c r="BY40" s="2">
        <v>6.0446135657431471E-4</v>
      </c>
      <c r="BZ40" s="2">
        <v>1.9430054277053625E-5</v>
      </c>
      <c r="CA40" s="2">
        <v>1.5414311888244613E-5</v>
      </c>
      <c r="CB40" s="2">
        <v>6.6067434159696666E-6</v>
      </c>
      <c r="CC40" s="2">
        <v>6.9183098043259992E-6</v>
      </c>
      <c r="CD40" s="2">
        <v>6.435469928854191E-6</v>
      </c>
      <c r="CE40" s="2">
        <v>4.6234516684576319E-6</v>
      </c>
      <c r="CF40" s="2">
        <v>1.701575229574158E-5</v>
      </c>
      <c r="CG40" s="2">
        <v>6.5742984846327801E-6</v>
      </c>
      <c r="CH40" s="2">
        <v>2.4909181119246115E-5</v>
      </c>
      <c r="CI40" s="2">
        <v>1.3577344256980289E-5</v>
      </c>
      <c r="CJ40" s="2">
        <v>6.6045491028746992E-6</v>
      </c>
      <c r="CK40" s="2">
        <v>7.9553415286867461E-6</v>
      </c>
      <c r="CL40" s="2">
        <v>1.0432102761740955E-5</v>
      </c>
      <c r="CM40" s="2">
        <v>1.2762526931482835E-5</v>
      </c>
      <c r="CN40" s="2">
        <v>4.4825061290633703E-6</v>
      </c>
      <c r="CO40" s="2">
        <v>1.0610434377168097E-5</v>
      </c>
      <c r="CP40" s="2">
        <v>1.8382159267672775E-5</v>
      </c>
      <c r="CQ40" s="2">
        <v>3.975543562752508E-6</v>
      </c>
      <c r="CR40" s="2">
        <v>8.7226374665536194E-6</v>
      </c>
      <c r="CS40" s="2">
        <v>1.8965252692362615E-5</v>
      </c>
      <c r="CT40" s="2">
        <v>1.5337825252685604E-5</v>
      </c>
      <c r="CU40" s="2">
        <v>1.057229511310935E-4</v>
      </c>
      <c r="CV40" s="2">
        <v>3.092336396293511E-5</v>
      </c>
      <c r="CW40" s="2">
        <v>2.0888332336232793E-5</v>
      </c>
      <c r="CX40" s="2">
        <v>1.3185733020341251E-5</v>
      </c>
      <c r="CY40" s="2">
        <v>1.3256466216737821E-5</v>
      </c>
      <c r="CZ40" s="2">
        <v>1.3667067956277473E-5</v>
      </c>
      <c r="DA40" s="2">
        <v>8.9101640678534493E-6</v>
      </c>
      <c r="DB40" s="2">
        <v>8.2925333191665572E-6</v>
      </c>
      <c r="DC40" s="2">
        <v>5.5493698888133945E-6</v>
      </c>
      <c r="DD40" s="2">
        <v>5.5422735775061509E-5</v>
      </c>
      <c r="DE40" s="2">
        <v>5.0033567477600742E-6</v>
      </c>
      <c r="DF40" s="2">
        <v>2.178885165306084E-5</v>
      </c>
      <c r="DG40" s="2">
        <v>2.351578060076641E-5</v>
      </c>
      <c r="DH40" s="2">
        <v>2.418997989404337E-5</v>
      </c>
      <c r="DI40" s="2">
        <v>8.9909994081866204E-5</v>
      </c>
      <c r="DJ40" s="2">
        <v>8.0152862454763315E-5</v>
      </c>
      <c r="DK40" s="2">
        <v>5.7081776073676584E-4</v>
      </c>
      <c r="DL40" s="2">
        <v>2.0432196348632009E-4</v>
      </c>
    </row>
    <row r="41" spans="2:116">
      <c r="B41" s="146">
        <v>261</v>
      </c>
      <c r="C41" s="147" t="s">
        <v>216</v>
      </c>
      <c r="D41" s="2">
        <v>8.6224411631530273E-4</v>
      </c>
      <c r="E41" s="2">
        <v>4.301715805296235E-2</v>
      </c>
      <c r="F41" s="2">
        <v>0.14655262405020406</v>
      </c>
      <c r="G41" s="2">
        <v>0</v>
      </c>
      <c r="H41" s="2">
        <v>7.1255852332221866E-3</v>
      </c>
      <c r="I41" s="2">
        <v>7.1255852332221866E-3</v>
      </c>
      <c r="J41" s="2">
        <v>-1.6883044353645648E-6</v>
      </c>
      <c r="K41" s="2">
        <v>-5.4939069015740878E-7</v>
      </c>
      <c r="L41" s="2">
        <v>-5.2200960346069015E-7</v>
      </c>
      <c r="M41" s="2">
        <v>-9.0461012256300191E-7</v>
      </c>
      <c r="N41" s="2">
        <v>-9.0739032271815056E-7</v>
      </c>
      <c r="O41" s="2">
        <v>-6.678414833038361E-5</v>
      </c>
      <c r="P41" s="2">
        <v>-1.1242348315886754E-5</v>
      </c>
      <c r="Q41" s="2">
        <v>-8.4579122617515663E-7</v>
      </c>
      <c r="R41" s="2">
        <v>-7.5554576204924183E-6</v>
      </c>
      <c r="S41" s="2">
        <v>-5.2805364232431944E-7</v>
      </c>
      <c r="T41" s="2">
        <v>0</v>
      </c>
      <c r="U41" s="2">
        <v>-1.0586468157951117E-6</v>
      </c>
      <c r="V41" s="2">
        <v>-3.8260345087853119E-6</v>
      </c>
      <c r="W41" s="2">
        <v>-9.8282453498583021E-6</v>
      </c>
      <c r="X41" s="2">
        <v>-2.8571169265933344E-4</v>
      </c>
      <c r="Y41" s="2">
        <v>-7.4755827526402652E-7</v>
      </c>
      <c r="Z41" s="2">
        <v>-6.3049843570816166E-7</v>
      </c>
      <c r="AA41" s="2">
        <v>-7.141738345445627E-7</v>
      </c>
      <c r="AB41" s="2">
        <v>3.2107620576092862E-7</v>
      </c>
      <c r="AC41" s="2">
        <v>-2.6257939859929862E-5</v>
      </c>
      <c r="AD41" s="2">
        <v>-2.1388211045024035E-7</v>
      </c>
      <c r="AE41" s="2">
        <v>-1.5802672098926426E-6</v>
      </c>
      <c r="AF41" s="2">
        <v>-5.8316275080145502E-7</v>
      </c>
      <c r="AG41" s="2">
        <v>-6.6711807135301522E-7</v>
      </c>
      <c r="AH41" s="2">
        <v>-2.7192768643043693E-6</v>
      </c>
      <c r="AI41" s="2">
        <v>-3.0794588626807362E-6</v>
      </c>
      <c r="AJ41" s="2">
        <v>-1.0796252461445519E-7</v>
      </c>
      <c r="AK41" s="2">
        <v>-6.5832697127199119E-7</v>
      </c>
      <c r="AL41" s="2">
        <v>-1.1473716270790172E-5</v>
      </c>
      <c r="AM41" s="2">
        <v>-5.9003128453775907E-5</v>
      </c>
      <c r="AN41" s="2">
        <v>-2.1804666640209619E-6</v>
      </c>
      <c r="AO41" s="2">
        <v>-2.8061541377492708E-6</v>
      </c>
      <c r="AP41" s="2">
        <v>-1.2206781099944532E-4</v>
      </c>
      <c r="AQ41" s="2">
        <v>-6.5833250004090968E-6</v>
      </c>
      <c r="AR41" s="2">
        <v>-2.9261577401156384E-5</v>
      </c>
      <c r="AS41" s="2">
        <v>0.98602846025223057</v>
      </c>
      <c r="AT41" s="2">
        <v>-0.11126061273845865</v>
      </c>
      <c r="AU41" s="2">
        <v>-3.6256783654178622E-2</v>
      </c>
      <c r="AV41" s="2">
        <v>-3.0630779990123941E-3</v>
      </c>
      <c r="AW41" s="2">
        <v>-3.1876848870722328E-6</v>
      </c>
      <c r="AX41" s="2">
        <v>-3.0497514756610417E-6</v>
      </c>
      <c r="AY41" s="2">
        <v>-1.116006959711947E-3</v>
      </c>
      <c r="AZ41" s="2">
        <v>-5.5513838556972203E-4</v>
      </c>
      <c r="BA41" s="2">
        <v>-3.5090559235203557E-4</v>
      </c>
      <c r="BB41" s="2">
        <v>-2.5634917036689085E-4</v>
      </c>
      <c r="BC41" s="2">
        <v>-4.7684724791029379E-5</v>
      </c>
      <c r="BD41" s="2">
        <v>-7.059157871340876E-6</v>
      </c>
      <c r="BE41" s="2">
        <v>-4.13312232713823E-5</v>
      </c>
      <c r="BF41" s="2">
        <v>-2.8691973371697298E-4</v>
      </c>
      <c r="BG41" s="2">
        <v>-9.0218324550678903E-5</v>
      </c>
      <c r="BH41" s="2">
        <v>-5.1550108973665675E-5</v>
      </c>
      <c r="BI41" s="2">
        <v>5.37036673410394E-5</v>
      </c>
      <c r="BJ41" s="2">
        <v>-9.0608814635838608E-6</v>
      </c>
      <c r="BK41" s="2">
        <v>-2.5929058695425445E-5</v>
      </c>
      <c r="BL41" s="2">
        <v>-2.880267089014461E-4</v>
      </c>
      <c r="BM41" s="2">
        <v>-2.6594464607770718E-4</v>
      </c>
      <c r="BN41" s="2">
        <v>-2.016790118226523E-4</v>
      </c>
      <c r="BO41" s="2">
        <v>-7.459482266560843E-5</v>
      </c>
      <c r="BP41" s="2">
        <v>8.6619223423302989E-5</v>
      </c>
      <c r="BQ41" s="2">
        <v>-3.3956495422577736E-5</v>
      </c>
      <c r="BR41" s="2">
        <v>-6.7557991880166717E-7</v>
      </c>
      <c r="BS41" s="2">
        <v>-1.8560680489644767E-4</v>
      </c>
      <c r="BT41" s="2">
        <v>-1.2086765542694274E-5</v>
      </c>
      <c r="BU41" s="2">
        <v>-1.4723983091219424E-4</v>
      </c>
      <c r="BV41" s="2">
        <v>-3.1651236040066539E-4</v>
      </c>
      <c r="BW41" s="2">
        <v>-1.6043824508312531E-6</v>
      </c>
      <c r="BX41" s="2">
        <v>-4.4171831136413536E-7</v>
      </c>
      <c r="BY41" s="2">
        <v>-2.2129132730776041E-6</v>
      </c>
      <c r="BZ41" s="2">
        <v>-1.4499844705368E-6</v>
      </c>
      <c r="CA41" s="2">
        <v>-1.049625481748726E-6</v>
      </c>
      <c r="CB41" s="2">
        <v>-4.6667394914493953E-7</v>
      </c>
      <c r="CC41" s="2">
        <v>-5.0848161185031761E-7</v>
      </c>
      <c r="CD41" s="2">
        <v>-3.1038390005170206E-7</v>
      </c>
      <c r="CE41" s="2">
        <v>-1.2927388760917073E-7</v>
      </c>
      <c r="CF41" s="2">
        <v>-1.1676261516444061E-6</v>
      </c>
      <c r="CG41" s="2">
        <v>-1.9128100949529401E-6</v>
      </c>
      <c r="CH41" s="2">
        <v>-6.4825405468862553E-6</v>
      </c>
      <c r="CI41" s="2">
        <v>-4.5842472991401609E-6</v>
      </c>
      <c r="CJ41" s="2">
        <v>-5.7837920248688528E-6</v>
      </c>
      <c r="CK41" s="2">
        <v>-1.4718184737575736E-6</v>
      </c>
      <c r="CL41" s="2">
        <v>-1.0451393834436439E-6</v>
      </c>
      <c r="CM41" s="2">
        <v>-4.3652761021689542E-5</v>
      </c>
      <c r="CN41" s="2">
        <v>-2.4194496268236758E-7</v>
      </c>
      <c r="CO41" s="2">
        <v>-5.3570275535577073E-7</v>
      </c>
      <c r="CP41" s="2">
        <v>-5.9811238870268369E-7</v>
      </c>
      <c r="CQ41" s="2">
        <v>-6.626766341164004E-7</v>
      </c>
      <c r="CR41" s="2">
        <v>-4.9775510443537335E-7</v>
      </c>
      <c r="CS41" s="2">
        <v>-6.0139729526152503E-7</v>
      </c>
      <c r="CT41" s="2">
        <v>-8.1196760485303844E-7</v>
      </c>
      <c r="CU41" s="2">
        <v>-4.9857445767374268E-7</v>
      </c>
      <c r="CV41" s="2">
        <v>-9.2560953192990721E-7</v>
      </c>
      <c r="CW41" s="2">
        <v>-5.7728527007988653E-7</v>
      </c>
      <c r="CX41" s="2">
        <v>-8.9117904544283734E-7</v>
      </c>
      <c r="CY41" s="2">
        <v>-8.7407828136621016E-7</v>
      </c>
      <c r="CZ41" s="2">
        <v>-5.5643162565056104E-7</v>
      </c>
      <c r="DA41" s="2">
        <v>-1.1967446353446998E-6</v>
      </c>
      <c r="DB41" s="2">
        <v>-2.4294989233820163E-6</v>
      </c>
      <c r="DC41" s="2">
        <v>-3.0967848719004817E-7</v>
      </c>
      <c r="DD41" s="2">
        <v>-2.2936174968640276E-5</v>
      </c>
      <c r="DE41" s="2">
        <v>-4.3399396889822929E-7</v>
      </c>
      <c r="DF41" s="2">
        <v>-2.4625765643847665E-6</v>
      </c>
      <c r="DG41" s="2">
        <v>-9.636229863022198E-7</v>
      </c>
      <c r="DH41" s="2">
        <v>-1.1239977682758283E-6</v>
      </c>
      <c r="DI41" s="2">
        <v>-8.3896883228820545E-7</v>
      </c>
      <c r="DJ41" s="2">
        <v>-2.8842966519061799E-6</v>
      </c>
      <c r="DK41" s="2">
        <v>-1.3737324543251709E-6</v>
      </c>
      <c r="DL41" s="2">
        <v>-3.6535815115152277E-5</v>
      </c>
    </row>
    <row r="42" spans="2:116">
      <c r="B42" s="146">
        <v>262</v>
      </c>
      <c r="C42" s="147" t="s">
        <v>217</v>
      </c>
      <c r="D42" s="2">
        <v>7.151964363288299E-2</v>
      </c>
      <c r="E42" s="2">
        <v>5.4617583091337234E-2</v>
      </c>
      <c r="F42" s="2">
        <v>0.24367840218825282</v>
      </c>
      <c r="G42" s="2">
        <v>0</v>
      </c>
      <c r="H42" s="2">
        <v>7.546002061847995E-3</v>
      </c>
      <c r="I42" s="2">
        <v>7.546002061847995E-3</v>
      </c>
      <c r="J42" s="2">
        <v>1.949592511027261E-5</v>
      </c>
      <c r="K42" s="2">
        <v>7.5472722040581777E-6</v>
      </c>
      <c r="L42" s="2">
        <v>6.9422597023593988E-6</v>
      </c>
      <c r="M42" s="2">
        <v>1.0496737979498789E-5</v>
      </c>
      <c r="N42" s="2">
        <v>9.3898268187338735E-6</v>
      </c>
      <c r="O42" s="2">
        <v>6.3492668119957674E-4</v>
      </c>
      <c r="P42" s="2">
        <v>1.1316547161948261E-4</v>
      </c>
      <c r="Q42" s="2">
        <v>1.2914264004467778E-5</v>
      </c>
      <c r="R42" s="2">
        <v>1.330533887022234E-4</v>
      </c>
      <c r="S42" s="2">
        <v>6.3377629653920229E-6</v>
      </c>
      <c r="T42" s="2">
        <v>0</v>
      </c>
      <c r="U42" s="2">
        <v>1.1156610112424003E-5</v>
      </c>
      <c r="V42" s="2">
        <v>3.9465542969019243E-5</v>
      </c>
      <c r="W42" s="2">
        <v>1.0659355959989023E-4</v>
      </c>
      <c r="X42" s="2">
        <v>2.9705697830131623E-3</v>
      </c>
      <c r="Y42" s="2">
        <v>1.1892014898568904E-5</v>
      </c>
      <c r="Z42" s="2">
        <v>9.4993024069547699E-6</v>
      </c>
      <c r="AA42" s="2">
        <v>9.0227111542000163E-6</v>
      </c>
      <c r="AB42" s="2">
        <v>6.4120553353170659E-6</v>
      </c>
      <c r="AC42" s="2">
        <v>5.1480118447095111E-5</v>
      </c>
      <c r="AD42" s="2">
        <v>3.0526374942577386E-6</v>
      </c>
      <c r="AE42" s="2">
        <v>2.6378806096234336E-5</v>
      </c>
      <c r="AF42" s="2">
        <v>9.7545674224719883E-6</v>
      </c>
      <c r="AG42" s="2">
        <v>1.0319912951653417E-5</v>
      </c>
      <c r="AH42" s="2">
        <v>4.6333312629557989E-5</v>
      </c>
      <c r="AI42" s="2">
        <v>4.4471631183492599E-5</v>
      </c>
      <c r="AJ42" s="2">
        <v>1.6043995764438033E-6</v>
      </c>
      <c r="AK42" s="2">
        <v>8.1205198039123057E-6</v>
      </c>
      <c r="AL42" s="2">
        <v>1.1092276376709387E-4</v>
      </c>
      <c r="AM42" s="2">
        <v>5.7650260113937667E-4</v>
      </c>
      <c r="AN42" s="2">
        <v>2.780113071465839E-5</v>
      </c>
      <c r="AO42" s="2">
        <v>4.1863528812641593E-5</v>
      </c>
      <c r="AP42" s="2">
        <v>1.1572218459542215E-3</v>
      </c>
      <c r="AQ42" s="2">
        <v>4.8908812100412959E-5</v>
      </c>
      <c r="AR42" s="2">
        <v>2.8862194235956487E-4</v>
      </c>
      <c r="AS42" s="2">
        <v>5.7385942125623338E-5</v>
      </c>
      <c r="AT42" s="2">
        <v>1.0148948133479916</v>
      </c>
      <c r="AU42" s="2">
        <v>5.0679807897320399E-3</v>
      </c>
      <c r="AV42" s="2">
        <v>4.5050637831974001E-2</v>
      </c>
      <c r="AW42" s="2">
        <v>3.2159717280574103E-5</v>
      </c>
      <c r="AX42" s="2">
        <v>2.5911555981755548E-5</v>
      </c>
      <c r="AY42" s="2">
        <v>1.1882570398739595E-2</v>
      </c>
      <c r="AZ42" s="2">
        <v>9.99376617206129E-3</v>
      </c>
      <c r="BA42" s="2">
        <v>4.1182887125657854E-3</v>
      </c>
      <c r="BB42" s="2">
        <v>4.0578890084819411E-3</v>
      </c>
      <c r="BC42" s="2">
        <v>1.0603250589117518E-3</v>
      </c>
      <c r="BD42" s="2">
        <v>8.757609408136446E-5</v>
      </c>
      <c r="BE42" s="2">
        <v>4.2887425306800708E-4</v>
      </c>
      <c r="BF42" s="2">
        <v>3.1378893206887117E-3</v>
      </c>
      <c r="BG42" s="2">
        <v>1.9166649799951853E-3</v>
      </c>
      <c r="BH42" s="2">
        <v>4.3073560858652391E-4</v>
      </c>
      <c r="BI42" s="2">
        <v>1.4871877017730423E-3</v>
      </c>
      <c r="BJ42" s="2">
        <v>6.9249163452134925E-4</v>
      </c>
      <c r="BK42" s="2">
        <v>2.6113475705671847E-4</v>
      </c>
      <c r="BL42" s="2">
        <v>3.0028006888473987E-3</v>
      </c>
      <c r="BM42" s="2">
        <v>3.6010098368286516E-3</v>
      </c>
      <c r="BN42" s="2">
        <v>1.74441893129041E-3</v>
      </c>
      <c r="BO42" s="2">
        <v>7.5535670512787796E-4</v>
      </c>
      <c r="BP42" s="2">
        <v>1.695627188560845E-3</v>
      </c>
      <c r="BQ42" s="2">
        <v>5.3167941066387277E-4</v>
      </c>
      <c r="BR42" s="2">
        <v>7.5078320143787438E-6</v>
      </c>
      <c r="BS42" s="2">
        <v>1.741919774370552E-3</v>
      </c>
      <c r="BT42" s="2">
        <v>1.5266111793002088E-3</v>
      </c>
      <c r="BU42" s="2">
        <v>1.6489592648150609E-3</v>
      </c>
      <c r="BV42" s="2">
        <v>2.8084223944202383E-3</v>
      </c>
      <c r="BW42" s="2">
        <v>2.2875555985091429E-5</v>
      </c>
      <c r="BX42" s="2">
        <v>1.3263777705067952E-5</v>
      </c>
      <c r="BY42" s="2">
        <v>3.3753461327962702E-5</v>
      </c>
      <c r="BZ42" s="2">
        <v>1.5697127004719423E-5</v>
      </c>
      <c r="CA42" s="2">
        <v>1.4256133884645832E-5</v>
      </c>
      <c r="CB42" s="2">
        <v>5.8137438147647952E-6</v>
      </c>
      <c r="CC42" s="2">
        <v>6.3803840520665193E-6</v>
      </c>
      <c r="CD42" s="2">
        <v>6.7966257106743023E-6</v>
      </c>
      <c r="CE42" s="2">
        <v>4.713569992900532E-6</v>
      </c>
      <c r="CF42" s="2">
        <v>3.3085574120620923E-5</v>
      </c>
      <c r="CG42" s="2">
        <v>2.0194176275610421E-5</v>
      </c>
      <c r="CH42" s="2">
        <v>6.9074017089304699E-5</v>
      </c>
      <c r="CI42" s="2">
        <v>5.1128876671147144E-5</v>
      </c>
      <c r="CJ42" s="2">
        <v>8.9676634895809957E-5</v>
      </c>
      <c r="CK42" s="2">
        <v>1.6846034924944461E-5</v>
      </c>
      <c r="CL42" s="2">
        <v>1.6798290638606434E-5</v>
      </c>
      <c r="CM42" s="2">
        <v>4.1368892099003836E-4</v>
      </c>
      <c r="CN42" s="2">
        <v>3.1221154279650292E-6</v>
      </c>
      <c r="CO42" s="2">
        <v>7.7071992193711405E-6</v>
      </c>
      <c r="CP42" s="2">
        <v>1.5413522149071728E-5</v>
      </c>
      <c r="CQ42" s="2">
        <v>7.6127752158280846E-6</v>
      </c>
      <c r="CR42" s="2">
        <v>8.3701474147228486E-6</v>
      </c>
      <c r="CS42" s="2">
        <v>8.0534031513627054E-6</v>
      </c>
      <c r="CT42" s="2">
        <v>1.497560618875545E-5</v>
      </c>
      <c r="CU42" s="2">
        <v>7.1508921484791736E-6</v>
      </c>
      <c r="CV42" s="2">
        <v>1.1204535083459888E-5</v>
      </c>
      <c r="CW42" s="2">
        <v>9.2990568272113193E-6</v>
      </c>
      <c r="CX42" s="2">
        <v>1.0103096852654589E-5</v>
      </c>
      <c r="CY42" s="2">
        <v>1.0804020022201416E-5</v>
      </c>
      <c r="CZ42" s="2">
        <v>7.1945583295233999E-6</v>
      </c>
      <c r="DA42" s="2">
        <v>1.5031184668596374E-5</v>
      </c>
      <c r="DB42" s="2">
        <v>2.6836741863914584E-5</v>
      </c>
      <c r="DC42" s="2">
        <v>4.7490965521036745E-6</v>
      </c>
      <c r="DD42" s="2">
        <v>2.425090073208571E-4</v>
      </c>
      <c r="DE42" s="2">
        <v>5.4037796808900569E-6</v>
      </c>
      <c r="DF42" s="2">
        <v>2.5667688636024449E-5</v>
      </c>
      <c r="DG42" s="2">
        <v>1.2987488808367998E-5</v>
      </c>
      <c r="DH42" s="2">
        <v>1.6103337129328412E-5</v>
      </c>
      <c r="DI42" s="2">
        <v>1.0920484921214994E-5</v>
      </c>
      <c r="DJ42" s="2">
        <v>2.56060399129701E-5</v>
      </c>
      <c r="DK42" s="2">
        <v>2.0188102490093405E-5</v>
      </c>
      <c r="DL42" s="2">
        <v>3.2018448927604594E-4</v>
      </c>
    </row>
    <row r="43" spans="2:116">
      <c r="B43" s="146">
        <v>263</v>
      </c>
      <c r="C43" s="147" t="s">
        <v>294</v>
      </c>
      <c r="D43" s="2">
        <v>8.9259854277943251E-2</v>
      </c>
      <c r="E43" s="2">
        <v>0.19582512337081995</v>
      </c>
      <c r="F43" s="2">
        <v>0.17380406941548315</v>
      </c>
      <c r="G43" s="2">
        <v>6.6959940551032552E-8</v>
      </c>
      <c r="H43" s="2">
        <v>4.3533552809795165E-2</v>
      </c>
      <c r="I43" s="2">
        <v>4.0651126446279717E-2</v>
      </c>
      <c r="J43" s="2">
        <v>4.4378663114415733E-6</v>
      </c>
      <c r="K43" s="2">
        <v>1.9719796611836259E-6</v>
      </c>
      <c r="L43" s="2">
        <v>2.4513497234638096E-6</v>
      </c>
      <c r="M43" s="2">
        <v>4.2019053341398515E-6</v>
      </c>
      <c r="N43" s="2">
        <v>2.5268727542813157E-6</v>
      </c>
      <c r="O43" s="2">
        <v>1.5935092260106096E-5</v>
      </c>
      <c r="P43" s="2">
        <v>6.9583683955923379E-5</v>
      </c>
      <c r="Q43" s="2">
        <v>1.5470602703319034E-6</v>
      </c>
      <c r="R43" s="2">
        <v>7.5736677495382232E-6</v>
      </c>
      <c r="S43" s="2">
        <v>1.272432307512955E-6</v>
      </c>
      <c r="T43" s="2">
        <v>0</v>
      </c>
      <c r="U43" s="2">
        <v>1.7697878252472925E-6</v>
      </c>
      <c r="V43" s="2">
        <v>2.1377805294045354E-6</v>
      </c>
      <c r="W43" s="2">
        <v>4.5953801164720908E-6</v>
      </c>
      <c r="X43" s="2">
        <v>8.5105449049323813E-5</v>
      </c>
      <c r="Y43" s="2">
        <v>1.77701489527886E-6</v>
      </c>
      <c r="Z43" s="2">
        <v>1.7187312921117948E-6</v>
      </c>
      <c r="AA43" s="2">
        <v>2.3541117874884946E-6</v>
      </c>
      <c r="AB43" s="2">
        <v>2.2543464010261935E-6</v>
      </c>
      <c r="AC43" s="2">
        <v>4.0219162281035714E-6</v>
      </c>
      <c r="AD43" s="2">
        <v>1.2317217219434248E-6</v>
      </c>
      <c r="AE43" s="2">
        <v>3.5251272312775072E-6</v>
      </c>
      <c r="AF43" s="2">
        <v>1.289114733065604E-6</v>
      </c>
      <c r="AG43" s="2">
        <v>2.2713959707143804E-6</v>
      </c>
      <c r="AH43" s="2">
        <v>2.611860683112229E-6</v>
      </c>
      <c r="AI43" s="2">
        <v>2.8243852335411203E-6</v>
      </c>
      <c r="AJ43" s="2">
        <v>3.9048503470813525E-7</v>
      </c>
      <c r="AK43" s="2">
        <v>2.9925252807536145E-6</v>
      </c>
      <c r="AL43" s="2">
        <v>4.2136575855551299E-6</v>
      </c>
      <c r="AM43" s="2">
        <v>6.4004285946200568E-6</v>
      </c>
      <c r="AN43" s="2">
        <v>1.0476592494874275E-5</v>
      </c>
      <c r="AO43" s="2">
        <v>7.3937976880663112E-6</v>
      </c>
      <c r="AP43" s="2">
        <v>1.7670805999260137E-5</v>
      </c>
      <c r="AQ43" s="2">
        <v>1.2583359699078629E-4</v>
      </c>
      <c r="AR43" s="2">
        <v>5.1920841476555805E-5</v>
      </c>
      <c r="AS43" s="2">
        <v>1.0265617777627917E-5</v>
      </c>
      <c r="AT43" s="2">
        <v>-1.5477304435442485E-7</v>
      </c>
      <c r="AU43" s="2">
        <v>1.0004787268742019</v>
      </c>
      <c r="AV43" s="2">
        <v>1.2688632915740954E-6</v>
      </c>
      <c r="AW43" s="2">
        <v>4.120357332233661E-6</v>
      </c>
      <c r="AX43" s="2">
        <v>1.713989501886417E-6</v>
      </c>
      <c r="AY43" s="2">
        <v>1.0260708076510745E-3</v>
      </c>
      <c r="AZ43" s="2">
        <v>4.9763019192032858E-4</v>
      </c>
      <c r="BA43" s="2">
        <v>2.651746903234724E-3</v>
      </c>
      <c r="BB43" s="2">
        <v>2.177702229061205E-3</v>
      </c>
      <c r="BC43" s="2">
        <v>3.3141798921487275E-4</v>
      </c>
      <c r="BD43" s="2">
        <v>8.0211256922762096E-6</v>
      </c>
      <c r="BE43" s="2">
        <v>3.8145851616658677E-5</v>
      </c>
      <c r="BF43" s="2">
        <v>1.1195045529813737E-3</v>
      </c>
      <c r="BG43" s="2">
        <v>8.5715745388770904E-5</v>
      </c>
      <c r="BH43" s="2">
        <v>2.606214093307995E-4</v>
      </c>
      <c r="BI43" s="2">
        <v>1.5359759974231183E-4</v>
      </c>
      <c r="BJ43" s="2">
        <v>6.2577543752099845E-5</v>
      </c>
      <c r="BK43" s="2">
        <v>1.0972658053066862E-4</v>
      </c>
      <c r="BL43" s="2">
        <v>5.1189145905043947E-4</v>
      </c>
      <c r="BM43" s="2">
        <v>3.5313379070665954E-4</v>
      </c>
      <c r="BN43" s="2">
        <v>2.2005548929188829E-3</v>
      </c>
      <c r="BO43" s="2">
        <v>2.9346014207663755E-3</v>
      </c>
      <c r="BP43" s="2">
        <v>9.5551844623541161E-4</v>
      </c>
      <c r="BQ43" s="2">
        <v>1.2391677992308644E-4</v>
      </c>
      <c r="BR43" s="2">
        <v>2.4842805465805014E-6</v>
      </c>
      <c r="BS43" s="2">
        <v>5.6352097837060432E-5</v>
      </c>
      <c r="BT43" s="2">
        <v>6.1585241261159882E-5</v>
      </c>
      <c r="BU43" s="2">
        <v>1.0431670825818934E-4</v>
      </c>
      <c r="BV43" s="2">
        <v>9.7622268888029255E-4</v>
      </c>
      <c r="BW43" s="2">
        <v>1.0366510656970135E-5</v>
      </c>
      <c r="BX43" s="2">
        <v>1.3903930594113173E-6</v>
      </c>
      <c r="BY43" s="2">
        <v>1.3997658368781279E-5</v>
      </c>
      <c r="BZ43" s="2">
        <v>5.804387696502294E-6</v>
      </c>
      <c r="CA43" s="2">
        <v>2.5478709330221987E-6</v>
      </c>
      <c r="CB43" s="2">
        <v>1.4654877848285485E-6</v>
      </c>
      <c r="CC43" s="2">
        <v>1.583473648676174E-6</v>
      </c>
      <c r="CD43" s="2">
        <v>9.101939758589445E-7</v>
      </c>
      <c r="CE43" s="2">
        <v>3.0711440959143764E-7</v>
      </c>
      <c r="CF43" s="2">
        <v>8.6047547158495769E-6</v>
      </c>
      <c r="CG43" s="2">
        <v>5.9783485280200737E-6</v>
      </c>
      <c r="CH43" s="2">
        <v>2.8504083296223933E-5</v>
      </c>
      <c r="CI43" s="2">
        <v>4.0591184165123123E-6</v>
      </c>
      <c r="CJ43" s="2">
        <v>1.6333150742842641E-5</v>
      </c>
      <c r="CK43" s="2">
        <v>2.6242159497175067E-6</v>
      </c>
      <c r="CL43" s="2">
        <v>2.5200469340794464E-6</v>
      </c>
      <c r="CM43" s="2">
        <v>4.0194916882811613E-6</v>
      </c>
      <c r="CN43" s="2">
        <v>8.6962532177676569E-7</v>
      </c>
      <c r="CO43" s="2">
        <v>1.6856995161743558E-6</v>
      </c>
      <c r="CP43" s="2">
        <v>2.6260897662081461E-6</v>
      </c>
      <c r="CQ43" s="2">
        <v>3.0969740738630762E-6</v>
      </c>
      <c r="CR43" s="2">
        <v>1.9003223861948573E-6</v>
      </c>
      <c r="CS43" s="2">
        <v>1.8007843363255509E-6</v>
      </c>
      <c r="CT43" s="2">
        <v>3.6729599373806715E-6</v>
      </c>
      <c r="CU43" s="2">
        <v>1.5210768735843939E-6</v>
      </c>
      <c r="CV43" s="2">
        <v>3.676002056506584E-6</v>
      </c>
      <c r="CW43" s="2">
        <v>2.0510013058928946E-6</v>
      </c>
      <c r="CX43" s="2">
        <v>3.5305503687274544E-6</v>
      </c>
      <c r="CY43" s="2">
        <v>3.0001824084251083E-6</v>
      </c>
      <c r="CZ43" s="2">
        <v>2.3370139972554343E-6</v>
      </c>
      <c r="DA43" s="2">
        <v>2.9769391598555313E-6</v>
      </c>
      <c r="DB43" s="2">
        <v>1.5622211332605669E-5</v>
      </c>
      <c r="DC43" s="2">
        <v>1.2514737075510498E-6</v>
      </c>
      <c r="DD43" s="2">
        <v>1.8993106978128747E-4</v>
      </c>
      <c r="DE43" s="2">
        <v>1.5605370433145768E-6</v>
      </c>
      <c r="DF43" s="2">
        <v>4.6932264398536662E-6</v>
      </c>
      <c r="DG43" s="2">
        <v>4.1112826260981197E-6</v>
      </c>
      <c r="DH43" s="2">
        <v>3.1712722837455982E-6</v>
      </c>
      <c r="DI43" s="2">
        <v>3.0858138660949031E-6</v>
      </c>
      <c r="DJ43" s="2">
        <v>5.0024502138549693E-6</v>
      </c>
      <c r="DK43" s="2">
        <v>6.5370863544410381E-6</v>
      </c>
      <c r="DL43" s="2">
        <v>8.2379515910164665E-5</v>
      </c>
    </row>
    <row r="44" spans="2:116">
      <c r="B44" s="146">
        <v>269</v>
      </c>
      <c r="C44" s="147" t="s">
        <v>219</v>
      </c>
      <c r="D44" s="2">
        <v>0.34895606008252855</v>
      </c>
      <c r="E44" s="2">
        <v>5.4722256544808397E-2</v>
      </c>
      <c r="F44" s="2">
        <v>0.13105259372906081</v>
      </c>
      <c r="G44" s="2">
        <v>0</v>
      </c>
      <c r="H44" s="2">
        <v>1.5674120031029953E-2</v>
      </c>
      <c r="I44" s="2">
        <v>1.435292983684352E-2</v>
      </c>
      <c r="J44" s="2">
        <v>2.4434717723460318E-5</v>
      </c>
      <c r="K44" s="2">
        <v>1.3619305702249377E-5</v>
      </c>
      <c r="L44" s="2">
        <v>1.2411048190175424E-5</v>
      </c>
      <c r="M44" s="2">
        <v>1.6318785643877773E-5</v>
      </c>
      <c r="N44" s="2">
        <v>1.255717472905843E-5</v>
      </c>
      <c r="O44" s="2">
        <v>1.6135797291123415E-4</v>
      </c>
      <c r="P44" s="2">
        <v>1.3847691925774545E-4</v>
      </c>
      <c r="Q44" s="2">
        <v>2.9466875578551037E-5</v>
      </c>
      <c r="R44" s="2">
        <v>3.4001642538450584E-4</v>
      </c>
      <c r="S44" s="2">
        <v>1.0773371180314834E-5</v>
      </c>
      <c r="T44" s="2">
        <v>0</v>
      </c>
      <c r="U44" s="2">
        <v>8.503967123456475E-6</v>
      </c>
      <c r="V44" s="2">
        <v>2.5171608401144944E-5</v>
      </c>
      <c r="W44" s="2">
        <v>1.1581244819985566E-4</v>
      </c>
      <c r="X44" s="2">
        <v>1.8298789425716132E-2</v>
      </c>
      <c r="Y44" s="2">
        <v>2.4730563968777283E-5</v>
      </c>
      <c r="Z44" s="2">
        <v>1.8189163001760776E-5</v>
      </c>
      <c r="AA44" s="2">
        <v>1.3657857157200974E-5</v>
      </c>
      <c r="AB44" s="2">
        <v>1.1390245022024566E-5</v>
      </c>
      <c r="AC44" s="2">
        <v>1.8482384754076552E-4</v>
      </c>
      <c r="AD44" s="2">
        <v>5.5520661957269686E-6</v>
      </c>
      <c r="AE44" s="2">
        <v>6.316614625081098E-5</v>
      </c>
      <c r="AF44" s="2">
        <v>2.1991430417310778E-5</v>
      </c>
      <c r="AG44" s="2">
        <v>1.6652062565102675E-5</v>
      </c>
      <c r="AH44" s="2">
        <v>1.1987931580253718E-4</v>
      </c>
      <c r="AI44" s="2">
        <v>1.1523897477045542E-4</v>
      </c>
      <c r="AJ44" s="2">
        <v>3.4919913376087558E-6</v>
      </c>
      <c r="AK44" s="2">
        <v>1.2935638541418431E-5</v>
      </c>
      <c r="AL44" s="2">
        <v>4.3727749222027433E-5</v>
      </c>
      <c r="AM44" s="2">
        <v>2.0680282063067915E-4</v>
      </c>
      <c r="AN44" s="2">
        <v>5.6403236516771908E-5</v>
      </c>
      <c r="AO44" s="2">
        <v>1.0915990838583604E-4</v>
      </c>
      <c r="AP44" s="2">
        <v>1.3925774392091297E-3</v>
      </c>
      <c r="AQ44" s="2">
        <v>3.2588129170625055E-4</v>
      </c>
      <c r="AR44" s="2">
        <v>1.0971452895804986E-3</v>
      </c>
      <c r="AS44" s="2">
        <v>7.321739026310538E-4</v>
      </c>
      <c r="AT44" s="2">
        <v>-7.7370493913666856E-5</v>
      </c>
      <c r="AU44" s="2">
        <v>2.6664579425064841E-4</v>
      </c>
      <c r="AV44" s="2">
        <v>1.0000038540242231</v>
      </c>
      <c r="AW44" s="2">
        <v>1.8975420547298697E-5</v>
      </c>
      <c r="AX44" s="2">
        <v>9.8540847771262576E-5</v>
      </c>
      <c r="AY44" s="2">
        <v>3.2982972600605752E-2</v>
      </c>
      <c r="AZ44" s="2">
        <v>2.5861002185915947E-2</v>
      </c>
      <c r="BA44" s="2">
        <v>8.070671356206956E-3</v>
      </c>
      <c r="BB44" s="2">
        <v>5.4061896206128376E-3</v>
      </c>
      <c r="BC44" s="2">
        <v>2.2645574015973586E-3</v>
      </c>
      <c r="BD44" s="2">
        <v>2.0245561012739737E-4</v>
      </c>
      <c r="BE44" s="2">
        <v>1.5336862539133825E-3</v>
      </c>
      <c r="BF44" s="2">
        <v>5.0378467341099208E-3</v>
      </c>
      <c r="BG44" s="2">
        <v>6.3356660156871957E-3</v>
      </c>
      <c r="BH44" s="2">
        <v>1.8895045245034145E-4</v>
      </c>
      <c r="BI44" s="2">
        <v>3.0130603578368644E-3</v>
      </c>
      <c r="BJ44" s="2">
        <v>1.376832431154329E-3</v>
      </c>
      <c r="BK44" s="2">
        <v>5.7435200782368775E-4</v>
      </c>
      <c r="BL44" s="2">
        <v>2.4726421460449259E-3</v>
      </c>
      <c r="BM44" s="2">
        <v>1.7120152943721561E-3</v>
      </c>
      <c r="BN44" s="2">
        <v>3.0171928228254602E-3</v>
      </c>
      <c r="BO44" s="2">
        <v>6.5407257300666493E-3</v>
      </c>
      <c r="BP44" s="2">
        <v>4.4993105046854517E-3</v>
      </c>
      <c r="BQ44" s="2">
        <v>8.4141642417080297E-4</v>
      </c>
      <c r="BR44" s="2">
        <v>1.0737920440986861E-5</v>
      </c>
      <c r="BS44" s="2">
        <v>8.9134209242591343E-4</v>
      </c>
      <c r="BT44" s="2">
        <v>1.5436039607178156E-3</v>
      </c>
      <c r="BU44" s="2">
        <v>4.9550873908078515E-4</v>
      </c>
      <c r="BV44" s="2">
        <v>6.3074286602210776E-4</v>
      </c>
      <c r="BW44" s="2">
        <v>3.9113967426729447E-5</v>
      </c>
      <c r="BX44" s="2">
        <v>1.966614823735527E-5</v>
      </c>
      <c r="BY44" s="2">
        <v>5.7447184845846929E-5</v>
      </c>
      <c r="BZ44" s="2">
        <v>2.6126797289176981E-5</v>
      </c>
      <c r="CA44" s="2">
        <v>2.624674835885455E-5</v>
      </c>
      <c r="CB44" s="2">
        <v>1.2118930273605288E-5</v>
      </c>
      <c r="CC44" s="2">
        <v>8.8747258742621461E-6</v>
      </c>
      <c r="CD44" s="2">
        <v>1.160512184872451E-5</v>
      </c>
      <c r="CE44" s="2">
        <v>6.8662012125455004E-6</v>
      </c>
      <c r="CF44" s="2">
        <v>4.6656879825794694E-5</v>
      </c>
      <c r="CG44" s="2">
        <v>2.5375644412967371E-5</v>
      </c>
      <c r="CH44" s="2">
        <v>8.2127397477160325E-5</v>
      </c>
      <c r="CI44" s="2">
        <v>6.4860388888431249E-5</v>
      </c>
      <c r="CJ44" s="2">
        <v>8.3110862754553748E-5</v>
      </c>
      <c r="CK44" s="2">
        <v>1.6380535088523897E-5</v>
      </c>
      <c r="CL44" s="2">
        <v>3.0291083602015984E-5</v>
      </c>
      <c r="CM44" s="2">
        <v>7.6688525594280401E-5</v>
      </c>
      <c r="CN44" s="2">
        <v>4.5975865033123693E-6</v>
      </c>
      <c r="CO44" s="2">
        <v>1.7358262636781201E-5</v>
      </c>
      <c r="CP44" s="2">
        <v>2.0306712334246451E-5</v>
      </c>
      <c r="CQ44" s="2">
        <v>1.860221712879165E-5</v>
      </c>
      <c r="CR44" s="2">
        <v>1.7497235889327577E-5</v>
      </c>
      <c r="CS44" s="2">
        <v>1.5583038887909762E-5</v>
      </c>
      <c r="CT44" s="2">
        <v>3.8178629287118928E-5</v>
      </c>
      <c r="CU44" s="2">
        <v>1.223677653343226E-5</v>
      </c>
      <c r="CV44" s="2">
        <v>2.3454613024895467E-5</v>
      </c>
      <c r="CW44" s="2">
        <v>2.0921918073817491E-5</v>
      </c>
      <c r="CX44" s="2">
        <v>1.6553111946574791E-5</v>
      </c>
      <c r="CY44" s="2">
        <v>2.5805276753557115E-5</v>
      </c>
      <c r="CZ44" s="2">
        <v>1.7075741703829917E-5</v>
      </c>
      <c r="DA44" s="2">
        <v>4.7360636567357834E-5</v>
      </c>
      <c r="DB44" s="2">
        <v>5.0416296772859718E-5</v>
      </c>
      <c r="DC44" s="2">
        <v>7.8312003551846136E-6</v>
      </c>
      <c r="DD44" s="2">
        <v>4.7671068118432025E-4</v>
      </c>
      <c r="DE44" s="2">
        <v>1.1903586055841873E-5</v>
      </c>
      <c r="DF44" s="2">
        <v>2.5295379296110383E-5</v>
      </c>
      <c r="DG44" s="2">
        <v>3.0031863844953592E-5</v>
      </c>
      <c r="DH44" s="2">
        <v>3.3734260439255773E-5</v>
      </c>
      <c r="DI44" s="2">
        <v>2.4012866346736717E-5</v>
      </c>
      <c r="DJ44" s="2">
        <v>4.5862759999141943E-5</v>
      </c>
      <c r="DK44" s="2">
        <v>3.7750807302512278E-5</v>
      </c>
      <c r="DL44" s="2">
        <v>3.078964048784862E-4</v>
      </c>
    </row>
    <row r="45" spans="2:116">
      <c r="B45" s="146">
        <v>271</v>
      </c>
      <c r="C45" s="147" t="s">
        <v>220</v>
      </c>
      <c r="D45" s="2">
        <v>7.9113759470006872E-2</v>
      </c>
      <c r="E45" s="2">
        <v>3.6397141422164325E-2</v>
      </c>
      <c r="F45" s="2">
        <v>0.19197602644384049</v>
      </c>
      <c r="G45" s="2">
        <v>3.338179306947361E-4</v>
      </c>
      <c r="H45" s="2">
        <v>6.4071438405125759E-3</v>
      </c>
      <c r="I45" s="2">
        <v>6.2495414376239032E-3</v>
      </c>
      <c r="J45" s="2">
        <v>5.4840017703967204E-6</v>
      </c>
      <c r="K45" s="2">
        <v>2.0892210250548879E-6</v>
      </c>
      <c r="L45" s="2">
        <v>4.1535626976335392E-6</v>
      </c>
      <c r="M45" s="2">
        <v>2.7386855966762181E-6</v>
      </c>
      <c r="N45" s="2">
        <v>4.8109361299927591E-6</v>
      </c>
      <c r="O45" s="2">
        <v>2.1664438757303901E-5</v>
      </c>
      <c r="P45" s="2">
        <v>1.497849139303633E-5</v>
      </c>
      <c r="Q45" s="2">
        <v>1.4753268248869156E-5</v>
      </c>
      <c r="R45" s="2">
        <v>3.2238123993441537E-5</v>
      </c>
      <c r="S45" s="2">
        <v>2.6807218868217295E-6</v>
      </c>
      <c r="T45" s="2">
        <v>0</v>
      </c>
      <c r="U45" s="2">
        <v>3.6362529507803982E-6</v>
      </c>
      <c r="V45" s="2">
        <v>5.2066728561021863E-6</v>
      </c>
      <c r="W45" s="2">
        <v>1.973231209545506E-5</v>
      </c>
      <c r="X45" s="2">
        <v>1.6503637610956485E-4</v>
      </c>
      <c r="Y45" s="2">
        <v>2.9270261758299839E-5</v>
      </c>
      <c r="Z45" s="2">
        <v>6.0466236160137066E-6</v>
      </c>
      <c r="AA45" s="2">
        <v>-2.3536622146959902E-5</v>
      </c>
      <c r="AB45" s="2">
        <v>2.1909933178366638E-5</v>
      </c>
      <c r="AC45" s="2">
        <v>5.6035154302713228E-3</v>
      </c>
      <c r="AD45" s="2">
        <v>2.2734900009160471E-6</v>
      </c>
      <c r="AE45" s="2">
        <v>1.7519119276183015E-4</v>
      </c>
      <c r="AF45" s="2">
        <v>8.2031543113436976E-6</v>
      </c>
      <c r="AG45" s="2">
        <v>6.598937286987468E-6</v>
      </c>
      <c r="AH45" s="2">
        <v>2.6832928406904574E-5</v>
      </c>
      <c r="AI45" s="2">
        <v>2.299887604638176E-4</v>
      </c>
      <c r="AJ45" s="2">
        <v>4.3575598955675993E-7</v>
      </c>
      <c r="AK45" s="2">
        <v>4.8543795170164652E-6</v>
      </c>
      <c r="AL45" s="2">
        <v>5.0784522708247813E-5</v>
      </c>
      <c r="AM45" s="2">
        <v>2.3562637523220378E-5</v>
      </c>
      <c r="AN45" s="2">
        <v>1.044462982035192E-5</v>
      </c>
      <c r="AO45" s="2">
        <v>3.8889178373019613E-4</v>
      </c>
      <c r="AP45" s="2">
        <v>1.1149786569254389E-5</v>
      </c>
      <c r="AQ45" s="2">
        <v>1.4178089201209601E-3</v>
      </c>
      <c r="AR45" s="2">
        <v>1.1210525213641771E-3</v>
      </c>
      <c r="AS45" s="2">
        <v>2.0213036043785211E-3</v>
      </c>
      <c r="AT45" s="2">
        <v>6.618532774461495E-4</v>
      </c>
      <c r="AU45" s="2">
        <v>1.5640579488549676E-4</v>
      </c>
      <c r="AV45" s="2">
        <v>1.5660471933343342E-5</v>
      </c>
      <c r="AW45" s="2">
        <v>1.01841250867921</v>
      </c>
      <c r="AX45" s="2">
        <v>4.4532373304352703E-2</v>
      </c>
      <c r="AY45" s="2">
        <v>3.3251321740975019E-4</v>
      </c>
      <c r="AZ45" s="2">
        <v>1.4885852009539138E-3</v>
      </c>
      <c r="BA45" s="2">
        <v>2.4595964883084899E-4</v>
      </c>
      <c r="BB45" s="2">
        <v>2.6363763749219428E-4</v>
      </c>
      <c r="BC45" s="2">
        <v>1.1279347807955104E-3</v>
      </c>
      <c r="BD45" s="2">
        <v>9.3849464480488126E-4</v>
      </c>
      <c r="BE45" s="2">
        <v>1.4295962885891096E-3</v>
      </c>
      <c r="BF45" s="2">
        <v>1.1775704136069523E-3</v>
      </c>
      <c r="BG45" s="2">
        <v>2.1082441051424399E-4</v>
      </c>
      <c r="BH45" s="2">
        <v>2.70905152528998E-4</v>
      </c>
      <c r="BI45" s="2">
        <v>5.7605572909662402E-3</v>
      </c>
      <c r="BJ45" s="2">
        <v>3.8147264333354919E-4</v>
      </c>
      <c r="BK45" s="2">
        <v>1.1807243819272702E-4</v>
      </c>
      <c r="BL45" s="2">
        <v>2.0813811912411676E-4</v>
      </c>
      <c r="BM45" s="2">
        <v>1.4088538787481245E-4</v>
      </c>
      <c r="BN45" s="2">
        <v>7.864342917222615E-4</v>
      </c>
      <c r="BO45" s="2">
        <v>5.7693518456956591E-5</v>
      </c>
      <c r="BP45" s="2">
        <v>1.3566043240130103E-4</v>
      </c>
      <c r="BQ45" s="2">
        <v>1.3257375904534971E-3</v>
      </c>
      <c r="BR45" s="2">
        <v>1.9811145696590579E-6</v>
      </c>
      <c r="BS45" s="2">
        <v>5.739803300190875E-5</v>
      </c>
      <c r="BT45" s="2">
        <v>8.3629945999082991E-5</v>
      </c>
      <c r="BU45" s="2">
        <v>2.92991092501948E-5</v>
      </c>
      <c r="BV45" s="2">
        <v>9.5555851019685863E-5</v>
      </c>
      <c r="BW45" s="2">
        <v>9.2830982594427668E-6</v>
      </c>
      <c r="BX45" s="2">
        <v>1.6602315015296406E-6</v>
      </c>
      <c r="BY45" s="2">
        <v>1.1455557578380781E-5</v>
      </c>
      <c r="BZ45" s="2">
        <v>6.8723400706089203E-6</v>
      </c>
      <c r="CA45" s="2">
        <v>3.2335346542592109E-6</v>
      </c>
      <c r="CB45" s="2">
        <v>1.5223239266437063E-6</v>
      </c>
      <c r="CC45" s="2">
        <v>2.0607315080294606E-6</v>
      </c>
      <c r="CD45" s="2">
        <v>1.0012951240756715E-6</v>
      </c>
      <c r="CE45" s="2">
        <v>4.4507075110412208E-7</v>
      </c>
      <c r="CF45" s="2">
        <v>3.5205263067736493E-6</v>
      </c>
      <c r="CG45" s="2">
        <v>4.4179683071201468E-6</v>
      </c>
      <c r="CH45" s="2">
        <v>1.2713456943181979E-5</v>
      </c>
      <c r="CI45" s="2">
        <v>5.8440934033368417E-6</v>
      </c>
      <c r="CJ45" s="2">
        <v>5.0902802314210043E-6</v>
      </c>
      <c r="CK45" s="2">
        <v>2.0681268049665743E-6</v>
      </c>
      <c r="CL45" s="2">
        <v>3.0137868655717146E-6</v>
      </c>
      <c r="CM45" s="2">
        <v>7.2770352063526757E-6</v>
      </c>
      <c r="CN45" s="2">
        <v>7.7486138072606369E-7</v>
      </c>
      <c r="CO45" s="2">
        <v>1.9262571048112279E-6</v>
      </c>
      <c r="CP45" s="2">
        <v>3.1331672506145346E-6</v>
      </c>
      <c r="CQ45" s="2">
        <v>2.9560796907746021E-6</v>
      </c>
      <c r="CR45" s="2">
        <v>1.8376846677565969E-6</v>
      </c>
      <c r="CS45" s="2">
        <v>1.3578676304676788E-5</v>
      </c>
      <c r="CT45" s="2">
        <v>4.3980948730932929E-6</v>
      </c>
      <c r="CU45" s="2">
        <v>2.2703716750934639E-6</v>
      </c>
      <c r="CV45" s="2">
        <v>1.3366837889606724E-5</v>
      </c>
      <c r="CW45" s="2">
        <v>1.3365884472726586E-5</v>
      </c>
      <c r="CX45" s="2">
        <v>8.0966350500983774E-6</v>
      </c>
      <c r="CY45" s="2">
        <v>4.8274918888041563E-6</v>
      </c>
      <c r="CZ45" s="2">
        <v>4.4772252795118773E-6</v>
      </c>
      <c r="DA45" s="2">
        <v>4.2859834601870019E-6</v>
      </c>
      <c r="DB45" s="2">
        <v>8.9405501415334748E-6</v>
      </c>
      <c r="DC45" s="2">
        <v>1.7091140124320684E-6</v>
      </c>
      <c r="DD45" s="2">
        <v>7.7819117970898588E-5</v>
      </c>
      <c r="DE45" s="2">
        <v>2.4152862351992811E-6</v>
      </c>
      <c r="DF45" s="2">
        <v>6.3330643518144945E-6</v>
      </c>
      <c r="DG45" s="2">
        <v>4.8865012833006004E-6</v>
      </c>
      <c r="DH45" s="2">
        <v>9.0152730776989567E-6</v>
      </c>
      <c r="DI45" s="2">
        <v>4.1872204395364374E-6</v>
      </c>
      <c r="DJ45" s="2">
        <v>7.8051400295449127E-6</v>
      </c>
      <c r="DK45" s="2">
        <v>3.6957608618646629E-5</v>
      </c>
      <c r="DL45" s="2">
        <v>1.5545567076724604E-4</v>
      </c>
    </row>
    <row r="46" spans="2:116">
      <c r="B46" s="146">
        <v>272</v>
      </c>
      <c r="C46" s="147" t="s">
        <v>221</v>
      </c>
      <c r="D46" s="2">
        <v>0.10431581902322939</v>
      </c>
      <c r="E46" s="2">
        <v>8.7895312761897326E-2</v>
      </c>
      <c r="F46" s="2">
        <v>4.8029834737161582E-2</v>
      </c>
      <c r="G46" s="2">
        <v>1.1288018112307643E-5</v>
      </c>
      <c r="H46" s="2">
        <v>1.6786236212442969E-2</v>
      </c>
      <c r="I46" s="2">
        <v>1.5143445279336891E-2</v>
      </c>
      <c r="J46" s="2">
        <v>1.8451940413977058E-5</v>
      </c>
      <c r="K46" s="2">
        <v>9.7926505072344032E-6</v>
      </c>
      <c r="L46" s="2">
        <v>1.4383996972902713E-5</v>
      </c>
      <c r="M46" s="2">
        <v>1.6228961158655143E-5</v>
      </c>
      <c r="N46" s="2">
        <v>1.3055487256229344E-5</v>
      </c>
      <c r="O46" s="2">
        <v>2.6262520372931331E-4</v>
      </c>
      <c r="P46" s="2">
        <v>9.4613673776345505E-5</v>
      </c>
      <c r="Q46" s="2">
        <v>2.5459734085091581E-4</v>
      </c>
      <c r="R46" s="2">
        <v>2.6659164158597873E-4</v>
      </c>
      <c r="S46" s="2">
        <v>1.2979596263191691E-5</v>
      </c>
      <c r="T46" s="2">
        <v>0</v>
      </c>
      <c r="U46" s="2">
        <v>9.6833670269617914E-6</v>
      </c>
      <c r="V46" s="2">
        <v>1.3605790802050963E-5</v>
      </c>
      <c r="W46" s="2">
        <v>2.0479871544636661E-4</v>
      </c>
      <c r="X46" s="2">
        <v>1.7218147675779414E-3</v>
      </c>
      <c r="Y46" s="2">
        <v>1.2515842115581596E-5</v>
      </c>
      <c r="Z46" s="2">
        <v>4.6443891489302148E-5</v>
      </c>
      <c r="AA46" s="2">
        <v>2.3900077712027255E-4</v>
      </c>
      <c r="AB46" s="2">
        <v>1.072713139637885E-5</v>
      </c>
      <c r="AC46" s="2">
        <v>7.4929301444303384E-5</v>
      </c>
      <c r="AD46" s="2">
        <v>5.217907096729812E-6</v>
      </c>
      <c r="AE46" s="2">
        <v>1.9220269645803257E-5</v>
      </c>
      <c r="AF46" s="2">
        <v>8.1959772166051486E-6</v>
      </c>
      <c r="AG46" s="2">
        <v>1.3969971989052824E-5</v>
      </c>
      <c r="AH46" s="2">
        <v>2.0106254977448584E-4</v>
      </c>
      <c r="AI46" s="2">
        <v>1.865982450200694E-4</v>
      </c>
      <c r="AJ46" s="2">
        <v>3.0840561050033108E-6</v>
      </c>
      <c r="AK46" s="2">
        <v>1.1897237738453042E-5</v>
      </c>
      <c r="AL46" s="2">
        <v>1.9700242650877938E-4</v>
      </c>
      <c r="AM46" s="2">
        <v>1.9989267560509367E-4</v>
      </c>
      <c r="AN46" s="2">
        <v>9.6699329450081965E-5</v>
      </c>
      <c r="AO46" s="2">
        <v>1.1548621360132421E-4</v>
      </c>
      <c r="AP46" s="2">
        <v>6.1589863098554604E-5</v>
      </c>
      <c r="AQ46" s="2">
        <v>1.1479124494595616E-4</v>
      </c>
      <c r="AR46" s="2">
        <v>3.3613585145333567E-4</v>
      </c>
      <c r="AS46" s="2">
        <v>4.3896779831906042E-5</v>
      </c>
      <c r="AT46" s="2">
        <v>9.4210940398042234E-6</v>
      </c>
      <c r="AU46" s="2">
        <v>4.4865406648562633E-5</v>
      </c>
      <c r="AV46" s="2">
        <v>5.2864084030705807E-6</v>
      </c>
      <c r="AW46" s="2">
        <v>1.3746040498292453E-4</v>
      </c>
      <c r="AX46" s="2">
        <v>1.0067346107564099</v>
      </c>
      <c r="AY46" s="2">
        <v>8.0620423654322055E-3</v>
      </c>
      <c r="AZ46" s="2">
        <v>3.5878812053463422E-3</v>
      </c>
      <c r="BA46" s="2">
        <v>4.3452271244315919E-3</v>
      </c>
      <c r="BB46" s="2">
        <v>2.1228591140689899E-3</v>
      </c>
      <c r="BC46" s="2">
        <v>2.0706195809136983E-3</v>
      </c>
      <c r="BD46" s="2">
        <v>1.7071821039230895E-3</v>
      </c>
      <c r="BE46" s="2">
        <v>4.727656989657692E-3</v>
      </c>
      <c r="BF46" s="2">
        <v>7.3363830241612998E-3</v>
      </c>
      <c r="BG46" s="2">
        <v>3.097888757799031E-3</v>
      </c>
      <c r="BH46" s="2">
        <v>2.8218398927751962E-3</v>
      </c>
      <c r="BI46" s="2">
        <v>3.8829208528055161E-3</v>
      </c>
      <c r="BJ46" s="2">
        <v>5.1301945907993082E-3</v>
      </c>
      <c r="BK46" s="2">
        <v>1.6826301337062876E-3</v>
      </c>
      <c r="BL46" s="2">
        <v>1.6127130292758946E-3</v>
      </c>
      <c r="BM46" s="2">
        <v>1.4486819779074155E-3</v>
      </c>
      <c r="BN46" s="2">
        <v>4.2845368755674877E-3</v>
      </c>
      <c r="BO46" s="2">
        <v>1.1382100587706942E-3</v>
      </c>
      <c r="BP46" s="2">
        <v>2.4213105114413674E-3</v>
      </c>
      <c r="BQ46" s="2">
        <v>1.6377328060955491E-3</v>
      </c>
      <c r="BR46" s="2">
        <v>1.0192775643513737E-5</v>
      </c>
      <c r="BS46" s="2">
        <v>9.0777008806024791E-4</v>
      </c>
      <c r="BT46" s="2">
        <v>1.2459708862153612E-3</v>
      </c>
      <c r="BU46" s="2">
        <v>5.1603762265249836E-4</v>
      </c>
      <c r="BV46" s="2">
        <v>1.9796571493149325E-3</v>
      </c>
      <c r="BW46" s="2">
        <v>1.195205873547356E-4</v>
      </c>
      <c r="BX46" s="2">
        <v>1.1857278612907278E-5</v>
      </c>
      <c r="BY46" s="2">
        <v>7.3576475371435536E-5</v>
      </c>
      <c r="BZ46" s="2">
        <v>2.4703959225858764E-5</v>
      </c>
      <c r="CA46" s="2">
        <v>1.4426398597211516E-5</v>
      </c>
      <c r="CB46" s="2">
        <v>8.5017004788030953E-6</v>
      </c>
      <c r="CC46" s="2">
        <v>7.9560378245607592E-6</v>
      </c>
      <c r="CD46" s="2">
        <v>6.8128297567119102E-6</v>
      </c>
      <c r="CE46" s="2">
        <v>3.6684388665785994E-6</v>
      </c>
      <c r="CF46" s="2">
        <v>3.0905545447717534E-5</v>
      </c>
      <c r="CG46" s="2">
        <v>2.0280382647077844E-5</v>
      </c>
      <c r="CH46" s="2">
        <v>9.0346462022809922E-5</v>
      </c>
      <c r="CI46" s="2">
        <v>5.1389669362246415E-5</v>
      </c>
      <c r="CJ46" s="2">
        <v>4.6701660966801134E-5</v>
      </c>
      <c r="CK46" s="2">
        <v>1.1411170567537187E-5</v>
      </c>
      <c r="CL46" s="2">
        <v>1.5465983317629021E-5</v>
      </c>
      <c r="CM46" s="2">
        <v>3.05802120736345E-5</v>
      </c>
      <c r="CN46" s="2">
        <v>4.7420269806882385E-6</v>
      </c>
      <c r="CO46" s="2">
        <v>9.8391282789620565E-6</v>
      </c>
      <c r="CP46" s="2">
        <v>1.8629067730540358E-5</v>
      </c>
      <c r="CQ46" s="2">
        <v>1.3672633090616376E-5</v>
      </c>
      <c r="CR46" s="2">
        <v>1.1113098318906756E-5</v>
      </c>
      <c r="CS46" s="2">
        <v>5.3769971517394324E-5</v>
      </c>
      <c r="CT46" s="2">
        <v>3.517566657492327E-5</v>
      </c>
      <c r="CU46" s="2">
        <v>8.8549534543895664E-6</v>
      </c>
      <c r="CV46" s="2">
        <v>3.7099117042842362E-5</v>
      </c>
      <c r="CW46" s="2">
        <v>2.0022431041282371E-4</v>
      </c>
      <c r="CX46" s="2">
        <v>1.6258629282559932E-5</v>
      </c>
      <c r="CY46" s="2">
        <v>3.0626515327290851E-5</v>
      </c>
      <c r="CZ46" s="2">
        <v>5.0771234653089886E-5</v>
      </c>
      <c r="DA46" s="2">
        <v>3.9685748184201439E-5</v>
      </c>
      <c r="DB46" s="2">
        <v>5.0383412787568831E-5</v>
      </c>
      <c r="DC46" s="2">
        <v>1.1826109967270324E-5</v>
      </c>
      <c r="DD46" s="2">
        <v>5.6680355164853312E-4</v>
      </c>
      <c r="DE46" s="2">
        <v>1.2777975265045073E-5</v>
      </c>
      <c r="DF46" s="2">
        <v>8.6009943925788589E-5</v>
      </c>
      <c r="DG46" s="2">
        <v>5.4315772728074233E-5</v>
      </c>
      <c r="DH46" s="2">
        <v>8.8240264931874164E-5</v>
      </c>
      <c r="DI46" s="2">
        <v>1.6456283383549529E-5</v>
      </c>
      <c r="DJ46" s="2">
        <v>5.7320530086522278E-5</v>
      </c>
      <c r="DK46" s="2">
        <v>1.551725912647842E-4</v>
      </c>
      <c r="DL46" s="2">
        <v>2.7259557824414537E-4</v>
      </c>
    </row>
    <row r="47" spans="2:116">
      <c r="B47" s="146">
        <v>281</v>
      </c>
      <c r="C47" s="147" t="s">
        <v>295</v>
      </c>
      <c r="D47" s="2">
        <v>0.2509662771493818</v>
      </c>
      <c r="E47" s="2">
        <v>0.19822929657180946</v>
      </c>
      <c r="F47" s="2">
        <v>5.7966450813726186E-2</v>
      </c>
      <c r="G47" s="2">
        <v>5.4581448428375329E-5</v>
      </c>
      <c r="H47" s="2">
        <v>6.046518730145916E-2</v>
      </c>
      <c r="I47" s="2">
        <v>5.5056843985320222E-2</v>
      </c>
      <c r="J47" s="2">
        <v>2.5696826260157783E-5</v>
      </c>
      <c r="K47" s="2">
        <v>1.4093254011152798E-5</v>
      </c>
      <c r="L47" s="2">
        <v>9.8786312690906871E-6</v>
      </c>
      <c r="M47" s="2">
        <v>2.2089510848474739E-5</v>
      </c>
      <c r="N47" s="2">
        <v>1.3148967510410284E-5</v>
      </c>
      <c r="O47" s="2">
        <v>2.4248975171294542E-4</v>
      </c>
      <c r="P47" s="2">
        <v>4.2668752967084895E-5</v>
      </c>
      <c r="Q47" s="2">
        <v>7.4943722262585996E-6</v>
      </c>
      <c r="R47" s="2">
        <v>1.0156322487082806E-5</v>
      </c>
      <c r="S47" s="2">
        <v>6.1032668552393396E-6</v>
      </c>
      <c r="T47" s="2">
        <v>0</v>
      </c>
      <c r="U47" s="2">
        <v>1.8097850405796844E-5</v>
      </c>
      <c r="V47" s="2">
        <v>1.8414122920214778E-5</v>
      </c>
      <c r="W47" s="2">
        <v>3.716624470648619E-5</v>
      </c>
      <c r="X47" s="2">
        <v>4.4647958198375492E-4</v>
      </c>
      <c r="Y47" s="2">
        <v>3.1178251740420338E-5</v>
      </c>
      <c r="Z47" s="2">
        <v>2.9796888304254533E-5</v>
      </c>
      <c r="AA47" s="2">
        <v>2.3533397789922976E-5</v>
      </c>
      <c r="AB47" s="2">
        <v>2.010644203892692E-5</v>
      </c>
      <c r="AC47" s="2">
        <v>1.4369839525383022E-5</v>
      </c>
      <c r="AD47" s="2">
        <v>1.1387583103558461E-5</v>
      </c>
      <c r="AE47" s="2">
        <v>3.6429212359959322E-5</v>
      </c>
      <c r="AF47" s="2">
        <v>2.3968183133736455E-5</v>
      </c>
      <c r="AG47" s="2">
        <v>5.3997085068377606E-5</v>
      </c>
      <c r="AH47" s="2">
        <v>5.2434813178408697E-6</v>
      </c>
      <c r="AI47" s="2">
        <v>1.2821207117213286E-5</v>
      </c>
      <c r="AJ47" s="2">
        <v>1.940191137702973E-6</v>
      </c>
      <c r="AK47" s="2">
        <v>2.4933639737511941E-5</v>
      </c>
      <c r="AL47" s="2">
        <v>2.849841867482477E-5</v>
      </c>
      <c r="AM47" s="2">
        <v>1.8727988028340833E-5</v>
      </c>
      <c r="AN47" s="2">
        <v>1.7301103645728223E-5</v>
      </c>
      <c r="AO47" s="2">
        <v>3.39459443019877E-5</v>
      </c>
      <c r="AP47" s="2">
        <v>9.3830264622956863E-5</v>
      </c>
      <c r="AQ47" s="2">
        <v>2.954754293966305E-5</v>
      </c>
      <c r="AR47" s="2">
        <v>3.5902856387711616E-5</v>
      </c>
      <c r="AS47" s="2">
        <v>1.2188035656788888E-4</v>
      </c>
      <c r="AT47" s="2">
        <v>1.9196648814000393E-6</v>
      </c>
      <c r="AU47" s="2">
        <v>7.5395731101083691E-5</v>
      </c>
      <c r="AV47" s="2">
        <v>1.2474585871034622E-5</v>
      </c>
      <c r="AW47" s="2">
        <v>2.4908496289925879E-5</v>
      </c>
      <c r="AX47" s="2">
        <v>1.5585516038434461E-5</v>
      </c>
      <c r="AY47" s="2">
        <v>1.0038301269949563</v>
      </c>
      <c r="AZ47" s="2">
        <v>2.6797407931919713E-4</v>
      </c>
      <c r="BA47" s="2">
        <v>1.1921183418518848E-4</v>
      </c>
      <c r="BB47" s="2">
        <v>5.1312186523693286E-5</v>
      </c>
      <c r="BC47" s="2">
        <v>1.7006570841207074E-5</v>
      </c>
      <c r="BD47" s="2">
        <v>1.3513266195579339E-5</v>
      </c>
      <c r="BE47" s="2">
        <v>4.0430385388768191E-5</v>
      </c>
      <c r="BF47" s="2">
        <v>1.6638843624624008E-5</v>
      </c>
      <c r="BG47" s="2">
        <v>1.3631187989158789E-5</v>
      </c>
      <c r="BH47" s="2">
        <v>1.2473402489023444E-5</v>
      </c>
      <c r="BI47" s="2">
        <v>9.057911595332125E-6</v>
      </c>
      <c r="BJ47" s="2">
        <v>4.2127281806473378E-5</v>
      </c>
      <c r="BK47" s="2">
        <v>1.2231599380136478E-5</v>
      </c>
      <c r="BL47" s="2">
        <v>5.2018903868907066E-6</v>
      </c>
      <c r="BM47" s="2">
        <v>4.8153289006709294E-6</v>
      </c>
      <c r="BN47" s="2">
        <v>8.8802666233618077E-6</v>
      </c>
      <c r="BO47" s="2">
        <v>3.2876942554070155E-5</v>
      </c>
      <c r="BP47" s="2">
        <v>5.7384798207309076E-4</v>
      </c>
      <c r="BQ47" s="2">
        <v>1.6787388923639132E-3</v>
      </c>
      <c r="BR47" s="2">
        <v>9.3997790753508959E-6</v>
      </c>
      <c r="BS47" s="2">
        <v>1.907616834064468E-2</v>
      </c>
      <c r="BT47" s="2">
        <v>2.4830542920265455E-2</v>
      </c>
      <c r="BU47" s="2">
        <v>7.6354981378339085E-3</v>
      </c>
      <c r="BV47" s="2">
        <v>1.5488950584135472E-2</v>
      </c>
      <c r="BW47" s="2">
        <v>1.0619038758091246E-4</v>
      </c>
      <c r="BX47" s="2">
        <v>1.3375546162807523E-4</v>
      </c>
      <c r="BY47" s="2">
        <v>1.8122107900701926E-4</v>
      </c>
      <c r="BZ47" s="2">
        <v>2.8948931930271615E-5</v>
      </c>
      <c r="CA47" s="2">
        <v>2.5051889192091507E-5</v>
      </c>
      <c r="CB47" s="2">
        <v>1.9244964439382594E-5</v>
      </c>
      <c r="CC47" s="2">
        <v>2.8828113320692622E-5</v>
      </c>
      <c r="CD47" s="2">
        <v>8.7700981130451315E-5</v>
      </c>
      <c r="CE47" s="2">
        <v>5.5602937507905238E-5</v>
      </c>
      <c r="CF47" s="2">
        <v>9.7958166677378333E-5</v>
      </c>
      <c r="CG47" s="2">
        <v>1.1132194374574639E-5</v>
      </c>
      <c r="CH47" s="2">
        <v>7.8577609801158886E-5</v>
      </c>
      <c r="CI47" s="2">
        <v>5.403288868975996E-4</v>
      </c>
      <c r="CJ47" s="2">
        <v>2.0978238849525666E-5</v>
      </c>
      <c r="CK47" s="2">
        <v>2.8337359330205459E-5</v>
      </c>
      <c r="CL47" s="2">
        <v>7.0527196500708755E-5</v>
      </c>
      <c r="CM47" s="2">
        <v>5.5480665415548221E-5</v>
      </c>
      <c r="CN47" s="2">
        <v>1.1007906409559725E-5</v>
      </c>
      <c r="CO47" s="2">
        <v>2.9018003434262849E-5</v>
      </c>
      <c r="CP47" s="2">
        <v>1.6585951967699691E-4</v>
      </c>
      <c r="CQ47" s="2">
        <v>9.6603215397154811E-6</v>
      </c>
      <c r="CR47" s="2">
        <v>5.2108183081866484E-5</v>
      </c>
      <c r="CS47" s="2">
        <v>2.227876248832662E-5</v>
      </c>
      <c r="CT47" s="2">
        <v>5.1679567494005345E-5</v>
      </c>
      <c r="CU47" s="2">
        <v>3.925185469694744E-5</v>
      </c>
      <c r="CV47" s="2">
        <v>2.9676915006185368E-5</v>
      </c>
      <c r="CW47" s="2">
        <v>1.5288257701170838E-5</v>
      </c>
      <c r="CX47" s="2">
        <v>1.5601526944939155E-5</v>
      </c>
      <c r="CY47" s="2">
        <v>2.9153277679184713E-5</v>
      </c>
      <c r="CZ47" s="2">
        <v>1.9450943607417421E-5</v>
      </c>
      <c r="DA47" s="2">
        <v>1.6208437156966145E-5</v>
      </c>
      <c r="DB47" s="2">
        <v>4.2803404681714418E-5</v>
      </c>
      <c r="DC47" s="2">
        <v>2.6947599041485055E-5</v>
      </c>
      <c r="DD47" s="2">
        <v>6.2714019556355067E-5</v>
      </c>
      <c r="DE47" s="2">
        <v>1.2909660179350834E-5</v>
      </c>
      <c r="DF47" s="2">
        <v>2.601523086301591E-5</v>
      </c>
      <c r="DG47" s="2">
        <v>1.7436438093576719E-5</v>
      </c>
      <c r="DH47" s="2">
        <v>2.520017694778028E-5</v>
      </c>
      <c r="DI47" s="2">
        <v>3.1308385269544849E-5</v>
      </c>
      <c r="DJ47" s="2">
        <v>2.6604027346048804E-5</v>
      </c>
      <c r="DK47" s="2">
        <v>3.5587745183258859E-5</v>
      </c>
      <c r="DL47" s="2">
        <v>1.4961824845718919E-4</v>
      </c>
    </row>
    <row r="48" spans="2:116">
      <c r="B48" s="146">
        <v>289</v>
      </c>
      <c r="C48" s="147" t="s">
        <v>223</v>
      </c>
      <c r="D48" s="2">
        <v>0.20633101348163241</v>
      </c>
      <c r="E48" s="2">
        <v>0.27839799924433928</v>
      </c>
      <c r="F48" s="2">
        <v>7.9925838239950656E-2</v>
      </c>
      <c r="G48" s="2">
        <v>6.1655112669238305E-4</v>
      </c>
      <c r="H48" s="2">
        <v>8.9444786126246817E-2</v>
      </c>
      <c r="I48" s="2">
        <v>7.7053944701995475E-2</v>
      </c>
      <c r="J48" s="2">
        <v>4.8134835532485595E-4</v>
      </c>
      <c r="K48" s="2">
        <v>3.1906320408710287E-4</v>
      </c>
      <c r="L48" s="2">
        <v>1.4977820986535292E-4</v>
      </c>
      <c r="M48" s="2">
        <v>1.9636675966894251E-4</v>
      </c>
      <c r="N48" s="2">
        <v>1.2869182016936388E-4</v>
      </c>
      <c r="O48" s="2">
        <v>4.9916592393251871E-3</v>
      </c>
      <c r="P48" s="2">
        <v>3.9946994829849498E-3</v>
      </c>
      <c r="Q48" s="2">
        <v>9.7841354955417975E-4</v>
      </c>
      <c r="R48" s="2">
        <v>1.3048368070768932E-2</v>
      </c>
      <c r="S48" s="2">
        <v>2.6791174656701374E-4</v>
      </c>
      <c r="T48" s="2">
        <v>0</v>
      </c>
      <c r="U48" s="2">
        <v>8.5463534787275612E-5</v>
      </c>
      <c r="V48" s="2">
        <v>6.773257744763781E-4</v>
      </c>
      <c r="W48" s="2">
        <v>3.1913201760351484E-3</v>
      </c>
      <c r="X48" s="2">
        <v>1.4998193244606656E-2</v>
      </c>
      <c r="Y48" s="2">
        <v>6.7576780595069396E-4</v>
      </c>
      <c r="Z48" s="2">
        <v>4.2210920283842677E-4</v>
      </c>
      <c r="AA48" s="2">
        <v>2.1927170707684344E-4</v>
      </c>
      <c r="AB48" s="2">
        <v>9.173286571947512E-5</v>
      </c>
      <c r="AC48" s="2">
        <v>4.4120324736851464E-3</v>
      </c>
      <c r="AD48" s="2">
        <v>8.164507341071053E-5</v>
      </c>
      <c r="AE48" s="2">
        <v>2.0522944605561571E-3</v>
      </c>
      <c r="AF48" s="2">
        <v>6.5978086295170229E-4</v>
      </c>
      <c r="AG48" s="2">
        <v>2.8315472319887446E-4</v>
      </c>
      <c r="AH48" s="2">
        <v>4.4148972111672661E-3</v>
      </c>
      <c r="AI48" s="2">
        <v>4.1832960201877954E-3</v>
      </c>
      <c r="AJ48" s="2">
        <v>9.7100232659751628E-5</v>
      </c>
      <c r="AK48" s="2">
        <v>1.5201066107862877E-4</v>
      </c>
      <c r="AL48" s="2">
        <v>4.4405628418407966E-4</v>
      </c>
      <c r="AM48" s="2">
        <v>7.6487498473939326E-3</v>
      </c>
      <c r="AN48" s="2">
        <v>1.8396419758892389E-3</v>
      </c>
      <c r="AO48" s="2">
        <v>2.7375870861273805E-3</v>
      </c>
      <c r="AP48" s="2">
        <v>2.4216211536377354E-3</v>
      </c>
      <c r="AQ48" s="2">
        <v>2.4649699083772788E-3</v>
      </c>
      <c r="AR48" s="2">
        <v>2.1905166302899331E-3</v>
      </c>
      <c r="AS48" s="2">
        <v>6.8690828090184819E-4</v>
      </c>
      <c r="AT48" s="2">
        <v>-1.0836920355839738E-5</v>
      </c>
      <c r="AU48" s="2">
        <v>2.1980371193922837E-3</v>
      </c>
      <c r="AV48" s="2">
        <v>7.4472971717325204E-5</v>
      </c>
      <c r="AW48" s="2">
        <v>4.1845373906577716E-4</v>
      </c>
      <c r="AX48" s="2">
        <v>4.1635976484409571E-4</v>
      </c>
      <c r="AY48" s="2">
        <v>1.0204183212975081E-2</v>
      </c>
      <c r="AZ48" s="2">
        <v>1.009800023356791</v>
      </c>
      <c r="BA48" s="2">
        <v>7.5754934554156956E-3</v>
      </c>
      <c r="BB48" s="2">
        <v>6.6737781430026054E-3</v>
      </c>
      <c r="BC48" s="2">
        <v>8.4087450928760233E-3</v>
      </c>
      <c r="BD48" s="2">
        <v>3.1500049746339986E-3</v>
      </c>
      <c r="BE48" s="2">
        <v>5.145042375213401E-3</v>
      </c>
      <c r="BF48" s="2">
        <v>7.5683115895821152E-3</v>
      </c>
      <c r="BG48" s="2">
        <v>4.1218303581322495E-3</v>
      </c>
      <c r="BH48" s="2">
        <v>5.4147297887033692E-3</v>
      </c>
      <c r="BI48" s="2">
        <v>4.8528323164444527E-3</v>
      </c>
      <c r="BJ48" s="2">
        <v>6.4906468780822632E-3</v>
      </c>
      <c r="BK48" s="2">
        <v>8.5397586053987205E-3</v>
      </c>
      <c r="BL48" s="2">
        <v>1.4431437961068799E-3</v>
      </c>
      <c r="BM48" s="2">
        <v>1.6450614064222658E-3</v>
      </c>
      <c r="BN48" s="2">
        <v>2.6850914922849868E-3</v>
      </c>
      <c r="BO48" s="2">
        <v>3.6162137348637749E-3</v>
      </c>
      <c r="BP48" s="2">
        <v>1.2142779945419908E-3</v>
      </c>
      <c r="BQ48" s="2">
        <v>4.8543047802651141E-3</v>
      </c>
      <c r="BR48" s="2">
        <v>1.4024496648961431E-4</v>
      </c>
      <c r="BS48" s="2">
        <v>4.3649231690465213E-3</v>
      </c>
      <c r="BT48" s="2">
        <v>1.5907081828696795E-2</v>
      </c>
      <c r="BU48" s="2">
        <v>1.8215122982591003E-3</v>
      </c>
      <c r="BV48" s="2">
        <v>1.5927160034138179E-3</v>
      </c>
      <c r="BW48" s="2">
        <v>2.9396850459693859E-4</v>
      </c>
      <c r="BX48" s="2">
        <v>3.9942229769155779E-4</v>
      </c>
      <c r="BY48" s="2">
        <v>4.2179683126592469E-4</v>
      </c>
      <c r="BZ48" s="2">
        <v>1.5324852688504534E-4</v>
      </c>
      <c r="CA48" s="2">
        <v>6.384184028175511E-4</v>
      </c>
      <c r="CB48" s="2">
        <v>7.36769865457382E-5</v>
      </c>
      <c r="CC48" s="2">
        <v>6.2213320042958439E-5</v>
      </c>
      <c r="CD48" s="2">
        <v>1.1991562949518054E-4</v>
      </c>
      <c r="CE48" s="2">
        <v>1.2801062271258236E-4</v>
      </c>
      <c r="CF48" s="2">
        <v>2.256331533610526E-4</v>
      </c>
      <c r="CG48" s="2">
        <v>3.6606554454118439E-4</v>
      </c>
      <c r="CH48" s="2">
        <v>4.5221730524859678E-4</v>
      </c>
      <c r="CI48" s="2">
        <v>1.363532719900483E-3</v>
      </c>
      <c r="CJ48" s="2">
        <v>4.3353760648329393E-4</v>
      </c>
      <c r="CK48" s="2">
        <v>3.0957286381366072E-4</v>
      </c>
      <c r="CL48" s="2">
        <v>6.5477238257152879E-4</v>
      </c>
      <c r="CM48" s="2">
        <v>2.4181205345558828E-3</v>
      </c>
      <c r="CN48" s="2">
        <v>4.3736651566900534E-5</v>
      </c>
      <c r="CO48" s="2">
        <v>2.1714316938509784E-4</v>
      </c>
      <c r="CP48" s="2">
        <v>1.7166759016320595E-4</v>
      </c>
      <c r="CQ48" s="2">
        <v>1.0662009239957709E-4</v>
      </c>
      <c r="CR48" s="2">
        <v>1.5507079579064217E-4</v>
      </c>
      <c r="CS48" s="2">
        <v>1.8257342136956947E-4</v>
      </c>
      <c r="CT48" s="2">
        <v>6.1786078939852227E-4</v>
      </c>
      <c r="CU48" s="2">
        <v>9.1014081944904007E-5</v>
      </c>
      <c r="CV48" s="2">
        <v>1.5529178152906727E-4</v>
      </c>
      <c r="CW48" s="2">
        <v>3.3260145170866832E-4</v>
      </c>
      <c r="CX48" s="2">
        <v>1.2031540087195758E-4</v>
      </c>
      <c r="CY48" s="2">
        <v>2.1237817404984172E-4</v>
      </c>
      <c r="CZ48" s="2">
        <v>1.8883785808064451E-4</v>
      </c>
      <c r="DA48" s="2">
        <v>5.7472627294871865E-4</v>
      </c>
      <c r="DB48" s="2">
        <v>3.2450490270584717E-4</v>
      </c>
      <c r="DC48" s="2">
        <v>6.260616666866806E-5</v>
      </c>
      <c r="DD48" s="2">
        <v>1.2203795955695227E-3</v>
      </c>
      <c r="DE48" s="2">
        <v>1.0210752284706456E-4</v>
      </c>
      <c r="DF48" s="2">
        <v>4.2904567068823246E-4</v>
      </c>
      <c r="DG48" s="2">
        <v>7.6987990773868284E-4</v>
      </c>
      <c r="DH48" s="2">
        <v>8.9795110246643E-4</v>
      </c>
      <c r="DI48" s="2">
        <v>1.3449622069541285E-4</v>
      </c>
      <c r="DJ48" s="2">
        <v>1.1742716789425013E-3</v>
      </c>
      <c r="DK48" s="2">
        <v>3.9490077355892102E-4</v>
      </c>
      <c r="DL48" s="2">
        <v>1.4248204758569678E-3</v>
      </c>
    </row>
    <row r="49" spans="2:116">
      <c r="B49" s="146">
        <v>291</v>
      </c>
      <c r="C49" s="147" t="s">
        <v>224</v>
      </c>
      <c r="D49" s="2">
        <v>0.19447037720968696</v>
      </c>
      <c r="E49" s="2">
        <v>0.17342728418312237</v>
      </c>
      <c r="F49" s="2">
        <v>0.11039615697870522</v>
      </c>
      <c r="G49" s="2">
        <v>2.5889257840221236E-5</v>
      </c>
      <c r="H49" s="2">
        <v>3.4985934155697368E-2</v>
      </c>
      <c r="I49" s="2">
        <v>3.301018065084467E-2</v>
      </c>
      <c r="J49" s="2">
        <v>1.279580663853696E-4</v>
      </c>
      <c r="K49" s="2">
        <v>6.0949128139540837E-5</v>
      </c>
      <c r="L49" s="2">
        <v>6.9482885676072138E-5</v>
      </c>
      <c r="M49" s="2">
        <v>1.3391817503784103E-4</v>
      </c>
      <c r="N49" s="2">
        <v>4.1958200155273507E-5</v>
      </c>
      <c r="O49" s="2">
        <v>4.2491396573973516E-4</v>
      </c>
      <c r="P49" s="2">
        <v>7.5126878559046814E-4</v>
      </c>
      <c r="Q49" s="2">
        <v>3.3901269367653677E-5</v>
      </c>
      <c r="R49" s="2">
        <v>4.1135641029898493E-5</v>
      </c>
      <c r="S49" s="2">
        <v>2.1006183874471982E-5</v>
      </c>
      <c r="T49" s="2">
        <v>0</v>
      </c>
      <c r="U49" s="2">
        <v>5.4062895828491769E-5</v>
      </c>
      <c r="V49" s="2">
        <v>4.7255232169462048E-5</v>
      </c>
      <c r="W49" s="2">
        <v>9.476433654412097E-5</v>
      </c>
      <c r="X49" s="2">
        <v>1.5482631528771582E-3</v>
      </c>
      <c r="Y49" s="2">
        <v>4.7748389391136344E-5</v>
      </c>
      <c r="Z49" s="2">
        <v>4.2413597582732547E-5</v>
      </c>
      <c r="AA49" s="2">
        <v>6.6940867308803924E-5</v>
      </c>
      <c r="AB49" s="2">
        <v>7.3894149540526074E-5</v>
      </c>
      <c r="AC49" s="2">
        <v>4.961309376215892E-5</v>
      </c>
      <c r="AD49" s="2">
        <v>3.9752487918096728E-5</v>
      </c>
      <c r="AE49" s="2">
        <v>8.4643075881203796E-5</v>
      </c>
      <c r="AF49" s="2">
        <v>3.1545469836488824E-5</v>
      </c>
      <c r="AG49" s="2">
        <v>5.8862027351274559E-5</v>
      </c>
      <c r="AH49" s="2">
        <v>2.101641953981162E-5</v>
      </c>
      <c r="AI49" s="2">
        <v>3.6247046415979256E-5</v>
      </c>
      <c r="AJ49" s="2">
        <v>1.1239556684344487E-5</v>
      </c>
      <c r="AK49" s="2">
        <v>6.8680643936742686E-5</v>
      </c>
      <c r="AL49" s="2">
        <v>1.5887362931528884E-4</v>
      </c>
      <c r="AM49" s="2">
        <v>7.7971809921555444E-5</v>
      </c>
      <c r="AN49" s="2">
        <v>7.2969869318582355E-5</v>
      </c>
      <c r="AO49" s="2">
        <v>9.9117091522038362E-4</v>
      </c>
      <c r="AP49" s="2">
        <v>1.900205776948504E-4</v>
      </c>
      <c r="AQ49" s="2">
        <v>6.9620573835135432E-4</v>
      </c>
      <c r="AR49" s="2">
        <v>3.1579148203222506E-4</v>
      </c>
      <c r="AS49" s="2">
        <v>3.0426421169678965E-4</v>
      </c>
      <c r="AT49" s="2">
        <v>-4.790820920944681E-6</v>
      </c>
      <c r="AU49" s="2">
        <v>4.3304714188850484E-4</v>
      </c>
      <c r="AV49" s="2">
        <v>2.1012847359440303E-5</v>
      </c>
      <c r="AW49" s="2">
        <v>6.9294973176346899E-5</v>
      </c>
      <c r="AX49" s="2">
        <v>4.1526348726510568E-5</v>
      </c>
      <c r="AY49" s="2">
        <v>2.8270559805526038E-4</v>
      </c>
      <c r="AZ49" s="2">
        <v>2.4503067682910576E-4</v>
      </c>
      <c r="BA49" s="2">
        <v>1.030305456313072</v>
      </c>
      <c r="BB49" s="2">
        <v>8.845916085041752E-3</v>
      </c>
      <c r="BC49" s="2">
        <v>3.0685519216574453E-3</v>
      </c>
      <c r="BD49" s="2">
        <v>5.3490178756568471E-4</v>
      </c>
      <c r="BE49" s="2">
        <v>5.0075835422223706E-4</v>
      </c>
      <c r="BF49" s="2">
        <v>2.1358632632456076E-3</v>
      </c>
      <c r="BG49" s="2">
        <v>3.2393232798484666E-3</v>
      </c>
      <c r="BH49" s="2">
        <v>7.1424213696724107E-4</v>
      </c>
      <c r="BI49" s="2">
        <v>3.8744558650187234E-5</v>
      </c>
      <c r="BJ49" s="2">
        <v>6.9347998085890483E-4</v>
      </c>
      <c r="BK49" s="2">
        <v>2.8116930290552993E-4</v>
      </c>
      <c r="BL49" s="2">
        <v>5.8443456220181331E-4</v>
      </c>
      <c r="BM49" s="2">
        <v>5.1853979280935825E-4</v>
      </c>
      <c r="BN49" s="2">
        <v>2.2678182561263376E-3</v>
      </c>
      <c r="BO49" s="2">
        <v>2.8295086163217555E-3</v>
      </c>
      <c r="BP49" s="2">
        <v>1.6815886169593674E-3</v>
      </c>
      <c r="BQ49" s="2">
        <v>4.3550577106959553E-4</v>
      </c>
      <c r="BR49" s="2">
        <v>7.65695305243223E-5</v>
      </c>
      <c r="BS49" s="2">
        <v>1.8017943307829774E-3</v>
      </c>
      <c r="BT49" s="2">
        <v>2.4754102799777613E-4</v>
      </c>
      <c r="BU49" s="2">
        <v>1.0158054635328946E-3</v>
      </c>
      <c r="BV49" s="2">
        <v>1.5660963536496726E-3</v>
      </c>
      <c r="BW49" s="2">
        <v>3.2710493367145394E-4</v>
      </c>
      <c r="BX49" s="2">
        <v>3.2320064230087031E-5</v>
      </c>
      <c r="BY49" s="2">
        <v>2.4347965615586615E-3</v>
      </c>
      <c r="BZ49" s="2">
        <v>1.6922775104622726E-4</v>
      </c>
      <c r="CA49" s="2">
        <v>6.4953009736338173E-5</v>
      </c>
      <c r="CB49" s="2">
        <v>3.6873321101267101E-5</v>
      </c>
      <c r="CC49" s="2">
        <v>3.1371274921587152E-5</v>
      </c>
      <c r="CD49" s="2">
        <v>1.9976817676183262E-5</v>
      </c>
      <c r="CE49" s="2">
        <v>3.8684572395792595E-6</v>
      </c>
      <c r="CF49" s="2">
        <v>1.2760269530728548E-4</v>
      </c>
      <c r="CG49" s="2">
        <v>1.6990698088139306E-4</v>
      </c>
      <c r="CH49" s="2">
        <v>9.807415829613691E-4</v>
      </c>
      <c r="CI49" s="2">
        <v>4.2212705805741999E-5</v>
      </c>
      <c r="CJ49" s="2">
        <v>1.2557324729803857E-4</v>
      </c>
      <c r="CK49" s="2">
        <v>8.0632635762679518E-5</v>
      </c>
      <c r="CL49" s="2">
        <v>8.7493638466588068E-5</v>
      </c>
      <c r="CM49" s="2">
        <v>1.1087698496356827E-4</v>
      </c>
      <c r="CN49" s="2">
        <v>3.3674546053475958E-5</v>
      </c>
      <c r="CO49" s="2">
        <v>5.7222990747526502E-5</v>
      </c>
      <c r="CP49" s="2">
        <v>6.8776311974677679E-5</v>
      </c>
      <c r="CQ49" s="2">
        <v>9.8576428759964747E-5</v>
      </c>
      <c r="CR49" s="2">
        <v>5.6081534987204067E-5</v>
      </c>
      <c r="CS49" s="2">
        <v>5.3339798308022584E-5</v>
      </c>
      <c r="CT49" s="2">
        <v>1.45247115316898E-4</v>
      </c>
      <c r="CU49" s="2">
        <v>4.6056350378119985E-5</v>
      </c>
      <c r="CV49" s="2">
        <v>1.1478652640307659E-4</v>
      </c>
      <c r="CW49" s="2">
        <v>4.4169080069638437E-5</v>
      </c>
      <c r="CX49" s="2">
        <v>8.1999629321836625E-5</v>
      </c>
      <c r="CY49" s="2">
        <v>5.4652027488701722E-5</v>
      </c>
      <c r="CZ49" s="2">
        <v>5.3117081912174532E-5</v>
      </c>
      <c r="DA49" s="2">
        <v>6.7487929856983674E-5</v>
      </c>
      <c r="DB49" s="2">
        <v>5.0154674595014308E-4</v>
      </c>
      <c r="DC49" s="2">
        <v>3.764411706877604E-5</v>
      </c>
      <c r="DD49" s="2">
        <v>6.4201927513968552E-3</v>
      </c>
      <c r="DE49" s="2">
        <v>6.5650724825886076E-5</v>
      </c>
      <c r="DF49" s="2">
        <v>1.0768276987280464E-4</v>
      </c>
      <c r="DG49" s="2">
        <v>6.7518980978178503E-5</v>
      </c>
      <c r="DH49" s="2">
        <v>1.0761472394091839E-4</v>
      </c>
      <c r="DI49" s="2">
        <v>9.0552555408636735E-5</v>
      </c>
      <c r="DJ49" s="2">
        <v>7.9509449540371264E-5</v>
      </c>
      <c r="DK49" s="2">
        <v>4.329893767667508E-5</v>
      </c>
      <c r="DL49" s="2">
        <v>6.6617811428032068E-5</v>
      </c>
    </row>
    <row r="50" spans="2:116">
      <c r="B50" s="146">
        <v>301</v>
      </c>
      <c r="C50" s="147" t="s">
        <v>225</v>
      </c>
      <c r="D50" s="2">
        <v>0.27956452455417657</v>
      </c>
      <c r="E50" s="2">
        <v>0.22435673390918048</v>
      </c>
      <c r="F50" s="2">
        <v>0.11301472936869833</v>
      </c>
      <c r="G50" s="2">
        <v>1.2594629368425553E-5</v>
      </c>
      <c r="H50" s="2">
        <v>4.6249174800624439E-2</v>
      </c>
      <c r="I50" s="2">
        <v>4.2500753778477056E-2</v>
      </c>
      <c r="J50" s="2">
        <v>2.5293351567902742E-4</v>
      </c>
      <c r="K50" s="2">
        <v>1.1448366634561132E-4</v>
      </c>
      <c r="L50" s="2">
        <v>1.208550833027616E-4</v>
      </c>
      <c r="M50" s="2">
        <v>2.9640836904109712E-4</v>
      </c>
      <c r="N50" s="2">
        <v>7.6547153650172877E-5</v>
      </c>
      <c r="O50" s="2">
        <v>8.4393794148864335E-4</v>
      </c>
      <c r="P50" s="2">
        <v>1.2070239661981534E-3</v>
      </c>
      <c r="Q50" s="2">
        <v>5.815054494769096E-5</v>
      </c>
      <c r="R50" s="2">
        <v>7.0755846951195384E-5</v>
      </c>
      <c r="S50" s="2">
        <v>3.9824995756643716E-5</v>
      </c>
      <c r="T50" s="2">
        <v>0</v>
      </c>
      <c r="U50" s="2">
        <v>1.0310412777757272E-4</v>
      </c>
      <c r="V50" s="2">
        <v>8.6093096400862652E-5</v>
      </c>
      <c r="W50" s="2">
        <v>1.8130170323437913E-4</v>
      </c>
      <c r="X50" s="2">
        <v>2.8476445294541432E-4</v>
      </c>
      <c r="Y50" s="2">
        <v>7.8787414550015778E-5</v>
      </c>
      <c r="Z50" s="2">
        <v>7.8369282051351819E-5</v>
      </c>
      <c r="AA50" s="2">
        <v>1.2968428949838186E-4</v>
      </c>
      <c r="AB50" s="2">
        <v>1.3988740916912883E-4</v>
      </c>
      <c r="AC50" s="2">
        <v>8.1483818822972282E-5</v>
      </c>
      <c r="AD50" s="2">
        <v>7.858413116320476E-5</v>
      </c>
      <c r="AE50" s="2">
        <v>1.5961834846633038E-4</v>
      </c>
      <c r="AF50" s="2">
        <v>5.4474353466638826E-5</v>
      </c>
      <c r="AG50" s="2">
        <v>1.0362577060376713E-4</v>
      </c>
      <c r="AH50" s="2">
        <v>2.78032770566212E-5</v>
      </c>
      <c r="AI50" s="2">
        <v>4.2622088835031731E-5</v>
      </c>
      <c r="AJ50" s="2">
        <v>2.5165402481256152E-5</v>
      </c>
      <c r="AK50" s="2">
        <v>1.6184159170849513E-4</v>
      </c>
      <c r="AL50" s="2">
        <v>9.896374634155128E-4</v>
      </c>
      <c r="AM50" s="2">
        <v>1.5625028025394717E-4</v>
      </c>
      <c r="AN50" s="2">
        <v>1.4139721484320256E-4</v>
      </c>
      <c r="AO50" s="2">
        <v>2.9806762231726901E-4</v>
      </c>
      <c r="AP50" s="2">
        <v>4.5250166048248387E-4</v>
      </c>
      <c r="AQ50" s="2">
        <v>9.1913415294487784E-4</v>
      </c>
      <c r="AR50" s="2">
        <v>7.9546676801185354E-4</v>
      </c>
      <c r="AS50" s="2">
        <v>6.0991793644957811E-4</v>
      </c>
      <c r="AT50" s="2">
        <v>-1.254517087569913E-5</v>
      </c>
      <c r="AU50" s="2">
        <v>6.1944796038587333E-4</v>
      </c>
      <c r="AV50" s="2">
        <v>1.7825289694287531E-4</v>
      </c>
      <c r="AW50" s="2">
        <v>1.4278816047394455E-4</v>
      </c>
      <c r="AX50" s="2">
        <v>1.141766386854191E-4</v>
      </c>
      <c r="AY50" s="2">
        <v>2.0918233980523116E-4</v>
      </c>
      <c r="AZ50" s="2">
        <v>3.6143461391832942E-4</v>
      </c>
      <c r="BA50" s="2">
        <v>1.6164458672154117E-3</v>
      </c>
      <c r="BB50" s="2">
        <v>1.0335839775239164</v>
      </c>
      <c r="BC50" s="2">
        <v>6.4681285787911364E-4</v>
      </c>
      <c r="BD50" s="2">
        <v>1.4290959811389106E-3</v>
      </c>
      <c r="BE50" s="2">
        <v>7.020968170230803E-4</v>
      </c>
      <c r="BF50" s="2">
        <v>1.4557415962209025E-3</v>
      </c>
      <c r="BG50" s="2">
        <v>3.7723697736296501E-4</v>
      </c>
      <c r="BH50" s="2">
        <v>1.0794223651574091E-3</v>
      </c>
      <c r="BI50" s="2">
        <v>1.6917688733004263E-4</v>
      </c>
      <c r="BJ50" s="2">
        <v>4.0102776994060241E-4</v>
      </c>
      <c r="BK50" s="2">
        <v>4.1975661479140818E-4</v>
      </c>
      <c r="BL50" s="2">
        <v>2.1881466385021935E-4</v>
      </c>
      <c r="BM50" s="2">
        <v>1.6583743629278451E-4</v>
      </c>
      <c r="BN50" s="2">
        <v>4.1000321941224866E-4</v>
      </c>
      <c r="BO50" s="2">
        <v>2.9978699742136118E-4</v>
      </c>
      <c r="BP50" s="2">
        <v>3.8014176432258669E-4</v>
      </c>
      <c r="BQ50" s="2">
        <v>2.523559827681202E-4</v>
      </c>
      <c r="BR50" s="2">
        <v>1.4214316532050014E-4</v>
      </c>
      <c r="BS50" s="2">
        <v>1.1727329612789496E-4</v>
      </c>
      <c r="BT50" s="2">
        <v>2.0176280724473178E-4</v>
      </c>
      <c r="BU50" s="2">
        <v>2.2638734773984973E-4</v>
      </c>
      <c r="BV50" s="2">
        <v>1.6644098370042324E-4</v>
      </c>
      <c r="BW50" s="2">
        <v>6.5341444130164524E-4</v>
      </c>
      <c r="BX50" s="2">
        <v>5.955399224053979E-5</v>
      </c>
      <c r="BY50" s="2">
        <v>3.8765849576926796E-4</v>
      </c>
      <c r="BZ50" s="2">
        <v>2.7737282399792817E-4</v>
      </c>
      <c r="CA50" s="2">
        <v>1.0552179539773125E-4</v>
      </c>
      <c r="CB50" s="2">
        <v>6.0832177259772795E-5</v>
      </c>
      <c r="CC50" s="2">
        <v>4.8898630987921315E-5</v>
      </c>
      <c r="CD50" s="2">
        <v>3.4210893185869023E-5</v>
      </c>
      <c r="CE50" s="2">
        <v>6.1526539126082485E-6</v>
      </c>
      <c r="CF50" s="2">
        <v>7.7391725677347699E-5</v>
      </c>
      <c r="CG50" s="2">
        <v>3.387779717847556E-4</v>
      </c>
      <c r="CH50" s="2">
        <v>1.9144232872557827E-3</v>
      </c>
      <c r="CI50" s="2">
        <v>1.8846645158395757E-4</v>
      </c>
      <c r="CJ50" s="2">
        <v>1.7665839603459512E-4</v>
      </c>
      <c r="CK50" s="2">
        <v>1.7976012979420734E-4</v>
      </c>
      <c r="CL50" s="2">
        <v>1.3105333136685746E-4</v>
      </c>
      <c r="CM50" s="2">
        <v>1.3862021565377291E-4</v>
      </c>
      <c r="CN50" s="2">
        <v>5.2842510252749815E-5</v>
      </c>
      <c r="CO50" s="2">
        <v>7.6846818025830981E-5</v>
      </c>
      <c r="CP50" s="2">
        <v>1.120644689432165E-4</v>
      </c>
      <c r="CQ50" s="2">
        <v>1.9033281378526328E-4</v>
      </c>
      <c r="CR50" s="2">
        <v>1.0205128055706439E-4</v>
      </c>
      <c r="CS50" s="2">
        <v>8.017170402684835E-5</v>
      </c>
      <c r="CT50" s="2">
        <v>1.4871271829885709E-4</v>
      </c>
      <c r="CU50" s="2">
        <v>4.9671930596095788E-5</v>
      </c>
      <c r="CV50" s="2">
        <v>1.80223059879147E-4</v>
      </c>
      <c r="CW50" s="2">
        <v>4.8699184590092685E-5</v>
      </c>
      <c r="CX50" s="2">
        <v>1.3455153612829107E-4</v>
      </c>
      <c r="CY50" s="2">
        <v>6.6872632223141142E-5</v>
      </c>
      <c r="CZ50" s="2">
        <v>5.8230209033903491E-5</v>
      </c>
      <c r="DA50" s="2">
        <v>1.1446822625667437E-4</v>
      </c>
      <c r="DB50" s="2">
        <v>1.036976846555281E-3</v>
      </c>
      <c r="DC50" s="2">
        <v>6.7215112768497461E-5</v>
      </c>
      <c r="DD50" s="2">
        <v>1.3051738352355296E-2</v>
      </c>
      <c r="DE50" s="2">
        <v>7.2525532618100626E-5</v>
      </c>
      <c r="DF50" s="2">
        <v>1.3893490838933799E-4</v>
      </c>
      <c r="DG50" s="2">
        <v>7.7770825816510467E-5</v>
      </c>
      <c r="DH50" s="2">
        <v>1.2752151937742617E-4</v>
      </c>
      <c r="DI50" s="2">
        <v>1.4211761185927175E-4</v>
      </c>
      <c r="DJ50" s="2">
        <v>1.149550397120552E-4</v>
      </c>
      <c r="DK50" s="2">
        <v>4.8765258439057249E-5</v>
      </c>
      <c r="DL50" s="2">
        <v>1.0132919379427702E-4</v>
      </c>
    </row>
    <row r="51" spans="2:116">
      <c r="B51" s="146">
        <v>311</v>
      </c>
      <c r="C51" s="148" t="s">
        <v>226</v>
      </c>
      <c r="D51" s="2">
        <v>0.18662164935342163</v>
      </c>
      <c r="E51" s="2">
        <v>0.13877795573574847</v>
      </c>
      <c r="F51" s="2">
        <v>9.8517415789486515E-2</v>
      </c>
      <c r="G51" s="2">
        <v>1.8530302798477416E-4</v>
      </c>
      <c r="H51" s="2">
        <v>3.2773321403707756E-2</v>
      </c>
      <c r="I51" s="2">
        <v>3.0561640981978021E-2</v>
      </c>
      <c r="J51" s="2">
        <v>1.3069921300627136E-4</v>
      </c>
      <c r="K51" s="2">
        <v>8.4837021665834668E-5</v>
      </c>
      <c r="L51" s="2">
        <v>1.3572013984069935E-3</v>
      </c>
      <c r="M51" s="2">
        <v>7.6154497405848812E-5</v>
      </c>
      <c r="N51" s="2">
        <v>3.5834975713279489E-5</v>
      </c>
      <c r="O51" s="2">
        <v>7.8578817536624571E-5</v>
      </c>
      <c r="P51" s="2">
        <v>1.5484786672405164E-4</v>
      </c>
      <c r="Q51" s="2">
        <v>3.015465322594474E-5</v>
      </c>
      <c r="R51" s="2">
        <v>2.7869013598969224E-5</v>
      </c>
      <c r="S51" s="2">
        <v>2.1910932047188258E-5</v>
      </c>
      <c r="T51" s="2">
        <v>0</v>
      </c>
      <c r="U51" s="2">
        <v>3.3056885685244204E-5</v>
      </c>
      <c r="V51" s="2">
        <v>4.1472980278895592E-5</v>
      </c>
      <c r="W51" s="2">
        <v>5.2475516364186809E-5</v>
      </c>
      <c r="X51" s="2">
        <v>3.5686141598371432E-5</v>
      </c>
      <c r="Y51" s="2">
        <v>3.533533463917962E-5</v>
      </c>
      <c r="Z51" s="2">
        <v>3.6840338272259887E-5</v>
      </c>
      <c r="AA51" s="2">
        <v>5.1558988755112226E-5</v>
      </c>
      <c r="AB51" s="2">
        <v>4.1057292027427803E-5</v>
      </c>
      <c r="AC51" s="2">
        <v>2.681215041234786E-5</v>
      </c>
      <c r="AD51" s="2">
        <v>1.9179411873358563E-5</v>
      </c>
      <c r="AE51" s="2">
        <v>4.454262229399034E-5</v>
      </c>
      <c r="AF51" s="2">
        <v>1.9865051286359095E-5</v>
      </c>
      <c r="AG51" s="2">
        <v>3.486126091806833E-5</v>
      </c>
      <c r="AH51" s="2">
        <v>1.4381160932981282E-5</v>
      </c>
      <c r="AI51" s="2">
        <v>2.1922376911857961E-5</v>
      </c>
      <c r="AJ51" s="2">
        <v>6.3656018174678678E-6</v>
      </c>
      <c r="AK51" s="2">
        <v>4.2237010455852122E-5</v>
      </c>
      <c r="AL51" s="2">
        <v>3.6619786539854443E-5</v>
      </c>
      <c r="AM51" s="2">
        <v>4.4863169501428295E-5</v>
      </c>
      <c r="AN51" s="2">
        <v>5.94918652712975E-5</v>
      </c>
      <c r="AO51" s="2">
        <v>4.5066285104564759E-5</v>
      </c>
      <c r="AP51" s="2">
        <v>4.8408359446907129E-5</v>
      </c>
      <c r="AQ51" s="2">
        <v>4.4904427057115923E-5</v>
      </c>
      <c r="AR51" s="2">
        <v>5.5632895890855234E-5</v>
      </c>
      <c r="AS51" s="2">
        <v>1.3666905552593434E-4</v>
      </c>
      <c r="AT51" s="2">
        <v>-2.7586418760384474E-7</v>
      </c>
      <c r="AU51" s="2">
        <v>5.7897817450523916E-5</v>
      </c>
      <c r="AV51" s="2">
        <v>2.4028828025604027E-5</v>
      </c>
      <c r="AW51" s="2">
        <v>2.9244516497184455E-5</v>
      </c>
      <c r="AX51" s="2">
        <v>2.5510880276150161E-5</v>
      </c>
      <c r="AY51" s="2">
        <v>6.0354331020118609E-5</v>
      </c>
      <c r="AZ51" s="2">
        <v>4.1726660632458216E-5</v>
      </c>
      <c r="BA51" s="2">
        <v>5.8528951935299855E-4</v>
      </c>
      <c r="BB51" s="2">
        <v>1.109488962448669E-3</v>
      </c>
      <c r="BC51" s="2">
        <v>1.0149082429885448</v>
      </c>
      <c r="BD51" s="2">
        <v>5.2947910597910931E-5</v>
      </c>
      <c r="BE51" s="2">
        <v>3.6617208589746961E-5</v>
      </c>
      <c r="BF51" s="2">
        <v>4.9348807834088428E-4</v>
      </c>
      <c r="BG51" s="2">
        <v>2.9472157896924544E-5</v>
      </c>
      <c r="BH51" s="2">
        <v>1.9470245730324241E-4</v>
      </c>
      <c r="BI51" s="2">
        <v>2.0904759508658424E-5</v>
      </c>
      <c r="BJ51" s="2">
        <v>1.9195385542643571E-4</v>
      </c>
      <c r="BK51" s="2">
        <v>4.904748183212046E-4</v>
      </c>
      <c r="BL51" s="2">
        <v>6.7230432524207454E-5</v>
      </c>
      <c r="BM51" s="2">
        <v>5.626205135136365E-5</v>
      </c>
      <c r="BN51" s="2">
        <v>1.0045223905760597E-4</v>
      </c>
      <c r="BO51" s="2">
        <v>4.8243577139107479E-5</v>
      </c>
      <c r="BP51" s="2">
        <v>4.5313944690234369E-5</v>
      </c>
      <c r="BQ51" s="2">
        <v>1.2878413231048514E-4</v>
      </c>
      <c r="BR51" s="2">
        <v>5.011391119592046E-5</v>
      </c>
      <c r="BS51" s="2">
        <v>1.1159723982603729E-4</v>
      </c>
      <c r="BT51" s="2">
        <v>5.0131558443339001E-5</v>
      </c>
      <c r="BU51" s="2">
        <v>7.5605294615557772E-5</v>
      </c>
      <c r="BV51" s="2">
        <v>5.4382434233880348E-5</v>
      </c>
      <c r="BW51" s="2">
        <v>1.5202670706342431E-4</v>
      </c>
      <c r="BX51" s="2">
        <v>1.8351389570153179E-5</v>
      </c>
      <c r="BY51" s="2">
        <v>1.026032261982697E-4</v>
      </c>
      <c r="BZ51" s="2">
        <v>8.9688077352532405E-5</v>
      </c>
      <c r="CA51" s="2">
        <v>2.2186283884581155E-4</v>
      </c>
      <c r="CB51" s="2">
        <v>3.9375854405612573E-5</v>
      </c>
      <c r="CC51" s="2">
        <v>2.3438632405777053E-5</v>
      </c>
      <c r="CD51" s="2">
        <v>1.5168855250685277E-5</v>
      </c>
      <c r="CE51" s="2">
        <v>3.1391877127968685E-6</v>
      </c>
      <c r="CF51" s="2">
        <v>2.9622533636491572E-5</v>
      </c>
      <c r="CG51" s="2">
        <v>8.6830806458523951E-5</v>
      </c>
      <c r="CH51" s="2">
        <v>4.5863949330974326E-4</v>
      </c>
      <c r="CI51" s="2">
        <v>7.4907787003618802E-5</v>
      </c>
      <c r="CJ51" s="2">
        <v>7.2730665194546855E-5</v>
      </c>
      <c r="CK51" s="2">
        <v>8.332695249422929E-5</v>
      </c>
      <c r="CL51" s="2">
        <v>7.9722381880308984E-5</v>
      </c>
      <c r="CM51" s="2">
        <v>9.1501859593830595E-5</v>
      </c>
      <c r="CN51" s="2">
        <v>4.1045438915052779E-5</v>
      </c>
      <c r="CO51" s="2">
        <v>4.5535433539601378E-5</v>
      </c>
      <c r="CP51" s="2">
        <v>6.5001463641179943E-5</v>
      </c>
      <c r="CQ51" s="2">
        <v>5.6123834511102465E-5</v>
      </c>
      <c r="CR51" s="2">
        <v>7.9286796594886299E-5</v>
      </c>
      <c r="CS51" s="2">
        <v>3.0591343336584201E-4</v>
      </c>
      <c r="CT51" s="2">
        <v>5.7558175874257672E-4</v>
      </c>
      <c r="CU51" s="2">
        <v>2.2933914009674586E-5</v>
      </c>
      <c r="CV51" s="2">
        <v>8.1897701226256252E-5</v>
      </c>
      <c r="CW51" s="2">
        <v>2.6729822941130169E-3</v>
      </c>
      <c r="CX51" s="2">
        <v>1.2639810807631615E-3</v>
      </c>
      <c r="CY51" s="2">
        <v>6.5060118775017186E-4</v>
      </c>
      <c r="CZ51" s="2">
        <v>4.7413951759212156E-4</v>
      </c>
      <c r="DA51" s="2">
        <v>5.9968966230121628E-5</v>
      </c>
      <c r="DB51" s="2">
        <v>5.539688985961587E-4</v>
      </c>
      <c r="DC51" s="2">
        <v>4.1025470868276947E-5</v>
      </c>
      <c r="DD51" s="2">
        <v>2.8240611496082729E-3</v>
      </c>
      <c r="DE51" s="2">
        <v>8.1907959234254338E-5</v>
      </c>
      <c r="DF51" s="2">
        <v>6.5887205791829732E-5</v>
      </c>
      <c r="DG51" s="2">
        <v>4.1975456309552098E-5</v>
      </c>
      <c r="DH51" s="2">
        <v>5.7674661020849776E-5</v>
      </c>
      <c r="DI51" s="2">
        <v>9.1415023454230124E-4</v>
      </c>
      <c r="DJ51" s="2">
        <v>1.3814357026231959E-4</v>
      </c>
      <c r="DK51" s="2">
        <v>4.7250514451373377E-3</v>
      </c>
      <c r="DL51" s="2">
        <v>9.8475888232759989E-5</v>
      </c>
    </row>
    <row r="52" spans="2:116">
      <c r="B52" s="146">
        <v>321</v>
      </c>
      <c r="C52" s="147" t="s">
        <v>227</v>
      </c>
      <c r="D52" s="2">
        <v>0.10806372814409915</v>
      </c>
      <c r="E52" s="2">
        <v>0.16252477156035186</v>
      </c>
      <c r="F52" s="2">
        <v>-8.1332448344911171E-2</v>
      </c>
      <c r="G52" s="2">
        <v>3.7373204308242689E-6</v>
      </c>
      <c r="H52" s="2">
        <v>2.6070247954618955E-2</v>
      </c>
      <c r="I52" s="2">
        <v>2.6070247954618955E-2</v>
      </c>
      <c r="J52" s="2">
        <v>3.006386056960741E-5</v>
      </c>
      <c r="K52" s="2">
        <v>1.3984319156192689E-5</v>
      </c>
      <c r="L52" s="2">
        <v>2.8138448060789403E-5</v>
      </c>
      <c r="M52" s="2">
        <v>3.0009389869890488E-5</v>
      </c>
      <c r="N52" s="2">
        <v>1.0910001473128857E-5</v>
      </c>
      <c r="O52" s="2">
        <v>3.3581502883183753E-5</v>
      </c>
      <c r="P52" s="2">
        <v>7.1770490676299395E-5</v>
      </c>
      <c r="Q52" s="2">
        <v>6.8667255426124196E-6</v>
      </c>
      <c r="R52" s="2">
        <v>8.0931792054787563E-6</v>
      </c>
      <c r="S52" s="2">
        <v>4.7482153041283816E-6</v>
      </c>
      <c r="T52" s="2">
        <v>0</v>
      </c>
      <c r="U52" s="2">
        <v>1.2209122720836747E-5</v>
      </c>
      <c r="V52" s="2">
        <v>1.5561866793511295E-5</v>
      </c>
      <c r="W52" s="2">
        <v>2.0019150329710014E-5</v>
      </c>
      <c r="X52" s="2">
        <v>1.3009744450870414E-5</v>
      </c>
      <c r="Y52" s="2">
        <v>9.5225819526466993E-6</v>
      </c>
      <c r="Z52" s="2">
        <v>9.1915405502243434E-6</v>
      </c>
      <c r="AA52" s="2">
        <v>1.5251117974432718E-5</v>
      </c>
      <c r="AB52" s="2">
        <v>1.6209266698272018E-5</v>
      </c>
      <c r="AC52" s="2">
        <v>8.5303587329523144E-6</v>
      </c>
      <c r="AD52" s="2">
        <v>9.168133750292257E-6</v>
      </c>
      <c r="AE52" s="2">
        <v>1.9052526240703598E-5</v>
      </c>
      <c r="AF52" s="2">
        <v>6.4467327079101697E-6</v>
      </c>
      <c r="AG52" s="2">
        <v>1.2140851435894576E-5</v>
      </c>
      <c r="AH52" s="2">
        <v>2.7794620251434281E-6</v>
      </c>
      <c r="AI52" s="2">
        <v>4.8689125628506893E-6</v>
      </c>
      <c r="AJ52" s="2">
        <v>2.5258009065553691E-6</v>
      </c>
      <c r="AK52" s="2">
        <v>1.4907525281684214E-5</v>
      </c>
      <c r="AL52" s="2">
        <v>1.3756007951000227E-5</v>
      </c>
      <c r="AM52" s="2">
        <v>1.7492241628034897E-5</v>
      </c>
      <c r="AN52" s="2">
        <v>2.045820531990612E-5</v>
      </c>
      <c r="AO52" s="2">
        <v>1.4907559504392352E-5</v>
      </c>
      <c r="AP52" s="2">
        <v>1.8956499417971973E-5</v>
      </c>
      <c r="AQ52" s="2">
        <v>1.7956190932009307E-5</v>
      </c>
      <c r="AR52" s="2">
        <v>2.2505478412160763E-5</v>
      </c>
      <c r="AS52" s="2">
        <v>7.0130535334833125E-5</v>
      </c>
      <c r="AT52" s="2">
        <v>-9.1077583391407648E-7</v>
      </c>
      <c r="AU52" s="2">
        <v>2.5024173070999457E-5</v>
      </c>
      <c r="AV52" s="2">
        <v>4.6220025744281889E-6</v>
      </c>
      <c r="AW52" s="2">
        <v>1.1987191901810332E-5</v>
      </c>
      <c r="AX52" s="2">
        <v>8.4212295482218269E-6</v>
      </c>
      <c r="AY52" s="2">
        <v>2.4192032497598228E-5</v>
      </c>
      <c r="AZ52" s="2">
        <v>3.4751717446294072E-5</v>
      </c>
      <c r="BA52" s="2">
        <v>1.8404713698123379E-4</v>
      </c>
      <c r="BB52" s="2">
        <v>2.3270417343486605E-4</v>
      </c>
      <c r="BC52" s="2">
        <v>1.0595774299739989E-2</v>
      </c>
      <c r="BD52" s="2">
        <v>1.0141940883825453</v>
      </c>
      <c r="BE52" s="2">
        <v>4.6635188592435428E-3</v>
      </c>
      <c r="BF52" s="2">
        <v>8.0678121612587986E-3</v>
      </c>
      <c r="BG52" s="2">
        <v>1.3910258270550695E-2</v>
      </c>
      <c r="BH52" s="2">
        <v>2.8705555276107433E-2</v>
      </c>
      <c r="BI52" s="2">
        <v>2.3186294159006499E-3</v>
      </c>
      <c r="BJ52" s="2">
        <v>1.8307700546791195E-2</v>
      </c>
      <c r="BK52" s="2">
        <v>3.07458633533753E-2</v>
      </c>
      <c r="BL52" s="2">
        <v>3.1960485911257234E-4</v>
      </c>
      <c r="BM52" s="2">
        <v>2.0028270458852368E-4</v>
      </c>
      <c r="BN52" s="2">
        <v>1.2714609166116591E-3</v>
      </c>
      <c r="BO52" s="2">
        <v>2.5264093669900535E-5</v>
      </c>
      <c r="BP52" s="2">
        <v>1.1514459393612062E-4</v>
      </c>
      <c r="BQ52" s="2">
        <v>3.3089206183513384E-3</v>
      </c>
      <c r="BR52" s="2">
        <v>1.677773108626758E-5</v>
      </c>
      <c r="BS52" s="2">
        <v>2.0849295907317556E-5</v>
      </c>
      <c r="BT52" s="2">
        <v>2.5639380382334019E-5</v>
      </c>
      <c r="BU52" s="2">
        <v>2.6543809751781215E-5</v>
      </c>
      <c r="BV52" s="2">
        <v>2.8817952591846955E-5</v>
      </c>
      <c r="BW52" s="2">
        <v>7.6112537759981651E-5</v>
      </c>
      <c r="BX52" s="2">
        <v>5.9432082844183912E-6</v>
      </c>
      <c r="BY52" s="2">
        <v>3.6202690404320414E-5</v>
      </c>
      <c r="BZ52" s="2">
        <v>3.2932130430682885E-5</v>
      </c>
      <c r="CA52" s="2">
        <v>1.4768563300956502E-5</v>
      </c>
      <c r="CB52" s="2">
        <v>7.8710153602013342E-6</v>
      </c>
      <c r="CC52" s="2">
        <v>6.3195934898158943E-6</v>
      </c>
      <c r="CD52" s="2">
        <v>4.3192558224353338E-6</v>
      </c>
      <c r="CE52" s="2">
        <v>7.6560025115463824E-7</v>
      </c>
      <c r="CF52" s="2">
        <v>9.2017621974533427E-6</v>
      </c>
      <c r="CG52" s="2">
        <v>3.9370036505110564E-5</v>
      </c>
      <c r="CH52" s="2">
        <v>2.2264435636492428E-4</v>
      </c>
      <c r="CI52" s="2">
        <v>8.2625128856039736E-6</v>
      </c>
      <c r="CJ52" s="2">
        <v>2.0100432855072953E-5</v>
      </c>
      <c r="CK52" s="2">
        <v>1.787839476066598E-5</v>
      </c>
      <c r="CL52" s="2">
        <v>1.3279256836979804E-5</v>
      </c>
      <c r="CM52" s="2">
        <v>1.355617995058549E-5</v>
      </c>
      <c r="CN52" s="2">
        <v>5.3575458856530093E-6</v>
      </c>
      <c r="CO52" s="2">
        <v>1.0051292728380782E-5</v>
      </c>
      <c r="CP52" s="2">
        <v>1.5334288378828418E-5</v>
      </c>
      <c r="CQ52" s="2">
        <v>2.5619422919911473E-5</v>
      </c>
      <c r="CR52" s="2">
        <v>1.2587644420913245E-5</v>
      </c>
      <c r="CS52" s="2">
        <v>1.7651373838992007E-5</v>
      </c>
      <c r="CT52" s="2">
        <v>2.6367948241367981E-5</v>
      </c>
      <c r="CU52" s="2">
        <v>6.876216360990065E-6</v>
      </c>
      <c r="CV52" s="2">
        <v>3.2108979002305437E-5</v>
      </c>
      <c r="CW52" s="2">
        <v>3.3590219149955014E-5</v>
      </c>
      <c r="CX52" s="2">
        <v>2.8881928343163864E-5</v>
      </c>
      <c r="CY52" s="2">
        <v>1.5927616513347977E-5</v>
      </c>
      <c r="CZ52" s="2">
        <v>1.2563665236787488E-5</v>
      </c>
      <c r="DA52" s="2">
        <v>1.573425013165969E-5</v>
      </c>
      <c r="DB52" s="2">
        <v>1.2584958092404347E-4</v>
      </c>
      <c r="DC52" s="2">
        <v>9.7831950081478025E-6</v>
      </c>
      <c r="DD52" s="2">
        <v>1.5150723092257987E-3</v>
      </c>
      <c r="DE52" s="2">
        <v>1.1435297683969239E-5</v>
      </c>
      <c r="DF52" s="2">
        <v>1.7244186655930454E-5</v>
      </c>
      <c r="DG52" s="2">
        <v>1.017456477953597E-5</v>
      </c>
      <c r="DH52" s="2">
        <v>1.6833083206528527E-5</v>
      </c>
      <c r="DI52" s="2">
        <v>2.8601855296460706E-5</v>
      </c>
      <c r="DJ52" s="2">
        <v>1.6045573864245731E-5</v>
      </c>
      <c r="DK52" s="2">
        <v>1.1556153073175728E-4</v>
      </c>
      <c r="DL52" s="2">
        <v>1.3332920741576626E-5</v>
      </c>
    </row>
    <row r="53" spans="2:116">
      <c r="B53" s="149">
        <v>329</v>
      </c>
      <c r="C53" s="150" t="s">
        <v>296</v>
      </c>
      <c r="D53" s="2">
        <v>6.1168281989615769E-2</v>
      </c>
      <c r="E53" s="2">
        <v>0.21392179253245475</v>
      </c>
      <c r="F53" s="2">
        <v>8.4854404644600978E-2</v>
      </c>
      <c r="G53" s="2">
        <v>3.9027823014632879E-4</v>
      </c>
      <c r="H53" s="2">
        <v>5.0286105315454951E-2</v>
      </c>
      <c r="I53" s="2">
        <v>4.7365743579981315E-2</v>
      </c>
      <c r="J53" s="2">
        <v>4.2959543876014971E-5</v>
      </c>
      <c r="K53" s="2">
        <v>2.1723594467119826E-5</v>
      </c>
      <c r="L53" s="2">
        <v>3.1270050838177123E-5</v>
      </c>
      <c r="M53" s="2">
        <v>4.5342590861411224E-5</v>
      </c>
      <c r="N53" s="2">
        <v>1.4247956051695638E-5</v>
      </c>
      <c r="O53" s="2">
        <v>4.8597292629333141E-5</v>
      </c>
      <c r="P53" s="2">
        <v>1.0584969050394414E-4</v>
      </c>
      <c r="Q53" s="2">
        <v>1.1106260547199455E-5</v>
      </c>
      <c r="R53" s="2">
        <v>1.2625156123093823E-5</v>
      </c>
      <c r="S53" s="2">
        <v>7.1722073916692788E-6</v>
      </c>
      <c r="T53" s="2">
        <v>0</v>
      </c>
      <c r="U53" s="2">
        <v>1.897938378333731E-5</v>
      </c>
      <c r="V53" s="2">
        <v>1.8480346260797517E-5</v>
      </c>
      <c r="W53" s="2">
        <v>2.9751028492063808E-5</v>
      </c>
      <c r="X53" s="2">
        <v>1.7755232108475749E-5</v>
      </c>
      <c r="Y53" s="2">
        <v>1.4190384615925822E-5</v>
      </c>
      <c r="Z53" s="2">
        <v>1.7538985947291949E-5</v>
      </c>
      <c r="AA53" s="2">
        <v>7.1003534607688465E-5</v>
      </c>
      <c r="AB53" s="2">
        <v>2.5290637431083581E-5</v>
      </c>
      <c r="AC53" s="2">
        <v>1.411837147650403E-5</v>
      </c>
      <c r="AD53" s="2">
        <v>1.3293600273285015E-5</v>
      </c>
      <c r="AE53" s="2">
        <v>2.7404453379412464E-5</v>
      </c>
      <c r="AF53" s="2">
        <v>1.0222958558737825E-5</v>
      </c>
      <c r="AG53" s="2">
        <v>1.8719240882984527E-5</v>
      </c>
      <c r="AH53" s="2">
        <v>5.8005855155997223E-6</v>
      </c>
      <c r="AI53" s="2">
        <v>9.0408932594035463E-6</v>
      </c>
      <c r="AJ53" s="2">
        <v>3.724241189548686E-6</v>
      </c>
      <c r="AK53" s="2">
        <v>2.1932806660662491E-5</v>
      </c>
      <c r="AL53" s="2">
        <v>2.0103697765515158E-5</v>
      </c>
      <c r="AM53" s="2">
        <v>2.6412171899222474E-5</v>
      </c>
      <c r="AN53" s="2">
        <v>3.0104052973263002E-5</v>
      </c>
      <c r="AO53" s="2">
        <v>2.4611124234464213E-5</v>
      </c>
      <c r="AP53" s="2">
        <v>2.8854573231676378E-5</v>
      </c>
      <c r="AQ53" s="2">
        <v>2.7924644740333536E-5</v>
      </c>
      <c r="AR53" s="2">
        <v>3.3056681553734087E-5</v>
      </c>
      <c r="AS53" s="2">
        <v>9.9050128625877929E-5</v>
      </c>
      <c r="AT53" s="2">
        <v>-1.6633043300144919E-6</v>
      </c>
      <c r="AU53" s="2">
        <v>3.6192990668602777E-5</v>
      </c>
      <c r="AV53" s="2">
        <v>8.4310360884711103E-6</v>
      </c>
      <c r="AW53" s="2">
        <v>1.7798550559778412E-5</v>
      </c>
      <c r="AX53" s="2">
        <v>1.6636945910268713E-5</v>
      </c>
      <c r="AY53" s="2">
        <v>3.4941694218341202E-5</v>
      </c>
      <c r="AZ53" s="2">
        <v>9.8032691494721224E-5</v>
      </c>
      <c r="BA53" s="2">
        <v>3.9262486063997926E-4</v>
      </c>
      <c r="BB53" s="2">
        <v>3.6566891262847673E-4</v>
      </c>
      <c r="BC53" s="2">
        <v>2.6111506467224113E-3</v>
      </c>
      <c r="BD53" s="2">
        <v>1.4259146823559072E-2</v>
      </c>
      <c r="BE53" s="2">
        <v>1.0115171689711075</v>
      </c>
      <c r="BF53" s="2">
        <v>2.8642621470656268E-3</v>
      </c>
      <c r="BG53" s="2">
        <v>1.2842156722914794E-3</v>
      </c>
      <c r="BH53" s="2">
        <v>8.4308862136949075E-3</v>
      </c>
      <c r="BI53" s="2">
        <v>1.3940666112742821E-3</v>
      </c>
      <c r="BJ53" s="2">
        <v>8.9895906266975623E-3</v>
      </c>
      <c r="BK53" s="2">
        <v>5.6517871654289892E-3</v>
      </c>
      <c r="BL53" s="2">
        <v>1.8983984374755709E-4</v>
      </c>
      <c r="BM53" s="2">
        <v>1.2211543762402329E-4</v>
      </c>
      <c r="BN53" s="2">
        <v>6.1796851774632768E-4</v>
      </c>
      <c r="BO53" s="2">
        <v>3.3431902960927348E-5</v>
      </c>
      <c r="BP53" s="2">
        <v>4.4315537393238448E-5</v>
      </c>
      <c r="BQ53" s="2">
        <v>3.1687301189820677E-4</v>
      </c>
      <c r="BR53" s="2">
        <v>2.4745112675160232E-5</v>
      </c>
      <c r="BS53" s="2">
        <v>5.5945819784588216E-5</v>
      </c>
      <c r="BT53" s="2">
        <v>4.068813232597479E-5</v>
      </c>
      <c r="BU53" s="2">
        <v>3.9689659336713799E-5</v>
      </c>
      <c r="BV53" s="2">
        <v>3.1098306774343571E-5</v>
      </c>
      <c r="BW53" s="2">
        <v>1.0864233447523533E-4</v>
      </c>
      <c r="BX53" s="2">
        <v>9.3072605343583449E-6</v>
      </c>
      <c r="BY53" s="2">
        <v>5.5458913911840903E-5</v>
      </c>
      <c r="BZ53" s="2">
        <v>5.3476210526287871E-5</v>
      </c>
      <c r="CA53" s="2">
        <v>2.542486268625488E-5</v>
      </c>
      <c r="CB53" s="2">
        <v>2.2389945762644437E-5</v>
      </c>
      <c r="CC53" s="2">
        <v>1.271197300281936E-5</v>
      </c>
      <c r="CD53" s="2">
        <v>8.2946333169096951E-6</v>
      </c>
      <c r="CE53" s="2">
        <v>1.7636598839407885E-6</v>
      </c>
      <c r="CF53" s="2">
        <v>1.7293974386732743E-5</v>
      </c>
      <c r="CG53" s="2">
        <v>5.8915896972438173E-5</v>
      </c>
      <c r="CH53" s="2">
        <v>3.1455044001380754E-4</v>
      </c>
      <c r="CI53" s="2">
        <v>3.1042222535720454E-5</v>
      </c>
      <c r="CJ53" s="2">
        <v>3.1165464032721601E-5</v>
      </c>
      <c r="CK53" s="2">
        <v>3.7741062227554764E-5</v>
      </c>
      <c r="CL53" s="2">
        <v>2.321046801914781E-5</v>
      </c>
      <c r="CM53" s="2">
        <v>2.6625438910251395E-5</v>
      </c>
      <c r="CN53" s="2">
        <v>1.7665076393374615E-5</v>
      </c>
      <c r="CO53" s="2">
        <v>3.9114792037230363E-5</v>
      </c>
      <c r="CP53" s="2">
        <v>1.4671318964961516E-4</v>
      </c>
      <c r="CQ53" s="2">
        <v>1.0362030044823671E-4</v>
      </c>
      <c r="CR53" s="2">
        <v>5.4715937517128973E-5</v>
      </c>
      <c r="CS53" s="2">
        <v>2.9913080287053236E-4</v>
      </c>
      <c r="CT53" s="2">
        <v>1.06255332672561E-4</v>
      </c>
      <c r="CU53" s="2">
        <v>1.447343273244033E-5</v>
      </c>
      <c r="CV53" s="2">
        <v>2.8599663917122729E-4</v>
      </c>
      <c r="CW53" s="2">
        <v>1.8399083333549582E-5</v>
      </c>
      <c r="CX53" s="2">
        <v>3.1847609843660897E-5</v>
      </c>
      <c r="CY53" s="2">
        <v>2.4217756922432503E-5</v>
      </c>
      <c r="CZ53" s="2">
        <v>2.3316329356661181E-5</v>
      </c>
      <c r="DA53" s="2">
        <v>3.305742466820197E-5</v>
      </c>
      <c r="DB53" s="2">
        <v>1.6926466086005014E-4</v>
      </c>
      <c r="DC53" s="2">
        <v>4.1296080449083422E-5</v>
      </c>
      <c r="DD53" s="2">
        <v>2.1232649098222754E-3</v>
      </c>
      <c r="DE53" s="2">
        <v>2.0170128891341995E-5</v>
      </c>
      <c r="DF53" s="2">
        <v>2.9545395588729064E-5</v>
      </c>
      <c r="DG53" s="2">
        <v>1.6423322379540098E-5</v>
      </c>
      <c r="DH53" s="2">
        <v>3.1613220454205892E-5</v>
      </c>
      <c r="DI53" s="2">
        <v>3.2606871475566481E-5</v>
      </c>
      <c r="DJ53" s="2">
        <v>3.0022280563767655E-5</v>
      </c>
      <c r="DK53" s="2">
        <v>2.2513801025927601E-3</v>
      </c>
      <c r="DL53" s="2">
        <v>2.9074554512620991E-5</v>
      </c>
    </row>
    <row r="54" spans="2:116">
      <c r="B54" s="149">
        <v>331</v>
      </c>
      <c r="C54" s="151" t="s">
        <v>297</v>
      </c>
      <c r="D54" s="2">
        <v>0.15690913891417524</v>
      </c>
      <c r="E54" s="2">
        <v>0.16747749685260491</v>
      </c>
      <c r="F54" s="2">
        <v>5.8865702919537743E-3</v>
      </c>
      <c r="G54" s="2">
        <v>2.0819647620617176E-5</v>
      </c>
      <c r="H54" s="2">
        <v>4.1250111271922331E-2</v>
      </c>
      <c r="I54" s="2">
        <v>3.9306153426636965E-2</v>
      </c>
      <c r="J54" s="2">
        <v>6.3114739537533662E-5</v>
      </c>
      <c r="K54" s="2">
        <v>3.2379940763809305E-5</v>
      </c>
      <c r="L54" s="2">
        <v>3.2361363249420741E-5</v>
      </c>
      <c r="M54" s="2">
        <v>6.3533639091282136E-5</v>
      </c>
      <c r="N54" s="2">
        <v>1.9195593571519225E-5</v>
      </c>
      <c r="O54" s="2">
        <v>7.2772161258346087E-5</v>
      </c>
      <c r="P54" s="2">
        <v>1.9103762935293117E-4</v>
      </c>
      <c r="Q54" s="2">
        <v>1.3947802237492454E-5</v>
      </c>
      <c r="R54" s="2">
        <v>1.550535136575778E-5</v>
      </c>
      <c r="S54" s="2">
        <v>9.95810367983377E-6</v>
      </c>
      <c r="T54" s="2">
        <v>0</v>
      </c>
      <c r="U54" s="2">
        <v>2.5899008493389644E-5</v>
      </c>
      <c r="V54" s="2">
        <v>2.1373881173447845E-5</v>
      </c>
      <c r="W54" s="2">
        <v>4.7139405586772037E-5</v>
      </c>
      <c r="X54" s="2">
        <v>5.7118633871849768E-5</v>
      </c>
      <c r="Y54" s="2">
        <v>1.9847795444067034E-5</v>
      </c>
      <c r="Z54" s="2">
        <v>1.9431691212206586E-5</v>
      </c>
      <c r="AA54" s="2">
        <v>3.1611416436957813E-5</v>
      </c>
      <c r="AB54" s="2">
        <v>3.4655486740863522E-5</v>
      </c>
      <c r="AC54" s="2">
        <v>1.8302780126915089E-5</v>
      </c>
      <c r="AD54" s="2">
        <v>1.9742835544319817E-5</v>
      </c>
      <c r="AE54" s="2">
        <v>4.0146839393609468E-5</v>
      </c>
      <c r="AF54" s="2">
        <v>1.3965631435834437E-5</v>
      </c>
      <c r="AG54" s="2">
        <v>2.6727683104150241E-5</v>
      </c>
      <c r="AH54" s="2">
        <v>5.1746638332572517E-6</v>
      </c>
      <c r="AI54" s="2">
        <v>9.7902380169315589E-6</v>
      </c>
      <c r="AJ54" s="2">
        <v>5.3912043268662885E-6</v>
      </c>
      <c r="AK54" s="2">
        <v>3.1994345257507499E-5</v>
      </c>
      <c r="AL54" s="2">
        <v>3.2533714428177325E-5</v>
      </c>
      <c r="AM54" s="2">
        <v>3.6883653168048442E-5</v>
      </c>
      <c r="AN54" s="2">
        <v>3.4505506331923054E-5</v>
      </c>
      <c r="AO54" s="2">
        <v>3.2919892432247636E-5</v>
      </c>
      <c r="AP54" s="2">
        <v>4.4427272741211235E-5</v>
      </c>
      <c r="AQ54" s="2">
        <v>4.0137748461118121E-5</v>
      </c>
      <c r="AR54" s="2">
        <v>4.823477617845432E-5</v>
      </c>
      <c r="AS54" s="2">
        <v>1.5270945667963647E-4</v>
      </c>
      <c r="AT54" s="2">
        <v>-3.0648457399302419E-6</v>
      </c>
      <c r="AU54" s="2">
        <v>5.4663690388735257E-5</v>
      </c>
      <c r="AV54" s="2">
        <v>9.9192290167691729E-6</v>
      </c>
      <c r="AW54" s="2">
        <v>2.7219739735486612E-5</v>
      </c>
      <c r="AX54" s="2">
        <v>1.8743290990149413E-5</v>
      </c>
      <c r="AY54" s="2">
        <v>2.8287527091680161E-4</v>
      </c>
      <c r="AZ54" s="2">
        <v>4.1500301549691622E-5</v>
      </c>
      <c r="BA54" s="2">
        <v>3.6326155279144674E-3</v>
      </c>
      <c r="BB54" s="2">
        <v>2.856107434779172E-3</v>
      </c>
      <c r="BC54" s="2">
        <v>1.9113514898479779E-3</v>
      </c>
      <c r="BD54" s="2">
        <v>3.5471681982337437E-5</v>
      </c>
      <c r="BE54" s="2">
        <v>1.8504047159913011E-4</v>
      </c>
      <c r="BF54" s="2">
        <v>1.0138582254787427</v>
      </c>
      <c r="BG54" s="2">
        <v>1.8792128016079375E-3</v>
      </c>
      <c r="BH54" s="2">
        <v>1.6560386556450316E-3</v>
      </c>
      <c r="BI54" s="2">
        <v>4.2681157771062595E-4</v>
      </c>
      <c r="BJ54" s="2">
        <v>2.2168121336183367E-3</v>
      </c>
      <c r="BK54" s="2">
        <v>2.001547412831798E-3</v>
      </c>
      <c r="BL54" s="2">
        <v>4.8896797391100597E-3</v>
      </c>
      <c r="BM54" s="2">
        <v>1.7825093965514465E-3</v>
      </c>
      <c r="BN54" s="2">
        <v>6.8422859018081109E-3</v>
      </c>
      <c r="BO54" s="2">
        <v>1.4772666868677993E-3</v>
      </c>
      <c r="BP54" s="2">
        <v>1.559306035196192E-3</v>
      </c>
      <c r="BQ54" s="2">
        <v>1.1766055805790311E-4</v>
      </c>
      <c r="BR54" s="2">
        <v>3.4988113231552543E-5</v>
      </c>
      <c r="BS54" s="2">
        <v>3.667764883879892E-4</v>
      </c>
      <c r="BT54" s="2">
        <v>6.1282866872286608E-4</v>
      </c>
      <c r="BU54" s="2">
        <v>2.9140205714936685E-4</v>
      </c>
      <c r="BV54" s="2">
        <v>7.4985785756655611E-4</v>
      </c>
      <c r="BW54" s="2">
        <v>1.6447118177177129E-4</v>
      </c>
      <c r="BX54" s="2">
        <v>1.5392889489640276E-5</v>
      </c>
      <c r="BY54" s="2">
        <v>8.6962175604008357E-5</v>
      </c>
      <c r="BZ54" s="2">
        <v>6.9513615562748611E-5</v>
      </c>
      <c r="CA54" s="2">
        <v>2.6695138184775205E-5</v>
      </c>
      <c r="CB54" s="2">
        <v>1.5530587724969131E-5</v>
      </c>
      <c r="CC54" s="2">
        <v>1.2849128837731935E-5</v>
      </c>
      <c r="CD54" s="2">
        <v>9.8355278389624781E-6</v>
      </c>
      <c r="CE54" s="2">
        <v>2.7231929529670434E-6</v>
      </c>
      <c r="CF54" s="2">
        <v>4.0769850139954895E-5</v>
      </c>
      <c r="CG54" s="2">
        <v>8.309705557043582E-5</v>
      </c>
      <c r="CH54" s="2">
        <v>4.771208661305555E-4</v>
      </c>
      <c r="CI54" s="2">
        <v>1.5278133293419564E-5</v>
      </c>
      <c r="CJ54" s="2">
        <v>5.9293960319123033E-5</v>
      </c>
      <c r="CK54" s="2">
        <v>3.6403655098646557E-5</v>
      </c>
      <c r="CL54" s="2">
        <v>3.0576726070070007E-5</v>
      </c>
      <c r="CM54" s="2">
        <v>2.6645480574600215E-5</v>
      </c>
      <c r="CN54" s="2">
        <v>1.0547822658579442E-5</v>
      </c>
      <c r="CO54" s="2">
        <v>1.9587769358954705E-5</v>
      </c>
      <c r="CP54" s="2">
        <v>3.1639341041897732E-5</v>
      </c>
      <c r="CQ54" s="2">
        <v>4.7204697881822024E-5</v>
      </c>
      <c r="CR54" s="2">
        <v>2.4697028540414634E-5</v>
      </c>
      <c r="CS54" s="2">
        <v>2.0820666811529869E-5</v>
      </c>
      <c r="CT54" s="2">
        <v>3.8936413194321302E-5</v>
      </c>
      <c r="CU54" s="2">
        <v>1.315389630195691E-5</v>
      </c>
      <c r="CV54" s="2">
        <v>4.5154341719664225E-5</v>
      </c>
      <c r="CW54" s="2">
        <v>1.6812737854649224E-5</v>
      </c>
      <c r="CX54" s="2">
        <v>3.5827533343489572E-5</v>
      </c>
      <c r="CY54" s="2">
        <v>1.8243466346629487E-5</v>
      </c>
      <c r="CZ54" s="2">
        <v>1.5462214169527936E-5</v>
      </c>
      <c r="DA54" s="2">
        <v>2.8663817343394192E-5</v>
      </c>
      <c r="DB54" s="2">
        <v>2.5142690085847605E-4</v>
      </c>
      <c r="DC54" s="2">
        <v>1.7198256827902258E-5</v>
      </c>
      <c r="DD54" s="2">
        <v>3.2407885155432878E-3</v>
      </c>
      <c r="DE54" s="2">
        <v>1.7919972128552091E-5</v>
      </c>
      <c r="DF54" s="2">
        <v>3.4440045358766197E-5</v>
      </c>
      <c r="DG54" s="2">
        <v>1.9405276033084344E-5</v>
      </c>
      <c r="DH54" s="2">
        <v>3.1906362584411587E-5</v>
      </c>
      <c r="DI54" s="2">
        <v>3.6913755487673469E-5</v>
      </c>
      <c r="DJ54" s="2">
        <v>2.7855930114280653E-5</v>
      </c>
      <c r="DK54" s="2">
        <v>2.0083660154248609E-5</v>
      </c>
      <c r="DL54" s="2">
        <v>3.8481400948606422E-5</v>
      </c>
    </row>
    <row r="55" spans="2:116">
      <c r="B55" s="149">
        <v>332</v>
      </c>
      <c r="C55" s="150" t="s">
        <v>298</v>
      </c>
      <c r="D55" s="2">
        <v>5.4339697316388436E-2</v>
      </c>
      <c r="E55" s="2">
        <v>0.17959329295420054</v>
      </c>
      <c r="F55" s="2">
        <v>6.0719241150182249E-2</v>
      </c>
      <c r="G55" s="2">
        <v>4.6473165015965328E-3</v>
      </c>
      <c r="H55" s="2">
        <v>4.2010437704121363E-2</v>
      </c>
      <c r="I55" s="2">
        <v>4.1051920546595774E-2</v>
      </c>
      <c r="J55" s="2">
        <v>5.555167360851108E-6</v>
      </c>
      <c r="K55" s="2">
        <v>2.5993294073549626E-6</v>
      </c>
      <c r="L55" s="2">
        <v>2.7016714966701355E-6</v>
      </c>
      <c r="M55" s="2">
        <v>5.642625278856903E-6</v>
      </c>
      <c r="N55" s="2">
        <v>1.7642991521374752E-6</v>
      </c>
      <c r="O55" s="2">
        <v>6.3173371305386133E-6</v>
      </c>
      <c r="P55" s="2">
        <v>1.3351641757086786E-5</v>
      </c>
      <c r="Q55" s="2">
        <v>1.2798061008223418E-6</v>
      </c>
      <c r="R55" s="2">
        <v>1.4099570141970364E-6</v>
      </c>
      <c r="S55" s="2">
        <v>9.2146872065150558E-7</v>
      </c>
      <c r="T55" s="2">
        <v>0</v>
      </c>
      <c r="U55" s="2">
        <v>2.2898719963371885E-6</v>
      </c>
      <c r="V55" s="2">
        <v>1.926628340398118E-6</v>
      </c>
      <c r="W55" s="2">
        <v>3.598634676277982E-6</v>
      </c>
      <c r="X55" s="2">
        <v>1.5400105615371046E-6</v>
      </c>
      <c r="Y55" s="2">
        <v>1.7782332121870361E-6</v>
      </c>
      <c r="Z55" s="2">
        <v>1.7521048362532714E-6</v>
      </c>
      <c r="AA55" s="2">
        <v>2.8803126162356795E-6</v>
      </c>
      <c r="AB55" s="2">
        <v>3.1021990036859425E-6</v>
      </c>
      <c r="AC55" s="2">
        <v>1.5919313002337527E-6</v>
      </c>
      <c r="AD55" s="2">
        <v>1.7466279042650789E-6</v>
      </c>
      <c r="AE55" s="2">
        <v>3.5183956164293138E-6</v>
      </c>
      <c r="AF55" s="2">
        <v>1.2215915532138786E-6</v>
      </c>
      <c r="AG55" s="2">
        <v>2.3187546069311984E-6</v>
      </c>
      <c r="AH55" s="2">
        <v>4.734237646817385E-7</v>
      </c>
      <c r="AI55" s="2">
        <v>8.9389380156998275E-7</v>
      </c>
      <c r="AJ55" s="2">
        <v>4.7918190383598489E-7</v>
      </c>
      <c r="AK55" s="2">
        <v>2.9188709117558547E-6</v>
      </c>
      <c r="AL55" s="2">
        <v>2.6355324605603017E-6</v>
      </c>
      <c r="AM55" s="2">
        <v>3.3023160153107183E-6</v>
      </c>
      <c r="AN55" s="2">
        <v>3.1175988115628179E-6</v>
      </c>
      <c r="AO55" s="2">
        <v>2.5308331921058792E-6</v>
      </c>
      <c r="AP55" s="2">
        <v>3.6235088426005843E-6</v>
      </c>
      <c r="AQ55" s="2">
        <v>3.1580036899295329E-6</v>
      </c>
      <c r="AR55" s="2">
        <v>4.0607643917834812E-6</v>
      </c>
      <c r="AS55" s="2">
        <v>1.3249847311224357E-5</v>
      </c>
      <c r="AT55" s="2">
        <v>-2.562728314935463E-7</v>
      </c>
      <c r="AU55" s="2">
        <v>4.6308976827517619E-6</v>
      </c>
      <c r="AV55" s="2">
        <v>8.8575379193920203E-7</v>
      </c>
      <c r="AW55" s="2">
        <v>2.3107483111759632E-6</v>
      </c>
      <c r="AX55" s="2">
        <v>1.5829248376866084E-6</v>
      </c>
      <c r="AY55" s="2">
        <v>4.1701919184780959E-6</v>
      </c>
      <c r="AZ55" s="2">
        <v>2.9454319987666767E-6</v>
      </c>
      <c r="BA55" s="2">
        <v>3.7640802297664296E-6</v>
      </c>
      <c r="BB55" s="2">
        <v>2.4591146928901815E-6</v>
      </c>
      <c r="BC55" s="2">
        <v>2.9749605490307298E-6</v>
      </c>
      <c r="BD55" s="2">
        <v>2.4730022590067179E-6</v>
      </c>
      <c r="BE55" s="2">
        <v>2.4953303337501551E-6</v>
      </c>
      <c r="BF55" s="2">
        <v>1.7725610157934292E-6</v>
      </c>
      <c r="BG55" s="2">
        <v>1.0030530637869586</v>
      </c>
      <c r="BH55" s="2">
        <v>2.1553996149146052E-6</v>
      </c>
      <c r="BI55" s="2">
        <v>9.6338682206897941E-7</v>
      </c>
      <c r="BJ55" s="2">
        <v>1.1777927575076032E-6</v>
      </c>
      <c r="BK55" s="2">
        <v>1.7281197941964698E-6</v>
      </c>
      <c r="BL55" s="2">
        <v>1.1425788673525874E-6</v>
      </c>
      <c r="BM55" s="2">
        <v>6.6541608590511508E-7</v>
      </c>
      <c r="BN55" s="2">
        <v>1.7201381353397337E-6</v>
      </c>
      <c r="BO55" s="2">
        <v>2.4407109569354544E-6</v>
      </c>
      <c r="BP55" s="2">
        <v>4.3850639078766573E-5</v>
      </c>
      <c r="BQ55" s="2">
        <v>2.5485247100793643E-6</v>
      </c>
      <c r="BR55" s="2">
        <v>3.9538481984402308E-6</v>
      </c>
      <c r="BS55" s="2">
        <v>2.0330592348459663E-4</v>
      </c>
      <c r="BT55" s="2">
        <v>3.4862420259850426E-6</v>
      </c>
      <c r="BU55" s="2">
        <v>3.8088132284951627E-6</v>
      </c>
      <c r="BV55" s="2">
        <v>3.4816529898346685E-6</v>
      </c>
      <c r="BW55" s="2">
        <v>1.442270293899263E-5</v>
      </c>
      <c r="BX55" s="2">
        <v>1.1765069914965281E-6</v>
      </c>
      <c r="BY55" s="2">
        <v>6.720432716665234E-6</v>
      </c>
      <c r="BZ55" s="2">
        <v>6.1952444138272899E-6</v>
      </c>
      <c r="CA55" s="2">
        <v>2.3847163625621487E-6</v>
      </c>
      <c r="CB55" s="2">
        <v>1.4621257431037082E-6</v>
      </c>
      <c r="CC55" s="2">
        <v>1.1756809914085602E-6</v>
      </c>
      <c r="CD55" s="2">
        <v>8.0643104842570308E-7</v>
      </c>
      <c r="CE55" s="2">
        <v>1.4071174156242862E-7</v>
      </c>
      <c r="CF55" s="2">
        <v>1.830159501759126E-6</v>
      </c>
      <c r="CG55" s="2">
        <v>1.1520123448239696E-5</v>
      </c>
      <c r="CH55" s="2">
        <v>4.2080209919841787E-5</v>
      </c>
      <c r="CI55" s="2">
        <v>1.290239043341788E-6</v>
      </c>
      <c r="CJ55" s="2">
        <v>4.201204336008191E-6</v>
      </c>
      <c r="CK55" s="2">
        <v>3.2285083804642388E-6</v>
      </c>
      <c r="CL55" s="2">
        <v>2.4466170214427668E-6</v>
      </c>
      <c r="CM55" s="2">
        <v>2.3205407632525753E-6</v>
      </c>
      <c r="CN55" s="2">
        <v>1.0920652999073111E-6</v>
      </c>
      <c r="CO55" s="2">
        <v>1.8439197489027521E-6</v>
      </c>
      <c r="CP55" s="2">
        <v>3.4553704840621291E-6</v>
      </c>
      <c r="CQ55" s="2">
        <v>4.3684579689335503E-6</v>
      </c>
      <c r="CR55" s="2">
        <v>2.4300200100163757E-6</v>
      </c>
      <c r="CS55" s="2">
        <v>3.4747683812884414E-5</v>
      </c>
      <c r="CT55" s="2">
        <v>2.4824039555435711E-5</v>
      </c>
      <c r="CU55" s="2">
        <v>1.1286744061331565E-6</v>
      </c>
      <c r="CV55" s="2">
        <v>4.1001349406166333E-6</v>
      </c>
      <c r="CW55" s="2">
        <v>1.096936032365296E-6</v>
      </c>
      <c r="CX55" s="2">
        <v>3.046135164984207E-6</v>
      </c>
      <c r="CY55" s="2">
        <v>1.5652867552861512E-6</v>
      </c>
      <c r="CZ55" s="2">
        <v>1.3384493524857004E-6</v>
      </c>
      <c r="DA55" s="2">
        <v>2.7087875136346468E-6</v>
      </c>
      <c r="DB55" s="2">
        <v>2.7054763687101505E-5</v>
      </c>
      <c r="DC55" s="2">
        <v>2.7794870570900567E-6</v>
      </c>
      <c r="DD55" s="2">
        <v>2.8551009688623856E-4</v>
      </c>
      <c r="DE55" s="2">
        <v>2.9947821367717081E-6</v>
      </c>
      <c r="DF55" s="2">
        <v>3.0933297546129446E-6</v>
      </c>
      <c r="DG55" s="2">
        <v>1.7435297245383663E-6</v>
      </c>
      <c r="DH55" s="2">
        <v>2.8468820945921945E-6</v>
      </c>
      <c r="DI55" s="2">
        <v>1.663028091073339E-5</v>
      </c>
      <c r="DJ55" s="2">
        <v>3.0071558825698618E-6</v>
      </c>
      <c r="DK55" s="2">
        <v>9.4025451693490456E-7</v>
      </c>
      <c r="DL55" s="2">
        <v>4.9556355833517114E-6</v>
      </c>
    </row>
    <row r="56" spans="2:116">
      <c r="B56" s="149">
        <v>333</v>
      </c>
      <c r="C56" s="150" t="s">
        <v>299</v>
      </c>
      <c r="D56" s="2">
        <v>8.044684326261653E-2</v>
      </c>
      <c r="E56" s="2">
        <v>0.15015009594593035</v>
      </c>
      <c r="F56" s="2">
        <v>-1.4774085765631065E-2</v>
      </c>
      <c r="G56" s="2">
        <v>1.2862296405073664E-7</v>
      </c>
      <c r="H56" s="2">
        <v>2.9727531920940624E-2</v>
      </c>
      <c r="I56" s="2">
        <v>2.8997184889405638E-2</v>
      </c>
      <c r="J56" s="2">
        <v>3.3029163490433474E-6</v>
      </c>
      <c r="K56" s="2">
        <v>1.5012570741884403E-6</v>
      </c>
      <c r="L56" s="2">
        <v>2.0098218272085978E-6</v>
      </c>
      <c r="M56" s="2">
        <v>3.2993205921574381E-6</v>
      </c>
      <c r="N56" s="2">
        <v>1.1237152620557424E-6</v>
      </c>
      <c r="O56" s="2">
        <v>3.9439049567694246E-6</v>
      </c>
      <c r="P56" s="2">
        <v>8.0912984176609885E-6</v>
      </c>
      <c r="Q56" s="2">
        <v>7.8660883677878463E-7</v>
      </c>
      <c r="R56" s="2">
        <v>8.6046911218798396E-7</v>
      </c>
      <c r="S56" s="2">
        <v>5.8359668893180651E-7</v>
      </c>
      <c r="T56" s="2">
        <v>0</v>
      </c>
      <c r="U56" s="2">
        <v>1.3736419986658712E-6</v>
      </c>
      <c r="V56" s="2">
        <v>1.2274476498277378E-6</v>
      </c>
      <c r="W56" s="2">
        <v>2.1314122089371364E-6</v>
      </c>
      <c r="X56" s="2">
        <v>1.1844869749378753E-6</v>
      </c>
      <c r="Y56" s="2">
        <v>1.0579409610435838E-6</v>
      </c>
      <c r="Z56" s="2">
        <v>1.0754886534019922E-6</v>
      </c>
      <c r="AA56" s="2">
        <v>1.8178833344395081E-6</v>
      </c>
      <c r="AB56" s="2">
        <v>1.8182065209424173E-6</v>
      </c>
      <c r="AC56" s="2">
        <v>9.4754079382883454E-7</v>
      </c>
      <c r="AD56" s="2">
        <v>1.0233970036996457E-6</v>
      </c>
      <c r="AE56" s="2">
        <v>2.0882620730210623E-6</v>
      </c>
      <c r="AF56" s="2">
        <v>7.3493528576349595E-7</v>
      </c>
      <c r="AG56" s="2">
        <v>1.4206602263530293E-6</v>
      </c>
      <c r="AH56" s="2">
        <v>2.8796461727513013E-7</v>
      </c>
      <c r="AI56" s="2">
        <v>5.5452284349777819E-7</v>
      </c>
      <c r="AJ56" s="2">
        <v>2.8705909552316617E-7</v>
      </c>
      <c r="AK56" s="2">
        <v>1.6901346259717118E-6</v>
      </c>
      <c r="AL56" s="2">
        <v>1.7851395613952456E-6</v>
      </c>
      <c r="AM56" s="2">
        <v>2.0044065283468073E-6</v>
      </c>
      <c r="AN56" s="2">
        <v>1.9250579729508919E-6</v>
      </c>
      <c r="AO56" s="2">
        <v>1.7098548553223837E-6</v>
      </c>
      <c r="AP56" s="2">
        <v>2.2926399790685831E-6</v>
      </c>
      <c r="AQ56" s="2">
        <v>2.1291006780788535E-6</v>
      </c>
      <c r="AR56" s="2">
        <v>2.6444363221169048E-6</v>
      </c>
      <c r="AS56" s="2">
        <v>7.8507978364491346E-6</v>
      </c>
      <c r="AT56" s="2">
        <v>-1.4617685427543997E-7</v>
      </c>
      <c r="AU56" s="2">
        <v>3.028248892243782E-6</v>
      </c>
      <c r="AV56" s="2">
        <v>5.7778538093743985E-7</v>
      </c>
      <c r="AW56" s="2">
        <v>1.3757022816833404E-6</v>
      </c>
      <c r="AX56" s="2">
        <v>9.6537666467468287E-7</v>
      </c>
      <c r="AY56" s="2">
        <v>2.6596265684635182E-6</v>
      </c>
      <c r="AZ56" s="2">
        <v>1.8884393213059788E-6</v>
      </c>
      <c r="BA56" s="2">
        <v>1.157306239216279E-4</v>
      </c>
      <c r="BB56" s="2">
        <v>2.2994411171502142E-4</v>
      </c>
      <c r="BC56" s="2">
        <v>2.8850196244172433E-4</v>
      </c>
      <c r="BD56" s="2">
        <v>8.6075375125594736E-6</v>
      </c>
      <c r="BE56" s="2">
        <v>1.803346451216145E-6</v>
      </c>
      <c r="BF56" s="2">
        <v>4.7244540755880349E-4</v>
      </c>
      <c r="BG56" s="2">
        <v>2.2949552277421135E-6</v>
      </c>
      <c r="BH56" s="2">
        <v>1.0026996828238453</v>
      </c>
      <c r="BI56" s="2">
        <v>8.0604710235512647E-7</v>
      </c>
      <c r="BJ56" s="2">
        <v>3.9815597127016613E-5</v>
      </c>
      <c r="BK56" s="2">
        <v>1.3745955957850612E-5</v>
      </c>
      <c r="BL56" s="2">
        <v>4.6782463298371161E-6</v>
      </c>
      <c r="BM56" s="2">
        <v>1.3675889751631512E-6</v>
      </c>
      <c r="BN56" s="2">
        <v>4.7385376702727218E-6</v>
      </c>
      <c r="BO56" s="2">
        <v>1.9338300643580184E-5</v>
      </c>
      <c r="BP56" s="2">
        <v>1.002072110488836E-5</v>
      </c>
      <c r="BQ56" s="2">
        <v>1.5300897719330735E-6</v>
      </c>
      <c r="BR56" s="2">
        <v>1.904317878976976E-6</v>
      </c>
      <c r="BS56" s="2">
        <v>1.2364371045989636E-5</v>
      </c>
      <c r="BT56" s="2">
        <v>5.8501070695786051E-6</v>
      </c>
      <c r="BU56" s="2">
        <v>3.3978458484302592E-5</v>
      </c>
      <c r="BV56" s="2">
        <v>5.3777740098033514E-5</v>
      </c>
      <c r="BW56" s="2">
        <v>8.6737514995758776E-6</v>
      </c>
      <c r="BX56" s="2">
        <v>7.4973362057415184E-7</v>
      </c>
      <c r="BY56" s="2">
        <v>4.5754200242479579E-6</v>
      </c>
      <c r="BZ56" s="2">
        <v>3.8264086959958577E-6</v>
      </c>
      <c r="CA56" s="2">
        <v>1.6519667380394297E-6</v>
      </c>
      <c r="CB56" s="2">
        <v>1.0737758731120748E-6</v>
      </c>
      <c r="CC56" s="2">
        <v>9.660055705986105E-7</v>
      </c>
      <c r="CD56" s="2">
        <v>6.2445275091981799E-7</v>
      </c>
      <c r="CE56" s="2">
        <v>1.0922827882158771E-7</v>
      </c>
      <c r="CF56" s="2">
        <v>2.7781601027185781E-6</v>
      </c>
      <c r="CG56" s="2">
        <v>4.4070614645734511E-6</v>
      </c>
      <c r="CH56" s="2">
        <v>2.4511740645225268E-5</v>
      </c>
      <c r="CI56" s="2">
        <v>9.0894186628676155E-7</v>
      </c>
      <c r="CJ56" s="2">
        <v>2.254510395666237E-6</v>
      </c>
      <c r="CK56" s="2">
        <v>2.016710122948492E-6</v>
      </c>
      <c r="CL56" s="2">
        <v>1.7752195878953669E-6</v>
      </c>
      <c r="CM56" s="2">
        <v>1.6770626976320582E-6</v>
      </c>
      <c r="CN56" s="2">
        <v>5.7932426778712352E-7</v>
      </c>
      <c r="CO56" s="2">
        <v>1.3076729934627544E-6</v>
      </c>
      <c r="CP56" s="2">
        <v>1.8268579126359879E-6</v>
      </c>
      <c r="CQ56" s="2">
        <v>3.6196695747832512E-6</v>
      </c>
      <c r="CR56" s="2">
        <v>1.7066976907753163E-6</v>
      </c>
      <c r="CS56" s="2">
        <v>1.2679636326459149E-6</v>
      </c>
      <c r="CT56" s="2">
        <v>6.6999898844826667E-5</v>
      </c>
      <c r="CU56" s="2">
        <v>7.6999694226410028E-7</v>
      </c>
      <c r="CV56" s="2">
        <v>2.6432402413952388E-6</v>
      </c>
      <c r="CW56" s="2">
        <v>6.4273980574233518E-6</v>
      </c>
      <c r="CX56" s="2">
        <v>2.3156656074097043E-6</v>
      </c>
      <c r="CY56" s="2">
        <v>1.2108325619848467E-6</v>
      </c>
      <c r="CZ56" s="2">
        <v>9.7833266860723129E-7</v>
      </c>
      <c r="DA56" s="2">
        <v>1.6870007277419785E-6</v>
      </c>
      <c r="DB56" s="2">
        <v>1.3221597283080778E-5</v>
      </c>
      <c r="DC56" s="2">
        <v>1.0940511645583352E-6</v>
      </c>
      <c r="DD56" s="2">
        <v>1.6688176802913532E-4</v>
      </c>
      <c r="DE56" s="2">
        <v>6.6433606945488711E-6</v>
      </c>
      <c r="DF56" s="2">
        <v>1.8614744221490592E-6</v>
      </c>
      <c r="DG56" s="2">
        <v>1.0858993969014417E-6</v>
      </c>
      <c r="DH56" s="2">
        <v>1.7852688011782654E-6</v>
      </c>
      <c r="DI56" s="2">
        <v>2.1466745577705968E-6</v>
      </c>
      <c r="DJ56" s="2">
        <v>1.4177509471911631E-6</v>
      </c>
      <c r="DK56" s="2">
        <v>1.8835710863016543E-6</v>
      </c>
      <c r="DL56" s="2">
        <v>9.2436313077273498E-6</v>
      </c>
    </row>
    <row r="57" spans="2:116">
      <c r="B57" s="149">
        <v>339</v>
      </c>
      <c r="C57" s="150" t="s">
        <v>300</v>
      </c>
      <c r="D57" s="2">
        <v>2.5694054236487962E-2</v>
      </c>
      <c r="E57" s="2">
        <v>0.18026841289591064</v>
      </c>
      <c r="F57" s="2">
        <v>6.7264943046489833E-2</v>
      </c>
      <c r="G57" s="2">
        <v>1.6586814993437466E-3</v>
      </c>
      <c r="H57" s="2">
        <v>3.5811226546323217E-2</v>
      </c>
      <c r="I57" s="2">
        <v>3.4880873031923894E-2</v>
      </c>
      <c r="J57" s="2">
        <v>4.6628483093194638E-6</v>
      </c>
      <c r="K57" s="2">
        <v>3.9616312188782002E-6</v>
      </c>
      <c r="L57" s="2">
        <v>2.3232156928290634E-6</v>
      </c>
      <c r="M57" s="2">
        <v>3.830614340103727E-6</v>
      </c>
      <c r="N57" s="2">
        <v>2.2087152034636666E-6</v>
      </c>
      <c r="O57" s="2">
        <v>5.0007423994088514E-6</v>
      </c>
      <c r="P57" s="2">
        <v>1.9795563484376404E-5</v>
      </c>
      <c r="Q57" s="2">
        <v>1.371852021619636E-6</v>
      </c>
      <c r="R57" s="2">
        <v>1.4385121510998197E-6</v>
      </c>
      <c r="S57" s="2">
        <v>1.1150605386437632E-6</v>
      </c>
      <c r="T57" s="2">
        <v>0</v>
      </c>
      <c r="U57" s="2">
        <v>1.754976183258948E-6</v>
      </c>
      <c r="V57" s="2">
        <v>2.0497966465791886E-6</v>
      </c>
      <c r="W57" s="2">
        <v>2.768386923353312E-6</v>
      </c>
      <c r="X57" s="2">
        <v>2.0554409988861471E-5</v>
      </c>
      <c r="Y57" s="2">
        <v>1.7976974048554997E-6</v>
      </c>
      <c r="Z57" s="2">
        <v>1.7422290111477843E-6</v>
      </c>
      <c r="AA57" s="2">
        <v>2.8519795541395183E-6</v>
      </c>
      <c r="AB57" s="2">
        <v>2.1860840501036248E-6</v>
      </c>
      <c r="AC57" s="2">
        <v>1.6101432673549392E-6</v>
      </c>
      <c r="AD57" s="2">
        <v>1.1418893875327418E-6</v>
      </c>
      <c r="AE57" s="2">
        <v>2.5844564425838286E-6</v>
      </c>
      <c r="AF57" s="2">
        <v>1.0664296862319513E-6</v>
      </c>
      <c r="AG57" s="2">
        <v>2.0968398954940319E-6</v>
      </c>
      <c r="AH57" s="2">
        <v>8.6103983226880343E-7</v>
      </c>
      <c r="AI57" s="2">
        <v>9.9119689937623786E-7</v>
      </c>
      <c r="AJ57" s="2">
        <v>3.4981348832271572E-7</v>
      </c>
      <c r="AK57" s="2">
        <v>2.350534325520977E-6</v>
      </c>
      <c r="AL57" s="2">
        <v>2.572089769770711E-6</v>
      </c>
      <c r="AM57" s="2">
        <v>2.5542397788184902E-6</v>
      </c>
      <c r="AN57" s="2">
        <v>2.916522014908483E-6</v>
      </c>
      <c r="AO57" s="2">
        <v>2.4393666904910991E-6</v>
      </c>
      <c r="AP57" s="2">
        <v>3.0246429304202108E-6</v>
      </c>
      <c r="AQ57" s="2">
        <v>2.4254020871246792E-6</v>
      </c>
      <c r="AR57" s="2">
        <v>8.2094363259477071E-6</v>
      </c>
      <c r="AS57" s="2">
        <v>8.7557711141045104E-6</v>
      </c>
      <c r="AT57" s="2">
        <v>-2.8664331666729313E-8</v>
      </c>
      <c r="AU57" s="2">
        <v>4.1052718086984995E-6</v>
      </c>
      <c r="AV57" s="2">
        <v>1.0869717616259623E-6</v>
      </c>
      <c r="AW57" s="2">
        <v>2.1218360122879547E-6</v>
      </c>
      <c r="AX57" s="2">
        <v>1.453384691341846E-6</v>
      </c>
      <c r="AY57" s="2">
        <v>3.4584430528974921E-6</v>
      </c>
      <c r="AZ57" s="2">
        <v>7.6747278641938281E-6</v>
      </c>
      <c r="BA57" s="2">
        <v>3.0838082768303454E-5</v>
      </c>
      <c r="BB57" s="2">
        <v>4.2441881347837426E-5</v>
      </c>
      <c r="BC57" s="2">
        <v>1.2649203811019704E-4</v>
      </c>
      <c r="BD57" s="2">
        <v>1.4094902720727712E-3</v>
      </c>
      <c r="BE57" s="2">
        <v>2.6640131038998264E-4</v>
      </c>
      <c r="BF57" s="2">
        <v>4.7377167308372455E-4</v>
      </c>
      <c r="BG57" s="2">
        <v>2.180937017489467E-4</v>
      </c>
      <c r="BH57" s="2">
        <v>1.6346210472137612E-4</v>
      </c>
      <c r="BI57" s="2">
        <v>1.0029341241674528</v>
      </c>
      <c r="BJ57" s="2">
        <v>3.4145422120322169E-4</v>
      </c>
      <c r="BK57" s="2">
        <v>9.6321230708816229E-5</v>
      </c>
      <c r="BL57" s="2">
        <v>4.5481378832671281E-4</v>
      </c>
      <c r="BM57" s="2">
        <v>1.6196278621746039E-4</v>
      </c>
      <c r="BN57" s="2">
        <v>8.0741679299527875E-5</v>
      </c>
      <c r="BO57" s="2">
        <v>3.8098806965028193E-5</v>
      </c>
      <c r="BP57" s="2">
        <v>5.0868362035559904E-4</v>
      </c>
      <c r="BQ57" s="2">
        <v>1.0676959785915741E-4</v>
      </c>
      <c r="BR57" s="2">
        <v>2.4349410565877465E-6</v>
      </c>
      <c r="BS57" s="2">
        <v>1.1951455683022866E-4</v>
      </c>
      <c r="BT57" s="2">
        <v>9.9244333376997111E-5</v>
      </c>
      <c r="BU57" s="2">
        <v>3.4941992452861608E-5</v>
      </c>
      <c r="BV57" s="2">
        <v>4.8765260720935013E-5</v>
      </c>
      <c r="BW57" s="2">
        <v>9.6653772863151384E-6</v>
      </c>
      <c r="BX57" s="2">
        <v>1.4707661686759605E-6</v>
      </c>
      <c r="BY57" s="2">
        <v>1.0669383040836976E-5</v>
      </c>
      <c r="BZ57" s="2">
        <v>4.781130065049443E-6</v>
      </c>
      <c r="CA57" s="2">
        <v>7.6143907759687198E-6</v>
      </c>
      <c r="CB57" s="2">
        <v>1.4614952176356358E-6</v>
      </c>
      <c r="CC57" s="2">
        <v>2.6345825522786844E-6</v>
      </c>
      <c r="CD57" s="2">
        <v>1.5467121088620585E-6</v>
      </c>
      <c r="CE57" s="2">
        <v>3.4955763752998361E-7</v>
      </c>
      <c r="CF57" s="2">
        <v>1.5415377342719819E-5</v>
      </c>
      <c r="CG57" s="2">
        <v>6.1181024408766387E-6</v>
      </c>
      <c r="CH57" s="2">
        <v>3.0176247149979238E-5</v>
      </c>
      <c r="CI57" s="2">
        <v>1.9733639585613342E-5</v>
      </c>
      <c r="CJ57" s="2">
        <v>1.221958280539277E-5</v>
      </c>
      <c r="CK57" s="2">
        <v>5.0961097830964904E-6</v>
      </c>
      <c r="CL57" s="2">
        <v>2.9689651684856715E-6</v>
      </c>
      <c r="CM57" s="2">
        <v>1.402051939042862E-5</v>
      </c>
      <c r="CN57" s="2">
        <v>8.6328373454182562E-7</v>
      </c>
      <c r="CO57" s="2">
        <v>1.6588872023285669E-6</v>
      </c>
      <c r="CP57" s="2">
        <v>1.490665380553206E-5</v>
      </c>
      <c r="CQ57" s="2">
        <v>3.9431518391088599E-6</v>
      </c>
      <c r="CR57" s="2">
        <v>3.0069980619098322E-6</v>
      </c>
      <c r="CS57" s="2">
        <v>1.8343563035128334E-5</v>
      </c>
      <c r="CT57" s="2">
        <v>8.52000801683541E-6</v>
      </c>
      <c r="CU57" s="2">
        <v>8.8512737777639656E-6</v>
      </c>
      <c r="CV57" s="2">
        <v>9.393913603379316E-6</v>
      </c>
      <c r="CW57" s="2">
        <v>2.493287185808066E-6</v>
      </c>
      <c r="CX57" s="2">
        <v>7.7434462098136544E-6</v>
      </c>
      <c r="CY57" s="2">
        <v>1.8258594191488208E-6</v>
      </c>
      <c r="CZ57" s="2">
        <v>1.5283280372565047E-6</v>
      </c>
      <c r="DA57" s="2">
        <v>2.2780864830031374E-6</v>
      </c>
      <c r="DB57" s="2">
        <v>1.4621076604951999E-5</v>
      </c>
      <c r="DC57" s="2">
        <v>3.537916041651177E-6</v>
      </c>
      <c r="DD57" s="2">
        <v>1.7045802640776184E-4</v>
      </c>
      <c r="DE57" s="2">
        <v>4.1104019588036295E-6</v>
      </c>
      <c r="DF57" s="2">
        <v>5.6283403975501715E-6</v>
      </c>
      <c r="DG57" s="2">
        <v>3.0429801847490402E-6</v>
      </c>
      <c r="DH57" s="2">
        <v>3.2351215136047724E-6</v>
      </c>
      <c r="DI57" s="2">
        <v>1.6365338048838034E-5</v>
      </c>
      <c r="DJ57" s="2">
        <v>4.6838476129522737E-6</v>
      </c>
      <c r="DK57" s="2">
        <v>4.4688394271851278E-6</v>
      </c>
      <c r="DL57" s="2">
        <v>3.4585337546556632E-5</v>
      </c>
    </row>
    <row r="58" spans="2:116">
      <c r="B58" s="149">
        <v>341</v>
      </c>
      <c r="C58" s="150" t="s">
        <v>301</v>
      </c>
      <c r="D58" s="2">
        <v>5.0816227614314258E-2</v>
      </c>
      <c r="E58" s="2">
        <v>0.16002020819033852</v>
      </c>
      <c r="F58" s="2">
        <v>1.2668304248988072E-2</v>
      </c>
      <c r="G58" s="2">
        <v>8.0023812861750067E-3</v>
      </c>
      <c r="H58" s="2">
        <v>2.6491853988421271E-2</v>
      </c>
      <c r="I58" s="2">
        <v>2.6106973968021419E-2</v>
      </c>
      <c r="J58" s="2">
        <v>2.7301168661016159E-6</v>
      </c>
      <c r="K58" s="2">
        <v>1.9226086935893135E-6</v>
      </c>
      <c r="L58" s="2">
        <v>5.9997604279376005E-6</v>
      </c>
      <c r="M58" s="2">
        <v>6.1582790702869795E-6</v>
      </c>
      <c r="N58" s="2">
        <v>8.1777623896412875E-6</v>
      </c>
      <c r="O58" s="2">
        <v>3.0828422072518854E-6</v>
      </c>
      <c r="P58" s="2">
        <v>5.3136123310798974E-6</v>
      </c>
      <c r="Q58" s="2">
        <v>2.7919532298266438E-6</v>
      </c>
      <c r="R58" s="2">
        <v>3.0204172516998744E-6</v>
      </c>
      <c r="S58" s="2">
        <v>1.3802858337629422E-6</v>
      </c>
      <c r="T58" s="2">
        <v>0</v>
      </c>
      <c r="U58" s="2">
        <v>1.6823341557674452E-6</v>
      </c>
      <c r="V58" s="2">
        <v>2.8916785949983434E-6</v>
      </c>
      <c r="W58" s="2">
        <v>3.1367568312977837E-6</v>
      </c>
      <c r="X58" s="2">
        <v>2.7681184514036895E-6</v>
      </c>
      <c r="Y58" s="2">
        <v>2.5282135659708147E-6</v>
      </c>
      <c r="Z58" s="2">
        <v>2.4318562624305531E-6</v>
      </c>
      <c r="AA58" s="2">
        <v>2.9412798895303061E-6</v>
      </c>
      <c r="AB58" s="2">
        <v>1.8186229984217155E-6</v>
      </c>
      <c r="AC58" s="2">
        <v>1.6736666175184594E-6</v>
      </c>
      <c r="AD58" s="2">
        <v>6.7482333176433428E-7</v>
      </c>
      <c r="AE58" s="2">
        <v>2.1239046128690273E-6</v>
      </c>
      <c r="AF58" s="2">
        <v>1.2299659270236251E-6</v>
      </c>
      <c r="AG58" s="2">
        <v>1.8003706419677454E-6</v>
      </c>
      <c r="AH58" s="2">
        <v>1.0495835676476895E-5</v>
      </c>
      <c r="AI58" s="2">
        <v>1.801705000344429E-6</v>
      </c>
      <c r="AJ58" s="2">
        <v>4.3561272973637256E-7</v>
      </c>
      <c r="AK58" s="2">
        <v>2.7675145255346953E-6</v>
      </c>
      <c r="AL58" s="2">
        <v>2.0687757677584006E-6</v>
      </c>
      <c r="AM58" s="2">
        <v>2.2137639245948017E-6</v>
      </c>
      <c r="AN58" s="2">
        <v>4.6570518073490623E-6</v>
      </c>
      <c r="AO58" s="2">
        <v>2.7085294793082314E-6</v>
      </c>
      <c r="AP58" s="2">
        <v>3.2256790465671312E-6</v>
      </c>
      <c r="AQ58" s="2">
        <v>1.9107371380199252E-6</v>
      </c>
      <c r="AR58" s="2">
        <v>4.0810830980236619E-6</v>
      </c>
      <c r="AS58" s="2">
        <v>3.8929124592303396E-6</v>
      </c>
      <c r="AT58" s="2">
        <v>2.729301149493318E-7</v>
      </c>
      <c r="AU58" s="2">
        <v>2.8050437358626351E-6</v>
      </c>
      <c r="AV58" s="2">
        <v>1.6544725658525375E-6</v>
      </c>
      <c r="AW58" s="2">
        <v>1.5725997553846881E-6</v>
      </c>
      <c r="AX58" s="2">
        <v>1.5561517870393285E-6</v>
      </c>
      <c r="AY58" s="2">
        <v>7.8255450252117727E-6</v>
      </c>
      <c r="AZ58" s="2">
        <v>2.7056594996219766E-6</v>
      </c>
      <c r="BA58" s="2">
        <v>3.1679353415604723E-5</v>
      </c>
      <c r="BB58" s="2">
        <v>9.002908022284495E-6</v>
      </c>
      <c r="BC58" s="2">
        <v>3.6979701629125649E-6</v>
      </c>
      <c r="BD58" s="2">
        <v>8.0947761088106691E-6</v>
      </c>
      <c r="BE58" s="2">
        <v>3.4410660796374015E-6</v>
      </c>
      <c r="BF58" s="2">
        <v>5.3012278260057794E-6</v>
      </c>
      <c r="BG58" s="2">
        <v>1.936551621482428E-6</v>
      </c>
      <c r="BH58" s="2">
        <v>6.654762071579736E-6</v>
      </c>
      <c r="BI58" s="2">
        <v>4.4997160177059828E-6</v>
      </c>
      <c r="BJ58" s="2">
        <v>1.0007620375194504</v>
      </c>
      <c r="BK58" s="2">
        <v>4.7183942899902878E-6</v>
      </c>
      <c r="BL58" s="2">
        <v>9.3564261853435512E-4</v>
      </c>
      <c r="BM58" s="2">
        <v>3.7082094300261144E-4</v>
      </c>
      <c r="BN58" s="2">
        <v>2.8790305418270095E-6</v>
      </c>
      <c r="BO58" s="2">
        <v>2.7515484501825111E-6</v>
      </c>
      <c r="BP58" s="2">
        <v>3.6638378609383452E-5</v>
      </c>
      <c r="BQ58" s="2">
        <v>6.3018252367538754E-6</v>
      </c>
      <c r="BR58" s="2">
        <v>7.7381444054137177E-6</v>
      </c>
      <c r="BS58" s="2">
        <v>7.1113918980797786E-5</v>
      </c>
      <c r="BT58" s="2">
        <v>2.8638810527145911E-5</v>
      </c>
      <c r="BU58" s="2">
        <v>1.4093702321748541E-4</v>
      </c>
      <c r="BV58" s="2">
        <v>1.3449661729888557E-4</v>
      </c>
      <c r="BW58" s="2">
        <v>6.7030331117230548E-6</v>
      </c>
      <c r="BX58" s="2">
        <v>2.0715012247001987E-6</v>
      </c>
      <c r="BY58" s="2">
        <v>5.2492135386334335E-6</v>
      </c>
      <c r="BZ58" s="2">
        <v>3.9646322581183297E-6</v>
      </c>
      <c r="CA58" s="2">
        <v>1.809255293834301E-5</v>
      </c>
      <c r="CB58" s="2">
        <v>9.8831446981002239E-6</v>
      </c>
      <c r="CC58" s="2">
        <v>1.8143063012667498E-5</v>
      </c>
      <c r="CD58" s="2">
        <v>9.2937144060127957E-6</v>
      </c>
      <c r="CE58" s="2">
        <v>7.9810611022438619E-7</v>
      </c>
      <c r="CF58" s="2">
        <v>7.7365861111068175E-6</v>
      </c>
      <c r="CG58" s="2">
        <v>1.3814466912955855E-5</v>
      </c>
      <c r="CH58" s="2">
        <v>1.0665802049305777E-5</v>
      </c>
      <c r="CI58" s="2">
        <v>3.9527317166327511E-6</v>
      </c>
      <c r="CJ58" s="2">
        <v>5.2029203725352592E-6</v>
      </c>
      <c r="CK58" s="2">
        <v>1.4123979221196403E-5</v>
      </c>
      <c r="CL58" s="2">
        <v>5.6229710914872757E-6</v>
      </c>
      <c r="CM58" s="2">
        <v>5.7663776476954974E-6</v>
      </c>
      <c r="CN58" s="2">
        <v>1.2883139030025495E-6</v>
      </c>
      <c r="CO58" s="2">
        <v>3.2034838550818957E-6</v>
      </c>
      <c r="CP58" s="2">
        <v>2.151285647168401E-5</v>
      </c>
      <c r="CQ58" s="2">
        <v>2.521605496715991E-5</v>
      </c>
      <c r="CR58" s="2">
        <v>7.0811480082491746E-6</v>
      </c>
      <c r="CS58" s="2">
        <v>1.9868120716919361E-5</v>
      </c>
      <c r="CT58" s="2">
        <v>5.0935807140732044E-5</v>
      </c>
      <c r="CU58" s="2">
        <v>2.5339454012724336E-6</v>
      </c>
      <c r="CV58" s="2">
        <v>1.7698376662887762E-5</v>
      </c>
      <c r="CW58" s="2">
        <v>4.0514085503317326E-6</v>
      </c>
      <c r="CX58" s="2">
        <v>2.7891254359289691E-6</v>
      </c>
      <c r="CY58" s="2">
        <v>2.8628919385402845E-6</v>
      </c>
      <c r="CZ58" s="2">
        <v>1.702788601097595E-6</v>
      </c>
      <c r="DA58" s="2">
        <v>6.5752403333411093E-6</v>
      </c>
      <c r="DB58" s="2">
        <v>1.1778471777995816E-5</v>
      </c>
      <c r="DC58" s="2">
        <v>2.1689468501089949E-5</v>
      </c>
      <c r="DD58" s="2">
        <v>5.3055840922598543E-5</v>
      </c>
      <c r="DE58" s="2">
        <v>3.544568177187984E-5</v>
      </c>
      <c r="DF58" s="2">
        <v>3.367143838382484E-6</v>
      </c>
      <c r="DG58" s="2">
        <v>1.1582801672555205E-5</v>
      </c>
      <c r="DH58" s="2">
        <v>3.2794498859154015E-6</v>
      </c>
      <c r="DI58" s="2">
        <v>2.0619244065034012E-5</v>
      </c>
      <c r="DJ58" s="2">
        <v>4.0266943872081939E-6</v>
      </c>
      <c r="DK58" s="2">
        <v>3.6491695190775563E-6</v>
      </c>
      <c r="DL58" s="2">
        <v>8.4573912983076874E-6</v>
      </c>
    </row>
    <row r="59" spans="2:116">
      <c r="B59" s="149">
        <v>342</v>
      </c>
      <c r="C59" s="150" t="s">
        <v>302</v>
      </c>
      <c r="D59" s="2">
        <v>2.5807602303842714E-2</v>
      </c>
      <c r="E59" s="2">
        <v>0.12432328724048342</v>
      </c>
      <c r="F59" s="2">
        <v>-0.10017572555195456</v>
      </c>
      <c r="G59" s="2">
        <v>1.6750215096689438E-3</v>
      </c>
      <c r="H59" s="2">
        <v>2.1107913556579198E-2</v>
      </c>
      <c r="I59" s="2">
        <v>2.0434718782655376E-2</v>
      </c>
      <c r="J59" s="2">
        <v>1.0456688944210218E-6</v>
      </c>
      <c r="K59" s="2">
        <v>6.2930505352871761E-7</v>
      </c>
      <c r="L59" s="2">
        <v>8.6131241329771095E-7</v>
      </c>
      <c r="M59" s="2">
        <v>9.5884661788361423E-7</v>
      </c>
      <c r="N59" s="2">
        <v>4.1325377873196375E-7</v>
      </c>
      <c r="O59" s="2">
        <v>2.9657012763805755E-6</v>
      </c>
      <c r="P59" s="2">
        <v>3.2230792629274694E-6</v>
      </c>
      <c r="Q59" s="2">
        <v>3.0195724369832429E-7</v>
      </c>
      <c r="R59" s="2">
        <v>3.5851911237833766E-7</v>
      </c>
      <c r="S59" s="2">
        <v>1.8805265133206066E-7</v>
      </c>
      <c r="T59" s="2">
        <v>0</v>
      </c>
      <c r="U59" s="2">
        <v>5.1508826633540075E-7</v>
      </c>
      <c r="V59" s="2">
        <v>4.6843686828624642E-7</v>
      </c>
      <c r="W59" s="2">
        <v>8.6950855388536362E-7</v>
      </c>
      <c r="X59" s="2">
        <v>4.4290025936123548E-7</v>
      </c>
      <c r="Y59" s="2">
        <v>3.9787583233641023E-7</v>
      </c>
      <c r="Z59" s="2">
        <v>4.5806741811785164E-7</v>
      </c>
      <c r="AA59" s="2">
        <v>1.1793978729436703E-6</v>
      </c>
      <c r="AB59" s="2">
        <v>5.4495193834814506E-7</v>
      </c>
      <c r="AC59" s="2">
        <v>2.8772279856105405E-7</v>
      </c>
      <c r="AD59" s="2">
        <v>2.9536567499499939E-7</v>
      </c>
      <c r="AE59" s="2">
        <v>5.842946188439666E-7</v>
      </c>
      <c r="AF59" s="2">
        <v>2.1917743601638821E-7</v>
      </c>
      <c r="AG59" s="2">
        <v>4.5355195643019335E-7</v>
      </c>
      <c r="AH59" s="2">
        <v>1.0809080179613997E-7</v>
      </c>
      <c r="AI59" s="2">
        <v>2.2820238028655124E-7</v>
      </c>
      <c r="AJ59" s="2">
        <v>7.123029367706778E-8</v>
      </c>
      <c r="AK59" s="2">
        <v>1.2504299960575278E-6</v>
      </c>
      <c r="AL59" s="2">
        <v>5.7496111788530633E-7</v>
      </c>
      <c r="AM59" s="2">
        <v>7.5603203332120272E-7</v>
      </c>
      <c r="AN59" s="2">
        <v>7.6554158912811099E-7</v>
      </c>
      <c r="AO59" s="2">
        <v>5.9821524889906257E-7</v>
      </c>
      <c r="AP59" s="2">
        <v>7.9371653367190577E-7</v>
      </c>
      <c r="AQ59" s="2">
        <v>5.6964355984547266E-7</v>
      </c>
      <c r="AR59" s="2">
        <v>9.7940890116110132E-7</v>
      </c>
      <c r="AS59" s="2">
        <v>1.9400154331132585E-6</v>
      </c>
      <c r="AT59" s="2">
        <v>7.8642759000030924E-9</v>
      </c>
      <c r="AU59" s="2">
        <v>1.0176477044117087E-6</v>
      </c>
      <c r="AV59" s="2">
        <v>2.9812897429420379E-7</v>
      </c>
      <c r="AW59" s="2">
        <v>5.2543394628826943E-7</v>
      </c>
      <c r="AX59" s="2">
        <v>3.6223301366137021E-7</v>
      </c>
      <c r="AY59" s="2">
        <v>8.2983547411284344E-7</v>
      </c>
      <c r="AZ59" s="2">
        <v>7.220865999512211E-7</v>
      </c>
      <c r="BA59" s="2">
        <v>1.0653733451982192E-6</v>
      </c>
      <c r="BB59" s="2">
        <v>5.1020015161363829E-6</v>
      </c>
      <c r="BC59" s="2">
        <v>6.7044575523401798E-7</v>
      </c>
      <c r="BD59" s="2">
        <v>7.7341076591456017E-7</v>
      </c>
      <c r="BE59" s="2">
        <v>5.9722812738048491E-7</v>
      </c>
      <c r="BF59" s="2">
        <v>8.5079447073371902E-7</v>
      </c>
      <c r="BG59" s="2">
        <v>4.446401355065886E-7</v>
      </c>
      <c r="BH59" s="2">
        <v>5.2548052374622614E-7</v>
      </c>
      <c r="BI59" s="2">
        <v>4.7577779202372335E-7</v>
      </c>
      <c r="BJ59" s="2">
        <v>3.0193329813036627E-6</v>
      </c>
      <c r="BK59" s="2">
        <v>1.0015378857740664</v>
      </c>
      <c r="BL59" s="2">
        <v>3.3205617955711054E-7</v>
      </c>
      <c r="BM59" s="2">
        <v>1.6924883604447018E-7</v>
      </c>
      <c r="BN59" s="2">
        <v>4.2963823965145425E-7</v>
      </c>
      <c r="BO59" s="2">
        <v>1.3613248022512187E-6</v>
      </c>
      <c r="BP59" s="2">
        <v>8.7153526314413139E-7</v>
      </c>
      <c r="BQ59" s="2">
        <v>6.7301041529380655E-7</v>
      </c>
      <c r="BR59" s="2">
        <v>2.5444868775964167E-6</v>
      </c>
      <c r="BS59" s="2">
        <v>1.1729391684878683E-6</v>
      </c>
      <c r="BT59" s="2">
        <v>1.0263169382453254E-6</v>
      </c>
      <c r="BU59" s="2">
        <v>2.1524417869542009E-6</v>
      </c>
      <c r="BV59" s="2">
        <v>2.9026500583807875E-6</v>
      </c>
      <c r="BW59" s="2">
        <v>2.1785958050615599E-6</v>
      </c>
      <c r="BX59" s="2">
        <v>4.9661657884419744E-7</v>
      </c>
      <c r="BY59" s="2">
        <v>1.0340825069383383E-6</v>
      </c>
      <c r="BZ59" s="2">
        <v>1.1593797895066993E-6</v>
      </c>
      <c r="CA59" s="2">
        <v>9.0999460794709591E-7</v>
      </c>
      <c r="CB59" s="2">
        <v>7.0398776935391593E-7</v>
      </c>
      <c r="CC59" s="2">
        <v>3.2248771837436088E-7</v>
      </c>
      <c r="CD59" s="2">
        <v>2.7662416310893792E-7</v>
      </c>
      <c r="CE59" s="2">
        <v>5.4406090487596845E-8</v>
      </c>
      <c r="CF59" s="2">
        <v>4.1521522474741729E-7</v>
      </c>
      <c r="CG59" s="2">
        <v>1.3306293622878358E-6</v>
      </c>
      <c r="CH59" s="2">
        <v>1.0119727245430966E-5</v>
      </c>
      <c r="CI59" s="2">
        <v>4.1976296686207928E-7</v>
      </c>
      <c r="CJ59" s="2">
        <v>4.3963874101962582E-6</v>
      </c>
      <c r="CK59" s="2">
        <v>9.8471431240895672E-7</v>
      </c>
      <c r="CL59" s="2">
        <v>6.1777904776609509E-7</v>
      </c>
      <c r="CM59" s="2">
        <v>7.3454624374362012E-7</v>
      </c>
      <c r="CN59" s="2">
        <v>3.6873816399855927E-7</v>
      </c>
      <c r="CO59" s="2">
        <v>2.7793909960858247E-6</v>
      </c>
      <c r="CP59" s="2">
        <v>7.2302329557363122E-6</v>
      </c>
      <c r="CQ59" s="2">
        <v>1.0573142459046076E-6</v>
      </c>
      <c r="CR59" s="2">
        <v>3.0074139750133926E-6</v>
      </c>
      <c r="CS59" s="2">
        <v>7.6577216462612249E-7</v>
      </c>
      <c r="CT59" s="2">
        <v>1.0118638760044688E-6</v>
      </c>
      <c r="CU59" s="2">
        <v>2.9261513176611727E-7</v>
      </c>
      <c r="CV59" s="2">
        <v>7.8985739651473587E-7</v>
      </c>
      <c r="CW59" s="2">
        <v>4.6646195392389303E-7</v>
      </c>
      <c r="CX59" s="2">
        <v>1.0777315966337326E-6</v>
      </c>
      <c r="CY59" s="2">
        <v>5.497655408437049E-7</v>
      </c>
      <c r="CZ59" s="2">
        <v>9.9597765844522585E-7</v>
      </c>
      <c r="DA59" s="2">
        <v>7.1417129570925841E-7</v>
      </c>
      <c r="DB59" s="2">
        <v>8.6334640424352591E-5</v>
      </c>
      <c r="DC59" s="2">
        <v>1.2852084649187671E-6</v>
      </c>
      <c r="DD59" s="2">
        <v>3.4140262589301155E-5</v>
      </c>
      <c r="DE59" s="2">
        <v>7.683964629492963E-7</v>
      </c>
      <c r="DF59" s="2">
        <v>9.989274947482296E-7</v>
      </c>
      <c r="DG59" s="2">
        <v>4.0268790231236794E-7</v>
      </c>
      <c r="DH59" s="2">
        <v>6.3915227527081575E-7</v>
      </c>
      <c r="DI59" s="2">
        <v>8.1249712245366247E-7</v>
      </c>
      <c r="DJ59" s="2">
        <v>6.3932988152158906E-7</v>
      </c>
      <c r="DK59" s="2">
        <v>2.5718302189100627E-7</v>
      </c>
      <c r="DL59" s="2">
        <v>7.6716174783486975E-7</v>
      </c>
    </row>
    <row r="60" spans="2:116">
      <c r="B60" s="149">
        <v>351</v>
      </c>
      <c r="C60" s="150" t="s">
        <v>303</v>
      </c>
      <c r="D60" s="2">
        <v>0.18138586818061686</v>
      </c>
      <c r="E60" s="2">
        <v>6.7362501117650547E-2</v>
      </c>
      <c r="F60" s="2">
        <v>3.2530261236448976E-2</v>
      </c>
      <c r="G60" s="2">
        <v>1.669588530939619E-2</v>
      </c>
      <c r="H60" s="2">
        <v>9.4593221673828134E-3</v>
      </c>
      <c r="I60" s="2">
        <v>9.4593221673828134E-3</v>
      </c>
      <c r="J60" s="2">
        <v>0</v>
      </c>
      <c r="K60" s="2">
        <v>0</v>
      </c>
      <c r="L60" s="2">
        <v>0</v>
      </c>
      <c r="M60" s="2">
        <v>0</v>
      </c>
      <c r="N60" s="2">
        <v>0</v>
      </c>
      <c r="O60" s="2">
        <v>0</v>
      </c>
      <c r="P60" s="2">
        <v>0</v>
      </c>
      <c r="Q60" s="2">
        <v>0</v>
      </c>
      <c r="R60" s="2">
        <v>0</v>
      </c>
      <c r="S60" s="2">
        <v>0</v>
      </c>
      <c r="T60" s="2">
        <v>0</v>
      </c>
      <c r="U60" s="2">
        <v>0</v>
      </c>
      <c r="V60" s="2">
        <v>0</v>
      </c>
      <c r="W60" s="2">
        <v>0</v>
      </c>
      <c r="X60" s="2">
        <v>0</v>
      </c>
      <c r="Y60" s="2">
        <v>0</v>
      </c>
      <c r="Z60" s="2">
        <v>0</v>
      </c>
      <c r="AA60" s="2">
        <v>0</v>
      </c>
      <c r="AB60" s="2">
        <v>0</v>
      </c>
      <c r="AC60" s="2">
        <v>0</v>
      </c>
      <c r="AD60" s="2">
        <v>0</v>
      </c>
      <c r="AE60" s="2">
        <v>0</v>
      </c>
      <c r="AF60" s="2">
        <v>0</v>
      </c>
      <c r="AG60" s="2">
        <v>0</v>
      </c>
      <c r="AH60" s="2">
        <v>0</v>
      </c>
      <c r="AI60" s="2">
        <v>0</v>
      </c>
      <c r="AJ60" s="2">
        <v>0</v>
      </c>
      <c r="AK60" s="2">
        <v>0</v>
      </c>
      <c r="AL60" s="2">
        <v>0</v>
      </c>
      <c r="AM60" s="2">
        <v>0</v>
      </c>
      <c r="AN60" s="2">
        <v>0</v>
      </c>
      <c r="AO60" s="2">
        <v>0</v>
      </c>
      <c r="AP60" s="2">
        <v>0</v>
      </c>
      <c r="AQ60" s="2">
        <v>0</v>
      </c>
      <c r="AR60" s="2">
        <v>0</v>
      </c>
      <c r="AS60" s="2">
        <v>0</v>
      </c>
      <c r="AT60" s="2">
        <v>0</v>
      </c>
      <c r="AU60" s="2">
        <v>0</v>
      </c>
      <c r="AV60" s="2">
        <v>0</v>
      </c>
      <c r="AW60" s="2">
        <v>0</v>
      </c>
      <c r="AX60" s="2">
        <v>0</v>
      </c>
      <c r="AY60" s="2">
        <v>0</v>
      </c>
      <c r="AZ60" s="2">
        <v>0</v>
      </c>
      <c r="BA60" s="2">
        <v>0</v>
      </c>
      <c r="BB60" s="2">
        <v>0</v>
      </c>
      <c r="BC60" s="2">
        <v>0</v>
      </c>
      <c r="BD60" s="2">
        <v>0</v>
      </c>
      <c r="BE60" s="2">
        <v>0</v>
      </c>
      <c r="BF60" s="2">
        <v>0</v>
      </c>
      <c r="BG60" s="2">
        <v>0</v>
      </c>
      <c r="BH60" s="2">
        <v>0</v>
      </c>
      <c r="BI60" s="2">
        <v>0</v>
      </c>
      <c r="BJ60" s="2">
        <v>0</v>
      </c>
      <c r="BK60" s="2">
        <v>0</v>
      </c>
      <c r="BL60" s="2">
        <v>1</v>
      </c>
      <c r="BM60" s="2">
        <v>0</v>
      </c>
      <c r="BN60" s="2">
        <v>0</v>
      </c>
      <c r="BO60" s="2">
        <v>0</v>
      </c>
      <c r="BP60" s="2">
        <v>0</v>
      </c>
      <c r="BQ60" s="2">
        <v>0</v>
      </c>
      <c r="BR60" s="2">
        <v>0</v>
      </c>
      <c r="BS60" s="2">
        <v>0</v>
      </c>
      <c r="BT60" s="2">
        <v>0</v>
      </c>
      <c r="BU60" s="2">
        <v>0</v>
      </c>
      <c r="BV60" s="2">
        <v>0</v>
      </c>
      <c r="BW60" s="2">
        <v>0</v>
      </c>
      <c r="BX60" s="2">
        <v>0</v>
      </c>
      <c r="BY60" s="2">
        <v>0</v>
      </c>
      <c r="BZ60" s="2">
        <v>0</v>
      </c>
      <c r="CA60" s="2">
        <v>0</v>
      </c>
      <c r="CB60" s="2">
        <v>0</v>
      </c>
      <c r="CC60" s="2">
        <v>0</v>
      </c>
      <c r="CD60" s="2">
        <v>0</v>
      </c>
      <c r="CE60" s="2">
        <v>0</v>
      </c>
      <c r="CF60" s="2">
        <v>0</v>
      </c>
      <c r="CG60" s="2">
        <v>0</v>
      </c>
      <c r="CH60" s="2">
        <v>0</v>
      </c>
      <c r="CI60" s="2">
        <v>0</v>
      </c>
      <c r="CJ60" s="2">
        <v>0</v>
      </c>
      <c r="CK60" s="2">
        <v>0</v>
      </c>
      <c r="CL60" s="2">
        <v>0</v>
      </c>
      <c r="CM60" s="2">
        <v>0</v>
      </c>
      <c r="CN60" s="2">
        <v>0</v>
      </c>
      <c r="CO60" s="2">
        <v>0</v>
      </c>
      <c r="CP60" s="2">
        <v>0</v>
      </c>
      <c r="CQ60" s="2">
        <v>0</v>
      </c>
      <c r="CR60" s="2">
        <v>0</v>
      </c>
      <c r="CS60" s="2">
        <v>0</v>
      </c>
      <c r="CT60" s="2">
        <v>0</v>
      </c>
      <c r="CU60" s="2">
        <v>0</v>
      </c>
      <c r="CV60" s="2">
        <v>0</v>
      </c>
      <c r="CW60" s="2">
        <v>0</v>
      </c>
      <c r="CX60" s="2">
        <v>0</v>
      </c>
      <c r="CY60" s="2">
        <v>0</v>
      </c>
      <c r="CZ60" s="2">
        <v>0</v>
      </c>
      <c r="DA60" s="2">
        <v>0</v>
      </c>
      <c r="DB60" s="2">
        <v>0</v>
      </c>
      <c r="DC60" s="2">
        <v>0</v>
      </c>
      <c r="DD60" s="2">
        <v>0</v>
      </c>
      <c r="DE60" s="2">
        <v>0</v>
      </c>
      <c r="DF60" s="2">
        <v>0</v>
      </c>
      <c r="DG60" s="2">
        <v>0</v>
      </c>
      <c r="DH60" s="2">
        <v>0</v>
      </c>
      <c r="DI60" s="2">
        <v>0</v>
      </c>
      <c r="DJ60" s="2">
        <v>0</v>
      </c>
      <c r="DK60" s="2">
        <v>0</v>
      </c>
      <c r="DL60" s="2">
        <v>0</v>
      </c>
    </row>
    <row r="61" spans="2:116">
      <c r="B61" s="149">
        <v>352</v>
      </c>
      <c r="C61" s="147" t="s">
        <v>236</v>
      </c>
      <c r="D61" s="2">
        <v>1.2205764593368973E-2</v>
      </c>
      <c r="E61" s="2">
        <v>8.9731644761237239E-2</v>
      </c>
      <c r="F61" s="2">
        <v>0.17355533431308046</v>
      </c>
      <c r="G61" s="2">
        <v>1.1299573452005485E-3</v>
      </c>
      <c r="H61" s="2">
        <v>1.6375749607534306E-2</v>
      </c>
      <c r="I61" s="2">
        <v>1.6375749607534306E-2</v>
      </c>
      <c r="J61" s="2">
        <v>1.0753235248069606E-6</v>
      </c>
      <c r="K61" s="2">
        <v>4.8504839325313888E-7</v>
      </c>
      <c r="L61" s="2">
        <v>5.1072547935310626E-7</v>
      </c>
      <c r="M61" s="2">
        <v>1.0864510498709223E-6</v>
      </c>
      <c r="N61" s="2">
        <v>3.2412407264822835E-7</v>
      </c>
      <c r="O61" s="2">
        <v>1.1974393838582527E-6</v>
      </c>
      <c r="P61" s="2">
        <v>2.5799496256545502E-6</v>
      </c>
      <c r="Q61" s="2">
        <v>2.353572179992157E-7</v>
      </c>
      <c r="R61" s="2">
        <v>2.6090476152482238E-7</v>
      </c>
      <c r="S61" s="2">
        <v>1.6874723805382906E-7</v>
      </c>
      <c r="T61" s="2">
        <v>0</v>
      </c>
      <c r="U61" s="2">
        <v>4.3855151479603045E-7</v>
      </c>
      <c r="V61" s="2">
        <v>3.5807581411735154E-7</v>
      </c>
      <c r="W61" s="2">
        <v>6.8406316794904361E-7</v>
      </c>
      <c r="X61" s="2">
        <v>2.8256637942872161E-7</v>
      </c>
      <c r="Y61" s="2">
        <v>3.2788737134500425E-7</v>
      </c>
      <c r="Z61" s="2">
        <v>3.215187886622204E-7</v>
      </c>
      <c r="AA61" s="2">
        <v>5.3345465876807488E-7</v>
      </c>
      <c r="AB61" s="2">
        <v>5.8840395785011785E-7</v>
      </c>
      <c r="AC61" s="2">
        <v>3.0293594535536621E-7</v>
      </c>
      <c r="AD61" s="2">
        <v>3.3589397666207663E-7</v>
      </c>
      <c r="AE61" s="2">
        <v>6.7682390880813892E-7</v>
      </c>
      <c r="AF61" s="2">
        <v>2.3047883093624921E-7</v>
      </c>
      <c r="AG61" s="2">
        <v>4.386615851304028E-7</v>
      </c>
      <c r="AH61" s="2">
        <v>8.4822578243961816E-8</v>
      </c>
      <c r="AI61" s="2">
        <v>1.6140937155106858E-7</v>
      </c>
      <c r="AJ61" s="2">
        <v>9.1912513567090177E-8</v>
      </c>
      <c r="AK61" s="2">
        <v>5.3424821169676494E-7</v>
      </c>
      <c r="AL61" s="2">
        <v>4.883720064520177E-7</v>
      </c>
      <c r="AM61" s="2">
        <v>6.2743695558006302E-7</v>
      </c>
      <c r="AN61" s="2">
        <v>5.8463520375309518E-7</v>
      </c>
      <c r="AO61" s="2">
        <v>4.752485584352063E-7</v>
      </c>
      <c r="AP61" s="2">
        <v>6.790786328234367E-7</v>
      </c>
      <c r="AQ61" s="2">
        <v>6.0315977922348086E-7</v>
      </c>
      <c r="AR61" s="2">
        <v>7.6991676973608167E-7</v>
      </c>
      <c r="AS61" s="2">
        <v>2.5810267734663611E-6</v>
      </c>
      <c r="AT61" s="2">
        <v>-5.3549080217528587E-8</v>
      </c>
      <c r="AU61" s="2">
        <v>8.7725541706940493E-7</v>
      </c>
      <c r="AV61" s="2">
        <v>1.5885549554641166E-7</v>
      </c>
      <c r="AW61" s="2">
        <v>4.3507154867300536E-7</v>
      </c>
      <c r="AX61" s="2">
        <v>2.9676443112551514E-7</v>
      </c>
      <c r="AY61" s="2">
        <v>7.9767672691688369E-7</v>
      </c>
      <c r="AZ61" s="2">
        <v>5.5813638200106541E-7</v>
      </c>
      <c r="BA61" s="2">
        <v>7.1180377831503564E-7</v>
      </c>
      <c r="BB61" s="2">
        <v>4.6102804502297868E-7</v>
      </c>
      <c r="BC61" s="2">
        <v>5.6399694005664918E-7</v>
      </c>
      <c r="BD61" s="2">
        <v>4.6673869819162659E-7</v>
      </c>
      <c r="BE61" s="2">
        <v>4.7400563595936253E-7</v>
      </c>
      <c r="BF61" s="2">
        <v>3.2773248899694747E-7</v>
      </c>
      <c r="BG61" s="2">
        <v>2.749605774763376E-7</v>
      </c>
      <c r="BH61" s="2">
        <v>4.0857713581232726E-7</v>
      </c>
      <c r="BI61" s="2">
        <v>1.6735049379124732E-7</v>
      </c>
      <c r="BJ61" s="2">
        <v>2.1554500020396039E-7</v>
      </c>
      <c r="BK61" s="2">
        <v>3.2254151080465605E-7</v>
      </c>
      <c r="BL61" s="2">
        <v>2.1193065597406839E-7</v>
      </c>
      <c r="BM61" s="2">
        <v>1.0004379774518684</v>
      </c>
      <c r="BN61" s="2">
        <v>3.2483437410475528E-7</v>
      </c>
      <c r="BO61" s="2">
        <v>4.4934856149843231E-7</v>
      </c>
      <c r="BP61" s="2">
        <v>2.3566764434312804E-7</v>
      </c>
      <c r="BQ61" s="2">
        <v>4.2651095717122274E-7</v>
      </c>
      <c r="BR61" s="2">
        <v>5.9793663827605688E-7</v>
      </c>
      <c r="BS61" s="2">
        <v>4.2198849872924893E-7</v>
      </c>
      <c r="BT61" s="2">
        <v>6.5550316753654451E-7</v>
      </c>
      <c r="BU61" s="2">
        <v>6.9595004233678149E-7</v>
      </c>
      <c r="BV61" s="2">
        <v>6.3287699043470808E-7</v>
      </c>
      <c r="BW61" s="2">
        <v>2.7956520114837671E-6</v>
      </c>
      <c r="BX61" s="2">
        <v>2.1043327214286378E-7</v>
      </c>
      <c r="BY61" s="2">
        <v>1.285718601724468E-6</v>
      </c>
      <c r="BZ61" s="2">
        <v>1.1835780039757702E-6</v>
      </c>
      <c r="CA61" s="2">
        <v>4.4088787355536169E-7</v>
      </c>
      <c r="CB61" s="2">
        <v>2.5653937491128024E-7</v>
      </c>
      <c r="CC61" s="2">
        <v>2.0868140649694288E-7</v>
      </c>
      <c r="CD61" s="2">
        <v>1.4430052695525881E-7</v>
      </c>
      <c r="CE61" s="2">
        <v>2.5251770236620741E-8</v>
      </c>
      <c r="CF61" s="2">
        <v>2.869669224087738E-7</v>
      </c>
      <c r="CG61" s="2">
        <v>1.428727101014114E-6</v>
      </c>
      <c r="CH61" s="2">
        <v>8.1766399419902609E-6</v>
      </c>
      <c r="CI61" s="2">
        <v>2.3700035432061733E-7</v>
      </c>
      <c r="CJ61" s="2">
        <v>6.489324382450338E-7</v>
      </c>
      <c r="CK61" s="2">
        <v>6.1131546463874559E-7</v>
      </c>
      <c r="CL61" s="2">
        <v>4.5100527909054829E-7</v>
      </c>
      <c r="CM61" s="2">
        <v>4.229911610890718E-7</v>
      </c>
      <c r="CN61" s="2">
        <v>1.7261024920846379E-7</v>
      </c>
      <c r="CO61" s="2">
        <v>3.1909088113394158E-7</v>
      </c>
      <c r="CP61" s="2">
        <v>4.7530080238373396E-7</v>
      </c>
      <c r="CQ61" s="2">
        <v>8.0744151173293773E-7</v>
      </c>
      <c r="CR61" s="2">
        <v>4.013955242635327E-7</v>
      </c>
      <c r="CS61" s="2">
        <v>3.3574648194513177E-7</v>
      </c>
      <c r="CT61" s="2">
        <v>2.7010216869086692E-6</v>
      </c>
      <c r="CU61" s="2">
        <v>2.0880594702200982E-7</v>
      </c>
      <c r="CV61" s="2">
        <v>7.6074899655313109E-7</v>
      </c>
      <c r="CW61" s="2">
        <v>1.973113302469323E-7</v>
      </c>
      <c r="CX61" s="2">
        <v>5.7185673459100607E-7</v>
      </c>
      <c r="CY61" s="2">
        <v>2.8095539209887475E-7</v>
      </c>
      <c r="CZ61" s="2">
        <v>2.4220972772667053E-7</v>
      </c>
      <c r="DA61" s="2">
        <v>4.8394588893725927E-7</v>
      </c>
      <c r="DB61" s="2">
        <v>4.3166713209442518E-6</v>
      </c>
      <c r="DC61" s="2">
        <v>2.828711107156765E-7</v>
      </c>
      <c r="DD61" s="2">
        <v>5.5927293148515684E-5</v>
      </c>
      <c r="DE61" s="2">
        <v>2.9726596772850069E-7</v>
      </c>
      <c r="DF61" s="2">
        <v>5.7818500991786297E-7</v>
      </c>
      <c r="DG61" s="2">
        <v>3.2377399129691328E-7</v>
      </c>
      <c r="DH61" s="2">
        <v>5.3568823816671473E-7</v>
      </c>
      <c r="DI61" s="2">
        <v>5.9158071098975989E-7</v>
      </c>
      <c r="DJ61" s="2">
        <v>4.1243915740210006E-7</v>
      </c>
      <c r="DK61" s="2">
        <v>1.5998416020894557E-7</v>
      </c>
      <c r="DL61" s="2">
        <v>6.719551406548023E-7</v>
      </c>
    </row>
    <row r="62" spans="2:116">
      <c r="B62" s="149">
        <v>353</v>
      </c>
      <c r="C62" s="147" t="s">
        <v>237</v>
      </c>
      <c r="D62" s="2">
        <v>0.35032605907938386</v>
      </c>
      <c r="E62" s="2">
        <v>0.12976259093659828</v>
      </c>
      <c r="F62" s="2">
        <v>7.0832769179961869E-2</v>
      </c>
      <c r="G62" s="2">
        <v>3.294509680370278E-5</v>
      </c>
      <c r="H62" s="2">
        <v>2.1874559054005392E-2</v>
      </c>
      <c r="I62" s="2">
        <v>2.132276984807641E-2</v>
      </c>
      <c r="J62" s="2">
        <v>1.4198980609292661E-3</v>
      </c>
      <c r="K62" s="2">
        <v>6.4064306844281824E-4</v>
      </c>
      <c r="L62" s="2">
        <v>6.743953023899778E-4</v>
      </c>
      <c r="M62" s="2">
        <v>1.4344094059442491E-3</v>
      </c>
      <c r="N62" s="2">
        <v>4.2400584546387087E-4</v>
      </c>
      <c r="O62" s="2">
        <v>1.5796331681590232E-3</v>
      </c>
      <c r="P62" s="2">
        <v>3.4131394521573757E-3</v>
      </c>
      <c r="Q62" s="2">
        <v>3.1025190895195813E-4</v>
      </c>
      <c r="R62" s="2">
        <v>3.4405332306544926E-4</v>
      </c>
      <c r="S62" s="2">
        <v>2.2076198653514333E-4</v>
      </c>
      <c r="T62" s="2">
        <v>0</v>
      </c>
      <c r="U62" s="2">
        <v>5.7882978220435337E-4</v>
      </c>
      <c r="V62" s="2">
        <v>4.7204617691109065E-4</v>
      </c>
      <c r="W62" s="2">
        <v>9.0272410193302575E-4</v>
      </c>
      <c r="X62" s="2">
        <v>3.7279882779163161E-4</v>
      </c>
      <c r="Y62" s="2">
        <v>4.3242323137612673E-4</v>
      </c>
      <c r="Z62" s="2">
        <v>4.2359616135200791E-4</v>
      </c>
      <c r="AA62" s="2">
        <v>7.0392185376399975E-4</v>
      </c>
      <c r="AB62" s="2">
        <v>7.7656068709333593E-4</v>
      </c>
      <c r="AC62" s="2">
        <v>3.9976803534290308E-4</v>
      </c>
      <c r="AD62" s="2">
        <v>4.4335438116891324E-4</v>
      </c>
      <c r="AE62" s="2">
        <v>8.9327447112111001E-4</v>
      </c>
      <c r="AF62" s="2">
        <v>3.0396266332095878E-4</v>
      </c>
      <c r="AG62" s="2">
        <v>5.7724108115139229E-4</v>
      </c>
      <c r="AH62" s="2">
        <v>1.1185425098808104E-4</v>
      </c>
      <c r="AI62" s="2">
        <v>2.1279589587346417E-4</v>
      </c>
      <c r="AJ62" s="2">
        <v>1.2124416460089141E-4</v>
      </c>
      <c r="AK62" s="2">
        <v>7.0356896483107952E-4</v>
      </c>
      <c r="AL62" s="2">
        <v>6.4417507323006695E-4</v>
      </c>
      <c r="AM62" s="2">
        <v>8.2652877414907621E-4</v>
      </c>
      <c r="AN62" s="2">
        <v>7.7099142943061927E-4</v>
      </c>
      <c r="AO62" s="2">
        <v>6.2648018963407722E-4</v>
      </c>
      <c r="AP62" s="2">
        <v>8.9556380431997308E-4</v>
      </c>
      <c r="AQ62" s="2">
        <v>7.9589611395784049E-4</v>
      </c>
      <c r="AR62" s="2">
        <v>1.0144630110102333E-3</v>
      </c>
      <c r="AS62" s="2">
        <v>3.4051965953214207E-3</v>
      </c>
      <c r="AT62" s="2">
        <v>-7.0745153621873863E-5</v>
      </c>
      <c r="AU62" s="2">
        <v>1.1506164287826851E-3</v>
      </c>
      <c r="AV62" s="2">
        <v>2.0854973995951539E-4</v>
      </c>
      <c r="AW62" s="2">
        <v>5.7347056786865658E-4</v>
      </c>
      <c r="AX62" s="2">
        <v>3.9095736526776064E-4</v>
      </c>
      <c r="AY62" s="2">
        <v>1.0526025051361856E-3</v>
      </c>
      <c r="AZ62" s="2">
        <v>7.3551361769605536E-4</v>
      </c>
      <c r="BA62" s="2">
        <v>9.3610400777954393E-4</v>
      </c>
      <c r="BB62" s="2">
        <v>6.5864994019776727E-4</v>
      </c>
      <c r="BC62" s="2">
        <v>7.4383464268836452E-4</v>
      </c>
      <c r="BD62" s="2">
        <v>6.1597261202369594E-4</v>
      </c>
      <c r="BE62" s="2">
        <v>6.2547548653065508E-4</v>
      </c>
      <c r="BF62" s="2">
        <v>4.3222076537253768E-4</v>
      </c>
      <c r="BG62" s="2">
        <v>3.6295582024575688E-4</v>
      </c>
      <c r="BH62" s="2">
        <v>5.3922262851731828E-4</v>
      </c>
      <c r="BI62" s="2">
        <v>2.1986225463283682E-4</v>
      </c>
      <c r="BJ62" s="2">
        <v>2.8387347763434692E-4</v>
      </c>
      <c r="BK62" s="2">
        <v>4.2557983153504431E-4</v>
      </c>
      <c r="BL62" s="2">
        <v>0.24387106523671923</v>
      </c>
      <c r="BM62" s="2">
        <v>0.1665773066154958</v>
      </c>
      <c r="BN62" s="2">
        <v>1.149661666285557</v>
      </c>
      <c r="BO62" s="2">
        <v>5.9049100438122212E-4</v>
      </c>
      <c r="BP62" s="2">
        <v>9.2441193303127757E-3</v>
      </c>
      <c r="BQ62" s="2">
        <v>5.6363625897947573E-4</v>
      </c>
      <c r="BR62" s="2">
        <v>7.885667405360745E-4</v>
      </c>
      <c r="BS62" s="2">
        <v>5.5309406718440307E-4</v>
      </c>
      <c r="BT62" s="2">
        <v>8.6086092410949029E-4</v>
      </c>
      <c r="BU62" s="2">
        <v>9.181285869675227E-4</v>
      </c>
      <c r="BV62" s="2">
        <v>8.3345187929264296E-4</v>
      </c>
      <c r="BW62" s="2">
        <v>3.6880059181396041E-3</v>
      </c>
      <c r="BX62" s="2">
        <v>2.7742932807746845E-4</v>
      </c>
      <c r="BY62" s="2">
        <v>1.6942131395007139E-3</v>
      </c>
      <c r="BZ62" s="2">
        <v>1.5575390372189193E-3</v>
      </c>
      <c r="CA62" s="2">
        <v>5.8182029127221374E-4</v>
      </c>
      <c r="CB62" s="2">
        <v>3.377067236079437E-4</v>
      </c>
      <c r="CC62" s="2">
        <v>2.7279278916853656E-4</v>
      </c>
      <c r="CD62" s="2">
        <v>1.8999017296031018E-4</v>
      </c>
      <c r="CE62" s="2">
        <v>3.3265751855041009E-5</v>
      </c>
      <c r="CF62" s="2">
        <v>4.3645045835670834E-4</v>
      </c>
      <c r="CG62" s="2">
        <v>1.8820936023680726E-3</v>
      </c>
      <c r="CH62" s="2">
        <v>1.0839522855706742E-2</v>
      </c>
      <c r="CI62" s="2">
        <v>3.1163041161258182E-4</v>
      </c>
      <c r="CJ62" s="2">
        <v>9.7630478342868737E-4</v>
      </c>
      <c r="CK62" s="2">
        <v>8.0650821860989359E-4</v>
      </c>
      <c r="CL62" s="2">
        <v>5.9418839903520109E-4</v>
      </c>
      <c r="CM62" s="2">
        <v>5.57630419072041E-4</v>
      </c>
      <c r="CN62" s="2">
        <v>2.2776064004942503E-4</v>
      </c>
      <c r="CO62" s="2">
        <v>4.2056367739438737E-4</v>
      </c>
      <c r="CP62" s="2">
        <v>6.257367289039629E-4</v>
      </c>
      <c r="CQ62" s="2">
        <v>1.0660093932460489E-3</v>
      </c>
      <c r="CR62" s="2">
        <v>5.2915809595242694E-4</v>
      </c>
      <c r="CS62" s="2">
        <v>4.4314815867818017E-4</v>
      </c>
      <c r="CT62" s="2">
        <v>8.1057889288296044E-4</v>
      </c>
      <c r="CU62" s="2">
        <v>2.7398084566704903E-4</v>
      </c>
      <c r="CV62" s="2">
        <v>1.0020597305391741E-3</v>
      </c>
      <c r="CW62" s="2">
        <v>2.5999542075365014E-4</v>
      </c>
      <c r="CX62" s="2">
        <v>7.5087519708551742E-4</v>
      </c>
      <c r="CY62" s="2">
        <v>3.6821651438471271E-4</v>
      </c>
      <c r="CZ62" s="2">
        <v>3.1887108446407633E-4</v>
      </c>
      <c r="DA62" s="2">
        <v>6.381230557420414E-4</v>
      </c>
      <c r="DB62" s="2">
        <v>5.6955134358279754E-3</v>
      </c>
      <c r="DC62" s="2">
        <v>3.7362513886813681E-4</v>
      </c>
      <c r="DD62" s="2">
        <v>7.3808632002128033E-2</v>
      </c>
      <c r="DE62" s="2">
        <v>3.917225808451876E-4</v>
      </c>
      <c r="DF62" s="2">
        <v>7.6395992972598113E-4</v>
      </c>
      <c r="DG62" s="2">
        <v>4.2680896557162291E-4</v>
      </c>
      <c r="DH62" s="2">
        <v>7.0542011088446286E-4</v>
      </c>
      <c r="DI62" s="2">
        <v>7.8169944605036696E-4</v>
      </c>
      <c r="DJ62" s="2">
        <v>5.4363297063068016E-4</v>
      </c>
      <c r="DK62" s="2">
        <v>2.1085187646470357E-4</v>
      </c>
      <c r="DL62" s="2">
        <v>5.5679958471026108E-4</v>
      </c>
    </row>
    <row r="63" spans="2:116">
      <c r="B63" s="149">
        <v>354</v>
      </c>
      <c r="C63" s="150" t="s">
        <v>304</v>
      </c>
      <c r="D63" s="2">
        <v>7.3916866288037397E-4</v>
      </c>
      <c r="E63" s="2">
        <v>0.1763267390194353</v>
      </c>
      <c r="F63" s="2">
        <v>0.25972851416093601</v>
      </c>
      <c r="G63" s="2">
        <v>4.1310771233681304E-5</v>
      </c>
      <c r="H63" s="2">
        <v>3.4220904083694555E-2</v>
      </c>
      <c r="I63" s="2">
        <v>3.2048148268856803E-2</v>
      </c>
      <c r="J63" s="2">
        <v>8.0064533076575273E-10</v>
      </c>
      <c r="K63" s="2">
        <v>6.7432442274320858E-10</v>
      </c>
      <c r="L63" s="2">
        <v>3.1020226069372067E-10</v>
      </c>
      <c r="M63" s="2">
        <v>5.0783658597533627E-10</v>
      </c>
      <c r="N63" s="2">
        <v>7.7108158422285104E-6</v>
      </c>
      <c r="O63" s="2">
        <v>1.2144968297561451E-9</v>
      </c>
      <c r="P63" s="2">
        <v>2.6948096858516194E-8</v>
      </c>
      <c r="Q63" s="2">
        <v>8.8164502647642353E-10</v>
      </c>
      <c r="R63" s="2">
        <v>3.7446965173627407E-10</v>
      </c>
      <c r="S63" s="2">
        <v>1.03806305755454E-9</v>
      </c>
      <c r="T63" s="2">
        <v>0</v>
      </c>
      <c r="U63" s="2">
        <v>2.9411073493562973E-10</v>
      </c>
      <c r="V63" s="2">
        <v>4.6081871808225661E-10</v>
      </c>
      <c r="W63" s="2">
        <v>6.1687469004157934E-10</v>
      </c>
      <c r="X63" s="2">
        <v>4.0973107381802216E-10</v>
      </c>
      <c r="Y63" s="2">
        <v>8.1105937437899736E-10</v>
      </c>
      <c r="Z63" s="2">
        <v>6.054256057854748E-10</v>
      </c>
      <c r="AA63" s="2">
        <v>5.8267246594751309E-10</v>
      </c>
      <c r="AB63" s="2">
        <v>6.0585187386705994E-10</v>
      </c>
      <c r="AC63" s="2">
        <v>7.7533605986912241E-10</v>
      </c>
      <c r="AD63" s="2">
        <v>2.1571287502201925E-10</v>
      </c>
      <c r="AE63" s="2">
        <v>4.2397704425604786E-10</v>
      </c>
      <c r="AF63" s="2">
        <v>4.0902531384000518E-10</v>
      </c>
      <c r="AG63" s="2">
        <v>9.9020441769972011E-10</v>
      </c>
      <c r="AH63" s="2">
        <v>2.220034209437287E-10</v>
      </c>
      <c r="AI63" s="2">
        <v>3.6757167529599704E-10</v>
      </c>
      <c r="AJ63" s="2">
        <v>5.7665006489653103E-10</v>
      </c>
      <c r="AK63" s="2">
        <v>1.1092797502390428E-9</v>
      </c>
      <c r="AL63" s="2">
        <v>3.1339555306739054E-10</v>
      </c>
      <c r="AM63" s="2">
        <v>6.4396371317200842E-10</v>
      </c>
      <c r="AN63" s="2">
        <v>8.8834040396946107E-10</v>
      </c>
      <c r="AO63" s="2">
        <v>1.3575926327333329E-9</v>
      </c>
      <c r="AP63" s="2">
        <v>2.0780565824306287E-9</v>
      </c>
      <c r="AQ63" s="2">
        <v>5.0454019898386824E-10</v>
      </c>
      <c r="AR63" s="2">
        <v>1.5123322912392592E-9</v>
      </c>
      <c r="AS63" s="2">
        <v>1.2463877549254914E-9</v>
      </c>
      <c r="AT63" s="2">
        <v>1.3021866792704065E-10</v>
      </c>
      <c r="AU63" s="2">
        <v>2.9330508175957948E-9</v>
      </c>
      <c r="AV63" s="2">
        <v>1.0006468342084216E-9</v>
      </c>
      <c r="AW63" s="2">
        <v>2.9215207462671298E-9</v>
      </c>
      <c r="AX63" s="2">
        <v>6.5724859177198487E-10</v>
      </c>
      <c r="AY63" s="2">
        <v>7.602555291011763E-10</v>
      </c>
      <c r="AZ63" s="2">
        <v>8.0674244616003052E-10</v>
      </c>
      <c r="BA63" s="2">
        <v>1.4237885771180736E-9</v>
      </c>
      <c r="BB63" s="2">
        <v>9.4574040855213433E-10</v>
      </c>
      <c r="BC63" s="2">
        <v>5.4932385351868251E-10</v>
      </c>
      <c r="BD63" s="2">
        <v>2.9265487740566024E-10</v>
      </c>
      <c r="BE63" s="2">
        <v>2.6032390822372712E-10</v>
      </c>
      <c r="BF63" s="2">
        <v>4.0405714312809617E-10</v>
      </c>
      <c r="BG63" s="2">
        <v>3.1173971705918184E-10</v>
      </c>
      <c r="BH63" s="2">
        <v>2.2769971970314335E-10</v>
      </c>
      <c r="BI63" s="2">
        <v>5.0251922672979637E-10</v>
      </c>
      <c r="BJ63" s="2">
        <v>4.1847764452144861E-10</v>
      </c>
      <c r="BK63" s="2">
        <v>2.5383357611349056E-10</v>
      </c>
      <c r="BL63" s="2">
        <v>3.9468009580523027E-10</v>
      </c>
      <c r="BM63" s="2">
        <v>3.0908350753388762E-10</v>
      </c>
      <c r="BN63" s="2">
        <v>2.9761880829516962E-10</v>
      </c>
      <c r="BO63" s="2">
        <v>1.0000763965082582</v>
      </c>
      <c r="BP63" s="2">
        <v>8.3822045065604322E-10</v>
      </c>
      <c r="BQ63" s="2">
        <v>1.4718501647176957E-9</v>
      </c>
      <c r="BR63" s="2">
        <v>1.0344437730485361E-8</v>
      </c>
      <c r="BS63" s="2">
        <v>1.6872585809841184E-9</v>
      </c>
      <c r="BT63" s="2">
        <v>1.797575657561734E-9</v>
      </c>
      <c r="BU63" s="2">
        <v>9.738815778729352E-10</v>
      </c>
      <c r="BV63" s="2">
        <v>1.2946012111259922E-9</v>
      </c>
      <c r="BW63" s="2">
        <v>1.4810585423480841E-9</v>
      </c>
      <c r="BX63" s="2">
        <v>7.6677505209502679E-10</v>
      </c>
      <c r="BY63" s="2">
        <v>1.0752748331376484E-9</v>
      </c>
      <c r="BZ63" s="2">
        <v>1.8972547033110196E-9</v>
      </c>
      <c r="CA63" s="2">
        <v>7.6416962032967596E-10</v>
      </c>
      <c r="CB63" s="2">
        <v>5.970627282996963E-10</v>
      </c>
      <c r="CC63" s="2">
        <v>9.5257022818912622E-10</v>
      </c>
      <c r="CD63" s="2">
        <v>2.5661095876075274E-10</v>
      </c>
      <c r="CE63" s="2">
        <v>5.5549592629355537E-11</v>
      </c>
      <c r="CF63" s="2">
        <v>1.1200614174047383E-9</v>
      </c>
      <c r="CG63" s="2">
        <v>1.380746501292567E-9</v>
      </c>
      <c r="CH63" s="2">
        <v>1.1054609093703176E-9</v>
      </c>
      <c r="CI63" s="2">
        <v>3.8577463850857836E-5</v>
      </c>
      <c r="CJ63" s="2">
        <v>1.2478930721442932E-9</v>
      </c>
      <c r="CK63" s="2">
        <v>2.9985489443962623E-10</v>
      </c>
      <c r="CL63" s="2">
        <v>4.9497301165259154E-10</v>
      </c>
      <c r="CM63" s="2">
        <v>1.0393432282823878E-9</v>
      </c>
      <c r="CN63" s="2">
        <v>3.5853751398577258E-10</v>
      </c>
      <c r="CO63" s="2">
        <v>6.6287818201834556E-10</v>
      </c>
      <c r="CP63" s="2">
        <v>8.536503050209694E-10</v>
      </c>
      <c r="CQ63" s="2">
        <v>4.4402823766077255E-10</v>
      </c>
      <c r="CR63" s="2">
        <v>7.1718370473186998E-10</v>
      </c>
      <c r="CS63" s="2">
        <v>6.540384122458909E-10</v>
      </c>
      <c r="CT63" s="2">
        <v>7.9274953182401699E-7</v>
      </c>
      <c r="CU63" s="2">
        <v>4.7241510812914794E-8</v>
      </c>
      <c r="CV63" s="2">
        <v>2.475395076117807E-8</v>
      </c>
      <c r="CW63" s="2">
        <v>3.3170494716913847E-10</v>
      </c>
      <c r="CX63" s="2">
        <v>1.3391456381961615E-9</v>
      </c>
      <c r="CY63" s="2">
        <v>1.0214365265820634E-9</v>
      </c>
      <c r="CZ63" s="2">
        <v>5.6563141652028469E-10</v>
      </c>
      <c r="DA63" s="2">
        <v>5.3357560380180727E-10</v>
      </c>
      <c r="DB63" s="2">
        <v>4.7485894311492121E-9</v>
      </c>
      <c r="DC63" s="2">
        <v>2.950673487696886E-10</v>
      </c>
      <c r="DD63" s="2">
        <v>3.8442360682227639E-10</v>
      </c>
      <c r="DE63" s="2">
        <v>1.1062807725155517E-9</v>
      </c>
      <c r="DF63" s="2">
        <v>7.4810682000948571E-10</v>
      </c>
      <c r="DG63" s="2">
        <v>7.9703871950968741E-10</v>
      </c>
      <c r="DH63" s="2">
        <v>8.4398673258069392E-10</v>
      </c>
      <c r="DI63" s="2">
        <v>9.527905081791191E-9</v>
      </c>
      <c r="DJ63" s="2">
        <v>9.116479352290321E-10</v>
      </c>
      <c r="DK63" s="2">
        <v>5.5223146679170617E-10</v>
      </c>
      <c r="DL63" s="2">
        <v>9.5510545395411912E-8</v>
      </c>
    </row>
    <row r="64" spans="2:116">
      <c r="B64" s="149">
        <v>359</v>
      </c>
      <c r="C64" s="147" t="s">
        <v>239</v>
      </c>
      <c r="D64" s="2">
        <v>0.11789056275927778</v>
      </c>
      <c r="E64" s="2">
        <v>0.19120402816113008</v>
      </c>
      <c r="F64" s="2">
        <v>9.7449665444331715E-2</v>
      </c>
      <c r="G64" s="2">
        <v>6.8290330358696091E-4</v>
      </c>
      <c r="H64" s="2">
        <v>3.3353245084017082E-2</v>
      </c>
      <c r="I64" s="2">
        <v>3.2184287472970509E-2</v>
      </c>
      <c r="J64" s="2">
        <v>1.781794499768363E-5</v>
      </c>
      <c r="K64" s="2">
        <v>8.6426888470991699E-6</v>
      </c>
      <c r="L64" s="2">
        <v>1.1724501273365281E-5</v>
      </c>
      <c r="M64" s="2">
        <v>2.1134902163143606E-5</v>
      </c>
      <c r="N64" s="2">
        <v>1.1117423507943577E-5</v>
      </c>
      <c r="O64" s="2">
        <v>3.2513302254907401E-5</v>
      </c>
      <c r="P64" s="2">
        <v>5.4857654300146832E-5</v>
      </c>
      <c r="Q64" s="2">
        <v>7.6155131556470236E-6</v>
      </c>
      <c r="R64" s="2">
        <v>6.5825825711932394E-6</v>
      </c>
      <c r="S64" s="2">
        <v>4.8347550249199102E-6</v>
      </c>
      <c r="T64" s="2">
        <v>0</v>
      </c>
      <c r="U64" s="2">
        <v>1.2952076889061384E-5</v>
      </c>
      <c r="V64" s="2">
        <v>1.4069145521343218E-5</v>
      </c>
      <c r="W64" s="2">
        <v>1.4802102502546806E-5</v>
      </c>
      <c r="X64" s="2">
        <v>1.2238705378180215E-5</v>
      </c>
      <c r="Y64" s="2">
        <v>1.2115215053361207E-5</v>
      </c>
      <c r="Z64" s="2">
        <v>1.5309060030194461E-5</v>
      </c>
      <c r="AA64" s="2">
        <v>2.3277114766761982E-5</v>
      </c>
      <c r="AB64" s="2">
        <v>1.3452023217288382E-5</v>
      </c>
      <c r="AC64" s="2">
        <v>7.488507849170758E-6</v>
      </c>
      <c r="AD64" s="2">
        <v>7.7346920928040777E-6</v>
      </c>
      <c r="AE64" s="2">
        <v>1.6467512955143456E-5</v>
      </c>
      <c r="AF64" s="2">
        <v>8.5790313820726628E-6</v>
      </c>
      <c r="AG64" s="2">
        <v>1.1560726952886891E-5</v>
      </c>
      <c r="AH64" s="2">
        <v>4.131003575347795E-6</v>
      </c>
      <c r="AI64" s="2">
        <v>7.9208007274517551E-6</v>
      </c>
      <c r="AJ64" s="2">
        <v>2.1699083170133515E-6</v>
      </c>
      <c r="AK64" s="2">
        <v>1.1296567008475506E-5</v>
      </c>
      <c r="AL64" s="2">
        <v>1.9351020670098335E-5</v>
      </c>
      <c r="AM64" s="2">
        <v>1.4673472482615976E-5</v>
      </c>
      <c r="AN64" s="2">
        <v>1.925093734032827E-5</v>
      </c>
      <c r="AO64" s="2">
        <v>1.7503536409955128E-5</v>
      </c>
      <c r="AP64" s="2">
        <v>1.5631006721785492E-5</v>
      </c>
      <c r="AQ64" s="2">
        <v>2.1336461866608964E-5</v>
      </c>
      <c r="AR64" s="2">
        <v>3.1798251973575945E-5</v>
      </c>
      <c r="AS64" s="2">
        <v>3.8244641638683092E-5</v>
      </c>
      <c r="AT64" s="2">
        <v>9.1052600586368742E-7</v>
      </c>
      <c r="AU64" s="2">
        <v>2.2042756072477514E-5</v>
      </c>
      <c r="AV64" s="2">
        <v>4.6998610586549052E-6</v>
      </c>
      <c r="AW64" s="2">
        <v>9.8252465132741931E-6</v>
      </c>
      <c r="AX64" s="2">
        <v>7.9668118265754056E-6</v>
      </c>
      <c r="AY64" s="2">
        <v>3.4740579126807168E-5</v>
      </c>
      <c r="AZ64" s="2">
        <v>1.5435817710783878E-5</v>
      </c>
      <c r="BA64" s="2">
        <v>2.1615089187551125E-5</v>
      </c>
      <c r="BB64" s="2">
        <v>1.9218571319409734E-5</v>
      </c>
      <c r="BC64" s="2">
        <v>2.6452853839152817E-5</v>
      </c>
      <c r="BD64" s="2">
        <v>1.6224380969812205E-5</v>
      </c>
      <c r="BE64" s="2">
        <v>1.6991860872053338E-5</v>
      </c>
      <c r="BF64" s="2">
        <v>1.2294159699596183E-5</v>
      </c>
      <c r="BG64" s="2">
        <v>1.2548520874330503E-5</v>
      </c>
      <c r="BH64" s="2">
        <v>1.8761027055886908E-5</v>
      </c>
      <c r="BI64" s="2">
        <v>5.0972114662657616E-6</v>
      </c>
      <c r="BJ64" s="2">
        <v>2.7697652118156437E-5</v>
      </c>
      <c r="BK64" s="2">
        <v>1.9429555573760309E-5</v>
      </c>
      <c r="BL64" s="2">
        <v>5.8145392679039411E-6</v>
      </c>
      <c r="BM64" s="2">
        <v>3.0113686808457399E-6</v>
      </c>
      <c r="BN64" s="2">
        <v>7.7814087907416668E-6</v>
      </c>
      <c r="BO64" s="2">
        <v>1.3288079998120462E-5</v>
      </c>
      <c r="BP64" s="2">
        <v>1.0352009734944125</v>
      </c>
      <c r="BQ64" s="2">
        <v>1.4161642911628339E-5</v>
      </c>
      <c r="BR64" s="2">
        <v>1.5760489384147794E-5</v>
      </c>
      <c r="BS64" s="2">
        <v>1.3668557926544058E-5</v>
      </c>
      <c r="BT64" s="2">
        <v>1.761864630181991E-5</v>
      </c>
      <c r="BU64" s="2">
        <v>1.6516673633489751E-5</v>
      </c>
      <c r="BV64" s="2">
        <v>1.4166988190206956E-5</v>
      </c>
      <c r="BW64" s="2">
        <v>4.369335645058141E-5</v>
      </c>
      <c r="BX64" s="2">
        <v>5.7655211318776665E-6</v>
      </c>
      <c r="BY64" s="2">
        <v>2.6130486289730461E-5</v>
      </c>
      <c r="BZ64" s="2">
        <v>5.8350760082439231E-5</v>
      </c>
      <c r="CA64" s="2">
        <v>2.3169571012430432E-5</v>
      </c>
      <c r="CB64" s="2">
        <v>4.0935400083609851E-5</v>
      </c>
      <c r="CC64" s="2">
        <v>9.6135034135214156E-6</v>
      </c>
      <c r="CD64" s="2">
        <v>5.2379254638142765E-6</v>
      </c>
      <c r="CE64" s="2">
        <v>2.5669018754595447E-6</v>
      </c>
      <c r="CF64" s="2">
        <v>6.971340462387135E-3</v>
      </c>
      <c r="CG64" s="2">
        <v>2.8922062553746619E-5</v>
      </c>
      <c r="CH64" s="2">
        <v>1.2862356420479635E-4</v>
      </c>
      <c r="CI64" s="2">
        <v>2.7594952465336589E-5</v>
      </c>
      <c r="CJ64" s="2">
        <v>1.4200405539766221E-2</v>
      </c>
      <c r="CK64" s="2">
        <v>3.2981255091085009E-5</v>
      </c>
      <c r="CL64" s="2">
        <v>1.454388758073383E-5</v>
      </c>
      <c r="CM64" s="2">
        <v>2.5602717459145998E-4</v>
      </c>
      <c r="CN64" s="2">
        <v>1.0524713013896729E-5</v>
      </c>
      <c r="CO64" s="2">
        <v>1.3694859523914187E-5</v>
      </c>
      <c r="CP64" s="2">
        <v>2.2738837034135053E-5</v>
      </c>
      <c r="CQ64" s="2">
        <v>1.4998426225287414E-5</v>
      </c>
      <c r="CR64" s="2">
        <v>1.791272382344405E-5</v>
      </c>
      <c r="CS64" s="2">
        <v>1.4223618563691834E-5</v>
      </c>
      <c r="CT64" s="2">
        <v>4.4595094542156739E-4</v>
      </c>
      <c r="CU64" s="2">
        <v>1.2318873197447249E-5</v>
      </c>
      <c r="CV64" s="2">
        <v>3.2787031123036592E-5</v>
      </c>
      <c r="CW64" s="2">
        <v>9.4403361488813381E-6</v>
      </c>
      <c r="CX64" s="2">
        <v>1.9557071850444589E-5</v>
      </c>
      <c r="CY64" s="2">
        <v>9.3516700891007834E-6</v>
      </c>
      <c r="CZ64" s="2">
        <v>7.0581106317546754E-6</v>
      </c>
      <c r="DA64" s="2">
        <v>2.2102795215030041E-5</v>
      </c>
      <c r="DB64" s="2">
        <v>6.266055072981604E-5</v>
      </c>
      <c r="DC64" s="2">
        <v>8.8838472670302891E-6</v>
      </c>
      <c r="DD64" s="2">
        <v>7.3783615704974079E-4</v>
      </c>
      <c r="DE64" s="2">
        <v>1.2357774022600626E-5</v>
      </c>
      <c r="DF64" s="2">
        <v>2.5422622352819566E-5</v>
      </c>
      <c r="DG64" s="2">
        <v>1.4364190241742283E-5</v>
      </c>
      <c r="DH64" s="2">
        <v>1.6259145879821303E-5</v>
      </c>
      <c r="DI64" s="2">
        <v>1.7702669380515651E-5</v>
      </c>
      <c r="DJ64" s="2">
        <v>4.5368041490575356E-5</v>
      </c>
      <c r="DK64" s="2">
        <v>8.8220307029815284E-6</v>
      </c>
      <c r="DL64" s="2">
        <v>1.1267618443629591E-4</v>
      </c>
    </row>
    <row r="65" spans="2:116">
      <c r="B65" s="149">
        <v>391</v>
      </c>
      <c r="C65" s="148" t="s">
        <v>240</v>
      </c>
      <c r="D65" s="2">
        <v>0.10668188263078404</v>
      </c>
      <c r="E65" s="2">
        <v>0.16125173820343802</v>
      </c>
      <c r="F65" s="2">
        <v>0.10057743140844236</v>
      </c>
      <c r="G65" s="2">
        <v>4.4821886246076744E-3</v>
      </c>
      <c r="H65" s="2">
        <v>6.5559766650775966E-2</v>
      </c>
      <c r="I65" s="2">
        <v>4.4248993794485485E-2</v>
      </c>
      <c r="J65" s="2">
        <v>3.2151353000261791E-5</v>
      </c>
      <c r="K65" s="2">
        <v>3.8346883357522359E-5</v>
      </c>
      <c r="L65" s="2">
        <v>8.249018144609127E-5</v>
      </c>
      <c r="M65" s="2">
        <v>7.3868859712349614E-5</v>
      </c>
      <c r="N65" s="2">
        <v>5.6578340001178502E-4</v>
      </c>
      <c r="O65" s="2">
        <v>1.9500888569394981E-4</v>
      </c>
      <c r="P65" s="2">
        <v>2.9450297684760046E-4</v>
      </c>
      <c r="Q65" s="2">
        <v>7.0115353879678764E-5</v>
      </c>
      <c r="R65" s="2">
        <v>1.72954807290932E-4</v>
      </c>
      <c r="S65" s="2">
        <v>1.2921433449186673E-5</v>
      </c>
      <c r="T65" s="2">
        <v>0</v>
      </c>
      <c r="U65" s="2">
        <v>5.5203224464186726E-5</v>
      </c>
      <c r="V65" s="2">
        <v>1.6931930091789098E-3</v>
      </c>
      <c r="W65" s="2">
        <v>3.4249818478103634E-4</v>
      </c>
      <c r="X65" s="2">
        <v>1.2778841688223489E-3</v>
      </c>
      <c r="Y65" s="2">
        <v>1.1592440800001681E-4</v>
      </c>
      <c r="Z65" s="2">
        <v>6.1067744094665336E-5</v>
      </c>
      <c r="AA65" s="2">
        <v>7.4618589199568851E-5</v>
      </c>
      <c r="AB65" s="2">
        <v>3.2846891977754567E-5</v>
      </c>
      <c r="AC65" s="2">
        <v>2.3498173150309934E-5</v>
      </c>
      <c r="AD65" s="2">
        <v>1.0229186943684923E-5</v>
      </c>
      <c r="AE65" s="2">
        <v>1.6225508681400169E-4</v>
      </c>
      <c r="AF65" s="2">
        <v>2.3989216236607786E-5</v>
      </c>
      <c r="AG65" s="2">
        <v>3.1951440228707789E-5</v>
      </c>
      <c r="AH65" s="2">
        <v>2.6953979155494672E-5</v>
      </c>
      <c r="AI65" s="2">
        <v>6.9367974277352969E-5</v>
      </c>
      <c r="AJ65" s="2">
        <v>2.7844963186507345E-6</v>
      </c>
      <c r="AK65" s="2">
        <v>6.4947451701546325E-5</v>
      </c>
      <c r="AL65" s="2">
        <v>4.7527660807796931E-5</v>
      </c>
      <c r="AM65" s="2">
        <v>5.7772792339788034E-5</v>
      </c>
      <c r="AN65" s="2">
        <v>1.2791293635659934E-3</v>
      </c>
      <c r="AO65" s="2">
        <v>4.6172339251457074E-4</v>
      </c>
      <c r="AP65" s="2">
        <v>6.7353811764135624E-5</v>
      </c>
      <c r="AQ65" s="2">
        <v>3.422041224800757E-4</v>
      </c>
      <c r="AR65" s="2">
        <v>3.673027870006404E-4</v>
      </c>
      <c r="AS65" s="2">
        <v>3.3406021399904633E-5</v>
      </c>
      <c r="AT65" s="2">
        <v>1.5501421233125471E-4</v>
      </c>
      <c r="AU65" s="2">
        <v>3.10181396567901E-4</v>
      </c>
      <c r="AV65" s="2">
        <v>3.0562235631073379E-5</v>
      </c>
      <c r="AW65" s="2">
        <v>2.4977656448832204E-5</v>
      </c>
      <c r="AX65" s="2">
        <v>6.3576369035062819E-5</v>
      </c>
      <c r="AY65" s="2">
        <v>4.3925353173833247E-5</v>
      </c>
      <c r="AZ65" s="2">
        <v>4.7895210323968861E-5</v>
      </c>
      <c r="BA65" s="2">
        <v>6.5575003899223387E-5</v>
      </c>
      <c r="BB65" s="2">
        <v>1.6009007770336893E-4</v>
      </c>
      <c r="BC65" s="2">
        <v>1.9990000959968824E-4</v>
      </c>
      <c r="BD65" s="2">
        <v>8.7751062706083565E-5</v>
      </c>
      <c r="BE65" s="2">
        <v>1.3755968192066023E-4</v>
      </c>
      <c r="BF65" s="2">
        <v>1.5701200259621585E-4</v>
      </c>
      <c r="BG65" s="2">
        <v>4.9653610545451328E-5</v>
      </c>
      <c r="BH65" s="2">
        <v>5.135612533244833E-4</v>
      </c>
      <c r="BI65" s="2">
        <v>1.0531228311540479E-4</v>
      </c>
      <c r="BJ65" s="2">
        <v>2.6267120299523051E-4</v>
      </c>
      <c r="BK65" s="2">
        <v>1.437936575811863E-4</v>
      </c>
      <c r="BL65" s="2">
        <v>9.1624678242025425E-5</v>
      </c>
      <c r="BM65" s="2">
        <v>7.0495758999065619E-5</v>
      </c>
      <c r="BN65" s="2">
        <v>8.0229424771362758E-5</v>
      </c>
      <c r="BO65" s="2">
        <v>6.4872387291585031E-5</v>
      </c>
      <c r="BP65" s="2">
        <v>5.763431176968991E-5</v>
      </c>
      <c r="BQ65" s="2">
        <v>1.0065082995125121</v>
      </c>
      <c r="BR65" s="2">
        <v>5.1692390843932501E-5</v>
      </c>
      <c r="BS65" s="2">
        <v>2.1406650829257289E-4</v>
      </c>
      <c r="BT65" s="2">
        <v>6.1196523120583943E-4</v>
      </c>
      <c r="BU65" s="2">
        <v>4.5967221497504937E-4</v>
      </c>
      <c r="BV65" s="2">
        <v>4.5748054979229249E-4</v>
      </c>
      <c r="BW65" s="2">
        <v>5.9413500424548698E-5</v>
      </c>
      <c r="BX65" s="2">
        <v>2.5019739819360202E-5</v>
      </c>
      <c r="BY65" s="2">
        <v>1.5499355765528997E-4</v>
      </c>
      <c r="BZ65" s="2">
        <v>1.6802545286276343E-4</v>
      </c>
      <c r="CA65" s="2">
        <v>1.1020348084878366E-4</v>
      </c>
      <c r="CB65" s="2">
        <v>1.2446961387895371E-4</v>
      </c>
      <c r="CC65" s="2">
        <v>6.5298996939629669E-5</v>
      </c>
      <c r="CD65" s="2">
        <v>4.1007925673651516E-5</v>
      </c>
      <c r="CE65" s="2">
        <v>9.738055575333373E-6</v>
      </c>
      <c r="CF65" s="2">
        <v>6.2464633922618625E-5</v>
      </c>
      <c r="CG65" s="2">
        <v>7.5252561181081019E-5</v>
      </c>
      <c r="CH65" s="2">
        <v>1.1337361823701139E-4</v>
      </c>
      <c r="CI65" s="2">
        <v>2.7164332985039739E-4</v>
      </c>
      <c r="CJ65" s="2">
        <v>9.5133496109077293E-5</v>
      </c>
      <c r="CK65" s="2">
        <v>1.239744185691633E-4</v>
      </c>
      <c r="CL65" s="2">
        <v>8.794877412344653E-5</v>
      </c>
      <c r="CM65" s="2">
        <v>1.1455034041544337E-4</v>
      </c>
      <c r="CN65" s="2">
        <v>8.0162498593884627E-5</v>
      </c>
      <c r="CO65" s="2">
        <v>2.5646801980255167E-4</v>
      </c>
      <c r="CP65" s="2">
        <v>2.419932452469613E-4</v>
      </c>
      <c r="CQ65" s="2">
        <v>8.425394043437397E-4</v>
      </c>
      <c r="CR65" s="2">
        <v>2.1159346576984594E-4</v>
      </c>
      <c r="CS65" s="2">
        <v>1.0269550804201531E-3</v>
      </c>
      <c r="CT65" s="2">
        <v>1.8003107197645516E-4</v>
      </c>
      <c r="CU65" s="2">
        <v>3.1166972239970325E-4</v>
      </c>
      <c r="CV65" s="2">
        <v>1.2881850152476526E-3</v>
      </c>
      <c r="CW65" s="2">
        <v>7.3167203792733461E-5</v>
      </c>
      <c r="CX65" s="2">
        <v>1.4584768979140802E-4</v>
      </c>
      <c r="CY65" s="2">
        <v>4.9130328627376458E-4</v>
      </c>
      <c r="CZ65" s="2">
        <v>3.3093892751563637E-4</v>
      </c>
      <c r="DA65" s="2">
        <v>6.3101139226705099E-4</v>
      </c>
      <c r="DB65" s="2">
        <v>8.1538228660639695E-4</v>
      </c>
      <c r="DC65" s="2">
        <v>3.8121407575439175E-4</v>
      </c>
      <c r="DD65" s="2">
        <v>1.7924551984389896E-4</v>
      </c>
      <c r="DE65" s="2">
        <v>5.5214412588721479E-4</v>
      </c>
      <c r="DF65" s="2">
        <v>3.2225956478077811E-4</v>
      </c>
      <c r="DG65" s="2">
        <v>2.7255347304343041E-4</v>
      </c>
      <c r="DH65" s="2">
        <v>5.8137087459553716E-4</v>
      </c>
      <c r="DI65" s="2">
        <v>8.302863793018245E-4</v>
      </c>
      <c r="DJ65" s="2">
        <v>1.0608188782579668E-3</v>
      </c>
      <c r="DK65" s="2">
        <v>1.5799417756365456E-2</v>
      </c>
      <c r="DL65" s="2">
        <v>1.2693592633764619E-4</v>
      </c>
    </row>
    <row r="66" spans="2:116">
      <c r="B66" s="149">
        <v>392</v>
      </c>
      <c r="C66" s="147" t="s">
        <v>241</v>
      </c>
      <c r="D66" s="2">
        <v>0.7440348788739255</v>
      </c>
      <c r="E66" s="2">
        <v>0.24554101310007595</v>
      </c>
      <c r="F66" s="2">
        <v>-2.217023292337035E-2</v>
      </c>
      <c r="G66" s="2">
        <v>3.6033625500998784E-4</v>
      </c>
      <c r="H66" s="2">
        <v>7.9370016472652349E-2</v>
      </c>
      <c r="I66" s="2">
        <v>7.3055045640051205E-2</v>
      </c>
      <c r="J66" s="2">
        <v>4.6612192281129125E-4</v>
      </c>
      <c r="K66" s="2">
        <v>1.9693017967728752E-3</v>
      </c>
      <c r="L66" s="2">
        <v>5.2935074798995421E-5</v>
      </c>
      <c r="M66" s="2">
        <v>6.7742749154791997E-3</v>
      </c>
      <c r="N66" s="2">
        <v>1.0834047958014786E-4</v>
      </c>
      <c r="O66" s="2">
        <v>1.0472634152537066E-4</v>
      </c>
      <c r="P66" s="2">
        <v>6.9669461809634479E-5</v>
      </c>
      <c r="Q66" s="2">
        <v>9.3801521455241676E-5</v>
      </c>
      <c r="R66" s="2">
        <v>2.5674088604419275E-4</v>
      </c>
      <c r="S66" s="2">
        <v>2.6142151538478196E-4</v>
      </c>
      <c r="T66" s="2">
        <v>0</v>
      </c>
      <c r="U66" s="2">
        <v>1.1739747274771587E-4</v>
      </c>
      <c r="V66" s="2">
        <v>6.9845140189023469E-5</v>
      </c>
      <c r="W66" s="2">
        <v>3.5415498770017951E-3</v>
      </c>
      <c r="X66" s="2">
        <v>2.0495201844584159E-4</v>
      </c>
      <c r="Y66" s="2">
        <v>2.2725286027911452E-2</v>
      </c>
      <c r="Z66" s="2">
        <v>1.4340801861055818E-3</v>
      </c>
      <c r="AA66" s="2">
        <v>5.9310361387776372E-4</v>
      </c>
      <c r="AB66" s="2">
        <v>2.0728298710522414E-2</v>
      </c>
      <c r="AC66" s="2">
        <v>2.1433921123105849E-3</v>
      </c>
      <c r="AD66" s="2">
        <v>2.807644643357604E-5</v>
      </c>
      <c r="AE66" s="2">
        <v>1.9241402290911752E-3</v>
      </c>
      <c r="AF66" s="2">
        <v>8.3197966615731748E-5</v>
      </c>
      <c r="AG66" s="2">
        <v>5.5957777739958623E-4</v>
      </c>
      <c r="AH66" s="2">
        <v>9.2731812063972765E-5</v>
      </c>
      <c r="AI66" s="2">
        <v>9.7582932234048747E-5</v>
      </c>
      <c r="AJ66" s="2">
        <v>3.8293977350286471E-5</v>
      </c>
      <c r="AK66" s="2">
        <v>5.1124892865560811E-5</v>
      </c>
      <c r="AL66" s="2">
        <v>1.1471941402975594E-3</v>
      </c>
      <c r="AM66" s="2">
        <v>1.1602185920369392E-4</v>
      </c>
      <c r="AN66" s="2">
        <v>5.102552137254163E-5</v>
      </c>
      <c r="AO66" s="2">
        <v>1.0217569844516879E-2</v>
      </c>
      <c r="AP66" s="2">
        <v>4.2068582496096263E-3</v>
      </c>
      <c r="AQ66" s="2">
        <v>6.262796313913071E-3</v>
      </c>
      <c r="AR66" s="2">
        <v>6.373267679610562E-4</v>
      </c>
      <c r="AS66" s="2">
        <v>3.4096220650857568E-3</v>
      </c>
      <c r="AT66" s="2">
        <v>2.0376266909496567E-3</v>
      </c>
      <c r="AU66" s="2">
        <v>4.9421254718606663E-3</v>
      </c>
      <c r="AV66" s="2">
        <v>1.2205517767607356E-4</v>
      </c>
      <c r="AW66" s="2">
        <v>4.9114262975459809E-2</v>
      </c>
      <c r="AX66" s="2">
        <v>1.7297539608532309E-2</v>
      </c>
      <c r="AY66" s="2">
        <v>2.0019841107301675E-4</v>
      </c>
      <c r="AZ66" s="2">
        <v>4.8574709095539732E-4</v>
      </c>
      <c r="BA66" s="2">
        <v>1.3527949683377576E-4</v>
      </c>
      <c r="BB66" s="2">
        <v>9.5015202868467601E-5</v>
      </c>
      <c r="BC66" s="2">
        <v>1.5277288981590479E-4</v>
      </c>
      <c r="BD66" s="2">
        <v>5.1412037207729786E-4</v>
      </c>
      <c r="BE66" s="2">
        <v>2.2504616003109435E-4</v>
      </c>
      <c r="BF66" s="2">
        <v>2.4501404979672441E-4</v>
      </c>
      <c r="BG66" s="2">
        <v>1.052996885006873E-4</v>
      </c>
      <c r="BH66" s="2">
        <v>8.9937007194100299E-5</v>
      </c>
      <c r="BI66" s="2">
        <v>5.3631208817418599E-4</v>
      </c>
      <c r="BJ66" s="2">
        <v>1.4120211492077238E-4</v>
      </c>
      <c r="BK66" s="2">
        <v>8.5836070364606865E-5</v>
      </c>
      <c r="BL66" s="2">
        <v>1.3410153229727722E-4</v>
      </c>
      <c r="BM66" s="2">
        <v>1.0303283618944382E-4</v>
      </c>
      <c r="BN66" s="2">
        <v>3.9245807019938107E-4</v>
      </c>
      <c r="BO66" s="2">
        <v>6.5374811333933171E-5</v>
      </c>
      <c r="BP66" s="2">
        <v>1.2063814803145219E-4</v>
      </c>
      <c r="BQ66" s="2">
        <v>2.2387850838060259E-4</v>
      </c>
      <c r="BR66" s="2">
        <v>1.00011423623528</v>
      </c>
      <c r="BS66" s="2">
        <v>1.6035863220950958E-4</v>
      </c>
      <c r="BT66" s="2">
        <v>1.5067826641907133E-4</v>
      </c>
      <c r="BU66" s="2">
        <v>3.7953047767915865E-4</v>
      </c>
      <c r="BV66" s="2">
        <v>1.6875200718837282E-4</v>
      </c>
      <c r="BW66" s="2">
        <v>2.8023268773525105E-3</v>
      </c>
      <c r="BX66" s="2">
        <v>4.0777657937993384E-3</v>
      </c>
      <c r="BY66" s="2">
        <v>9.2444632663801933E-5</v>
      </c>
      <c r="BZ66" s="2">
        <v>1.2441121856754552E-4</v>
      </c>
      <c r="CA66" s="2">
        <v>6.0140186300344323E-5</v>
      </c>
      <c r="CB66" s="2">
        <v>2.4776257832256099E-5</v>
      </c>
      <c r="CC66" s="2">
        <v>3.4555895775418973E-5</v>
      </c>
      <c r="CD66" s="2">
        <v>1.5961338624741618E-5</v>
      </c>
      <c r="CE66" s="2">
        <v>2.8560149632005622E-6</v>
      </c>
      <c r="CF66" s="2">
        <v>1.0006553693045985E-4</v>
      </c>
      <c r="CG66" s="2">
        <v>3.3025304057086841E-4</v>
      </c>
      <c r="CH66" s="2">
        <v>3.1838310850393693E-5</v>
      </c>
      <c r="CI66" s="2">
        <v>3.5980622135053277E-5</v>
      </c>
      <c r="CJ66" s="2">
        <v>3.6703920159486378E-5</v>
      </c>
      <c r="CK66" s="2">
        <v>2.8304657132250242E-5</v>
      </c>
      <c r="CL66" s="2">
        <v>9.9996795156385068E-5</v>
      </c>
      <c r="CM66" s="2">
        <v>1.5819497832147522E-4</v>
      </c>
      <c r="CN66" s="2">
        <v>2.9706422541607945E-5</v>
      </c>
      <c r="CO66" s="2">
        <v>3.0128936964250443E-5</v>
      </c>
      <c r="CP66" s="2">
        <v>2.9259129468890756E-5</v>
      </c>
      <c r="CQ66" s="2">
        <v>4.3510752837762645E-5</v>
      </c>
      <c r="CR66" s="2">
        <v>2.3337499201239072E-5</v>
      </c>
      <c r="CS66" s="2">
        <v>3.0658689134809426E-4</v>
      </c>
      <c r="CT66" s="2">
        <v>3.106937815032345E-5</v>
      </c>
      <c r="CU66" s="2">
        <v>4.4090246711445469E-5</v>
      </c>
      <c r="CV66" s="2">
        <v>6.2771251315766564E-5</v>
      </c>
      <c r="CW66" s="2">
        <v>3.4626428302900779E-5</v>
      </c>
      <c r="CX66" s="2">
        <v>5.8703078103019146E-5</v>
      </c>
      <c r="CY66" s="2">
        <v>5.9808854564316575E-5</v>
      </c>
      <c r="CZ66" s="2">
        <v>5.5871572382034904E-5</v>
      </c>
      <c r="DA66" s="2">
        <v>4.1160115292222091E-5</v>
      </c>
      <c r="DB66" s="2">
        <v>1.5662083008860318E-5</v>
      </c>
      <c r="DC66" s="2">
        <v>3.5617446677191764E-5</v>
      </c>
      <c r="DD66" s="2">
        <v>5.898604628153984E-5</v>
      </c>
      <c r="DE66" s="2">
        <v>3.0347626126785594E-5</v>
      </c>
      <c r="DF66" s="2">
        <v>1.6069879383065827E-4</v>
      </c>
      <c r="DG66" s="2">
        <v>1.6456489574105334E-4</v>
      </c>
      <c r="DH66" s="2">
        <v>9.3092553968488238E-5</v>
      </c>
      <c r="DI66" s="2">
        <v>7.4296055536543024E-5</v>
      </c>
      <c r="DJ66" s="2">
        <v>6.9702321025011252E-5</v>
      </c>
      <c r="DK66" s="2">
        <v>7.7218105587329897E-4</v>
      </c>
      <c r="DL66" s="2">
        <v>5.0125598227509805E-5</v>
      </c>
    </row>
    <row r="67" spans="2:116">
      <c r="B67" s="152">
        <v>411</v>
      </c>
      <c r="C67" s="153" t="s">
        <v>305</v>
      </c>
      <c r="D67" s="2">
        <v>1</v>
      </c>
      <c r="E67" s="2">
        <v>0.35250600577481239</v>
      </c>
      <c r="F67" s="2">
        <v>6.8736433496035055E-3</v>
      </c>
      <c r="G67" s="2">
        <v>0</v>
      </c>
      <c r="H67" s="2">
        <v>7.8695808949477392E-2</v>
      </c>
      <c r="I67" s="2">
        <v>6.5866625578948235E-2</v>
      </c>
      <c r="J67" s="2">
        <v>0</v>
      </c>
      <c r="K67" s="2">
        <v>0</v>
      </c>
      <c r="L67" s="2">
        <v>0</v>
      </c>
      <c r="M67" s="2">
        <v>0</v>
      </c>
      <c r="N67" s="2">
        <v>0</v>
      </c>
      <c r="O67" s="2">
        <v>0</v>
      </c>
      <c r="P67" s="2">
        <v>0</v>
      </c>
      <c r="Q67" s="2">
        <v>0</v>
      </c>
      <c r="R67" s="2">
        <v>0</v>
      </c>
      <c r="S67" s="2">
        <v>0</v>
      </c>
      <c r="T67" s="2">
        <v>0</v>
      </c>
      <c r="U67" s="2">
        <v>0</v>
      </c>
      <c r="V67" s="2">
        <v>0</v>
      </c>
      <c r="W67" s="2">
        <v>0</v>
      </c>
      <c r="X67" s="2">
        <v>0</v>
      </c>
      <c r="Y67" s="2">
        <v>0</v>
      </c>
      <c r="Z67" s="2">
        <v>0</v>
      </c>
      <c r="AA67" s="2">
        <v>0</v>
      </c>
      <c r="AB67" s="2">
        <v>0</v>
      </c>
      <c r="AC67" s="2">
        <v>0</v>
      </c>
      <c r="AD67" s="2">
        <v>0</v>
      </c>
      <c r="AE67" s="2">
        <v>0</v>
      </c>
      <c r="AF67" s="2">
        <v>0</v>
      </c>
      <c r="AG67" s="2">
        <v>0</v>
      </c>
      <c r="AH67" s="2">
        <v>0</v>
      </c>
      <c r="AI67" s="2">
        <v>0</v>
      </c>
      <c r="AJ67" s="2">
        <v>0</v>
      </c>
      <c r="AK67" s="2">
        <v>0</v>
      </c>
      <c r="AL67" s="2">
        <v>0</v>
      </c>
      <c r="AM67" s="2">
        <v>0</v>
      </c>
      <c r="AN67" s="2">
        <v>0</v>
      </c>
      <c r="AO67" s="2">
        <v>0</v>
      </c>
      <c r="AP67" s="2">
        <v>0</v>
      </c>
      <c r="AQ67" s="2">
        <v>0</v>
      </c>
      <c r="AR67" s="2">
        <v>0</v>
      </c>
      <c r="AS67" s="2">
        <v>0</v>
      </c>
      <c r="AT67" s="2">
        <v>0</v>
      </c>
      <c r="AU67" s="2">
        <v>0</v>
      </c>
      <c r="AV67" s="2">
        <v>0</v>
      </c>
      <c r="AW67" s="2">
        <v>0</v>
      </c>
      <c r="AX67" s="2">
        <v>0</v>
      </c>
      <c r="AY67" s="2">
        <v>0</v>
      </c>
      <c r="AZ67" s="2">
        <v>0</v>
      </c>
      <c r="BA67" s="2">
        <v>0</v>
      </c>
      <c r="BB67" s="2">
        <v>0</v>
      </c>
      <c r="BC67" s="2">
        <v>0</v>
      </c>
      <c r="BD67" s="2">
        <v>0</v>
      </c>
      <c r="BE67" s="2">
        <v>0</v>
      </c>
      <c r="BF67" s="2">
        <v>0</v>
      </c>
      <c r="BG67" s="2">
        <v>0</v>
      </c>
      <c r="BH67" s="2">
        <v>0</v>
      </c>
      <c r="BI67" s="2">
        <v>0</v>
      </c>
      <c r="BJ67" s="2">
        <v>0</v>
      </c>
      <c r="BK67" s="2">
        <v>0</v>
      </c>
      <c r="BL67" s="2">
        <v>0</v>
      </c>
      <c r="BM67" s="2">
        <v>0</v>
      </c>
      <c r="BN67" s="2">
        <v>0</v>
      </c>
      <c r="BO67" s="2">
        <v>0</v>
      </c>
      <c r="BP67" s="2">
        <v>0</v>
      </c>
      <c r="BQ67" s="2">
        <v>0</v>
      </c>
      <c r="BR67" s="2">
        <v>0</v>
      </c>
      <c r="BS67" s="2">
        <v>1</v>
      </c>
      <c r="BT67" s="2">
        <v>0</v>
      </c>
      <c r="BU67" s="2">
        <v>0</v>
      </c>
      <c r="BV67" s="2">
        <v>0</v>
      </c>
      <c r="BW67" s="2">
        <v>0</v>
      </c>
      <c r="BX67" s="2">
        <v>0</v>
      </c>
      <c r="BY67" s="2">
        <v>0</v>
      </c>
      <c r="BZ67" s="2">
        <v>0</v>
      </c>
      <c r="CA67" s="2">
        <v>0</v>
      </c>
      <c r="CB67" s="2">
        <v>0</v>
      </c>
      <c r="CC67" s="2">
        <v>0</v>
      </c>
      <c r="CD67" s="2">
        <v>0</v>
      </c>
      <c r="CE67" s="2">
        <v>0</v>
      </c>
      <c r="CF67" s="2">
        <v>0</v>
      </c>
      <c r="CG67" s="2">
        <v>0</v>
      </c>
      <c r="CH67" s="2">
        <v>0</v>
      </c>
      <c r="CI67" s="2">
        <v>0</v>
      </c>
      <c r="CJ67" s="2">
        <v>0</v>
      </c>
      <c r="CK67" s="2">
        <v>0</v>
      </c>
      <c r="CL67" s="2">
        <v>0</v>
      </c>
      <c r="CM67" s="2">
        <v>0</v>
      </c>
      <c r="CN67" s="2">
        <v>0</v>
      </c>
      <c r="CO67" s="2">
        <v>0</v>
      </c>
      <c r="CP67" s="2">
        <v>0</v>
      </c>
      <c r="CQ67" s="2">
        <v>0</v>
      </c>
      <c r="CR67" s="2">
        <v>0</v>
      </c>
      <c r="CS67" s="2">
        <v>0</v>
      </c>
      <c r="CT67" s="2">
        <v>0</v>
      </c>
      <c r="CU67" s="2">
        <v>0</v>
      </c>
      <c r="CV67" s="2">
        <v>0</v>
      </c>
      <c r="CW67" s="2">
        <v>0</v>
      </c>
      <c r="CX67" s="2">
        <v>0</v>
      </c>
      <c r="CY67" s="2">
        <v>0</v>
      </c>
      <c r="CZ67" s="2">
        <v>0</v>
      </c>
      <c r="DA67" s="2">
        <v>0</v>
      </c>
      <c r="DB67" s="2">
        <v>0</v>
      </c>
      <c r="DC67" s="2">
        <v>0</v>
      </c>
      <c r="DD67" s="2">
        <v>0</v>
      </c>
      <c r="DE67" s="2">
        <v>0</v>
      </c>
      <c r="DF67" s="2">
        <v>0</v>
      </c>
      <c r="DG67" s="2">
        <v>0</v>
      </c>
      <c r="DH67" s="2">
        <v>0</v>
      </c>
      <c r="DI67" s="2">
        <v>0</v>
      </c>
      <c r="DJ67" s="2">
        <v>0</v>
      </c>
      <c r="DK67" s="2">
        <v>0</v>
      </c>
      <c r="DL67" s="2">
        <v>0</v>
      </c>
    </row>
    <row r="68" spans="2:116">
      <c r="B68" s="149">
        <v>412</v>
      </c>
      <c r="C68" s="148" t="s">
        <v>243</v>
      </c>
      <c r="D68" s="2">
        <v>1</v>
      </c>
      <c r="E68" s="2">
        <v>0.34933090503717873</v>
      </c>
      <c r="F68" s="2">
        <v>1.3846151900403723E-2</v>
      </c>
      <c r="G68" s="2">
        <v>0</v>
      </c>
      <c r="H68" s="2">
        <v>8.2334416490732629E-2</v>
      </c>
      <c r="I68" s="2">
        <v>6.6608308061166327E-2</v>
      </c>
      <c r="J68" s="2">
        <v>9.5105390249585278E-4</v>
      </c>
      <c r="K68" s="2">
        <v>5.3260782134603778E-4</v>
      </c>
      <c r="L68" s="2">
        <v>3.5376118660304027E-4</v>
      </c>
      <c r="M68" s="2">
        <v>5.1420251821844814E-4</v>
      </c>
      <c r="N68" s="2">
        <v>3.8973074436582584E-4</v>
      </c>
      <c r="O68" s="2">
        <v>1.0175831767582047E-3</v>
      </c>
      <c r="P68" s="2">
        <v>1.465237351337493E-3</v>
      </c>
      <c r="Q68" s="2">
        <v>2.6141090078495889E-4</v>
      </c>
      <c r="R68" s="2">
        <v>2.4476422133093857E-4</v>
      </c>
      <c r="S68" s="2">
        <v>1.9724995276889824E-4</v>
      </c>
      <c r="T68" s="2">
        <v>0</v>
      </c>
      <c r="U68" s="2">
        <v>6.9134125233876929E-4</v>
      </c>
      <c r="V68" s="2">
        <v>5.8198354567860723E-4</v>
      </c>
      <c r="W68" s="2">
        <v>4.5034739876458708E-4</v>
      </c>
      <c r="X68" s="2">
        <v>5.5276173133164024E-4</v>
      </c>
      <c r="Y68" s="2">
        <v>1.2118674084133951E-3</v>
      </c>
      <c r="Z68" s="2">
        <v>1.1530373657000739E-3</v>
      </c>
      <c r="AA68" s="2">
        <v>8.8589303591079551E-4</v>
      </c>
      <c r="AB68" s="2">
        <v>7.7408342502721E-4</v>
      </c>
      <c r="AC68" s="2">
        <v>5.1303709467779451E-4</v>
      </c>
      <c r="AD68" s="2">
        <v>4.413027392219177E-4</v>
      </c>
      <c r="AE68" s="2">
        <v>1.4010103851408303E-3</v>
      </c>
      <c r="AF68" s="2">
        <v>9.3940099159158256E-4</v>
      </c>
      <c r="AG68" s="2">
        <v>2.1162564836268443E-3</v>
      </c>
      <c r="AH68" s="2">
        <v>1.5421901624210237E-4</v>
      </c>
      <c r="AI68" s="2">
        <v>4.5419941499325842E-4</v>
      </c>
      <c r="AJ68" s="2">
        <v>7.1205649233552722E-5</v>
      </c>
      <c r="AK68" s="2">
        <v>9.3693211188081713E-4</v>
      </c>
      <c r="AL68" s="2">
        <v>1.1031715546823957E-3</v>
      </c>
      <c r="AM68" s="2">
        <v>6.1571488786993139E-4</v>
      </c>
      <c r="AN68" s="2">
        <v>5.2205672909163376E-4</v>
      </c>
      <c r="AO68" s="2">
        <v>1.2572979716717148E-3</v>
      </c>
      <c r="AP68" s="2">
        <v>1.7346746623560284E-3</v>
      </c>
      <c r="AQ68" s="2">
        <v>1.0968798124645234E-3</v>
      </c>
      <c r="AR68" s="2">
        <v>1.320287817227251E-3</v>
      </c>
      <c r="AS68" s="2">
        <v>4.7736093928239182E-3</v>
      </c>
      <c r="AT68" s="2">
        <v>6.4311899408091245E-5</v>
      </c>
      <c r="AU68" s="2">
        <v>2.5221448192487054E-3</v>
      </c>
      <c r="AV68" s="2">
        <v>4.6594752887176515E-4</v>
      </c>
      <c r="AW68" s="2">
        <v>9.5340052777201855E-4</v>
      </c>
      <c r="AX68" s="2">
        <v>5.8736943257142033E-4</v>
      </c>
      <c r="AY68" s="2">
        <v>2.0211167576420761E-3</v>
      </c>
      <c r="AZ68" s="2">
        <v>1.1079893611542213E-3</v>
      </c>
      <c r="BA68" s="2">
        <v>9.1057765272933963E-4</v>
      </c>
      <c r="BB68" s="2">
        <v>7.1923112590157278E-4</v>
      </c>
      <c r="BC68" s="2">
        <v>5.2728028427672985E-4</v>
      </c>
      <c r="BD68" s="2">
        <v>4.6504627769872105E-4</v>
      </c>
      <c r="BE68" s="2">
        <v>1.1745827846645087E-3</v>
      </c>
      <c r="BF68" s="2">
        <v>5.4294605203360495E-4</v>
      </c>
      <c r="BG68" s="2">
        <v>4.7161586955113264E-4</v>
      </c>
      <c r="BH68" s="2">
        <v>3.8127137403613635E-4</v>
      </c>
      <c r="BI68" s="2">
        <v>2.782224283995384E-4</v>
      </c>
      <c r="BJ68" s="2">
        <v>5.3468404227124998E-4</v>
      </c>
      <c r="BK68" s="2">
        <v>3.7077767490925292E-4</v>
      </c>
      <c r="BL68" s="2">
        <v>1.6992988120982847E-4</v>
      </c>
      <c r="BM68" s="2">
        <v>1.6085164129822749E-4</v>
      </c>
      <c r="BN68" s="2">
        <v>2.9478627350698269E-4</v>
      </c>
      <c r="BO68" s="2">
        <v>1.1469969606972719E-3</v>
      </c>
      <c r="BP68" s="2">
        <v>3.1252101516892537E-4</v>
      </c>
      <c r="BQ68" s="2">
        <v>5.3432999762470393E-4</v>
      </c>
      <c r="BR68" s="2">
        <v>2.9665035449891772E-4</v>
      </c>
      <c r="BS68" s="2">
        <v>3.7419765961418E-4</v>
      </c>
      <c r="BT68" s="2">
        <v>1.0005137626674798</v>
      </c>
      <c r="BU68" s="2">
        <v>3.4972275020011677E-4</v>
      </c>
      <c r="BV68" s="2">
        <v>2.7568539762960585E-4</v>
      </c>
      <c r="BW68" s="2">
        <v>4.1198166970181065E-3</v>
      </c>
      <c r="BX68" s="2">
        <v>5.3611840510396575E-3</v>
      </c>
      <c r="BY68" s="2">
        <v>7.1677529838664357E-3</v>
      </c>
      <c r="BZ68" s="2">
        <v>9.9318391156012396E-4</v>
      </c>
      <c r="CA68" s="2">
        <v>9.3109163663734852E-4</v>
      </c>
      <c r="CB68" s="2">
        <v>7.1408934906400372E-4</v>
      </c>
      <c r="CC68" s="2">
        <v>1.0936973606667196E-3</v>
      </c>
      <c r="CD68" s="2">
        <v>2.4216508942559774E-3</v>
      </c>
      <c r="CE68" s="2">
        <v>2.1567067212688419E-3</v>
      </c>
      <c r="CF68" s="2">
        <v>3.3770789424392936E-3</v>
      </c>
      <c r="CG68" s="2">
        <v>3.1590070183177703E-4</v>
      </c>
      <c r="CH68" s="2">
        <v>2.760912105390759E-3</v>
      </c>
      <c r="CI68" s="2">
        <v>1.2239128011153487E-3</v>
      </c>
      <c r="CJ68" s="2">
        <v>4.0113127505680718E-4</v>
      </c>
      <c r="CK68" s="2">
        <v>1.0854745768831703E-3</v>
      </c>
      <c r="CL68" s="2">
        <v>2.7813542493608468E-3</v>
      </c>
      <c r="CM68" s="2">
        <v>2.1181313471494746E-3</v>
      </c>
      <c r="CN68" s="2">
        <v>4.1901115089037263E-4</v>
      </c>
      <c r="CO68" s="2">
        <v>1.103398323193125E-3</v>
      </c>
      <c r="CP68" s="2">
        <v>6.599374195828709E-3</v>
      </c>
      <c r="CQ68" s="2">
        <v>2.7741572504541551E-4</v>
      </c>
      <c r="CR68" s="2">
        <v>2.0204691050121014E-3</v>
      </c>
      <c r="CS68" s="2">
        <v>7.8847126399697609E-4</v>
      </c>
      <c r="CT68" s="2">
        <v>1.9906321492869881E-3</v>
      </c>
      <c r="CU68" s="2">
        <v>1.5086797867708977E-3</v>
      </c>
      <c r="CV68" s="2">
        <v>1.0225230399278317E-3</v>
      </c>
      <c r="CW68" s="2">
        <v>5.7828956897313798E-4</v>
      </c>
      <c r="CX68" s="2">
        <v>5.1324718888506469E-4</v>
      </c>
      <c r="CY68" s="2">
        <v>1.0612181267074939E-3</v>
      </c>
      <c r="CZ68" s="2">
        <v>7.1234197346471825E-4</v>
      </c>
      <c r="DA68" s="2">
        <v>5.3088552959286136E-4</v>
      </c>
      <c r="DB68" s="2">
        <v>4.7751158022824746E-4</v>
      </c>
      <c r="DC68" s="2">
        <v>1.0350351605352224E-3</v>
      </c>
      <c r="DD68" s="2">
        <v>3.1051226349225805E-4</v>
      </c>
      <c r="DE68" s="2">
        <v>4.4052762552309878E-4</v>
      </c>
      <c r="DF68" s="2">
        <v>9.6499418905305592E-4</v>
      </c>
      <c r="DG68" s="2">
        <v>6.4063613622251893E-4</v>
      </c>
      <c r="DH68" s="2">
        <v>8.9965022513352336E-4</v>
      </c>
      <c r="DI68" s="2">
        <v>1.1543239495764308E-3</v>
      </c>
      <c r="DJ68" s="2">
        <v>9.1777657753046803E-4</v>
      </c>
      <c r="DK68" s="2">
        <v>3.5513423382295151E-4</v>
      </c>
      <c r="DL68" s="2">
        <v>4.7845838159767703E-4</v>
      </c>
    </row>
    <row r="69" spans="2:116">
      <c r="B69" s="149">
        <v>413</v>
      </c>
      <c r="C69" s="147" t="s">
        <v>244</v>
      </c>
      <c r="D69" s="2">
        <v>1</v>
      </c>
      <c r="E69" s="2">
        <v>0.35295164852746658</v>
      </c>
      <c r="F69" s="2">
        <v>-8.2574673123844231E-3</v>
      </c>
      <c r="G69" s="2">
        <v>0</v>
      </c>
      <c r="H69" s="2">
        <v>7.5325893418582576E-2</v>
      </c>
      <c r="I69" s="2">
        <v>6.4246202331396426E-2</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c r="AB69" s="2">
        <v>0</v>
      </c>
      <c r="AC69" s="2">
        <v>0</v>
      </c>
      <c r="AD69" s="2">
        <v>0</v>
      </c>
      <c r="AE69" s="2">
        <v>0</v>
      </c>
      <c r="AF69" s="2">
        <v>0</v>
      </c>
      <c r="AG69" s="2">
        <v>0</v>
      </c>
      <c r="AH69" s="2">
        <v>0</v>
      </c>
      <c r="AI69" s="2">
        <v>0</v>
      </c>
      <c r="AJ69" s="2">
        <v>0</v>
      </c>
      <c r="AK69" s="2">
        <v>0</v>
      </c>
      <c r="AL69" s="2">
        <v>0</v>
      </c>
      <c r="AM69" s="2">
        <v>0</v>
      </c>
      <c r="AN69" s="2">
        <v>0</v>
      </c>
      <c r="AO69" s="2">
        <v>0</v>
      </c>
      <c r="AP69" s="2">
        <v>0</v>
      </c>
      <c r="AQ69" s="2">
        <v>0</v>
      </c>
      <c r="AR69" s="2">
        <v>0</v>
      </c>
      <c r="AS69" s="2">
        <v>0</v>
      </c>
      <c r="AT69" s="2">
        <v>0</v>
      </c>
      <c r="AU69" s="2">
        <v>0</v>
      </c>
      <c r="AV69" s="2">
        <v>0</v>
      </c>
      <c r="AW69" s="2">
        <v>0</v>
      </c>
      <c r="AX69" s="2">
        <v>0</v>
      </c>
      <c r="AY69" s="2">
        <v>0</v>
      </c>
      <c r="AZ69" s="2">
        <v>0</v>
      </c>
      <c r="BA69" s="2">
        <v>0</v>
      </c>
      <c r="BB69" s="2">
        <v>0</v>
      </c>
      <c r="BC69" s="2">
        <v>0</v>
      </c>
      <c r="BD69" s="2">
        <v>0</v>
      </c>
      <c r="BE69" s="2">
        <v>0</v>
      </c>
      <c r="BF69" s="2">
        <v>0</v>
      </c>
      <c r="BG69" s="2">
        <v>0</v>
      </c>
      <c r="BH69" s="2">
        <v>0</v>
      </c>
      <c r="BI69" s="2">
        <v>0</v>
      </c>
      <c r="BJ69" s="2">
        <v>0</v>
      </c>
      <c r="BK69" s="2">
        <v>0</v>
      </c>
      <c r="BL69" s="2">
        <v>0</v>
      </c>
      <c r="BM69" s="2">
        <v>0</v>
      </c>
      <c r="BN69" s="2">
        <v>0</v>
      </c>
      <c r="BO69" s="2">
        <v>0</v>
      </c>
      <c r="BP69" s="2">
        <v>0</v>
      </c>
      <c r="BQ69" s="2">
        <v>0</v>
      </c>
      <c r="BR69" s="2">
        <v>0</v>
      </c>
      <c r="BS69" s="2">
        <v>0</v>
      </c>
      <c r="BT69" s="2">
        <v>0</v>
      </c>
      <c r="BU69" s="2">
        <v>1</v>
      </c>
      <c r="BV69" s="2">
        <v>0</v>
      </c>
      <c r="BW69" s="2">
        <v>0</v>
      </c>
      <c r="BX69" s="2">
        <v>0</v>
      </c>
      <c r="BY69" s="2">
        <v>0</v>
      </c>
      <c r="BZ69" s="2">
        <v>0</v>
      </c>
      <c r="CA69" s="2">
        <v>0</v>
      </c>
      <c r="CB69" s="2">
        <v>0</v>
      </c>
      <c r="CC69" s="2">
        <v>0</v>
      </c>
      <c r="CD69" s="2">
        <v>0</v>
      </c>
      <c r="CE69" s="2">
        <v>0</v>
      </c>
      <c r="CF69" s="2">
        <v>0</v>
      </c>
      <c r="CG69" s="2">
        <v>0</v>
      </c>
      <c r="CH69" s="2">
        <v>0</v>
      </c>
      <c r="CI69" s="2">
        <v>0</v>
      </c>
      <c r="CJ69" s="2">
        <v>0</v>
      </c>
      <c r="CK69" s="2">
        <v>0</v>
      </c>
      <c r="CL69" s="2">
        <v>0</v>
      </c>
      <c r="CM69" s="2">
        <v>0</v>
      </c>
      <c r="CN69" s="2">
        <v>0</v>
      </c>
      <c r="CO69" s="2">
        <v>0</v>
      </c>
      <c r="CP69" s="2">
        <v>0</v>
      </c>
      <c r="CQ69" s="2">
        <v>0</v>
      </c>
      <c r="CR69" s="2">
        <v>0</v>
      </c>
      <c r="CS69" s="2">
        <v>0</v>
      </c>
      <c r="CT69" s="2">
        <v>0</v>
      </c>
      <c r="CU69" s="2">
        <v>0</v>
      </c>
      <c r="CV69" s="2">
        <v>0</v>
      </c>
      <c r="CW69" s="2">
        <v>0</v>
      </c>
      <c r="CX69" s="2">
        <v>0</v>
      </c>
      <c r="CY69" s="2">
        <v>0</v>
      </c>
      <c r="CZ69" s="2">
        <v>0</v>
      </c>
      <c r="DA69" s="2">
        <v>0</v>
      </c>
      <c r="DB69" s="2">
        <v>0</v>
      </c>
      <c r="DC69" s="2">
        <v>0</v>
      </c>
      <c r="DD69" s="2">
        <v>0</v>
      </c>
      <c r="DE69" s="2">
        <v>0</v>
      </c>
      <c r="DF69" s="2">
        <v>0</v>
      </c>
      <c r="DG69" s="2">
        <v>0</v>
      </c>
      <c r="DH69" s="2">
        <v>0</v>
      </c>
      <c r="DI69" s="2">
        <v>0</v>
      </c>
      <c r="DJ69" s="2">
        <v>0</v>
      </c>
      <c r="DK69" s="2">
        <v>0</v>
      </c>
      <c r="DL69" s="2">
        <v>0</v>
      </c>
    </row>
    <row r="70" spans="2:116">
      <c r="B70" s="149">
        <v>419</v>
      </c>
      <c r="C70" s="147" t="s">
        <v>245</v>
      </c>
      <c r="D70" s="2">
        <v>1</v>
      </c>
      <c r="E70" s="2">
        <v>0.44971250672646029</v>
      </c>
      <c r="F70" s="2">
        <v>2.227069102900664E-3</v>
      </c>
      <c r="G70" s="2">
        <v>0</v>
      </c>
      <c r="H70" s="2">
        <v>8.2517667723787852E-2</v>
      </c>
      <c r="I70" s="2">
        <v>7.3586855424016315E-2</v>
      </c>
      <c r="J70" s="2">
        <v>0</v>
      </c>
      <c r="K70" s="2">
        <v>0</v>
      </c>
      <c r="L70" s="2">
        <v>0</v>
      </c>
      <c r="M70" s="2">
        <v>0</v>
      </c>
      <c r="N70" s="2">
        <v>0</v>
      </c>
      <c r="O70" s="2">
        <v>0</v>
      </c>
      <c r="P70" s="2">
        <v>0</v>
      </c>
      <c r="Q70" s="2">
        <v>0</v>
      </c>
      <c r="R70" s="2">
        <v>0</v>
      </c>
      <c r="S70" s="2">
        <v>0</v>
      </c>
      <c r="T70" s="2">
        <v>0</v>
      </c>
      <c r="U70" s="2">
        <v>0</v>
      </c>
      <c r="V70" s="2">
        <v>0</v>
      </c>
      <c r="W70" s="2">
        <v>0</v>
      </c>
      <c r="X70" s="2">
        <v>0</v>
      </c>
      <c r="Y70" s="2">
        <v>0</v>
      </c>
      <c r="Z70" s="2">
        <v>0</v>
      </c>
      <c r="AA70" s="2">
        <v>0</v>
      </c>
      <c r="AB70" s="2">
        <v>0</v>
      </c>
      <c r="AC70" s="2">
        <v>0</v>
      </c>
      <c r="AD70" s="2">
        <v>0</v>
      </c>
      <c r="AE70" s="2">
        <v>0</v>
      </c>
      <c r="AF70" s="2">
        <v>0</v>
      </c>
      <c r="AG70" s="2">
        <v>0</v>
      </c>
      <c r="AH70" s="2">
        <v>0</v>
      </c>
      <c r="AI70" s="2">
        <v>0</v>
      </c>
      <c r="AJ70" s="2">
        <v>0</v>
      </c>
      <c r="AK70" s="2">
        <v>0</v>
      </c>
      <c r="AL70" s="2">
        <v>0</v>
      </c>
      <c r="AM70" s="2">
        <v>0</v>
      </c>
      <c r="AN70" s="2">
        <v>0</v>
      </c>
      <c r="AO70" s="2">
        <v>0</v>
      </c>
      <c r="AP70" s="2">
        <v>0</v>
      </c>
      <c r="AQ70" s="2">
        <v>0</v>
      </c>
      <c r="AR70" s="2">
        <v>0</v>
      </c>
      <c r="AS70" s="2">
        <v>0</v>
      </c>
      <c r="AT70" s="2">
        <v>0</v>
      </c>
      <c r="AU70" s="2">
        <v>0</v>
      </c>
      <c r="AV70" s="2">
        <v>0</v>
      </c>
      <c r="AW70" s="2">
        <v>0</v>
      </c>
      <c r="AX70" s="2">
        <v>0</v>
      </c>
      <c r="AY70" s="2">
        <v>0</v>
      </c>
      <c r="AZ70" s="2">
        <v>0</v>
      </c>
      <c r="BA70" s="2">
        <v>0</v>
      </c>
      <c r="BB70" s="2">
        <v>0</v>
      </c>
      <c r="BC70" s="2">
        <v>0</v>
      </c>
      <c r="BD70" s="2">
        <v>0</v>
      </c>
      <c r="BE70" s="2">
        <v>0</v>
      </c>
      <c r="BF70" s="2">
        <v>0</v>
      </c>
      <c r="BG70" s="2">
        <v>0</v>
      </c>
      <c r="BH70" s="2">
        <v>0</v>
      </c>
      <c r="BI70" s="2">
        <v>0</v>
      </c>
      <c r="BJ70" s="2">
        <v>0</v>
      </c>
      <c r="BK70" s="2">
        <v>0</v>
      </c>
      <c r="BL70" s="2">
        <v>0</v>
      </c>
      <c r="BM70" s="2">
        <v>0</v>
      </c>
      <c r="BN70" s="2">
        <v>0</v>
      </c>
      <c r="BO70" s="2">
        <v>0</v>
      </c>
      <c r="BP70" s="2">
        <v>0</v>
      </c>
      <c r="BQ70" s="2">
        <v>0</v>
      </c>
      <c r="BR70" s="2">
        <v>0</v>
      </c>
      <c r="BS70" s="2">
        <v>0</v>
      </c>
      <c r="BT70" s="2">
        <v>0</v>
      </c>
      <c r="BU70" s="2">
        <v>0</v>
      </c>
      <c r="BV70" s="2">
        <v>1</v>
      </c>
      <c r="BW70" s="2">
        <v>0</v>
      </c>
      <c r="BX70" s="2">
        <v>0</v>
      </c>
      <c r="BY70" s="2">
        <v>0</v>
      </c>
      <c r="BZ70" s="2">
        <v>0</v>
      </c>
      <c r="CA70" s="2">
        <v>0</v>
      </c>
      <c r="CB70" s="2">
        <v>0</v>
      </c>
      <c r="CC70" s="2">
        <v>0</v>
      </c>
      <c r="CD70" s="2">
        <v>0</v>
      </c>
      <c r="CE70" s="2">
        <v>0</v>
      </c>
      <c r="CF70" s="2">
        <v>0</v>
      </c>
      <c r="CG70" s="2">
        <v>0</v>
      </c>
      <c r="CH70" s="2">
        <v>0</v>
      </c>
      <c r="CI70" s="2">
        <v>0</v>
      </c>
      <c r="CJ70" s="2">
        <v>0</v>
      </c>
      <c r="CK70" s="2">
        <v>0</v>
      </c>
      <c r="CL70" s="2">
        <v>0</v>
      </c>
      <c r="CM70" s="2">
        <v>0</v>
      </c>
      <c r="CN70" s="2">
        <v>0</v>
      </c>
      <c r="CO70" s="2">
        <v>0</v>
      </c>
      <c r="CP70" s="2">
        <v>0</v>
      </c>
      <c r="CQ70" s="2">
        <v>0</v>
      </c>
      <c r="CR70" s="2">
        <v>0</v>
      </c>
      <c r="CS70" s="2">
        <v>0</v>
      </c>
      <c r="CT70" s="2">
        <v>0</v>
      </c>
      <c r="CU70" s="2">
        <v>0</v>
      </c>
      <c r="CV70" s="2">
        <v>0</v>
      </c>
      <c r="CW70" s="2">
        <v>0</v>
      </c>
      <c r="CX70" s="2">
        <v>0</v>
      </c>
      <c r="CY70" s="2">
        <v>0</v>
      </c>
      <c r="CZ70" s="2">
        <v>0</v>
      </c>
      <c r="DA70" s="2">
        <v>0</v>
      </c>
      <c r="DB70" s="2">
        <v>0</v>
      </c>
      <c r="DC70" s="2">
        <v>0</v>
      </c>
      <c r="DD70" s="2">
        <v>0</v>
      </c>
      <c r="DE70" s="2">
        <v>0</v>
      </c>
      <c r="DF70" s="2">
        <v>0</v>
      </c>
      <c r="DG70" s="2">
        <v>0</v>
      </c>
      <c r="DH70" s="2">
        <v>0</v>
      </c>
      <c r="DI70" s="2">
        <v>0</v>
      </c>
      <c r="DJ70" s="2">
        <v>0</v>
      </c>
      <c r="DK70" s="2">
        <v>0</v>
      </c>
      <c r="DL70" s="2">
        <v>0</v>
      </c>
    </row>
    <row r="71" spans="2:116">
      <c r="B71" s="149">
        <v>461</v>
      </c>
      <c r="C71" s="147" t="s">
        <v>246</v>
      </c>
      <c r="D71" s="2">
        <v>0.51677763384360897</v>
      </c>
      <c r="E71" s="2">
        <v>0.11403212880351257</v>
      </c>
      <c r="F71" s="2">
        <v>-1.3172050830165661E-2</v>
      </c>
      <c r="G71" s="2">
        <v>1.7448931770381291E-2</v>
      </c>
      <c r="H71" s="2">
        <v>1.2719969612836732E-2</v>
      </c>
      <c r="I71" s="2">
        <v>1.2719969612836732E-2</v>
      </c>
      <c r="J71" s="2">
        <v>6.5906330278831353E-3</v>
      </c>
      <c r="K71" s="2">
        <v>6.936469013056867E-3</v>
      </c>
      <c r="L71" s="2">
        <v>9.9667526125552415E-3</v>
      </c>
      <c r="M71" s="2">
        <v>6.7899243756724993E-3</v>
      </c>
      <c r="N71" s="2">
        <v>2.6725553671950404E-2</v>
      </c>
      <c r="O71" s="2">
        <v>3.3760410692254217E-2</v>
      </c>
      <c r="P71" s="2">
        <v>2.1004901736079773E-2</v>
      </c>
      <c r="Q71" s="2">
        <v>9.514884595827923E-3</v>
      </c>
      <c r="R71" s="2">
        <v>7.7904730748494851E-3</v>
      </c>
      <c r="S71" s="2">
        <v>1.6792094982130173E-2</v>
      </c>
      <c r="T71" s="2">
        <v>0</v>
      </c>
      <c r="U71" s="2">
        <v>1.246635857726373E-2</v>
      </c>
      <c r="V71" s="2">
        <v>1.1391662005988401E-2</v>
      </c>
      <c r="W71" s="2">
        <v>1.4555076132105757E-2</v>
      </c>
      <c r="X71" s="2">
        <v>1.0529937739320473E-2</v>
      </c>
      <c r="Y71" s="2">
        <v>3.4399858723451984E-2</v>
      </c>
      <c r="Z71" s="2">
        <v>2.1068595364855124E-2</v>
      </c>
      <c r="AA71" s="2">
        <v>1.8638197274045108E-2</v>
      </c>
      <c r="AB71" s="2">
        <v>2.2906001947636544E-2</v>
      </c>
      <c r="AC71" s="2">
        <v>1.6663093743683272E-2</v>
      </c>
      <c r="AD71" s="2">
        <v>9.604531960370347E-3</v>
      </c>
      <c r="AE71" s="2">
        <v>1.5255956905551952E-2</v>
      </c>
      <c r="AF71" s="2">
        <v>1.5141959126510028E-2</v>
      </c>
      <c r="AG71" s="2">
        <v>3.5925766696045934E-2</v>
      </c>
      <c r="AH71" s="2">
        <v>4.2012431474854261E-3</v>
      </c>
      <c r="AI71" s="2">
        <v>5.0353492239387301E-3</v>
      </c>
      <c r="AJ71" s="2">
        <v>3.143636855862299E-3</v>
      </c>
      <c r="AK71" s="2">
        <v>1.4464922617843934E-2</v>
      </c>
      <c r="AL71" s="2">
        <v>1.8849467093544056E-2</v>
      </c>
      <c r="AM71" s="2">
        <v>1.5907307993638393E-2</v>
      </c>
      <c r="AN71" s="2">
        <v>7.6500819116509921E-3</v>
      </c>
      <c r="AO71" s="2">
        <v>2.8816841971130255E-2</v>
      </c>
      <c r="AP71" s="2">
        <v>3.0269040628453009E-2</v>
      </c>
      <c r="AQ71" s="2">
        <v>1.7598556865988518E-2</v>
      </c>
      <c r="AR71" s="2">
        <v>2.0861462947875612E-2</v>
      </c>
      <c r="AS71" s="2">
        <v>9.2538478813393554E-2</v>
      </c>
      <c r="AT71" s="2">
        <v>2.619398016111173E-2</v>
      </c>
      <c r="AU71" s="2">
        <v>4.1421714340594898E-2</v>
      </c>
      <c r="AV71" s="2">
        <v>8.4115915584156275E-3</v>
      </c>
      <c r="AW71" s="2">
        <v>2.541022754060035E-2</v>
      </c>
      <c r="AX71" s="2">
        <v>1.1582483943225254E-2</v>
      </c>
      <c r="AY71" s="2">
        <v>7.1744005034189888E-3</v>
      </c>
      <c r="AZ71" s="2">
        <v>1.3285689063120089E-2</v>
      </c>
      <c r="BA71" s="2">
        <v>7.7931504363097891E-3</v>
      </c>
      <c r="BB71" s="2">
        <v>7.0610178097758646E-3</v>
      </c>
      <c r="BC71" s="2">
        <v>6.0651110728146005E-3</v>
      </c>
      <c r="BD71" s="2">
        <v>1.6791442183295507E-2</v>
      </c>
      <c r="BE71" s="2">
        <v>1.5364895665906592E-2</v>
      </c>
      <c r="BF71" s="2">
        <v>6.1596534157835727E-3</v>
      </c>
      <c r="BG71" s="2">
        <v>6.3982801490690628E-3</v>
      </c>
      <c r="BH71" s="2">
        <v>3.9450596564804185E-3</v>
      </c>
      <c r="BI71" s="2">
        <v>1.254985072477841E-2</v>
      </c>
      <c r="BJ71" s="2">
        <v>4.5044632861370552E-3</v>
      </c>
      <c r="BK71" s="2">
        <v>5.3165076261279271E-3</v>
      </c>
      <c r="BL71" s="2">
        <v>5.2175695799389328E-3</v>
      </c>
      <c r="BM71" s="2">
        <v>4.0184051551623553E-3</v>
      </c>
      <c r="BN71" s="2">
        <v>8.0442036986003544E-3</v>
      </c>
      <c r="BO71" s="2">
        <v>7.6747670932302585E-3</v>
      </c>
      <c r="BP71" s="2">
        <v>9.204156725934786E-3</v>
      </c>
      <c r="BQ71" s="2">
        <v>8.5487842884960814E-3</v>
      </c>
      <c r="BR71" s="2">
        <v>1.6309937633377999E-2</v>
      </c>
      <c r="BS71" s="2">
        <v>3.5503001687021583E-3</v>
      </c>
      <c r="BT71" s="2">
        <v>3.1775104144965254E-3</v>
      </c>
      <c r="BU71" s="2">
        <v>3.2949008208522589E-3</v>
      </c>
      <c r="BV71" s="2">
        <v>4.117702102199485E-3</v>
      </c>
      <c r="BW71" s="2">
        <v>1.0733193393757821</v>
      </c>
      <c r="BX71" s="2">
        <v>7.5363026389173521E-3</v>
      </c>
      <c r="BY71" s="2">
        <v>2.6620308866942832E-2</v>
      </c>
      <c r="BZ71" s="2">
        <v>3.7689908254482707E-2</v>
      </c>
      <c r="CA71" s="2">
        <v>1.2682134514118319E-2</v>
      </c>
      <c r="CB71" s="2">
        <v>3.6695682827068777E-3</v>
      </c>
      <c r="CC71" s="2">
        <v>9.2420115283012583E-3</v>
      </c>
      <c r="CD71" s="2">
        <v>4.5395017103949413E-3</v>
      </c>
      <c r="CE71" s="2">
        <v>3.0152519336789534E-4</v>
      </c>
      <c r="CF71" s="2">
        <v>3.4406602658522169E-2</v>
      </c>
      <c r="CG71" s="2">
        <v>3.1023484227386661E-3</v>
      </c>
      <c r="CH71" s="2">
        <v>3.5618773412349836E-3</v>
      </c>
      <c r="CI71" s="2">
        <v>2.2856971782808226E-3</v>
      </c>
      <c r="CJ71" s="2">
        <v>3.0816249588990785E-3</v>
      </c>
      <c r="CK71" s="2">
        <v>3.1927259907843053E-3</v>
      </c>
      <c r="CL71" s="2">
        <v>2.7577638745458606E-2</v>
      </c>
      <c r="CM71" s="2">
        <v>5.6386268844285164E-3</v>
      </c>
      <c r="CN71" s="2">
        <v>3.7582987936527899E-3</v>
      </c>
      <c r="CO71" s="2">
        <v>6.8984931916132091E-3</v>
      </c>
      <c r="CP71" s="2">
        <v>5.2295754154014712E-3</v>
      </c>
      <c r="CQ71" s="2">
        <v>2.263444111594794E-3</v>
      </c>
      <c r="CR71" s="2">
        <v>3.7854656614926181E-3</v>
      </c>
      <c r="CS71" s="2">
        <v>4.6449913805285343E-3</v>
      </c>
      <c r="CT71" s="2">
        <v>5.2377733521740532E-3</v>
      </c>
      <c r="CU71" s="2">
        <v>6.1145663546361972E-3</v>
      </c>
      <c r="CV71" s="2">
        <v>6.8311763174986988E-3</v>
      </c>
      <c r="CW71" s="2">
        <v>5.5001345594384438E-3</v>
      </c>
      <c r="CX71" s="2">
        <v>7.5893602366601098E-3</v>
      </c>
      <c r="CY71" s="2">
        <v>7.9899769542930536E-3</v>
      </c>
      <c r="CZ71" s="2">
        <v>7.7997370023490898E-3</v>
      </c>
      <c r="DA71" s="2">
        <v>2.9567849269714033E-3</v>
      </c>
      <c r="DB71" s="2">
        <v>2.7088250941324507E-3</v>
      </c>
      <c r="DC71" s="2">
        <v>4.3340923827512486E-3</v>
      </c>
      <c r="DD71" s="2">
        <v>3.5187342929028564E-3</v>
      </c>
      <c r="DE71" s="2">
        <v>3.1124353679928296E-3</v>
      </c>
      <c r="DF71" s="2">
        <v>2.4923130682710622E-2</v>
      </c>
      <c r="DG71" s="2">
        <v>1.3386202131016515E-2</v>
      </c>
      <c r="DH71" s="2">
        <v>1.8255678388946837E-2</v>
      </c>
      <c r="DI71" s="2">
        <v>2.0827167236548403E-2</v>
      </c>
      <c r="DJ71" s="2">
        <v>1.3642761148330358E-2</v>
      </c>
      <c r="DK71" s="2">
        <v>5.9181162325459696E-3</v>
      </c>
      <c r="DL71" s="2">
        <v>5.2348128519017195E-3</v>
      </c>
    </row>
    <row r="72" spans="2:116">
      <c r="B72" s="149">
        <v>462</v>
      </c>
      <c r="C72" s="147" t="s">
        <v>247</v>
      </c>
      <c r="D72" s="2">
        <v>0.99990223766871256</v>
      </c>
      <c r="E72" s="2">
        <v>8.8796004972924558E-2</v>
      </c>
      <c r="F72" s="2">
        <v>3.9914561135694505E-2</v>
      </c>
      <c r="G72" s="2">
        <v>6.5740211976849042E-3</v>
      </c>
      <c r="H72" s="2">
        <v>1.2963711990007242E-2</v>
      </c>
      <c r="I72" s="2">
        <v>1.2963711990007242E-2</v>
      </c>
      <c r="J72" s="2">
        <v>5.778795995745982E-4</v>
      </c>
      <c r="K72" s="2">
        <v>4.1874057901667425E-4</v>
      </c>
      <c r="L72" s="2">
        <v>2.295616990943476E-3</v>
      </c>
      <c r="M72" s="2">
        <v>7.9054394027068455E-4</v>
      </c>
      <c r="N72" s="2">
        <v>6.3259929136588234E-4</v>
      </c>
      <c r="O72" s="2">
        <v>7.2835399439490772E-4</v>
      </c>
      <c r="P72" s="2">
        <v>5.3690116616904803E-4</v>
      </c>
      <c r="Q72" s="2">
        <v>3.9580270490513717E-3</v>
      </c>
      <c r="R72" s="2">
        <v>3.9402454409467368E-3</v>
      </c>
      <c r="S72" s="2">
        <v>3.4516934895319263E-3</v>
      </c>
      <c r="T72" s="2">
        <v>0</v>
      </c>
      <c r="U72" s="2">
        <v>5.4279626151044185E-3</v>
      </c>
      <c r="V72" s="2">
        <v>2.1990922799063574E-3</v>
      </c>
      <c r="W72" s="2">
        <v>4.999967529435498E-4</v>
      </c>
      <c r="X72" s="2">
        <v>8.8345579686079426E-4</v>
      </c>
      <c r="Y72" s="2">
        <v>2.0619773827671834E-3</v>
      </c>
      <c r="Z72" s="2">
        <v>1.4687713855831312E-3</v>
      </c>
      <c r="AA72" s="2">
        <v>2.7743487827512486E-3</v>
      </c>
      <c r="AB72" s="2">
        <v>1.2713729215326826E-2</v>
      </c>
      <c r="AC72" s="2">
        <v>1.8854437741827193E-3</v>
      </c>
      <c r="AD72" s="2">
        <v>7.6949821680577526E-5</v>
      </c>
      <c r="AE72" s="2">
        <v>1.7423289482324808E-3</v>
      </c>
      <c r="AF72" s="2">
        <v>1.716805696373439E-3</v>
      </c>
      <c r="AG72" s="2">
        <v>1.3433355609513092E-3</v>
      </c>
      <c r="AH72" s="2">
        <v>1.4235899914782297E-3</v>
      </c>
      <c r="AI72" s="2">
        <v>1.210568692560646E-3</v>
      </c>
      <c r="AJ72" s="2">
        <v>4.9862213359029755E-5</v>
      </c>
      <c r="AK72" s="2">
        <v>4.5241056066322715E-4</v>
      </c>
      <c r="AL72" s="2">
        <v>3.7637368101008373E-3</v>
      </c>
      <c r="AM72" s="2">
        <v>4.8113036820751206E-3</v>
      </c>
      <c r="AN72" s="2">
        <v>8.6576717434304232E-4</v>
      </c>
      <c r="AO72" s="2">
        <v>2.5279635291467803E-2</v>
      </c>
      <c r="AP72" s="2">
        <v>1.5243240517182925E-3</v>
      </c>
      <c r="AQ72" s="2">
        <v>1.5771561368954779E-3</v>
      </c>
      <c r="AR72" s="2">
        <v>3.0931416623615491E-3</v>
      </c>
      <c r="AS72" s="2">
        <v>5.7820458500722021E-4</v>
      </c>
      <c r="AT72" s="2">
        <v>4.3841004764643482E-3</v>
      </c>
      <c r="AU72" s="2">
        <v>1.0434016295939196E-2</v>
      </c>
      <c r="AV72" s="2">
        <v>5.8587808532563606E-4</v>
      </c>
      <c r="AW72" s="2">
        <v>9.0272086234362942E-4</v>
      </c>
      <c r="AX72" s="2">
        <v>3.5342669134327954E-3</v>
      </c>
      <c r="AY72" s="2">
        <v>1.4822043423408948E-3</v>
      </c>
      <c r="AZ72" s="2">
        <v>4.109277326431785E-3</v>
      </c>
      <c r="BA72" s="2">
        <v>1.5369695055001797E-3</v>
      </c>
      <c r="BB72" s="2">
        <v>1.1051606268122065E-3</v>
      </c>
      <c r="BC72" s="2">
        <v>1.3141572938528091E-3</v>
      </c>
      <c r="BD72" s="2">
        <v>2.4387857277375562E-3</v>
      </c>
      <c r="BE72" s="2">
        <v>1.9210300519365751E-3</v>
      </c>
      <c r="BF72" s="2">
        <v>8.4060366945091255E-4</v>
      </c>
      <c r="BG72" s="2">
        <v>5.2441733107496812E-4</v>
      </c>
      <c r="BH72" s="2">
        <v>4.8453427380453325E-4</v>
      </c>
      <c r="BI72" s="2">
        <v>2.4979966363453967E-3</v>
      </c>
      <c r="BJ72" s="2">
        <v>7.5360039888629291E-4</v>
      </c>
      <c r="BK72" s="2">
        <v>9.0976542021312557E-4</v>
      </c>
      <c r="BL72" s="2">
        <v>2.17160585916041E-3</v>
      </c>
      <c r="BM72" s="2">
        <v>3.3515534777784611E-3</v>
      </c>
      <c r="BN72" s="2">
        <v>3.3819200723581352E-3</v>
      </c>
      <c r="BO72" s="2">
        <v>8.9827093878916831E-4</v>
      </c>
      <c r="BP72" s="2">
        <v>8.5865711838173393E-3</v>
      </c>
      <c r="BQ72" s="2">
        <v>1.0678850368754933E-3</v>
      </c>
      <c r="BR72" s="2">
        <v>2.9665788723549323E-3</v>
      </c>
      <c r="BS72" s="2">
        <v>1.1845592079667764E-3</v>
      </c>
      <c r="BT72" s="2">
        <v>1.3775509411716451E-3</v>
      </c>
      <c r="BU72" s="2">
        <v>8.7639199361124083E-4</v>
      </c>
      <c r="BV72" s="2">
        <v>7.3862556763008369E-4</v>
      </c>
      <c r="BW72" s="2">
        <v>2.7246580954763985E-3</v>
      </c>
      <c r="BX72" s="2">
        <v>1.0067083521987952</v>
      </c>
      <c r="BY72" s="2">
        <v>2.1017130352283262E-3</v>
      </c>
      <c r="BZ72" s="2">
        <v>3.512376393317934E-3</v>
      </c>
      <c r="CA72" s="2">
        <v>4.6527689843208373E-3</v>
      </c>
      <c r="CB72" s="2">
        <v>7.139592807277194E-4</v>
      </c>
      <c r="CC72" s="2">
        <v>1.6902839268005969E-3</v>
      </c>
      <c r="CD72" s="2">
        <v>3.4446718178948683E-4</v>
      </c>
      <c r="CE72" s="2">
        <v>6.2459313081023556E-5</v>
      </c>
      <c r="CF72" s="2">
        <v>5.7567420388190569E-4</v>
      </c>
      <c r="CG72" s="2">
        <v>6.9005286732668196E-4</v>
      </c>
      <c r="CH72" s="2">
        <v>1.0665118474100517E-3</v>
      </c>
      <c r="CI72" s="2">
        <v>1.9521879226560407E-3</v>
      </c>
      <c r="CJ72" s="2">
        <v>7.5341330479906173E-4</v>
      </c>
      <c r="CK72" s="2">
        <v>7.6154994825511043E-4</v>
      </c>
      <c r="CL72" s="2">
        <v>5.1592843609578342E-4</v>
      </c>
      <c r="CM72" s="2">
        <v>9.0757251576290194E-4</v>
      </c>
      <c r="CN72" s="2">
        <v>8.5326564872976595E-4</v>
      </c>
      <c r="CO72" s="2">
        <v>9.6342180911960043E-4</v>
      </c>
      <c r="CP72" s="2">
        <v>7.7367241981698769E-4</v>
      </c>
      <c r="CQ72" s="2">
        <v>4.0459228493005303E-4</v>
      </c>
      <c r="CR72" s="2">
        <v>9.9396106778826916E-4</v>
      </c>
      <c r="CS72" s="2">
        <v>7.5576379793271915E-4</v>
      </c>
      <c r="CT72" s="2">
        <v>2.411146532441997E-3</v>
      </c>
      <c r="CU72" s="2">
        <v>4.456409913521627E-3</v>
      </c>
      <c r="CV72" s="2">
        <v>1.3114371851679339E-3</v>
      </c>
      <c r="CW72" s="2">
        <v>2.0171236366891424E-3</v>
      </c>
      <c r="CX72" s="2">
        <v>3.1924616678327949E-3</v>
      </c>
      <c r="CY72" s="2">
        <v>5.1844032738111567E-3</v>
      </c>
      <c r="CZ72" s="2">
        <v>5.018673260360134E-3</v>
      </c>
      <c r="DA72" s="2">
        <v>1.6656980354945359E-3</v>
      </c>
      <c r="DB72" s="2">
        <v>4.3959373358643981E-4</v>
      </c>
      <c r="DC72" s="2">
        <v>5.0427311465019305E-4</v>
      </c>
      <c r="DD72" s="2">
        <v>2.2524856777110924E-3</v>
      </c>
      <c r="DE72" s="2">
        <v>1.6739474219722387E-3</v>
      </c>
      <c r="DF72" s="2">
        <v>1.8303642248068602E-2</v>
      </c>
      <c r="DG72" s="2">
        <v>1.5587312197118808E-2</v>
      </c>
      <c r="DH72" s="2">
        <v>8.2789904916378641E-3</v>
      </c>
      <c r="DI72" s="2">
        <v>1.7065091172503947E-3</v>
      </c>
      <c r="DJ72" s="2">
        <v>5.2356577566409048E-3</v>
      </c>
      <c r="DK72" s="2">
        <v>1.0365691067461265E-3</v>
      </c>
      <c r="DL72" s="2">
        <v>5.9681458190113804E-4</v>
      </c>
    </row>
    <row r="73" spans="2:116">
      <c r="B73" s="149">
        <v>471</v>
      </c>
      <c r="C73" s="147" t="s">
        <v>248</v>
      </c>
      <c r="D73" s="2">
        <v>0.99939775843404044</v>
      </c>
      <c r="E73" s="2">
        <v>0.14822437247521414</v>
      </c>
      <c r="F73" s="2">
        <v>0.14073369300845306</v>
      </c>
      <c r="G73" s="2">
        <v>7.0190167536970131E-3</v>
      </c>
      <c r="H73" s="2">
        <v>2.0997072514921746E-2</v>
      </c>
      <c r="I73" s="2">
        <v>2.0997072514921746E-2</v>
      </c>
      <c r="J73" s="2">
        <v>1.669407959336215E-3</v>
      </c>
      <c r="K73" s="2">
        <v>2.1859742111804666E-3</v>
      </c>
      <c r="L73" s="2">
        <v>2.9697485428717436E-3</v>
      </c>
      <c r="M73" s="2">
        <v>1.185476095696217E-3</v>
      </c>
      <c r="N73" s="2">
        <v>1.9213091846761897E-3</v>
      </c>
      <c r="O73" s="2">
        <v>6.7396111877428486E-3</v>
      </c>
      <c r="P73" s="2">
        <v>8.0642792637673124E-3</v>
      </c>
      <c r="Q73" s="2">
        <v>2.7575079255032229E-3</v>
      </c>
      <c r="R73" s="2">
        <v>3.1201039949640291E-3</v>
      </c>
      <c r="S73" s="2">
        <v>5.5394086085884639E-4</v>
      </c>
      <c r="T73" s="2">
        <v>0</v>
      </c>
      <c r="U73" s="2">
        <v>1.4718638841393415E-3</v>
      </c>
      <c r="V73" s="2">
        <v>1.9331732082400372E-3</v>
      </c>
      <c r="W73" s="2">
        <v>1.3712688515402363E-3</v>
      </c>
      <c r="X73" s="2">
        <v>1.5722800047994207E-3</v>
      </c>
      <c r="Y73" s="2">
        <v>4.2134000108544085E-3</v>
      </c>
      <c r="Z73" s="2">
        <v>1.9725894560124312E-3</v>
      </c>
      <c r="AA73" s="2">
        <v>1.7342063573064176E-3</v>
      </c>
      <c r="AB73" s="2">
        <v>2.4346018175522028E-3</v>
      </c>
      <c r="AC73" s="2">
        <v>4.0994612937463567E-3</v>
      </c>
      <c r="AD73" s="2">
        <v>4.652250782279707E-4</v>
      </c>
      <c r="AE73" s="2">
        <v>2.6808010980671547E-3</v>
      </c>
      <c r="AF73" s="2">
        <v>2.1097241733325617E-3</v>
      </c>
      <c r="AG73" s="2">
        <v>3.6426281401065819E-3</v>
      </c>
      <c r="AH73" s="2">
        <v>3.6683788050353074E-3</v>
      </c>
      <c r="AI73" s="2">
        <v>1.1899435823997759E-3</v>
      </c>
      <c r="AJ73" s="2">
        <v>2.593712316012088E-4</v>
      </c>
      <c r="AK73" s="2">
        <v>1.2144945626258339E-3</v>
      </c>
      <c r="AL73" s="2">
        <v>1.3976852921126692E-3</v>
      </c>
      <c r="AM73" s="2">
        <v>1.2934041386424902E-3</v>
      </c>
      <c r="AN73" s="2">
        <v>1.7506177160521391E-3</v>
      </c>
      <c r="AO73" s="2">
        <v>2.1544654052556267E-3</v>
      </c>
      <c r="AP73" s="2">
        <v>2.208941826882685E-3</v>
      </c>
      <c r="AQ73" s="2">
        <v>1.3119314963770297E-3</v>
      </c>
      <c r="AR73" s="2">
        <v>1.5864791495541211E-3</v>
      </c>
      <c r="AS73" s="2">
        <v>1.1964741473693967E-3</v>
      </c>
      <c r="AT73" s="2">
        <v>7.4838137745695155E-4</v>
      </c>
      <c r="AU73" s="2">
        <v>2.9374923131007236E-3</v>
      </c>
      <c r="AV73" s="2">
        <v>5.682718242132329E-4</v>
      </c>
      <c r="AW73" s="2">
        <v>1.8475743346503001E-3</v>
      </c>
      <c r="AX73" s="2">
        <v>1.3834774647318007E-3</v>
      </c>
      <c r="AY73" s="2">
        <v>1.8616029126800556E-3</v>
      </c>
      <c r="AZ73" s="2">
        <v>1.4251110876186772E-3</v>
      </c>
      <c r="BA73" s="2">
        <v>1.6165494900980152E-3</v>
      </c>
      <c r="BB73" s="2">
        <v>1.4067786354858643E-3</v>
      </c>
      <c r="BC73" s="2">
        <v>1.2468861111113916E-3</v>
      </c>
      <c r="BD73" s="2">
        <v>1.7786894062143792E-3</v>
      </c>
      <c r="BE73" s="2">
        <v>1.6613010366123731E-3</v>
      </c>
      <c r="BF73" s="2">
        <v>1.0825290065379245E-3</v>
      </c>
      <c r="BG73" s="2">
        <v>1.1795250060020448E-3</v>
      </c>
      <c r="BH73" s="2">
        <v>8.9454828049374433E-4</v>
      </c>
      <c r="BI73" s="2">
        <v>1.1469971479415217E-3</v>
      </c>
      <c r="BJ73" s="2">
        <v>7.6547013360024532E-4</v>
      </c>
      <c r="BK73" s="2">
        <v>8.0438973424896173E-4</v>
      </c>
      <c r="BL73" s="2">
        <v>7.4017981656454069E-4</v>
      </c>
      <c r="BM73" s="2">
        <v>5.140381288526038E-4</v>
      </c>
      <c r="BN73" s="2">
        <v>8.5729364739247E-4</v>
      </c>
      <c r="BO73" s="2">
        <v>1.2570015302504488E-3</v>
      </c>
      <c r="BP73" s="2">
        <v>8.1521705463459115E-4</v>
      </c>
      <c r="BQ73" s="2">
        <v>1.883341129413285E-3</v>
      </c>
      <c r="BR73" s="2">
        <v>3.2192036232694295E-3</v>
      </c>
      <c r="BS73" s="2">
        <v>1.7675505720703801E-3</v>
      </c>
      <c r="BT73" s="2">
        <v>2.956171383776538E-3</v>
      </c>
      <c r="BU73" s="2">
        <v>1.7525668657709785E-3</v>
      </c>
      <c r="BV73" s="2">
        <v>1.8475700664598185E-3</v>
      </c>
      <c r="BW73" s="2">
        <v>1.8815074442368124E-3</v>
      </c>
      <c r="BX73" s="2">
        <v>3.0712250798478158E-3</v>
      </c>
      <c r="BY73" s="2">
        <v>1.1155347319090718</v>
      </c>
      <c r="BZ73" s="2">
        <v>1.5466611104469601E-2</v>
      </c>
      <c r="CA73" s="2">
        <v>5.3129004764520425E-3</v>
      </c>
      <c r="CB73" s="2">
        <v>2.4751277877077841E-3</v>
      </c>
      <c r="CC73" s="2">
        <v>2.8379993549974302E-3</v>
      </c>
      <c r="CD73" s="2">
        <v>9.0816916694815334E-4</v>
      </c>
      <c r="CE73" s="2">
        <v>1.8940058764408213E-4</v>
      </c>
      <c r="CF73" s="2">
        <v>1.0910126617316301E-2</v>
      </c>
      <c r="CG73" s="2">
        <v>1.8817239638798254E-3</v>
      </c>
      <c r="CH73" s="2">
        <v>1.8468386069039642E-2</v>
      </c>
      <c r="CI73" s="2">
        <v>4.1405700406133145E-3</v>
      </c>
      <c r="CJ73" s="2">
        <v>1.1800200700529048E-3</v>
      </c>
      <c r="CK73" s="2">
        <v>1.9398198383506014E-3</v>
      </c>
      <c r="CL73" s="2">
        <v>2.9177178672315117E-3</v>
      </c>
      <c r="CM73" s="2">
        <v>4.2023146058737084E-3</v>
      </c>
      <c r="CN73" s="2">
        <v>1.266933265927249E-3</v>
      </c>
      <c r="CO73" s="2">
        <v>8.7813431049678595E-3</v>
      </c>
      <c r="CP73" s="2">
        <v>2.2688855271527672E-3</v>
      </c>
      <c r="CQ73" s="2">
        <v>9.926701417480705E-4</v>
      </c>
      <c r="CR73" s="2">
        <v>2.9156790926076824E-3</v>
      </c>
      <c r="CS73" s="2">
        <v>2.2827632855492949E-3</v>
      </c>
      <c r="CT73" s="2">
        <v>5.5114945691749342E-3</v>
      </c>
      <c r="CU73" s="2">
        <v>1.0187333898143131E-2</v>
      </c>
      <c r="CV73" s="2">
        <v>1.1685952474015715E-2</v>
      </c>
      <c r="CW73" s="2">
        <v>6.0080695413790453E-3</v>
      </c>
      <c r="CX73" s="2">
        <v>5.4950437114016648E-3</v>
      </c>
      <c r="CY73" s="2">
        <v>8.9926110740392255E-3</v>
      </c>
      <c r="CZ73" s="2">
        <v>1.1017721584932251E-2</v>
      </c>
      <c r="DA73" s="2">
        <v>3.8828314911918925E-3</v>
      </c>
      <c r="DB73" s="2">
        <v>1.0926022173307348E-3</v>
      </c>
      <c r="DC73" s="2">
        <v>1.0944944716699916E-3</v>
      </c>
      <c r="DD73" s="2">
        <v>1.7521311099696543E-3</v>
      </c>
      <c r="DE73" s="2">
        <v>1.9031707087898057E-3</v>
      </c>
      <c r="DF73" s="2">
        <v>1.837068808859375E-2</v>
      </c>
      <c r="DG73" s="2">
        <v>1.3979660022455397E-2</v>
      </c>
      <c r="DH73" s="2">
        <v>2.1764160865234267E-2</v>
      </c>
      <c r="DI73" s="2">
        <v>8.5437348938252246E-3</v>
      </c>
      <c r="DJ73" s="2">
        <v>8.0048713194513874E-3</v>
      </c>
      <c r="DK73" s="2">
        <v>1.2846210301779347E-3</v>
      </c>
      <c r="DL73" s="2">
        <v>3.8933330101008153E-3</v>
      </c>
    </row>
    <row r="74" spans="2:116">
      <c r="B74" s="149">
        <v>481</v>
      </c>
      <c r="C74" s="147" t="s">
        <v>249</v>
      </c>
      <c r="D74" s="2">
        <v>0.91215514951778109</v>
      </c>
      <c r="E74" s="2">
        <v>0.48040396421328224</v>
      </c>
      <c r="F74" s="2">
        <v>4.8005564548157804E-2</v>
      </c>
      <c r="G74" s="2">
        <v>3.9000192683187959E-4</v>
      </c>
      <c r="H74" s="2">
        <v>8.8156798962035418E-2</v>
      </c>
      <c r="I74" s="2">
        <v>8.5420695404811162E-2</v>
      </c>
      <c r="J74" s="2">
        <v>5.4995506253570619E-4</v>
      </c>
      <c r="K74" s="2">
        <v>1.1349630995371085E-3</v>
      </c>
      <c r="L74" s="2">
        <v>1.8461653109806239E-3</v>
      </c>
      <c r="M74" s="2">
        <v>5.8560157603738798E-4</v>
      </c>
      <c r="N74" s="2">
        <v>1.7201261353357808E-3</v>
      </c>
      <c r="O74" s="2">
        <v>4.4563977492439741E-3</v>
      </c>
      <c r="P74" s="2">
        <v>3.0497010493825967E-3</v>
      </c>
      <c r="Q74" s="2">
        <v>1.3466923958930267E-3</v>
      </c>
      <c r="R74" s="2">
        <v>5.511950390124417E-4</v>
      </c>
      <c r="S74" s="2">
        <v>7.5169834695029962E-4</v>
      </c>
      <c r="T74" s="2">
        <v>0</v>
      </c>
      <c r="U74" s="2">
        <v>6.354482133742956E-4</v>
      </c>
      <c r="V74" s="2">
        <v>7.9497394775288868E-4</v>
      </c>
      <c r="W74" s="2">
        <v>8.0305079023136052E-4</v>
      </c>
      <c r="X74" s="2">
        <v>7.1798167196256016E-4</v>
      </c>
      <c r="Y74" s="2">
        <v>3.9492349624202158E-3</v>
      </c>
      <c r="Z74" s="2">
        <v>1.9035781525245452E-3</v>
      </c>
      <c r="AA74" s="2">
        <v>1.7669814892923431E-3</v>
      </c>
      <c r="AB74" s="2">
        <v>5.680922889647431E-3</v>
      </c>
      <c r="AC74" s="2">
        <v>1.0707619566682545E-3</v>
      </c>
      <c r="AD74" s="2">
        <v>2.1529058360760162E-3</v>
      </c>
      <c r="AE74" s="2">
        <v>6.6679933490755051E-4</v>
      </c>
      <c r="AF74" s="2">
        <v>1.0637032346383112E-3</v>
      </c>
      <c r="AG74" s="2">
        <v>4.8077480074613125E-3</v>
      </c>
      <c r="AH74" s="2">
        <v>6.1901082617038766E-4</v>
      </c>
      <c r="AI74" s="2">
        <v>1.1000723398160758E-3</v>
      </c>
      <c r="AJ74" s="2">
        <v>1.1924428310105628E-4</v>
      </c>
      <c r="AK74" s="2">
        <v>6.7710307564232603E-4</v>
      </c>
      <c r="AL74" s="2">
        <v>7.4074942685847713E-4</v>
      </c>
      <c r="AM74" s="2">
        <v>7.319824901746622E-4</v>
      </c>
      <c r="AN74" s="2">
        <v>8.58309421184104E-4</v>
      </c>
      <c r="AO74" s="2">
        <v>1.5932395412061929E-3</v>
      </c>
      <c r="AP74" s="2">
        <v>3.0068713787858767E-3</v>
      </c>
      <c r="AQ74" s="2">
        <v>1.0304853411415879E-3</v>
      </c>
      <c r="AR74" s="2">
        <v>4.4952678216440955E-3</v>
      </c>
      <c r="AS74" s="2">
        <v>2.6530531694115302E-3</v>
      </c>
      <c r="AT74" s="2">
        <v>7.545108334997883E-4</v>
      </c>
      <c r="AU74" s="2">
        <v>1.8024841923357955E-3</v>
      </c>
      <c r="AV74" s="2">
        <v>4.370460937312166E-4</v>
      </c>
      <c r="AW74" s="2">
        <v>9.3156400421622141E-4</v>
      </c>
      <c r="AX74" s="2">
        <v>5.6186852189127844E-4</v>
      </c>
      <c r="AY74" s="2">
        <v>6.9700665935258806E-4</v>
      </c>
      <c r="AZ74" s="2">
        <v>6.8601686231212851E-4</v>
      </c>
      <c r="BA74" s="2">
        <v>1.0475220860440265E-3</v>
      </c>
      <c r="BB74" s="2">
        <v>5.1587721198604881E-4</v>
      </c>
      <c r="BC74" s="2">
        <v>6.0310880375297746E-4</v>
      </c>
      <c r="BD74" s="2">
        <v>1.3520092888599069E-3</v>
      </c>
      <c r="BE74" s="2">
        <v>1.0979108603121571E-3</v>
      </c>
      <c r="BF74" s="2">
        <v>5.424131907973824E-4</v>
      </c>
      <c r="BG74" s="2">
        <v>3.5011150461163509E-4</v>
      </c>
      <c r="BH74" s="2">
        <v>3.8255705528005446E-4</v>
      </c>
      <c r="BI74" s="2">
        <v>7.6001905249024741E-4</v>
      </c>
      <c r="BJ74" s="2">
        <v>5.9030647919928482E-4</v>
      </c>
      <c r="BK74" s="2">
        <v>6.5302890322606094E-4</v>
      </c>
      <c r="BL74" s="2">
        <v>2.8202043527841326E-4</v>
      </c>
      <c r="BM74" s="2">
        <v>2.2224835946115339E-4</v>
      </c>
      <c r="BN74" s="2">
        <v>4.099640862814346E-4</v>
      </c>
      <c r="BO74" s="2">
        <v>8.7907330119640502E-4</v>
      </c>
      <c r="BP74" s="2">
        <v>3.076695567776626E-3</v>
      </c>
      <c r="BQ74" s="2">
        <v>5.9264124355555515E-4</v>
      </c>
      <c r="BR74" s="2">
        <v>9.8383205343812873E-4</v>
      </c>
      <c r="BS74" s="2">
        <v>9.1936858764669947E-4</v>
      </c>
      <c r="BT74" s="2">
        <v>6.9229283419141988E-4</v>
      </c>
      <c r="BU74" s="2">
        <v>4.1352385466220543E-3</v>
      </c>
      <c r="BV74" s="2">
        <v>5.3159908836547609E-3</v>
      </c>
      <c r="BW74" s="2">
        <v>2.8647340213231468E-2</v>
      </c>
      <c r="BX74" s="2">
        <v>1.851662223241364E-3</v>
      </c>
      <c r="BY74" s="2">
        <v>3.4325514771698586E-3</v>
      </c>
      <c r="BZ74" s="2">
        <v>1.0016479803185683</v>
      </c>
      <c r="CA74" s="2">
        <v>1.8705387940200144E-3</v>
      </c>
      <c r="CB74" s="2">
        <v>3.4482076102259054E-3</v>
      </c>
      <c r="CC74" s="2">
        <v>7.5623370357703358E-4</v>
      </c>
      <c r="CD74" s="2">
        <v>4.1003221269147728E-4</v>
      </c>
      <c r="CE74" s="2">
        <v>2.0847704614202235E-4</v>
      </c>
      <c r="CF74" s="2">
        <v>2.4765233701444175E-2</v>
      </c>
      <c r="CG74" s="2">
        <v>2.4426600407214819E-3</v>
      </c>
      <c r="CH74" s="2">
        <v>9.0927191366879851E-4</v>
      </c>
      <c r="CI74" s="2">
        <v>4.4825091821058512E-3</v>
      </c>
      <c r="CJ74" s="2">
        <v>1.9147698416531001E-3</v>
      </c>
      <c r="CK74" s="2">
        <v>3.8638364470271131E-3</v>
      </c>
      <c r="CL74" s="2">
        <v>2.459765007164418E-3</v>
      </c>
      <c r="CM74" s="2">
        <v>5.5145174087853702E-3</v>
      </c>
      <c r="CN74" s="2">
        <v>1.5964573767048252E-3</v>
      </c>
      <c r="CO74" s="2">
        <v>9.4645224941881777E-3</v>
      </c>
      <c r="CP74" s="2">
        <v>2.4417533491892687E-3</v>
      </c>
      <c r="CQ74" s="2">
        <v>3.889743169347284E-4</v>
      </c>
      <c r="CR74" s="2">
        <v>3.1263664088426622E-3</v>
      </c>
      <c r="CS74" s="2">
        <v>1.7267872075866547E-3</v>
      </c>
      <c r="CT74" s="2">
        <v>2.2089316255707869E-2</v>
      </c>
      <c r="CU74" s="2">
        <v>2.7145326470016024E-3</v>
      </c>
      <c r="CV74" s="2">
        <v>3.5292254518647561E-3</v>
      </c>
      <c r="CW74" s="2">
        <v>3.5717694536937746E-3</v>
      </c>
      <c r="CX74" s="2">
        <v>6.2357646824090056E-3</v>
      </c>
      <c r="CY74" s="2">
        <v>3.3264975396164738E-3</v>
      </c>
      <c r="CZ74" s="2">
        <v>4.2683470473701829E-3</v>
      </c>
      <c r="DA74" s="2">
        <v>5.153742445048726E-4</v>
      </c>
      <c r="DB74" s="2">
        <v>8.8155575206381401E-4</v>
      </c>
      <c r="DC74" s="2">
        <v>7.590643349709126E-4</v>
      </c>
      <c r="DD74" s="2">
        <v>1.0330658554523211E-3</v>
      </c>
      <c r="DE74" s="2">
        <v>4.3506100559778871E-4</v>
      </c>
      <c r="DF74" s="2">
        <v>4.4222779049416669E-2</v>
      </c>
      <c r="DG74" s="2">
        <v>1.5146190779030332E-2</v>
      </c>
      <c r="DH74" s="2">
        <v>1.2926950609259904E-2</v>
      </c>
      <c r="DI74" s="2">
        <v>1.2365154241772822E-2</v>
      </c>
      <c r="DJ74" s="2">
        <v>1.44218181854124E-2</v>
      </c>
      <c r="DK74" s="2">
        <v>7.2216517805242543E-4</v>
      </c>
      <c r="DL74" s="2">
        <v>1.6646488673820865E-2</v>
      </c>
    </row>
    <row r="75" spans="2:116">
      <c r="B75" s="149">
        <v>511</v>
      </c>
      <c r="C75" s="147" t="s">
        <v>250</v>
      </c>
      <c r="D75" s="2">
        <v>0.69398572294023664</v>
      </c>
      <c r="E75" s="2">
        <v>0.41481309830215624</v>
      </c>
      <c r="F75" s="2">
        <v>0.1146592163709455</v>
      </c>
      <c r="G75" s="2">
        <v>0.1552052028671109</v>
      </c>
      <c r="H75" s="2">
        <v>0.1327296885859694</v>
      </c>
      <c r="I75" s="2">
        <v>0.1233523476632145</v>
      </c>
      <c r="J75" s="2">
        <v>6.6933251176210171E-2</v>
      </c>
      <c r="K75" s="2">
        <v>4.6948085562384022E-2</v>
      </c>
      <c r="L75" s="2">
        <v>3.786370024239788E-2</v>
      </c>
      <c r="M75" s="2">
        <v>3.0037980317217942E-2</v>
      </c>
      <c r="N75" s="2">
        <v>7.9734344580741565E-2</v>
      </c>
      <c r="O75" s="2">
        <v>1.5772874685292256E-2</v>
      </c>
      <c r="P75" s="2">
        <v>3.9974751127729663E-2</v>
      </c>
      <c r="Q75" s="2">
        <v>6.9528034721161536E-2</v>
      </c>
      <c r="R75" s="2">
        <v>5.7406197668516054E-2</v>
      </c>
      <c r="S75" s="2">
        <v>4.9245740355537151E-2</v>
      </c>
      <c r="T75" s="2">
        <v>0</v>
      </c>
      <c r="U75" s="2">
        <v>2.7506952687682783E-2</v>
      </c>
      <c r="V75" s="2">
        <v>7.1589782286113027E-2</v>
      </c>
      <c r="W75" s="2">
        <v>5.1912206293731264E-2</v>
      </c>
      <c r="X75" s="2">
        <v>6.0430470791855075E-2</v>
      </c>
      <c r="Y75" s="2">
        <v>7.9870519016843111E-2</v>
      </c>
      <c r="Z75" s="2">
        <v>6.5633125963300815E-2</v>
      </c>
      <c r="AA75" s="2">
        <v>4.8607237842437458E-2</v>
      </c>
      <c r="AB75" s="2">
        <v>2.4983948242387744E-2</v>
      </c>
      <c r="AC75" s="2">
        <v>3.8017540689051769E-2</v>
      </c>
      <c r="AD75" s="2">
        <v>4.0758809681123815E-3</v>
      </c>
      <c r="AE75" s="2">
        <v>3.8031674174855291E-2</v>
      </c>
      <c r="AF75" s="2">
        <v>2.7738752531819084E-2</v>
      </c>
      <c r="AG75" s="2">
        <v>4.1353482189683301E-2</v>
      </c>
      <c r="AH75" s="2">
        <v>4.5824878538008033E-2</v>
      </c>
      <c r="AI75" s="2">
        <v>4.9066772477816281E-2</v>
      </c>
      <c r="AJ75" s="2">
        <v>6.3595238196184822E-3</v>
      </c>
      <c r="AK75" s="2">
        <v>4.5281912612029476E-2</v>
      </c>
      <c r="AL75" s="2">
        <v>3.9284034758602336E-2</v>
      </c>
      <c r="AM75" s="2">
        <v>4.2026207176657809E-2</v>
      </c>
      <c r="AN75" s="2">
        <v>6.8427739656472628E-2</v>
      </c>
      <c r="AO75" s="2">
        <v>3.5303775797469135E-2</v>
      </c>
      <c r="AP75" s="2">
        <v>3.1495697250484948E-2</v>
      </c>
      <c r="AQ75" s="2">
        <v>2.0219376620303695E-2</v>
      </c>
      <c r="AR75" s="2">
        <v>3.5340619486350131E-2</v>
      </c>
      <c r="AS75" s="2">
        <v>1.4591869029186086E-2</v>
      </c>
      <c r="AT75" s="2">
        <v>8.9649016202032125E-3</v>
      </c>
      <c r="AU75" s="2">
        <v>2.6500223642820026E-2</v>
      </c>
      <c r="AV75" s="2">
        <v>5.8299643346577175E-2</v>
      </c>
      <c r="AW75" s="2">
        <v>1.8648077465270776E-2</v>
      </c>
      <c r="AX75" s="2">
        <v>3.753680678839999E-2</v>
      </c>
      <c r="AY75" s="2">
        <v>3.7334022689549551E-2</v>
      </c>
      <c r="AZ75" s="2">
        <v>3.2262180192414058E-2</v>
      </c>
      <c r="BA75" s="2">
        <v>3.4153891669345751E-2</v>
      </c>
      <c r="BB75" s="2">
        <v>3.1306770050878785E-2</v>
      </c>
      <c r="BC75" s="2">
        <v>3.6930801293339456E-2</v>
      </c>
      <c r="BD75" s="2">
        <v>4.0029889333660557E-2</v>
      </c>
      <c r="BE75" s="2">
        <v>2.3864337620974636E-2</v>
      </c>
      <c r="BF75" s="2">
        <v>4.1790082953914016E-2</v>
      </c>
      <c r="BG75" s="2">
        <v>3.1927944319811254E-2</v>
      </c>
      <c r="BH75" s="2">
        <v>3.3712703807056717E-2</v>
      </c>
      <c r="BI75" s="2">
        <v>4.0598410154341673E-2</v>
      </c>
      <c r="BJ75" s="2">
        <v>3.5400494998715178E-2</v>
      </c>
      <c r="BK75" s="2">
        <v>3.2509875353443275E-2</v>
      </c>
      <c r="BL75" s="2">
        <v>2.4120028235827318E-2</v>
      </c>
      <c r="BM75" s="2">
        <v>1.6833277335461722E-2</v>
      </c>
      <c r="BN75" s="2">
        <v>4.4906354057488794E-2</v>
      </c>
      <c r="BO75" s="2">
        <v>1.5742496942225438E-2</v>
      </c>
      <c r="BP75" s="2">
        <v>2.4529581715388452E-2</v>
      </c>
      <c r="BQ75" s="2">
        <v>7.0319131269511975E-2</v>
      </c>
      <c r="BR75" s="2">
        <v>8.5033613045001743E-3</v>
      </c>
      <c r="BS75" s="2">
        <v>4.7551287331850503E-2</v>
      </c>
      <c r="BT75" s="2">
        <v>5.656505136345702E-2</v>
      </c>
      <c r="BU75" s="2">
        <v>3.5198938279437202E-2</v>
      </c>
      <c r="BV75" s="2">
        <v>3.3679377330013978E-2</v>
      </c>
      <c r="BW75" s="2">
        <v>2.0584008953189892E-2</v>
      </c>
      <c r="BX75" s="2">
        <v>1.9288480069657516E-2</v>
      </c>
      <c r="BY75" s="2">
        <v>1.9274276410622512E-2</v>
      </c>
      <c r="BZ75" s="2">
        <v>1.6858230434613448E-2</v>
      </c>
      <c r="CA75" s="2">
        <v>1.0130710404357681</v>
      </c>
      <c r="CB75" s="2">
        <v>7.0431435250001458E-3</v>
      </c>
      <c r="CC75" s="2">
        <v>3.5010718721912751E-3</v>
      </c>
      <c r="CD75" s="2">
        <v>4.1485686476046835E-3</v>
      </c>
      <c r="CE75" s="2">
        <v>1.2145948908500977E-3</v>
      </c>
      <c r="CF75" s="2">
        <v>5.5689092477699959E-3</v>
      </c>
      <c r="CG75" s="2">
        <v>1.159846117375293E-2</v>
      </c>
      <c r="CH75" s="2">
        <v>8.8292683117152049E-2</v>
      </c>
      <c r="CI75" s="2">
        <v>2.3944576171575971E-2</v>
      </c>
      <c r="CJ75" s="2">
        <v>1.1162544582100729E-2</v>
      </c>
      <c r="CK75" s="2">
        <v>8.6940450257565177E-3</v>
      </c>
      <c r="CL75" s="2">
        <v>8.4894498054772106E-3</v>
      </c>
      <c r="CM75" s="2">
        <v>1.9278702407060998E-2</v>
      </c>
      <c r="CN75" s="2">
        <v>6.9304958164658238E-3</v>
      </c>
      <c r="CO75" s="2">
        <v>7.1829734016708715E-3</v>
      </c>
      <c r="CP75" s="2">
        <v>6.0900326863999998E-3</v>
      </c>
      <c r="CQ75" s="2">
        <v>1.3736973185247935E-2</v>
      </c>
      <c r="CR75" s="2">
        <v>7.0914642399040346E-3</v>
      </c>
      <c r="CS75" s="2">
        <v>2.9254280217536874E-2</v>
      </c>
      <c r="CT75" s="2">
        <v>9.3475455830592975E-3</v>
      </c>
      <c r="CU75" s="2">
        <v>8.6699113835616119E-3</v>
      </c>
      <c r="CV75" s="2">
        <v>2.9118552530486341E-2</v>
      </c>
      <c r="CW75" s="2">
        <v>4.9132312359364667E-2</v>
      </c>
      <c r="CX75" s="2">
        <v>1.773795599941138E-2</v>
      </c>
      <c r="CY75" s="2">
        <v>2.3566803705759379E-2</v>
      </c>
      <c r="CZ75" s="2">
        <v>2.0928641118713801E-2</v>
      </c>
      <c r="DA75" s="2">
        <v>3.0502061798190049E-2</v>
      </c>
      <c r="DB75" s="2">
        <v>1.5218125823324359E-2</v>
      </c>
      <c r="DC75" s="2">
        <v>9.9122373959090061E-3</v>
      </c>
      <c r="DD75" s="2">
        <v>4.9098117192289771E-2</v>
      </c>
      <c r="DE75" s="2">
        <v>1.0537730323002608E-2</v>
      </c>
      <c r="DF75" s="2">
        <v>4.5490637543902396E-2</v>
      </c>
      <c r="DG75" s="2">
        <v>9.1566154671579664E-2</v>
      </c>
      <c r="DH75" s="2">
        <v>2.7257122698438239E-2</v>
      </c>
      <c r="DI75" s="2">
        <v>2.1233710673840556E-2</v>
      </c>
      <c r="DJ75" s="2">
        <v>2.8683216263262441E-2</v>
      </c>
      <c r="DK75" s="2">
        <v>0.17150340514611198</v>
      </c>
      <c r="DL75" s="2">
        <v>1.2468562001927546E-2</v>
      </c>
    </row>
    <row r="76" spans="2:116">
      <c r="B76" s="149">
        <v>531</v>
      </c>
      <c r="C76" s="147" t="s">
        <v>251</v>
      </c>
      <c r="D76" s="2">
        <v>0.65221868508678371</v>
      </c>
      <c r="E76" s="2">
        <v>0.31789670371794715</v>
      </c>
      <c r="F76" s="2">
        <v>0.24398763938351875</v>
      </c>
      <c r="G76" s="2">
        <v>5.0368500255080752E-2</v>
      </c>
      <c r="H76" s="2">
        <v>5.1357876980756945E-2</v>
      </c>
      <c r="I76" s="2">
        <v>4.9380909192233702E-2</v>
      </c>
      <c r="J76" s="2">
        <v>7.0310356455119257E-3</v>
      </c>
      <c r="K76" s="2">
        <v>5.314243082394858E-3</v>
      </c>
      <c r="L76" s="2">
        <v>1.3791044700268552E-2</v>
      </c>
      <c r="M76" s="2">
        <v>7.7133276778290774E-3</v>
      </c>
      <c r="N76" s="2">
        <v>1.7609623581851679E-2</v>
      </c>
      <c r="O76" s="2">
        <v>2.3446903175450336E-2</v>
      </c>
      <c r="P76" s="2">
        <v>3.9178125250811886E-2</v>
      </c>
      <c r="Q76" s="2">
        <v>3.817377281787649E-3</v>
      </c>
      <c r="R76" s="2">
        <v>5.3308188008200563E-3</v>
      </c>
      <c r="S76" s="2">
        <v>2.5966993425489914E-3</v>
      </c>
      <c r="T76" s="2">
        <v>0</v>
      </c>
      <c r="U76" s="2">
        <v>1.2431501247142552E-2</v>
      </c>
      <c r="V76" s="2">
        <v>1.455225363859303E-2</v>
      </c>
      <c r="W76" s="2">
        <v>7.572318475150038E-3</v>
      </c>
      <c r="X76" s="2">
        <v>1.1195357304737481E-2</v>
      </c>
      <c r="Y76" s="2">
        <v>7.0500499680658637E-3</v>
      </c>
      <c r="Z76" s="2">
        <v>1.197786552286424E-2</v>
      </c>
      <c r="AA76" s="2">
        <v>1.5051508296903677E-2</v>
      </c>
      <c r="AB76" s="2">
        <v>8.198027081417673E-3</v>
      </c>
      <c r="AC76" s="2">
        <v>2.8307860863902349E-3</v>
      </c>
      <c r="AD76" s="2">
        <v>3.5084336397104982E-3</v>
      </c>
      <c r="AE76" s="2">
        <v>6.8848834230647686E-3</v>
      </c>
      <c r="AF76" s="2">
        <v>3.9438488944006454E-3</v>
      </c>
      <c r="AG76" s="2">
        <v>5.3845160638736249E-3</v>
      </c>
      <c r="AH76" s="2">
        <v>1.7208344637049842E-3</v>
      </c>
      <c r="AI76" s="2">
        <v>4.6767432701114485E-3</v>
      </c>
      <c r="AJ76" s="2">
        <v>2.442362577420349E-3</v>
      </c>
      <c r="AK76" s="2">
        <v>3.7598056233387081E-3</v>
      </c>
      <c r="AL76" s="2">
        <v>4.9091064286214256E-3</v>
      </c>
      <c r="AM76" s="2">
        <v>5.49614863199821E-3</v>
      </c>
      <c r="AN76" s="2">
        <v>1.1710628898052791E-2</v>
      </c>
      <c r="AO76" s="2">
        <v>1.011137055050358E-2</v>
      </c>
      <c r="AP76" s="2">
        <v>9.2435490604396552E-3</v>
      </c>
      <c r="AQ76" s="2">
        <v>1.631035522111951E-2</v>
      </c>
      <c r="AR76" s="2">
        <v>9.0325427694036876E-3</v>
      </c>
      <c r="AS76" s="2">
        <v>5.6836875302407122E-3</v>
      </c>
      <c r="AT76" s="2">
        <v>2.2150653182953168E-3</v>
      </c>
      <c r="AU76" s="2">
        <v>1.3449776391250248E-2</v>
      </c>
      <c r="AV76" s="2">
        <v>6.2750373954077497E-3</v>
      </c>
      <c r="AW76" s="2">
        <v>1.0104341108870072E-2</v>
      </c>
      <c r="AX76" s="2">
        <v>5.5657639134023759E-3</v>
      </c>
      <c r="AY76" s="2">
        <v>2.1076105522139562E-2</v>
      </c>
      <c r="AZ76" s="2">
        <v>1.0989887223368669E-2</v>
      </c>
      <c r="BA76" s="2">
        <v>1.1244381695671195E-2</v>
      </c>
      <c r="BB76" s="2">
        <v>9.7045852303793128E-3</v>
      </c>
      <c r="BC76" s="2">
        <v>1.2974062330120878E-2</v>
      </c>
      <c r="BD76" s="2">
        <v>5.2992118588117351E-3</v>
      </c>
      <c r="BE76" s="2">
        <v>6.1232481860185777E-3</v>
      </c>
      <c r="BF76" s="2">
        <v>5.6968953548258358E-3</v>
      </c>
      <c r="BG76" s="2">
        <v>8.0649101603193375E-3</v>
      </c>
      <c r="BH76" s="2">
        <v>5.7653753040950448E-3</v>
      </c>
      <c r="BI76" s="2">
        <v>2.9080368888699001E-3</v>
      </c>
      <c r="BJ76" s="2">
        <v>7.9800931218410778E-3</v>
      </c>
      <c r="BK76" s="2">
        <v>8.0403612744005797E-3</v>
      </c>
      <c r="BL76" s="2">
        <v>4.2271574252505271E-3</v>
      </c>
      <c r="BM76" s="2">
        <v>1.8938795199969964E-3</v>
      </c>
      <c r="BN76" s="2">
        <v>4.5137763658772744E-3</v>
      </c>
      <c r="BO76" s="2">
        <v>3.1521441678231503E-2</v>
      </c>
      <c r="BP76" s="2">
        <v>7.6331213788639685E-3</v>
      </c>
      <c r="BQ76" s="2">
        <v>1.707849316392495E-2</v>
      </c>
      <c r="BR76" s="2">
        <v>5.0896865840797164E-3</v>
      </c>
      <c r="BS76" s="2">
        <v>1.129239337248863E-2</v>
      </c>
      <c r="BT76" s="2">
        <v>8.2692845439369753E-3</v>
      </c>
      <c r="BU76" s="2">
        <v>1.48347055803242E-2</v>
      </c>
      <c r="BV76" s="2">
        <v>1.2616766461442341E-2</v>
      </c>
      <c r="BW76" s="2">
        <v>2.4253871177857985E-2</v>
      </c>
      <c r="BX76" s="2">
        <v>5.6871362840115406E-3</v>
      </c>
      <c r="BY76" s="2">
        <v>2.0337485145763008E-2</v>
      </c>
      <c r="BZ76" s="2">
        <v>2.2398877250711272E-2</v>
      </c>
      <c r="CA76" s="2">
        <v>1.5461840176287583E-2</v>
      </c>
      <c r="CB76" s="2">
        <v>1.031616201305591</v>
      </c>
      <c r="CC76" s="2">
        <v>7.1094790384705786E-2</v>
      </c>
      <c r="CD76" s="2">
        <v>5.7309367459479232E-2</v>
      </c>
      <c r="CE76" s="2">
        <v>5.8406814113852921E-2</v>
      </c>
      <c r="CF76" s="2">
        <v>3.8682917314957002E-2</v>
      </c>
      <c r="CG76" s="2">
        <v>9.3326068097794347E-3</v>
      </c>
      <c r="CH76" s="2">
        <v>3.4591590131163946E-2</v>
      </c>
      <c r="CI76" s="2">
        <v>5.345238928655921E-2</v>
      </c>
      <c r="CJ76" s="2">
        <v>1.5967784896665872E-2</v>
      </c>
      <c r="CK76" s="2">
        <v>1.9441125741285748E-2</v>
      </c>
      <c r="CL76" s="2">
        <v>9.9165947226561683E-3</v>
      </c>
      <c r="CM76" s="2">
        <v>9.1938099026477402E-3</v>
      </c>
      <c r="CN76" s="2">
        <v>2.5776748787708641E-3</v>
      </c>
      <c r="CO76" s="2">
        <v>9.3859961635817148E-3</v>
      </c>
      <c r="CP76" s="2">
        <v>9.3184897735422625E-3</v>
      </c>
      <c r="CQ76" s="2">
        <v>6.6940955481612514E-3</v>
      </c>
      <c r="CR76" s="2">
        <v>8.4205829401554043E-3</v>
      </c>
      <c r="CS76" s="2">
        <v>6.4013619296397683E-3</v>
      </c>
      <c r="CT76" s="2">
        <v>1.5766008292317901E-2</v>
      </c>
      <c r="CU76" s="2">
        <v>8.5796608831741582E-3</v>
      </c>
      <c r="CV76" s="2">
        <v>5.0352879954663554E-3</v>
      </c>
      <c r="CW76" s="2">
        <v>6.7429607373962943E-3</v>
      </c>
      <c r="CX76" s="2">
        <v>2.8662484184472752E-2</v>
      </c>
      <c r="CY76" s="2">
        <v>1.6889406056417068E-2</v>
      </c>
      <c r="CZ76" s="2">
        <v>6.0578583433947199E-3</v>
      </c>
      <c r="DA76" s="2">
        <v>2.0457497292526876E-2</v>
      </c>
      <c r="DB76" s="2">
        <v>2.7460247490821002E-2</v>
      </c>
      <c r="DC76" s="2">
        <v>4.0203484695551135E-3</v>
      </c>
      <c r="DD76" s="2">
        <v>7.5648310848766033E-3</v>
      </c>
      <c r="DE76" s="2">
        <v>4.7586359383780964E-3</v>
      </c>
      <c r="DF76" s="2">
        <v>1.8574550149473283E-2</v>
      </c>
      <c r="DG76" s="2">
        <v>7.3305208422427028E-3</v>
      </c>
      <c r="DH76" s="2">
        <v>6.1791355852955105E-3</v>
      </c>
      <c r="DI76" s="2">
        <v>1.0055432828815169E-2</v>
      </c>
      <c r="DJ76" s="2">
        <v>7.7401873639739169E-3</v>
      </c>
      <c r="DK76" s="2">
        <v>4.7281223499279681E-3</v>
      </c>
      <c r="DL76" s="2">
        <v>8.6891024663832816E-3</v>
      </c>
    </row>
    <row r="77" spans="2:116">
      <c r="B77" s="149">
        <v>551</v>
      </c>
      <c r="C77" s="147" t="s">
        <v>252</v>
      </c>
      <c r="D77" s="2">
        <v>0.91133923912981973</v>
      </c>
      <c r="E77" s="2">
        <v>0.18369915113081015</v>
      </c>
      <c r="F77" s="2">
        <v>0.18606235787262185</v>
      </c>
      <c r="G77" s="2">
        <v>1.3776035899246398E-3</v>
      </c>
      <c r="H77" s="2">
        <v>3.4946657644531753E-2</v>
      </c>
      <c r="I77" s="2">
        <v>3.3109334979830624E-2</v>
      </c>
      <c r="J77" s="2">
        <v>5.5781158252916499E-3</v>
      </c>
      <c r="K77" s="2">
        <v>3.5149574485341313E-3</v>
      </c>
      <c r="L77" s="2">
        <v>3.192370557958063E-2</v>
      </c>
      <c r="M77" s="2">
        <v>3.371446258849933E-3</v>
      </c>
      <c r="N77" s="2">
        <v>4.8714137791409191E-3</v>
      </c>
      <c r="O77" s="2">
        <v>2.0931757015810216E-2</v>
      </c>
      <c r="P77" s="2">
        <v>1.259137455828053E-2</v>
      </c>
      <c r="Q77" s="2">
        <v>4.4252766591176378E-3</v>
      </c>
      <c r="R77" s="2">
        <v>3.3274693615473407E-3</v>
      </c>
      <c r="S77" s="2">
        <v>2.871243206200213E-3</v>
      </c>
      <c r="T77" s="2">
        <v>0</v>
      </c>
      <c r="U77" s="2">
        <v>3.7080111032583426E-3</v>
      </c>
      <c r="V77" s="2">
        <v>8.2192739227210602E-3</v>
      </c>
      <c r="W77" s="2">
        <v>4.8692769238088225E-3</v>
      </c>
      <c r="X77" s="2">
        <v>7.3789909107988844E-3</v>
      </c>
      <c r="Y77" s="2">
        <v>4.5428217433523569E-3</v>
      </c>
      <c r="Z77" s="2">
        <v>5.9121761489834878E-3</v>
      </c>
      <c r="AA77" s="2">
        <v>1.1508724154072603E-2</v>
      </c>
      <c r="AB77" s="2">
        <v>3.0188932802410243E-3</v>
      </c>
      <c r="AC77" s="2">
        <v>2.352827023859947E-3</v>
      </c>
      <c r="AD77" s="2">
        <v>2.1375074152036218E-3</v>
      </c>
      <c r="AE77" s="2">
        <v>4.2379692772928955E-3</v>
      </c>
      <c r="AF77" s="2">
        <v>2.8528251421921368E-3</v>
      </c>
      <c r="AG77" s="2">
        <v>4.4964770136167011E-3</v>
      </c>
      <c r="AH77" s="2">
        <v>2.1042654482788499E-3</v>
      </c>
      <c r="AI77" s="2">
        <v>2.976384928137967E-3</v>
      </c>
      <c r="AJ77" s="2">
        <v>8.6946865857099372E-4</v>
      </c>
      <c r="AK77" s="2">
        <v>4.1995849344559537E-3</v>
      </c>
      <c r="AL77" s="2">
        <v>6.0788217921659924E-3</v>
      </c>
      <c r="AM77" s="2">
        <v>5.4290973130543506E-3</v>
      </c>
      <c r="AN77" s="2">
        <v>7.2459254788391717E-3</v>
      </c>
      <c r="AO77" s="2">
        <v>5.6148567791540482E-3</v>
      </c>
      <c r="AP77" s="2">
        <v>5.5848251655440349E-3</v>
      </c>
      <c r="AQ77" s="2">
        <v>4.9817990449005888E-3</v>
      </c>
      <c r="AR77" s="2">
        <v>4.6524577230954642E-3</v>
      </c>
      <c r="AS77" s="2">
        <v>4.2324819428781746E-3</v>
      </c>
      <c r="AT77" s="2">
        <v>1.2674472034065816E-3</v>
      </c>
      <c r="AU77" s="2">
        <v>1.1511997235251521E-2</v>
      </c>
      <c r="AV77" s="2">
        <v>3.3964260577682716E-3</v>
      </c>
      <c r="AW77" s="2">
        <v>2.8862241704304924E-3</v>
      </c>
      <c r="AX77" s="2">
        <v>2.6358551281115612E-3</v>
      </c>
      <c r="AY77" s="2">
        <v>1.4989452291330595E-2</v>
      </c>
      <c r="AZ77" s="2">
        <v>5.8566096892950364E-3</v>
      </c>
      <c r="BA77" s="2">
        <v>7.9064642695397536E-3</v>
      </c>
      <c r="BB77" s="2">
        <v>6.5060870590393999E-3</v>
      </c>
      <c r="BC77" s="2">
        <v>5.6213367671718844E-3</v>
      </c>
      <c r="BD77" s="2">
        <v>3.4326661573412056E-3</v>
      </c>
      <c r="BE77" s="2">
        <v>3.0406441703416387E-3</v>
      </c>
      <c r="BF77" s="2">
        <v>4.4922078648012521E-3</v>
      </c>
      <c r="BG77" s="2">
        <v>7.2690286531230082E-3</v>
      </c>
      <c r="BH77" s="2">
        <v>4.1352366434902563E-3</v>
      </c>
      <c r="BI77" s="2">
        <v>2.3842196456147734E-3</v>
      </c>
      <c r="BJ77" s="2">
        <v>4.173904470534593E-3</v>
      </c>
      <c r="BK77" s="2">
        <v>4.0073096369873454E-3</v>
      </c>
      <c r="BL77" s="2">
        <v>2.3584180932272707E-3</v>
      </c>
      <c r="BM77" s="2">
        <v>1.2065602276039229E-3</v>
      </c>
      <c r="BN77" s="2">
        <v>2.6305846226613127E-3</v>
      </c>
      <c r="BO77" s="2">
        <v>7.2064988003812678E-3</v>
      </c>
      <c r="BP77" s="2">
        <v>3.3532442964036824E-3</v>
      </c>
      <c r="BQ77" s="2">
        <v>5.0225899716747095E-3</v>
      </c>
      <c r="BR77" s="2">
        <v>4.4201109247254461E-3</v>
      </c>
      <c r="BS77" s="2">
        <v>1.0181365032715207E-2</v>
      </c>
      <c r="BT77" s="2">
        <v>6.295905863583421E-3</v>
      </c>
      <c r="BU77" s="2">
        <v>4.9887120347703725E-3</v>
      </c>
      <c r="BV77" s="2">
        <v>5.6388147131030131E-3</v>
      </c>
      <c r="BW77" s="2">
        <v>1.2100944342298371E-2</v>
      </c>
      <c r="BX77" s="2">
        <v>1.0402975898537285E-2</v>
      </c>
      <c r="BY77" s="2">
        <v>4.5837837484939276E-3</v>
      </c>
      <c r="BZ77" s="2">
        <v>4.944210855620754E-3</v>
      </c>
      <c r="CA77" s="2">
        <v>2.7807640008835798E-2</v>
      </c>
      <c r="CB77" s="2">
        <v>1.7100789159879698E-2</v>
      </c>
      <c r="CC77" s="2">
        <v>1.0450319224545876</v>
      </c>
      <c r="CD77" s="2">
        <v>0.10446500425675467</v>
      </c>
      <c r="CE77" s="2">
        <v>8.5708363779735085E-3</v>
      </c>
      <c r="CF77" s="2">
        <v>4.2297518867464075E-3</v>
      </c>
      <c r="CG77" s="2">
        <v>1.185707145691813E-2</v>
      </c>
      <c r="CH77" s="2">
        <v>2.2628642508146685E-2</v>
      </c>
      <c r="CI77" s="2">
        <v>7.4912807252315366E-3</v>
      </c>
      <c r="CJ77" s="2">
        <v>9.9017743346121994E-3</v>
      </c>
      <c r="CK77" s="2">
        <v>8.9693028699341745E-2</v>
      </c>
      <c r="CL77" s="2">
        <v>7.1540373211963215E-2</v>
      </c>
      <c r="CM77" s="2">
        <v>2.7565436122559732E-2</v>
      </c>
      <c r="CN77" s="2">
        <v>1.5414341131544527E-2</v>
      </c>
      <c r="CO77" s="2">
        <v>1.2332435132048939E-2</v>
      </c>
      <c r="CP77" s="2">
        <v>1.4822389243414516E-2</v>
      </c>
      <c r="CQ77" s="2">
        <v>3.5555850994211533E-2</v>
      </c>
      <c r="CR77" s="2">
        <v>4.9308439069501581E-2</v>
      </c>
      <c r="CS77" s="2">
        <v>2.1568454273647179E-2</v>
      </c>
      <c r="CT77" s="2">
        <v>3.0776812215963416E-3</v>
      </c>
      <c r="CU77" s="2">
        <v>2.3973166831284982E-3</v>
      </c>
      <c r="CV77" s="2">
        <v>2.0644647931291182E-2</v>
      </c>
      <c r="CW77" s="2">
        <v>2.2135750802235343E-2</v>
      </c>
      <c r="CX77" s="2">
        <v>1.63639429782046E-2</v>
      </c>
      <c r="CY77" s="2">
        <v>6.3452611503509206E-3</v>
      </c>
      <c r="CZ77" s="2">
        <v>1.1572430661455444E-2</v>
      </c>
      <c r="DA77" s="2">
        <v>1.9859192129000384E-2</v>
      </c>
      <c r="DB77" s="2">
        <v>1.505408531771996E-2</v>
      </c>
      <c r="DC77" s="2">
        <v>4.8822771577630335E-3</v>
      </c>
      <c r="DD77" s="2">
        <v>5.313035964533609E-3</v>
      </c>
      <c r="DE77" s="2">
        <v>1.0844144612936408E-2</v>
      </c>
      <c r="DF77" s="2">
        <v>1.4835359009302452E-2</v>
      </c>
      <c r="DG77" s="2">
        <v>1.3366264065398701E-2</v>
      </c>
      <c r="DH77" s="2">
        <v>3.038170317573214E-2</v>
      </c>
      <c r="DI77" s="2">
        <v>1.0149678011169418E-2</v>
      </c>
      <c r="DJ77" s="2">
        <v>2.6829922301116544E-2</v>
      </c>
      <c r="DK77" s="2">
        <v>5.9163476735357417E-3</v>
      </c>
      <c r="DL77" s="2">
        <v>3.6210773063070543E-2</v>
      </c>
    </row>
    <row r="78" spans="2:116">
      <c r="B78" s="149">
        <v>552</v>
      </c>
      <c r="C78" s="147" t="s">
        <v>253</v>
      </c>
      <c r="D78" s="2">
        <v>0.99978130712294322</v>
      </c>
      <c r="E78" s="2">
        <v>0.16509898085398911</v>
      </c>
      <c r="F78" s="2">
        <v>0.26219809515185272</v>
      </c>
      <c r="G78" s="2">
        <v>3.8135303200468512E-2</v>
      </c>
      <c r="H78" s="2">
        <v>3.4767049833271696E-2</v>
      </c>
      <c r="I78" s="2">
        <v>2.232887044960501E-2</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c r="AB78" s="2">
        <v>0</v>
      </c>
      <c r="AC78" s="2">
        <v>0</v>
      </c>
      <c r="AD78" s="2">
        <v>0</v>
      </c>
      <c r="AE78" s="2">
        <v>0</v>
      </c>
      <c r="AF78" s="2">
        <v>0</v>
      </c>
      <c r="AG78" s="2">
        <v>0</v>
      </c>
      <c r="AH78" s="2">
        <v>0</v>
      </c>
      <c r="AI78" s="2">
        <v>0</v>
      </c>
      <c r="AJ78" s="2">
        <v>0</v>
      </c>
      <c r="AK78" s="2">
        <v>0</v>
      </c>
      <c r="AL78" s="2">
        <v>0</v>
      </c>
      <c r="AM78" s="2">
        <v>0</v>
      </c>
      <c r="AN78" s="2">
        <v>0</v>
      </c>
      <c r="AO78" s="2">
        <v>0</v>
      </c>
      <c r="AP78" s="2">
        <v>0</v>
      </c>
      <c r="AQ78" s="2">
        <v>0</v>
      </c>
      <c r="AR78" s="2">
        <v>0</v>
      </c>
      <c r="AS78" s="2">
        <v>0</v>
      </c>
      <c r="AT78" s="2">
        <v>0</v>
      </c>
      <c r="AU78" s="2">
        <v>0</v>
      </c>
      <c r="AV78" s="2">
        <v>0</v>
      </c>
      <c r="AW78" s="2">
        <v>0</v>
      </c>
      <c r="AX78" s="2">
        <v>0</v>
      </c>
      <c r="AY78" s="2">
        <v>0</v>
      </c>
      <c r="AZ78" s="2">
        <v>0</v>
      </c>
      <c r="BA78" s="2">
        <v>0</v>
      </c>
      <c r="BB78" s="2">
        <v>0</v>
      </c>
      <c r="BC78" s="2">
        <v>0</v>
      </c>
      <c r="BD78" s="2">
        <v>0</v>
      </c>
      <c r="BE78" s="2">
        <v>0</v>
      </c>
      <c r="BF78" s="2">
        <v>0</v>
      </c>
      <c r="BG78" s="2">
        <v>0</v>
      </c>
      <c r="BH78" s="2">
        <v>0</v>
      </c>
      <c r="BI78" s="2">
        <v>0</v>
      </c>
      <c r="BJ78" s="2">
        <v>0</v>
      </c>
      <c r="BK78" s="2">
        <v>0</v>
      </c>
      <c r="BL78" s="2">
        <v>0</v>
      </c>
      <c r="BM78" s="2">
        <v>0</v>
      </c>
      <c r="BN78" s="2">
        <v>0</v>
      </c>
      <c r="BO78" s="2">
        <v>0</v>
      </c>
      <c r="BP78" s="2">
        <v>0</v>
      </c>
      <c r="BQ78" s="2">
        <v>0</v>
      </c>
      <c r="BR78" s="2">
        <v>0</v>
      </c>
      <c r="BS78" s="2">
        <v>0</v>
      </c>
      <c r="BT78" s="2">
        <v>0</v>
      </c>
      <c r="BU78" s="2">
        <v>0</v>
      </c>
      <c r="BV78" s="2">
        <v>0</v>
      </c>
      <c r="BW78" s="2">
        <v>0</v>
      </c>
      <c r="BX78" s="2">
        <v>0</v>
      </c>
      <c r="BY78" s="2">
        <v>0</v>
      </c>
      <c r="BZ78" s="2">
        <v>0</v>
      </c>
      <c r="CA78" s="2">
        <v>0</v>
      </c>
      <c r="CB78" s="2">
        <v>0</v>
      </c>
      <c r="CC78" s="2">
        <v>0</v>
      </c>
      <c r="CD78" s="2">
        <v>1</v>
      </c>
      <c r="CE78" s="2">
        <v>0</v>
      </c>
      <c r="CF78" s="2">
        <v>0</v>
      </c>
      <c r="CG78" s="2">
        <v>0</v>
      </c>
      <c r="CH78" s="2">
        <v>0</v>
      </c>
      <c r="CI78" s="2">
        <v>0</v>
      </c>
      <c r="CJ78" s="2">
        <v>0</v>
      </c>
      <c r="CK78" s="2">
        <v>0</v>
      </c>
      <c r="CL78" s="2">
        <v>0</v>
      </c>
      <c r="CM78" s="2">
        <v>0</v>
      </c>
      <c r="CN78" s="2">
        <v>0</v>
      </c>
      <c r="CO78" s="2">
        <v>0</v>
      </c>
      <c r="CP78" s="2">
        <v>0</v>
      </c>
      <c r="CQ78" s="2">
        <v>0</v>
      </c>
      <c r="CR78" s="2">
        <v>0</v>
      </c>
      <c r="CS78" s="2">
        <v>0</v>
      </c>
      <c r="CT78" s="2">
        <v>0</v>
      </c>
      <c r="CU78" s="2">
        <v>0</v>
      </c>
      <c r="CV78" s="2">
        <v>0</v>
      </c>
      <c r="CW78" s="2">
        <v>0</v>
      </c>
      <c r="CX78" s="2">
        <v>0</v>
      </c>
      <c r="CY78" s="2">
        <v>0</v>
      </c>
      <c r="CZ78" s="2">
        <v>0</v>
      </c>
      <c r="DA78" s="2">
        <v>0</v>
      </c>
      <c r="DB78" s="2">
        <v>0</v>
      </c>
      <c r="DC78" s="2">
        <v>0</v>
      </c>
      <c r="DD78" s="2">
        <v>0</v>
      </c>
      <c r="DE78" s="2">
        <v>0</v>
      </c>
      <c r="DF78" s="2">
        <v>0</v>
      </c>
      <c r="DG78" s="2">
        <v>0</v>
      </c>
      <c r="DH78" s="2">
        <v>0</v>
      </c>
      <c r="DI78" s="2">
        <v>0</v>
      </c>
      <c r="DJ78" s="2">
        <v>0</v>
      </c>
      <c r="DK78" s="2">
        <v>0</v>
      </c>
      <c r="DL78" s="2">
        <v>0</v>
      </c>
    </row>
    <row r="79" spans="2:116">
      <c r="B79" s="149">
        <v>553</v>
      </c>
      <c r="C79" s="147" t="s">
        <v>254</v>
      </c>
      <c r="D79" s="2">
        <v>1</v>
      </c>
      <c r="E79" s="2">
        <v>0</v>
      </c>
      <c r="F79" s="2">
        <v>0.51836613204597326</v>
      </c>
      <c r="G79" s="2">
        <v>0.19725092698403221</v>
      </c>
      <c r="H79" s="2">
        <v>0</v>
      </c>
      <c r="I79" s="2">
        <v>0</v>
      </c>
      <c r="J79" s="2">
        <v>0</v>
      </c>
      <c r="K79" s="2">
        <v>0</v>
      </c>
      <c r="L79" s="2">
        <v>0</v>
      </c>
      <c r="M79" s="2">
        <v>0</v>
      </c>
      <c r="N79" s="2">
        <v>0</v>
      </c>
      <c r="O79" s="2">
        <v>0</v>
      </c>
      <c r="P79" s="2">
        <v>0</v>
      </c>
      <c r="Q79" s="2">
        <v>0</v>
      </c>
      <c r="R79" s="2">
        <v>0</v>
      </c>
      <c r="S79" s="2">
        <v>0</v>
      </c>
      <c r="T79" s="2">
        <v>0</v>
      </c>
      <c r="U79" s="2">
        <v>0</v>
      </c>
      <c r="V79" s="2">
        <v>0</v>
      </c>
      <c r="W79" s="2">
        <v>0</v>
      </c>
      <c r="X79" s="2">
        <v>0</v>
      </c>
      <c r="Y79" s="2">
        <v>0</v>
      </c>
      <c r="Z79" s="2">
        <v>0</v>
      </c>
      <c r="AA79" s="2">
        <v>0</v>
      </c>
      <c r="AB79" s="2">
        <v>0</v>
      </c>
      <c r="AC79" s="2">
        <v>0</v>
      </c>
      <c r="AD79" s="2">
        <v>0</v>
      </c>
      <c r="AE79" s="2">
        <v>0</v>
      </c>
      <c r="AF79" s="2">
        <v>0</v>
      </c>
      <c r="AG79" s="2">
        <v>0</v>
      </c>
      <c r="AH79" s="2">
        <v>0</v>
      </c>
      <c r="AI79" s="2">
        <v>0</v>
      </c>
      <c r="AJ79" s="2">
        <v>0</v>
      </c>
      <c r="AK79" s="2">
        <v>0</v>
      </c>
      <c r="AL79" s="2">
        <v>0</v>
      </c>
      <c r="AM79" s="2">
        <v>0</v>
      </c>
      <c r="AN79" s="2">
        <v>0</v>
      </c>
      <c r="AO79" s="2">
        <v>0</v>
      </c>
      <c r="AP79" s="2">
        <v>0</v>
      </c>
      <c r="AQ79" s="2">
        <v>0</v>
      </c>
      <c r="AR79" s="2">
        <v>0</v>
      </c>
      <c r="AS79" s="2">
        <v>0</v>
      </c>
      <c r="AT79" s="2">
        <v>0</v>
      </c>
      <c r="AU79" s="2">
        <v>0</v>
      </c>
      <c r="AV79" s="2">
        <v>0</v>
      </c>
      <c r="AW79" s="2">
        <v>0</v>
      </c>
      <c r="AX79" s="2">
        <v>0</v>
      </c>
      <c r="AY79" s="2">
        <v>0</v>
      </c>
      <c r="AZ79" s="2">
        <v>0</v>
      </c>
      <c r="BA79" s="2">
        <v>0</v>
      </c>
      <c r="BB79" s="2">
        <v>0</v>
      </c>
      <c r="BC79" s="2">
        <v>0</v>
      </c>
      <c r="BD79" s="2">
        <v>0</v>
      </c>
      <c r="BE79" s="2">
        <v>0</v>
      </c>
      <c r="BF79" s="2">
        <v>0</v>
      </c>
      <c r="BG79" s="2">
        <v>0</v>
      </c>
      <c r="BH79" s="2">
        <v>0</v>
      </c>
      <c r="BI79" s="2">
        <v>0</v>
      </c>
      <c r="BJ79" s="2">
        <v>0</v>
      </c>
      <c r="BK79" s="2">
        <v>0</v>
      </c>
      <c r="BL79" s="2">
        <v>0</v>
      </c>
      <c r="BM79" s="2">
        <v>0</v>
      </c>
      <c r="BN79" s="2">
        <v>0</v>
      </c>
      <c r="BO79" s="2">
        <v>0</v>
      </c>
      <c r="BP79" s="2">
        <v>0</v>
      </c>
      <c r="BQ79" s="2">
        <v>0</v>
      </c>
      <c r="BR79" s="2">
        <v>0</v>
      </c>
      <c r="BS79" s="2">
        <v>0</v>
      </c>
      <c r="BT79" s="2">
        <v>0</v>
      </c>
      <c r="BU79" s="2">
        <v>0</v>
      </c>
      <c r="BV79" s="2">
        <v>0</v>
      </c>
      <c r="BW79" s="2">
        <v>0</v>
      </c>
      <c r="BX79" s="2">
        <v>0</v>
      </c>
      <c r="BY79" s="2">
        <v>0</v>
      </c>
      <c r="BZ79" s="2">
        <v>0</v>
      </c>
      <c r="CA79" s="2">
        <v>0</v>
      </c>
      <c r="CB79" s="2">
        <v>0</v>
      </c>
      <c r="CC79" s="2">
        <v>0</v>
      </c>
      <c r="CD79" s="2">
        <v>0</v>
      </c>
      <c r="CE79" s="2">
        <v>1</v>
      </c>
      <c r="CF79" s="2">
        <v>0</v>
      </c>
      <c r="CG79" s="2">
        <v>0</v>
      </c>
      <c r="CH79" s="2">
        <v>0</v>
      </c>
      <c r="CI79" s="2">
        <v>0</v>
      </c>
      <c r="CJ79" s="2">
        <v>0</v>
      </c>
      <c r="CK79" s="2">
        <v>0</v>
      </c>
      <c r="CL79" s="2">
        <v>0</v>
      </c>
      <c r="CM79" s="2">
        <v>0</v>
      </c>
      <c r="CN79" s="2">
        <v>0</v>
      </c>
      <c r="CO79" s="2">
        <v>0</v>
      </c>
      <c r="CP79" s="2">
        <v>0</v>
      </c>
      <c r="CQ79" s="2">
        <v>0</v>
      </c>
      <c r="CR79" s="2">
        <v>0</v>
      </c>
      <c r="CS79" s="2">
        <v>0</v>
      </c>
      <c r="CT79" s="2">
        <v>0</v>
      </c>
      <c r="CU79" s="2">
        <v>0</v>
      </c>
      <c r="CV79" s="2">
        <v>0</v>
      </c>
      <c r="CW79" s="2">
        <v>0</v>
      </c>
      <c r="CX79" s="2">
        <v>0</v>
      </c>
      <c r="CY79" s="2">
        <v>0</v>
      </c>
      <c r="CZ79" s="2">
        <v>0</v>
      </c>
      <c r="DA79" s="2">
        <v>0</v>
      </c>
      <c r="DB79" s="2">
        <v>0</v>
      </c>
      <c r="DC79" s="2">
        <v>0</v>
      </c>
      <c r="DD79" s="2">
        <v>0</v>
      </c>
      <c r="DE79" s="2">
        <v>0</v>
      </c>
      <c r="DF79" s="2">
        <v>0</v>
      </c>
      <c r="DG79" s="2">
        <v>0</v>
      </c>
      <c r="DH79" s="2">
        <v>0</v>
      </c>
      <c r="DI79" s="2">
        <v>0</v>
      </c>
      <c r="DJ79" s="2">
        <v>0</v>
      </c>
      <c r="DK79" s="2">
        <v>0</v>
      </c>
      <c r="DL79" s="2">
        <v>0</v>
      </c>
    </row>
    <row r="80" spans="2:116">
      <c r="B80" s="149">
        <v>571</v>
      </c>
      <c r="C80" s="147" t="s">
        <v>255</v>
      </c>
      <c r="D80" s="2">
        <v>0.40226365408134801</v>
      </c>
      <c r="E80" s="2">
        <v>0.23208321099970142</v>
      </c>
      <c r="F80" s="2">
        <v>5.1235111691479783E-2</v>
      </c>
      <c r="G80" s="2">
        <v>2.4129027359255723E-2</v>
      </c>
      <c r="H80" s="2">
        <v>2.8875843118470849E-2</v>
      </c>
      <c r="I80" s="2">
        <v>2.8875843118470849E-2</v>
      </c>
      <c r="J80" s="2">
        <v>3.5335890562366586E-4</v>
      </c>
      <c r="K80" s="2">
        <v>2.5653100779997958E-4</v>
      </c>
      <c r="L80" s="2">
        <v>6.3668825224590185E-4</v>
      </c>
      <c r="M80" s="2">
        <v>8.7380623083223058E-4</v>
      </c>
      <c r="N80" s="2">
        <v>7.8641132771655701E-4</v>
      </c>
      <c r="O80" s="2">
        <v>2.1902444552747251E-3</v>
      </c>
      <c r="P80" s="2">
        <v>2.2889849831601214E-3</v>
      </c>
      <c r="Q80" s="2">
        <v>5.8441857709968842E-4</v>
      </c>
      <c r="R80" s="2">
        <v>3.8085457814366361E-4</v>
      </c>
      <c r="S80" s="2">
        <v>2.9438448367243578E-4</v>
      </c>
      <c r="T80" s="2">
        <v>0</v>
      </c>
      <c r="U80" s="2">
        <v>9.6646903733243442E-4</v>
      </c>
      <c r="V80" s="2">
        <v>1.2124751016388455E-3</v>
      </c>
      <c r="W80" s="2">
        <v>7.2793833622029338E-4</v>
      </c>
      <c r="X80" s="2">
        <v>1.127596275002315E-3</v>
      </c>
      <c r="Y80" s="2">
        <v>1.0254561728575157E-3</v>
      </c>
      <c r="Z80" s="2">
        <v>1.5139709244666216E-3</v>
      </c>
      <c r="AA80" s="2">
        <v>2.1629038031117003E-3</v>
      </c>
      <c r="AB80" s="2">
        <v>7.2155808723320413E-4</v>
      </c>
      <c r="AC80" s="2">
        <v>4.5835789027354505E-4</v>
      </c>
      <c r="AD80" s="2">
        <v>4.6157945015750339E-4</v>
      </c>
      <c r="AE80" s="2">
        <v>1.0301940763282509E-3</v>
      </c>
      <c r="AF80" s="2">
        <v>7.609442117759523E-4</v>
      </c>
      <c r="AG80" s="2">
        <v>7.3411599273191883E-4</v>
      </c>
      <c r="AH80" s="2">
        <v>4.0716674142014732E-4</v>
      </c>
      <c r="AI80" s="2">
        <v>7.8166947482922859E-4</v>
      </c>
      <c r="AJ80" s="2">
        <v>1.3103045691211358E-4</v>
      </c>
      <c r="AK80" s="2">
        <v>5.379168260729822E-4</v>
      </c>
      <c r="AL80" s="2">
        <v>1.7699057489376066E-3</v>
      </c>
      <c r="AM80" s="2">
        <v>8.2423008169779525E-4</v>
      </c>
      <c r="AN80" s="2">
        <v>1.4574967085123867E-3</v>
      </c>
      <c r="AO80" s="2">
        <v>1.3733759724393448E-3</v>
      </c>
      <c r="AP80" s="2">
        <v>8.317597240400619E-4</v>
      </c>
      <c r="AQ80" s="2">
        <v>1.7875095816523882E-3</v>
      </c>
      <c r="AR80" s="2">
        <v>3.0161537925619737E-3</v>
      </c>
      <c r="AS80" s="2">
        <v>5.6850269408539205E-4</v>
      </c>
      <c r="AT80" s="2">
        <v>1.7348022783009227E-4</v>
      </c>
      <c r="AU80" s="2">
        <v>1.2709838363164131E-3</v>
      </c>
      <c r="AV80" s="2">
        <v>3.0130166515503941E-4</v>
      </c>
      <c r="AW80" s="2">
        <v>5.0259668988382586E-4</v>
      </c>
      <c r="AX80" s="2">
        <v>5.114551006878082E-4</v>
      </c>
      <c r="AY80" s="2">
        <v>3.3725848974405608E-3</v>
      </c>
      <c r="AZ80" s="2">
        <v>1.0444156614373801E-3</v>
      </c>
      <c r="BA80" s="2">
        <v>1.5987455917913522E-3</v>
      </c>
      <c r="BB80" s="2">
        <v>1.7744050943775927E-3</v>
      </c>
      <c r="BC80" s="2">
        <v>2.6313986508027707E-3</v>
      </c>
      <c r="BD80" s="2">
        <v>1.3985356191978217E-3</v>
      </c>
      <c r="BE80" s="2">
        <v>1.5102028080886708E-3</v>
      </c>
      <c r="BF80" s="2">
        <v>1.0610713419934945E-3</v>
      </c>
      <c r="BG80" s="2">
        <v>1.2334980248360726E-3</v>
      </c>
      <c r="BH80" s="2">
        <v>1.866181203569912E-3</v>
      </c>
      <c r="BI80" s="2">
        <v>3.5464504461279838E-4</v>
      </c>
      <c r="BJ80" s="2">
        <v>3.5202130047233063E-3</v>
      </c>
      <c r="BK80" s="2">
        <v>2.1021252007773681E-3</v>
      </c>
      <c r="BL80" s="2">
        <v>4.0150967966847898E-4</v>
      </c>
      <c r="BM80" s="2">
        <v>1.7661916320712992E-4</v>
      </c>
      <c r="BN80" s="2">
        <v>4.3957326662376702E-4</v>
      </c>
      <c r="BO80" s="2">
        <v>9.4652870728289293E-4</v>
      </c>
      <c r="BP80" s="2">
        <v>7.7864092023856681E-4</v>
      </c>
      <c r="BQ80" s="2">
        <v>1.0846104088207151E-3</v>
      </c>
      <c r="BR80" s="2">
        <v>9.4831519742654856E-4</v>
      </c>
      <c r="BS80" s="2">
        <v>9.7617231794722603E-4</v>
      </c>
      <c r="BT80" s="2">
        <v>1.0878159740800944E-3</v>
      </c>
      <c r="BU80" s="2">
        <v>9.1784148819913051E-4</v>
      </c>
      <c r="BV80" s="2">
        <v>7.1058561696195181E-4</v>
      </c>
      <c r="BW80" s="2">
        <v>9.0734349123305989E-4</v>
      </c>
      <c r="BX80" s="2">
        <v>3.8449461054123729E-4</v>
      </c>
      <c r="BY80" s="2">
        <v>1.206011737679365E-3</v>
      </c>
      <c r="BZ80" s="2">
        <v>5.9250603302444171E-3</v>
      </c>
      <c r="CA80" s="2">
        <v>2.2455301188655892E-3</v>
      </c>
      <c r="CB80" s="2">
        <v>5.3113378518887446E-3</v>
      </c>
      <c r="CC80" s="2">
        <v>8.8237068401055994E-4</v>
      </c>
      <c r="CD80" s="2">
        <v>4.4010124213357652E-4</v>
      </c>
      <c r="CE80" s="2">
        <v>3.1079110301729509E-4</v>
      </c>
      <c r="CF80" s="2">
        <v>1.000645187915477</v>
      </c>
      <c r="CG80" s="2">
        <v>7.7151830217544678E-4</v>
      </c>
      <c r="CH80" s="2">
        <v>6.5846101086095823E-4</v>
      </c>
      <c r="CI80" s="2">
        <v>1.1652959550611383E-3</v>
      </c>
      <c r="CJ80" s="2">
        <v>6.6711773846837505E-4</v>
      </c>
      <c r="CK80" s="2">
        <v>2.7688030660095362E-3</v>
      </c>
      <c r="CL80" s="2">
        <v>9.867212711395703E-4</v>
      </c>
      <c r="CM80" s="2">
        <v>9.6097513308214001E-4</v>
      </c>
      <c r="CN80" s="2">
        <v>1.0237248816793256E-3</v>
      </c>
      <c r="CO80" s="2">
        <v>1.2872017901164961E-3</v>
      </c>
      <c r="CP80" s="2">
        <v>2.278941543376141E-3</v>
      </c>
      <c r="CQ80" s="2">
        <v>5.2649486778898484E-4</v>
      </c>
      <c r="CR80" s="2">
        <v>1.7470736852144555E-3</v>
      </c>
      <c r="CS80" s="2">
        <v>1.2087091307367971E-3</v>
      </c>
      <c r="CT80" s="2">
        <v>2.2846397400149896E-3</v>
      </c>
      <c r="CU80" s="2">
        <v>1.2812402443001109E-3</v>
      </c>
      <c r="CV80" s="2">
        <v>3.1486757783873074E-3</v>
      </c>
      <c r="CW80" s="2">
        <v>9.2963458120925676E-4</v>
      </c>
      <c r="CX80" s="2">
        <v>1.6061323951184594E-3</v>
      </c>
      <c r="CY80" s="2">
        <v>7.116834774778259E-4</v>
      </c>
      <c r="CZ80" s="2">
        <v>4.9472282518273894E-4</v>
      </c>
      <c r="DA80" s="2">
        <v>2.1478883311123612E-3</v>
      </c>
      <c r="DB80" s="2">
        <v>6.1711907855758542E-4</v>
      </c>
      <c r="DC80" s="2">
        <v>6.5611616508435698E-4</v>
      </c>
      <c r="DD80" s="2">
        <v>5.2082949981871875E-4</v>
      </c>
      <c r="DE80" s="2">
        <v>9.4396977351746147E-4</v>
      </c>
      <c r="DF80" s="2">
        <v>1.1408028081659842E-3</v>
      </c>
      <c r="DG80" s="2">
        <v>1.3317785923220049E-3</v>
      </c>
      <c r="DH80" s="2">
        <v>1.2062889405440318E-3</v>
      </c>
      <c r="DI80" s="2">
        <v>1.1985142041693935E-3</v>
      </c>
      <c r="DJ80" s="2">
        <v>1.4827124434204418E-3</v>
      </c>
      <c r="DK80" s="2">
        <v>8.9229123592259822E-4</v>
      </c>
      <c r="DL80" s="2">
        <v>7.6006705860074538E-3</v>
      </c>
    </row>
    <row r="81" spans="2:116">
      <c r="B81" s="149">
        <v>572</v>
      </c>
      <c r="C81" s="147" t="s">
        <v>256</v>
      </c>
      <c r="D81" s="2">
        <v>0.45803115517433801</v>
      </c>
      <c r="E81" s="2">
        <v>0.55643163130618334</v>
      </c>
      <c r="F81" s="2">
        <v>2.7929038164359659E-3</v>
      </c>
      <c r="G81" s="2">
        <v>1.9200902860708961E-2</v>
      </c>
      <c r="H81" s="2">
        <v>0.17050496857757655</v>
      </c>
      <c r="I81" s="2">
        <v>0.16480364400099937</v>
      </c>
      <c r="J81" s="2">
        <v>5.4879765785979433E-3</v>
      </c>
      <c r="K81" s="2">
        <v>2.2046365064598169E-2</v>
      </c>
      <c r="L81" s="2">
        <v>3.9033372266991523E-3</v>
      </c>
      <c r="M81" s="2">
        <v>1.5441677727066906E-2</v>
      </c>
      <c r="N81" s="2">
        <v>1.3177930466587408E-2</v>
      </c>
      <c r="O81" s="2">
        <v>4.9908336693569458E-3</v>
      </c>
      <c r="P81" s="2">
        <v>7.7552535086851358E-3</v>
      </c>
      <c r="Q81" s="2">
        <v>1.0229731139499283E-2</v>
      </c>
      <c r="R81" s="2">
        <v>8.7637827657561871E-3</v>
      </c>
      <c r="S81" s="2">
        <v>8.5318986889663384E-3</v>
      </c>
      <c r="T81" s="2">
        <v>0</v>
      </c>
      <c r="U81" s="2">
        <v>3.476413402523314E-3</v>
      </c>
      <c r="V81" s="2">
        <v>6.2498588049808681E-3</v>
      </c>
      <c r="W81" s="2">
        <v>1.2725055761832159E-2</v>
      </c>
      <c r="X81" s="2">
        <v>9.9011105902761399E-3</v>
      </c>
      <c r="Y81" s="2">
        <v>1.7276598988558101E-2</v>
      </c>
      <c r="Z81" s="2">
        <v>1.2847263836216576E-2</v>
      </c>
      <c r="AA81" s="2">
        <v>7.2215424574330654E-3</v>
      </c>
      <c r="AB81" s="2">
        <v>1.0281991944112815E-2</v>
      </c>
      <c r="AC81" s="2">
        <v>6.3905257647189099E-3</v>
      </c>
      <c r="AD81" s="2">
        <v>5.0097606135566597E-3</v>
      </c>
      <c r="AE81" s="2">
        <v>8.3351582103151876E-3</v>
      </c>
      <c r="AF81" s="2">
        <v>6.7250980101635684E-3</v>
      </c>
      <c r="AG81" s="2">
        <v>9.5075858700846196E-3</v>
      </c>
      <c r="AH81" s="2">
        <v>6.3159406049117708E-3</v>
      </c>
      <c r="AI81" s="2">
        <v>8.912325707172427E-3</v>
      </c>
      <c r="AJ81" s="2">
        <v>1.3137030349564265E-3</v>
      </c>
      <c r="AK81" s="2">
        <v>2.6225859255560088E-2</v>
      </c>
      <c r="AL81" s="2">
        <v>4.9948373426531882E-3</v>
      </c>
      <c r="AM81" s="2">
        <v>6.368604562816035E-3</v>
      </c>
      <c r="AN81" s="2">
        <v>8.1571105187414061E-3</v>
      </c>
      <c r="AO81" s="2">
        <v>1.1774406196085458E-2</v>
      </c>
      <c r="AP81" s="2">
        <v>2.1160559679241488E-2</v>
      </c>
      <c r="AQ81" s="2">
        <v>7.0830580773764817E-3</v>
      </c>
      <c r="AR81" s="2">
        <v>1.2542127435725303E-2</v>
      </c>
      <c r="AS81" s="2">
        <v>4.8826970483544811E-3</v>
      </c>
      <c r="AT81" s="2">
        <v>2.5547851590464513E-3</v>
      </c>
      <c r="AU81" s="2">
        <v>1.3742443736052346E-2</v>
      </c>
      <c r="AV81" s="2">
        <v>1.0759683949209051E-2</v>
      </c>
      <c r="AW81" s="2">
        <v>1.3564379583973666E-2</v>
      </c>
      <c r="AX81" s="2">
        <v>8.9999444942909044E-3</v>
      </c>
      <c r="AY81" s="2">
        <v>7.8929554132185532E-3</v>
      </c>
      <c r="AZ81" s="2">
        <v>5.9967974564069035E-3</v>
      </c>
      <c r="BA81" s="2">
        <v>5.8022180115516334E-3</v>
      </c>
      <c r="BB81" s="2">
        <v>5.0387460396629797E-3</v>
      </c>
      <c r="BC81" s="2">
        <v>5.9734695923208785E-3</v>
      </c>
      <c r="BD81" s="2">
        <v>6.0543392681501546E-3</v>
      </c>
      <c r="BE81" s="2">
        <v>4.3341062466394397E-3</v>
      </c>
      <c r="BF81" s="2">
        <v>5.7346247126825872E-3</v>
      </c>
      <c r="BG81" s="2">
        <v>4.4294790342259017E-3</v>
      </c>
      <c r="BH81" s="2">
        <v>4.2164185173845029E-3</v>
      </c>
      <c r="BI81" s="2">
        <v>6.3231290329419168E-3</v>
      </c>
      <c r="BJ81" s="2">
        <v>4.4536931230417373E-3</v>
      </c>
      <c r="BK81" s="2">
        <v>6.4568641002459362E-3</v>
      </c>
      <c r="BL81" s="2">
        <v>6.8613028859424415E-3</v>
      </c>
      <c r="BM81" s="2">
        <v>5.2421709593232953E-3</v>
      </c>
      <c r="BN81" s="2">
        <v>4.7563494168732963E-3</v>
      </c>
      <c r="BO81" s="2">
        <v>3.5945146377967278E-3</v>
      </c>
      <c r="BP81" s="2">
        <v>3.3833248703350948E-3</v>
      </c>
      <c r="BQ81" s="2">
        <v>8.2140998982869595E-3</v>
      </c>
      <c r="BR81" s="2">
        <v>0.17729803014006662</v>
      </c>
      <c r="BS81" s="2">
        <v>1.0727469384023873E-2</v>
      </c>
      <c r="BT81" s="2">
        <v>1.0870348794492611E-2</v>
      </c>
      <c r="BU81" s="2">
        <v>1.081780320994861E-2</v>
      </c>
      <c r="BV81" s="2">
        <v>1.2013564194535375E-2</v>
      </c>
      <c r="BW81" s="2">
        <v>9.8603221358257252E-3</v>
      </c>
      <c r="BX81" s="2">
        <v>1.270909366919243E-2</v>
      </c>
      <c r="BY81" s="2">
        <v>5.4645721911776466E-3</v>
      </c>
      <c r="BZ81" s="2">
        <v>1.2493709971915581E-2</v>
      </c>
      <c r="CA81" s="2">
        <v>2.8884637428629152E-3</v>
      </c>
      <c r="CB81" s="2">
        <v>4.7777895273025343E-3</v>
      </c>
      <c r="CC81" s="2">
        <v>1.2917358009791957E-3</v>
      </c>
      <c r="CD81" s="2">
        <v>9.1991668804542923E-4</v>
      </c>
      <c r="CE81" s="2">
        <v>3.3755566774304154E-4</v>
      </c>
      <c r="CF81" s="2">
        <v>1.7460464341691689E-3</v>
      </c>
      <c r="CG81" s="2">
        <v>1.0023805879937593</v>
      </c>
      <c r="CH81" s="2">
        <v>3.1571390857020273E-3</v>
      </c>
      <c r="CI81" s="2">
        <v>3.9843089482403497E-3</v>
      </c>
      <c r="CJ81" s="2">
        <v>3.3333304670364774E-3</v>
      </c>
      <c r="CK81" s="2">
        <v>1.7823117893485407E-3</v>
      </c>
      <c r="CL81" s="2">
        <v>1.8347133876946721E-3</v>
      </c>
      <c r="CM81" s="2">
        <v>4.7316167413629937E-3</v>
      </c>
      <c r="CN81" s="2">
        <v>3.5370783557534251E-2</v>
      </c>
      <c r="CO81" s="2">
        <v>3.5850641016765042E-3</v>
      </c>
      <c r="CP81" s="2">
        <v>2.5811866404258262E-3</v>
      </c>
      <c r="CQ81" s="2">
        <v>3.3452980575213497E-3</v>
      </c>
      <c r="CR81" s="2">
        <v>4.1598747126459371E-3</v>
      </c>
      <c r="CS81" s="2">
        <v>8.0508973262745833E-3</v>
      </c>
      <c r="CT81" s="2">
        <v>3.4382730282094195E-3</v>
      </c>
      <c r="CU81" s="2">
        <v>1.8153755438605453E-3</v>
      </c>
      <c r="CV81" s="2">
        <v>5.3693383596324033E-3</v>
      </c>
      <c r="CW81" s="2">
        <v>4.4521851614237771E-3</v>
      </c>
      <c r="CX81" s="2">
        <v>2.9477281664773885E-3</v>
      </c>
      <c r="CY81" s="2">
        <v>2.8146326317882013E-3</v>
      </c>
      <c r="CZ81" s="2">
        <v>2.3542634161846203E-3</v>
      </c>
      <c r="DA81" s="2">
        <v>6.0505984690541591E-3</v>
      </c>
      <c r="DB81" s="2">
        <v>2.0497150039270949E-3</v>
      </c>
      <c r="DC81" s="2">
        <v>2.4416895759469719E-3</v>
      </c>
      <c r="DD81" s="2">
        <v>4.7793076283934961E-3</v>
      </c>
      <c r="DE81" s="2">
        <v>2.0178528978506173E-3</v>
      </c>
      <c r="DF81" s="2">
        <v>4.7300976205512353E-3</v>
      </c>
      <c r="DG81" s="2">
        <v>7.8552781296595004E-3</v>
      </c>
      <c r="DH81" s="2">
        <v>2.6083425428192848E-3</v>
      </c>
      <c r="DI81" s="2">
        <v>2.6469230776387477E-3</v>
      </c>
      <c r="DJ81" s="2">
        <v>9.6431506283778824E-3</v>
      </c>
      <c r="DK81" s="2">
        <v>2.1102224098290344E-2</v>
      </c>
      <c r="DL81" s="2">
        <v>2.2073064779099098E-2</v>
      </c>
    </row>
    <row r="82" spans="2:116">
      <c r="B82" s="149">
        <v>573</v>
      </c>
      <c r="C82" s="147" t="s">
        <v>257</v>
      </c>
      <c r="D82" s="2">
        <v>1</v>
      </c>
      <c r="E82" s="2">
        <v>0</v>
      </c>
      <c r="F82" s="2">
        <v>0</v>
      </c>
      <c r="G82" s="2">
        <v>0</v>
      </c>
      <c r="H82" s="2">
        <v>0</v>
      </c>
      <c r="I82" s="2">
        <v>0</v>
      </c>
      <c r="J82" s="2">
        <v>5.292982724374358E-2</v>
      </c>
      <c r="K82" s="2">
        <v>1.7364405334750612E-2</v>
      </c>
      <c r="L82" s="2">
        <v>1.9318888364852998E-2</v>
      </c>
      <c r="M82" s="2">
        <v>3.2169025358609431E-2</v>
      </c>
      <c r="N82" s="2">
        <v>2.5892469101768966E-2</v>
      </c>
      <c r="O82" s="2">
        <v>4.9534876561184632E-2</v>
      </c>
      <c r="P82" s="2">
        <v>0.25174948195275199</v>
      </c>
      <c r="Q82" s="2">
        <v>9.1543675613327685E-3</v>
      </c>
      <c r="R82" s="2">
        <v>1.0522538020406541E-2</v>
      </c>
      <c r="S82" s="2">
        <v>5.6762861441230347E-3</v>
      </c>
      <c r="T82" s="2">
        <v>0</v>
      </c>
      <c r="U82" s="2">
        <v>1.4564347053501448E-2</v>
      </c>
      <c r="V82" s="2">
        <v>1.4434650562921068E-2</v>
      </c>
      <c r="W82" s="2">
        <v>2.0912447958808263E-2</v>
      </c>
      <c r="X82" s="2">
        <v>1.073104022328937E-2</v>
      </c>
      <c r="Y82" s="2">
        <v>7.7930280319048976E-3</v>
      </c>
      <c r="Z82" s="2">
        <v>9.2260569400320312E-3</v>
      </c>
      <c r="AA82" s="2">
        <v>2.2829849648838718E-2</v>
      </c>
      <c r="AB82" s="2">
        <v>5.9540890740700765E-3</v>
      </c>
      <c r="AC82" s="2">
        <v>5.7419158274440761E-3</v>
      </c>
      <c r="AD82" s="2">
        <v>2.7021214455802442E-3</v>
      </c>
      <c r="AE82" s="2">
        <v>7.0270027295858536E-3</v>
      </c>
      <c r="AF82" s="2">
        <v>3.1333665835964006E-3</v>
      </c>
      <c r="AG82" s="2">
        <v>6.5423705247402274E-3</v>
      </c>
      <c r="AH82" s="2">
        <v>2.6535232010752282E-3</v>
      </c>
      <c r="AI82" s="2">
        <v>4.5234892816450002E-3</v>
      </c>
      <c r="AJ82" s="2">
        <v>7.732022364539497E-4</v>
      </c>
      <c r="AK82" s="2">
        <v>4.9281405391758239E-3</v>
      </c>
      <c r="AL82" s="2">
        <v>4.2814536241881458E-3</v>
      </c>
      <c r="AM82" s="2">
        <v>4.4805155436279621E-3</v>
      </c>
      <c r="AN82" s="2">
        <v>3.9525636999087704E-2</v>
      </c>
      <c r="AO82" s="2">
        <v>1.4063554772598316E-2</v>
      </c>
      <c r="AP82" s="2">
        <v>2.4509532050188746E-2</v>
      </c>
      <c r="AQ82" s="2">
        <v>7.3908378207677324E-3</v>
      </c>
      <c r="AR82" s="2">
        <v>8.9944214652878159E-3</v>
      </c>
      <c r="AS82" s="2">
        <v>7.1417510960824302E-3</v>
      </c>
      <c r="AT82" s="2">
        <v>3.0735976951623977E-3</v>
      </c>
      <c r="AU82" s="2">
        <v>1.411572078541039E-2</v>
      </c>
      <c r="AV82" s="2">
        <v>7.4179040461649325E-3</v>
      </c>
      <c r="AW82" s="2">
        <v>1.3422621143781942E-2</v>
      </c>
      <c r="AX82" s="2">
        <v>6.7906639843408802E-3</v>
      </c>
      <c r="AY82" s="2">
        <v>2.3455171084660362E-2</v>
      </c>
      <c r="AZ82" s="2">
        <v>1.5793800875204503E-2</v>
      </c>
      <c r="BA82" s="2">
        <v>1.4082001009381177E-2</v>
      </c>
      <c r="BB82" s="2">
        <v>1.0941027390887073E-2</v>
      </c>
      <c r="BC82" s="2">
        <v>1.5430444138327799E-2</v>
      </c>
      <c r="BD82" s="2">
        <v>6.702797334655352E-3</v>
      </c>
      <c r="BE82" s="2">
        <v>2.53819199664091E-3</v>
      </c>
      <c r="BF82" s="2">
        <v>5.5908858297977837E-3</v>
      </c>
      <c r="BG82" s="2">
        <v>7.3867683627200694E-3</v>
      </c>
      <c r="BH82" s="2">
        <v>5.0303932958782023E-3</v>
      </c>
      <c r="BI82" s="2">
        <v>3.6006334793261684E-3</v>
      </c>
      <c r="BJ82" s="2">
        <v>2.5232958537111691E-3</v>
      </c>
      <c r="BK82" s="2">
        <v>6.3636034150920621E-3</v>
      </c>
      <c r="BL82" s="2">
        <v>2.9207192885813572E-3</v>
      </c>
      <c r="BM82" s="2">
        <v>1.5496639055355569E-3</v>
      </c>
      <c r="BN82" s="2">
        <v>4.063832135149676E-3</v>
      </c>
      <c r="BO82" s="2">
        <v>8.642406493611355E-3</v>
      </c>
      <c r="BP82" s="2">
        <v>2.5353124192632258E-3</v>
      </c>
      <c r="BQ82" s="2">
        <v>3.4915807205442469E-2</v>
      </c>
      <c r="BR82" s="2">
        <v>1.4589609900832398E-2</v>
      </c>
      <c r="BS82" s="2">
        <v>2.4435759412782615E-2</v>
      </c>
      <c r="BT82" s="2">
        <v>2.6983433848162527E-2</v>
      </c>
      <c r="BU82" s="2">
        <v>3.0216765640868021E-2</v>
      </c>
      <c r="BV82" s="2">
        <v>1.9881719632597387E-2</v>
      </c>
      <c r="BW82" s="2">
        <v>1.1485303806704296E-2</v>
      </c>
      <c r="BX82" s="2">
        <v>6.6044693889919185E-3</v>
      </c>
      <c r="BY82" s="2">
        <v>1.1565440485166494E-2</v>
      </c>
      <c r="BZ82" s="2">
        <v>2.5388791834963204E-2</v>
      </c>
      <c r="CA82" s="2">
        <v>4.1549850957260832E-2</v>
      </c>
      <c r="CB82" s="2">
        <v>1.0782450377265954E-2</v>
      </c>
      <c r="CC82" s="2">
        <v>8.1620646326471535E-3</v>
      </c>
      <c r="CD82" s="2">
        <v>5.3371471077352829E-3</v>
      </c>
      <c r="CE82" s="2">
        <v>1.6448944166737001E-3</v>
      </c>
      <c r="CF82" s="2">
        <v>5.2435882757098746E-3</v>
      </c>
      <c r="CG82" s="2">
        <v>3.7574964158315041E-3</v>
      </c>
      <c r="CH82" s="2">
        <v>1.0064935643347257</v>
      </c>
      <c r="CI82" s="2">
        <v>1.5488730509157066E-2</v>
      </c>
      <c r="CJ82" s="2">
        <v>4.2757320058159692E-3</v>
      </c>
      <c r="CK82" s="2">
        <v>4.6333278350625031E-3</v>
      </c>
      <c r="CL82" s="2">
        <v>4.8120197916682057E-3</v>
      </c>
      <c r="CM82" s="2">
        <v>7.8232642532414971E-3</v>
      </c>
      <c r="CN82" s="2">
        <v>9.6043238148064217E-3</v>
      </c>
      <c r="CO82" s="2">
        <v>1.1299627617800014E-2</v>
      </c>
      <c r="CP82" s="2">
        <v>6.6580011120014916E-3</v>
      </c>
      <c r="CQ82" s="2">
        <v>1.8455504635726525E-2</v>
      </c>
      <c r="CR82" s="2">
        <v>5.2269490491322363E-3</v>
      </c>
      <c r="CS82" s="2">
        <v>1.7672300878645544E-2</v>
      </c>
      <c r="CT82" s="2">
        <v>1.5917377126201507E-2</v>
      </c>
      <c r="CU82" s="2">
        <v>1.1513909463418121E-2</v>
      </c>
      <c r="CV82" s="2">
        <v>9.9594698912153796E-3</v>
      </c>
      <c r="CW82" s="2">
        <v>7.653014510684052E-3</v>
      </c>
      <c r="CX82" s="2">
        <v>7.3803367307653644E-3</v>
      </c>
      <c r="CY82" s="2">
        <v>9.6426955779934844E-3</v>
      </c>
      <c r="CZ82" s="2">
        <v>9.6331165604972742E-3</v>
      </c>
      <c r="DA82" s="2">
        <v>1.6662068509714349E-2</v>
      </c>
      <c r="DB82" s="2">
        <v>1.4810495189692354E-2</v>
      </c>
      <c r="DC82" s="2">
        <v>1.5228814507955877E-2</v>
      </c>
      <c r="DD82" s="2">
        <v>8.3147975137026191E-3</v>
      </c>
      <c r="DE82" s="2">
        <v>9.3198620292551521E-3</v>
      </c>
      <c r="DF82" s="2">
        <v>4.0580941853492113E-2</v>
      </c>
      <c r="DG82" s="2">
        <v>7.3504309047000239E-3</v>
      </c>
      <c r="DH82" s="2">
        <v>1.7792076368617401E-2</v>
      </c>
      <c r="DI82" s="2">
        <v>3.1932669816901037E-2</v>
      </c>
      <c r="DJ82" s="2">
        <v>3.2216241734442166E-2</v>
      </c>
      <c r="DK82" s="2">
        <v>8.6490289179132988E-3</v>
      </c>
      <c r="DL82" s="2">
        <v>1.8206148757830044E-2</v>
      </c>
    </row>
    <row r="83" spans="2:116">
      <c r="B83" s="149">
        <v>574</v>
      </c>
      <c r="C83" s="147" t="s">
        <v>258</v>
      </c>
      <c r="D83" s="2">
        <v>2.3705675804371884E-3</v>
      </c>
      <c r="E83" s="2">
        <v>0.18165987715558179</v>
      </c>
      <c r="F83" s="2">
        <v>3.382442957553243E-2</v>
      </c>
      <c r="G83" s="2">
        <v>4.8178241463284254E-4</v>
      </c>
      <c r="H83" s="2">
        <v>3.1660932519999151E-2</v>
      </c>
      <c r="I83" s="2">
        <v>3.1660932519999151E-2</v>
      </c>
      <c r="J83" s="2">
        <v>6.2284516547018455E-6</v>
      </c>
      <c r="K83" s="2">
        <v>1.4177425900400401E-5</v>
      </c>
      <c r="L83" s="2">
        <v>1.7610013288430745E-6</v>
      </c>
      <c r="M83" s="2">
        <v>4.6863757563949497E-6</v>
      </c>
      <c r="N83" s="2">
        <v>7.4383275260310333E-6</v>
      </c>
      <c r="O83" s="2">
        <v>3.7937175789576209E-6</v>
      </c>
      <c r="P83" s="2">
        <v>6.4973081537856839E-6</v>
      </c>
      <c r="Q83" s="2">
        <v>2.7517204034801197E-6</v>
      </c>
      <c r="R83" s="2">
        <v>2.8242261489236496E-6</v>
      </c>
      <c r="S83" s="2">
        <v>7.8356770379196226E-6</v>
      </c>
      <c r="T83" s="2">
        <v>0</v>
      </c>
      <c r="U83" s="2">
        <v>1.7967933126347379E-6</v>
      </c>
      <c r="V83" s="2">
        <v>1.3817530090072781E-6</v>
      </c>
      <c r="W83" s="2">
        <v>6.7098614515294193E-6</v>
      </c>
      <c r="X83" s="2">
        <v>4.1965823534490897E-6</v>
      </c>
      <c r="Y83" s="2">
        <v>1.4724261445759288E-5</v>
      </c>
      <c r="Z83" s="2">
        <v>5.4987125437326401E-6</v>
      </c>
      <c r="AA83" s="2">
        <v>3.2353776410698879E-6</v>
      </c>
      <c r="AB83" s="2">
        <v>1.2366929585978759E-5</v>
      </c>
      <c r="AC83" s="2">
        <v>1.2168743507158773E-5</v>
      </c>
      <c r="AD83" s="2">
        <v>4.4352742554262931E-6</v>
      </c>
      <c r="AE83" s="2">
        <v>7.5630939192165754E-6</v>
      </c>
      <c r="AF83" s="2">
        <v>7.0313743413114787E-6</v>
      </c>
      <c r="AG83" s="2">
        <v>9.6841248681416317E-6</v>
      </c>
      <c r="AH83" s="2">
        <v>3.2919395498374674E-6</v>
      </c>
      <c r="AI83" s="2">
        <v>5.1079802102720289E-6</v>
      </c>
      <c r="AJ83" s="2">
        <v>1.4223041239456214E-5</v>
      </c>
      <c r="AK83" s="2">
        <v>8.6744076113301888E-6</v>
      </c>
      <c r="AL83" s="2">
        <v>1.9260476689706934E-6</v>
      </c>
      <c r="AM83" s="2">
        <v>2.4064819436606095E-6</v>
      </c>
      <c r="AN83" s="2">
        <v>2.5719183044142374E-6</v>
      </c>
      <c r="AO83" s="2">
        <v>1.022913845761527E-5</v>
      </c>
      <c r="AP83" s="2">
        <v>2.9254483797638139E-5</v>
      </c>
      <c r="AQ83" s="2">
        <v>4.2580023090923202E-6</v>
      </c>
      <c r="AR83" s="2">
        <v>1.6961790434500038E-5</v>
      </c>
      <c r="AS83" s="2">
        <v>1.48098029345026E-5</v>
      </c>
      <c r="AT83" s="2">
        <v>2.0403438718612226E-6</v>
      </c>
      <c r="AU83" s="2">
        <v>1.5118426088268699E-5</v>
      </c>
      <c r="AV83" s="2">
        <v>1.4456470268139612E-5</v>
      </c>
      <c r="AW83" s="2">
        <v>4.2986580306173379E-5</v>
      </c>
      <c r="AX83" s="2">
        <v>7.7589409774755745E-6</v>
      </c>
      <c r="AY83" s="2">
        <v>6.6656792584452186E-6</v>
      </c>
      <c r="AZ83" s="2">
        <v>5.3354471585628466E-6</v>
      </c>
      <c r="BA83" s="2">
        <v>3.4102549657479858E-6</v>
      </c>
      <c r="BB83" s="2">
        <v>3.0170553646231115E-6</v>
      </c>
      <c r="BC83" s="2">
        <v>2.2523677193713923E-6</v>
      </c>
      <c r="BD83" s="2">
        <v>2.2902189602589056E-6</v>
      </c>
      <c r="BE83" s="2">
        <v>1.9391500344970705E-6</v>
      </c>
      <c r="BF83" s="2">
        <v>2.8504804496618971E-6</v>
      </c>
      <c r="BG83" s="2">
        <v>1.9909170105560284E-6</v>
      </c>
      <c r="BH83" s="2">
        <v>1.3255621869018564E-6</v>
      </c>
      <c r="BI83" s="2">
        <v>3.1064902729097698E-6</v>
      </c>
      <c r="BJ83" s="2">
        <v>1.5192344459670638E-6</v>
      </c>
      <c r="BK83" s="2">
        <v>1.5276395390427698E-6</v>
      </c>
      <c r="BL83" s="2">
        <v>7.4473673005635611E-6</v>
      </c>
      <c r="BM83" s="2">
        <v>6.055139355875049E-6</v>
      </c>
      <c r="BN83" s="2">
        <v>3.9025230138137927E-6</v>
      </c>
      <c r="BO83" s="2">
        <v>1.9915119424426614E-6</v>
      </c>
      <c r="BP83" s="2">
        <v>2.3896027339615023E-6</v>
      </c>
      <c r="BQ83" s="2">
        <v>2.6733171830180571E-6</v>
      </c>
      <c r="BR83" s="2">
        <v>2.5510844552108621E-4</v>
      </c>
      <c r="BS83" s="2">
        <v>3.4615841386390062E-6</v>
      </c>
      <c r="BT83" s="2">
        <v>3.2400290843212626E-6</v>
      </c>
      <c r="BU83" s="2">
        <v>6.1145917779514306E-6</v>
      </c>
      <c r="BV83" s="2">
        <v>7.3374851991115202E-6</v>
      </c>
      <c r="BW83" s="2">
        <v>1.991881102937065E-5</v>
      </c>
      <c r="BX83" s="2">
        <v>1.3976121472714581E-5</v>
      </c>
      <c r="BY83" s="2">
        <v>1.9970153688406818E-6</v>
      </c>
      <c r="BZ83" s="2">
        <v>2.6254073568438162E-6</v>
      </c>
      <c r="CA83" s="2">
        <v>1.4714426867663408E-6</v>
      </c>
      <c r="CB83" s="2">
        <v>9.2149081567412601E-7</v>
      </c>
      <c r="CC83" s="2">
        <v>6.2755452902505264E-7</v>
      </c>
      <c r="CD83" s="2">
        <v>3.2231914663157526E-7</v>
      </c>
      <c r="CE83" s="2">
        <v>1.1142099562269665E-7</v>
      </c>
      <c r="CF83" s="2">
        <v>1.0593851988758751E-6</v>
      </c>
      <c r="CG83" s="2">
        <v>7.0673311409825226E-6</v>
      </c>
      <c r="CH83" s="2">
        <v>1.5605827580604733E-5</v>
      </c>
      <c r="CI83" s="2">
        <v>1.0000573559100387</v>
      </c>
      <c r="CJ83" s="2">
        <v>5.7718070246768501E-6</v>
      </c>
      <c r="CK83" s="2">
        <v>6.690180622745876E-7</v>
      </c>
      <c r="CL83" s="2">
        <v>9.4709512181955699E-7</v>
      </c>
      <c r="CM83" s="2">
        <v>1.5751386056519785E-6</v>
      </c>
      <c r="CN83" s="2">
        <v>4.4582615505217196E-6</v>
      </c>
      <c r="CO83" s="2">
        <v>6.2894469118624787E-7</v>
      </c>
      <c r="CP83" s="2">
        <v>5.9777452495418784E-7</v>
      </c>
      <c r="CQ83" s="2">
        <v>1.2795141249426964E-6</v>
      </c>
      <c r="CR83" s="2">
        <v>5.1793202896350165E-7</v>
      </c>
      <c r="CS83" s="2">
        <v>1.8695502775902098E-6</v>
      </c>
      <c r="CT83" s="2">
        <v>9.2232800604435477E-7</v>
      </c>
      <c r="CU83" s="2">
        <v>8.9929958241638973E-7</v>
      </c>
      <c r="CV83" s="2">
        <v>1.6474181017350781E-6</v>
      </c>
      <c r="CW83" s="2">
        <v>9.7631759451808236E-7</v>
      </c>
      <c r="CX83" s="2">
        <v>1.231745853326106E-6</v>
      </c>
      <c r="CY83" s="2">
        <v>1.0704094236587411E-6</v>
      </c>
      <c r="CZ83" s="2">
        <v>9.6793124432790903E-7</v>
      </c>
      <c r="DA83" s="2">
        <v>1.308822451671261E-6</v>
      </c>
      <c r="DB83" s="2">
        <v>8.2420479948147949E-7</v>
      </c>
      <c r="DC83" s="2">
        <v>6.458858997718247E-7</v>
      </c>
      <c r="DD83" s="2">
        <v>3.2559932849723964E-6</v>
      </c>
      <c r="DE83" s="2">
        <v>6.5019858011818637E-7</v>
      </c>
      <c r="DF83" s="2">
        <v>2.157087384596753E-6</v>
      </c>
      <c r="DG83" s="2">
        <v>2.0384115653499057E-6</v>
      </c>
      <c r="DH83" s="2">
        <v>1.4978006418345426E-6</v>
      </c>
      <c r="DI83" s="2">
        <v>1.6818785201529707E-6</v>
      </c>
      <c r="DJ83" s="2">
        <v>1.7943837891329301E-6</v>
      </c>
      <c r="DK83" s="2">
        <v>7.7270185516740323E-6</v>
      </c>
      <c r="DL83" s="2">
        <v>2.6916716959883781E-6</v>
      </c>
    </row>
    <row r="84" spans="2:116">
      <c r="B84" s="149">
        <v>575</v>
      </c>
      <c r="C84" s="147" t="s">
        <v>259</v>
      </c>
      <c r="D84" s="2">
        <v>2.0368516307380791E-3</v>
      </c>
      <c r="E84" s="2">
        <v>0.11590754296446308</v>
      </c>
      <c r="F84" s="2">
        <v>2.9945580232387113E-3</v>
      </c>
      <c r="G84" s="2">
        <v>6.8165696779237603E-3</v>
      </c>
      <c r="H84" s="2">
        <v>1.5386878160815503E-2</v>
      </c>
      <c r="I84" s="2">
        <v>1.5386878160815503E-2</v>
      </c>
      <c r="J84" s="2">
        <v>9.5764572034036345E-7</v>
      </c>
      <c r="K84" s="2">
        <v>6.7062578097936163E-7</v>
      </c>
      <c r="L84" s="2">
        <v>5.7076121494063074E-6</v>
      </c>
      <c r="M84" s="2">
        <v>1.0457522238086128E-6</v>
      </c>
      <c r="N84" s="2">
        <v>1.3821704699076009E-6</v>
      </c>
      <c r="O84" s="2">
        <v>1.0528406858782054E-5</v>
      </c>
      <c r="P84" s="2">
        <v>7.9520715809114637E-6</v>
      </c>
      <c r="Q84" s="2">
        <v>1.0003010591037024E-6</v>
      </c>
      <c r="R84" s="2">
        <v>8.214091906894256E-7</v>
      </c>
      <c r="S84" s="2">
        <v>6.8457391976325146E-7</v>
      </c>
      <c r="T84" s="2">
        <v>0</v>
      </c>
      <c r="U84" s="2">
        <v>2.9593447819448952E-6</v>
      </c>
      <c r="V84" s="2">
        <v>4.6943816412540727E-6</v>
      </c>
      <c r="W84" s="2">
        <v>1.8705671115174399E-6</v>
      </c>
      <c r="X84" s="2">
        <v>3.9095561519216096E-6</v>
      </c>
      <c r="Y84" s="2">
        <v>1.3032365385480939E-6</v>
      </c>
      <c r="Z84" s="2">
        <v>2.568160712837099E-6</v>
      </c>
      <c r="AA84" s="2">
        <v>6.7920725685752177E-6</v>
      </c>
      <c r="AB84" s="2">
        <v>1.2737115478444836E-6</v>
      </c>
      <c r="AC84" s="2">
        <v>8.2764562331798171E-7</v>
      </c>
      <c r="AD84" s="2">
        <v>7.4935441210877638E-7</v>
      </c>
      <c r="AE84" s="2">
        <v>1.796215943572906E-6</v>
      </c>
      <c r="AF84" s="2">
        <v>1.098664758685688E-6</v>
      </c>
      <c r="AG84" s="2">
        <v>1.6180662713024646E-6</v>
      </c>
      <c r="AH84" s="2">
        <v>1.4660117286581817E-6</v>
      </c>
      <c r="AI84" s="2">
        <v>1.4659385975552737E-6</v>
      </c>
      <c r="AJ84" s="2">
        <v>2.9151128581825352E-7</v>
      </c>
      <c r="AK84" s="2">
        <v>1.2372034347224039E-6</v>
      </c>
      <c r="AL84" s="2">
        <v>2.3416624370369624E-6</v>
      </c>
      <c r="AM84" s="2">
        <v>2.6757425522662392E-6</v>
      </c>
      <c r="AN84" s="2">
        <v>3.9232848155476549E-6</v>
      </c>
      <c r="AO84" s="2">
        <v>2.3698299540955684E-6</v>
      </c>
      <c r="AP84" s="2">
        <v>2.1166781763490699E-6</v>
      </c>
      <c r="AQ84" s="2">
        <v>2.0232503278893339E-6</v>
      </c>
      <c r="AR84" s="2">
        <v>2.1601059663235959E-6</v>
      </c>
      <c r="AS84" s="2">
        <v>1.1083641709461107E-6</v>
      </c>
      <c r="AT84" s="2">
        <v>4.2135155634553664E-7</v>
      </c>
      <c r="AU84" s="2">
        <v>3.0391899444234513E-6</v>
      </c>
      <c r="AV84" s="2">
        <v>8.6825956528618065E-7</v>
      </c>
      <c r="AW84" s="2">
        <v>9.324047077232414E-7</v>
      </c>
      <c r="AX84" s="2">
        <v>7.7504936708653164E-7</v>
      </c>
      <c r="AY84" s="2">
        <v>5.0670391880873429E-6</v>
      </c>
      <c r="AZ84" s="2">
        <v>2.8346829543791099E-6</v>
      </c>
      <c r="BA84" s="2">
        <v>5.1582219346787285E-6</v>
      </c>
      <c r="BB84" s="2">
        <v>4.7238408409357083E-6</v>
      </c>
      <c r="BC84" s="2">
        <v>4.1381554910851768E-6</v>
      </c>
      <c r="BD84" s="2">
        <v>1.643077951238552E-6</v>
      </c>
      <c r="BE84" s="2">
        <v>1.7613717559731402E-6</v>
      </c>
      <c r="BF84" s="2">
        <v>2.7851779600746983E-6</v>
      </c>
      <c r="BG84" s="2">
        <v>4.4095116914216912E-6</v>
      </c>
      <c r="BH84" s="2">
        <v>4.2239773245727536E-6</v>
      </c>
      <c r="BI84" s="2">
        <v>1.719360166947322E-6</v>
      </c>
      <c r="BJ84" s="2">
        <v>3.7288041744780352E-6</v>
      </c>
      <c r="BK84" s="2">
        <v>2.4647821015561401E-6</v>
      </c>
      <c r="BL84" s="2">
        <v>1.0721524044370984E-6</v>
      </c>
      <c r="BM84" s="2">
        <v>6.0824337894750045E-7</v>
      </c>
      <c r="BN84" s="2">
        <v>1.6553285967410933E-6</v>
      </c>
      <c r="BO84" s="2">
        <v>2.8859630433082271E-6</v>
      </c>
      <c r="BP84" s="2">
        <v>1.7135484058256288E-6</v>
      </c>
      <c r="BQ84" s="2">
        <v>2.5731736483600893E-6</v>
      </c>
      <c r="BR84" s="2">
        <v>6.0709986014782027E-7</v>
      </c>
      <c r="BS84" s="2">
        <v>1.2321428803179532E-6</v>
      </c>
      <c r="BT84" s="2">
        <v>1.976716351391232E-6</v>
      </c>
      <c r="BU84" s="2">
        <v>1.3592252508953093E-6</v>
      </c>
      <c r="BV84" s="2">
        <v>1.2454802984051844E-6</v>
      </c>
      <c r="BW84" s="2">
        <v>2.6942433603090041E-6</v>
      </c>
      <c r="BX84" s="2">
        <v>8.6341280373564783E-7</v>
      </c>
      <c r="BY84" s="2">
        <v>2.9539972998640537E-6</v>
      </c>
      <c r="BZ84" s="2">
        <v>8.8012897594584631E-6</v>
      </c>
      <c r="CA84" s="2">
        <v>7.4544604234987708E-6</v>
      </c>
      <c r="CB84" s="2">
        <v>3.5361747581597481E-6</v>
      </c>
      <c r="CC84" s="2">
        <v>1.4359695164547443E-6</v>
      </c>
      <c r="CD84" s="2">
        <v>8.1580830019547458E-7</v>
      </c>
      <c r="CE84" s="2">
        <v>2.2621381068346921E-7</v>
      </c>
      <c r="CF84" s="2">
        <v>9.2302813416781415E-7</v>
      </c>
      <c r="CG84" s="2">
        <v>1.3716409533293014E-6</v>
      </c>
      <c r="CH84" s="2">
        <v>1.289417326489723E-6</v>
      </c>
      <c r="CI84" s="2">
        <v>2.2651543512008434E-6</v>
      </c>
      <c r="CJ84" s="2">
        <v>1.000010456003775</v>
      </c>
      <c r="CK84" s="2">
        <v>4.9607052138068615E-6</v>
      </c>
      <c r="CL84" s="2">
        <v>1.4636881999371332E-6</v>
      </c>
      <c r="CM84" s="2">
        <v>1.4970804067980457E-6</v>
      </c>
      <c r="CN84" s="2">
        <v>4.8516906638706616E-5</v>
      </c>
      <c r="CO84" s="2">
        <v>4.3505993680617916E-6</v>
      </c>
      <c r="CP84" s="2">
        <v>5.0203154252104085E-6</v>
      </c>
      <c r="CQ84" s="2">
        <v>1.0019971645522365E-5</v>
      </c>
      <c r="CR84" s="2">
        <v>5.3857670045138275E-6</v>
      </c>
      <c r="CS84" s="2">
        <v>2.7339468299738455E-5</v>
      </c>
      <c r="CT84" s="2">
        <v>2.4584045363655197E-6</v>
      </c>
      <c r="CU84" s="2">
        <v>5.9847522580523781E-6</v>
      </c>
      <c r="CV84" s="2">
        <v>8.6580471509417347E-6</v>
      </c>
      <c r="CW84" s="2">
        <v>2.3155291954627072E-6</v>
      </c>
      <c r="CX84" s="2">
        <v>1.2224350932458967E-6</v>
      </c>
      <c r="CY84" s="2">
        <v>1.025301010159126E-6</v>
      </c>
      <c r="CZ84" s="2">
        <v>1.1606025796274514E-6</v>
      </c>
      <c r="DA84" s="2">
        <v>9.2026747524424891E-6</v>
      </c>
      <c r="DB84" s="2">
        <v>3.8051942260193729E-6</v>
      </c>
      <c r="DC84" s="2">
        <v>7.516321149839025E-6</v>
      </c>
      <c r="DD84" s="2">
        <v>1.4054198779708905E-6</v>
      </c>
      <c r="DE84" s="2">
        <v>5.9647899723866389E-6</v>
      </c>
      <c r="DF84" s="2">
        <v>2.7428096289515204E-6</v>
      </c>
      <c r="DG84" s="2">
        <v>1.9090841364023518E-6</v>
      </c>
      <c r="DH84" s="2">
        <v>3.3689553466825263E-6</v>
      </c>
      <c r="DI84" s="2">
        <v>5.066097174765649E-6</v>
      </c>
      <c r="DJ84" s="2">
        <v>4.006394932011236E-6</v>
      </c>
      <c r="DK84" s="2">
        <v>1.797221930771915E-6</v>
      </c>
      <c r="DL84" s="2">
        <v>1.4353696462572555E-5</v>
      </c>
    </row>
    <row r="85" spans="2:116">
      <c r="B85" s="149">
        <v>576</v>
      </c>
      <c r="C85" s="147" t="s">
        <v>260</v>
      </c>
      <c r="D85" s="2">
        <v>0.55895220534838652</v>
      </c>
      <c r="E85" s="2">
        <v>0.32762750106002614</v>
      </c>
      <c r="F85" s="2">
        <v>2.691152296552898E-2</v>
      </c>
      <c r="G85" s="2">
        <v>5.9493872634481214E-4</v>
      </c>
      <c r="H85" s="2">
        <v>6.1619770775104089E-2</v>
      </c>
      <c r="I85" s="2">
        <v>5.8134931730211836E-2</v>
      </c>
      <c r="J85" s="2">
        <v>5.3417337050166243E-4</v>
      </c>
      <c r="K85" s="2">
        <v>1.9016310589107654E-3</v>
      </c>
      <c r="L85" s="2">
        <v>3.3581441443340527E-4</v>
      </c>
      <c r="M85" s="2">
        <v>3.3657716875340926E-4</v>
      </c>
      <c r="N85" s="2">
        <v>1.0807064591352273E-3</v>
      </c>
      <c r="O85" s="2">
        <v>2.0545538883082496E-4</v>
      </c>
      <c r="P85" s="2">
        <v>3.8574835163567961E-4</v>
      </c>
      <c r="Q85" s="2">
        <v>9.9113746951114828E-4</v>
      </c>
      <c r="R85" s="2">
        <v>8.1759174603155045E-4</v>
      </c>
      <c r="S85" s="2">
        <v>8.0018374122126144E-4</v>
      </c>
      <c r="T85" s="2">
        <v>0</v>
      </c>
      <c r="U85" s="2">
        <v>2.6954237158280088E-4</v>
      </c>
      <c r="V85" s="2">
        <v>5.0302172681496149E-4</v>
      </c>
      <c r="W85" s="2">
        <v>9.6546109911692574E-4</v>
      </c>
      <c r="X85" s="2">
        <v>7.9980162920497799E-4</v>
      </c>
      <c r="Y85" s="2">
        <v>1.6612458313321763E-3</v>
      </c>
      <c r="Z85" s="2">
        <v>1.2556227820952144E-3</v>
      </c>
      <c r="AA85" s="2">
        <v>8.7985664847152175E-4</v>
      </c>
      <c r="AB85" s="2">
        <v>7.523497188500816E-4</v>
      </c>
      <c r="AC85" s="2">
        <v>6.5836655221273167E-4</v>
      </c>
      <c r="AD85" s="2">
        <v>6.102105296671924E-4</v>
      </c>
      <c r="AE85" s="2">
        <v>8.6388744398260928E-4</v>
      </c>
      <c r="AF85" s="2">
        <v>7.9284317381045724E-4</v>
      </c>
      <c r="AG85" s="2">
        <v>1.0250447452871663E-3</v>
      </c>
      <c r="AH85" s="2">
        <v>6.3073846693527662E-4</v>
      </c>
      <c r="AI85" s="2">
        <v>8.8812927802230286E-4</v>
      </c>
      <c r="AJ85" s="2">
        <v>4.1346518489560367E-4</v>
      </c>
      <c r="AK85" s="2">
        <v>2.115664341995453E-3</v>
      </c>
      <c r="AL85" s="2">
        <v>3.7919756991609962E-4</v>
      </c>
      <c r="AM85" s="2">
        <v>4.8468583499168522E-4</v>
      </c>
      <c r="AN85" s="2">
        <v>4.882900209705409E-4</v>
      </c>
      <c r="AO85" s="2">
        <v>9.8141029904405108E-4</v>
      </c>
      <c r="AP85" s="2">
        <v>2.3627290991257033E-3</v>
      </c>
      <c r="AQ85" s="2">
        <v>4.8617107414138902E-4</v>
      </c>
      <c r="AR85" s="2">
        <v>1.5137175259557841E-3</v>
      </c>
      <c r="AS85" s="2">
        <v>4.3353064647848772E-4</v>
      </c>
      <c r="AT85" s="2">
        <v>1.8351385694234321E-4</v>
      </c>
      <c r="AU85" s="2">
        <v>1.1276268770319176E-3</v>
      </c>
      <c r="AV85" s="2">
        <v>9.1282780197842524E-4</v>
      </c>
      <c r="AW85" s="2">
        <v>4.8347401443249162E-4</v>
      </c>
      <c r="AX85" s="2">
        <v>5.0050316519963675E-4</v>
      </c>
      <c r="AY85" s="2">
        <v>5.2224337765833682E-4</v>
      </c>
      <c r="AZ85" s="2">
        <v>4.3616042258718757E-4</v>
      </c>
      <c r="BA85" s="2">
        <v>3.8155545588451124E-4</v>
      </c>
      <c r="BB85" s="2">
        <v>3.1784926509334505E-4</v>
      </c>
      <c r="BC85" s="2">
        <v>4.0518799150458779E-4</v>
      </c>
      <c r="BD85" s="2">
        <v>4.4240772061982024E-4</v>
      </c>
      <c r="BE85" s="2">
        <v>2.9463120319404401E-4</v>
      </c>
      <c r="BF85" s="2">
        <v>4.3403400639489771E-4</v>
      </c>
      <c r="BG85" s="2">
        <v>3.3231515673683284E-4</v>
      </c>
      <c r="BH85" s="2">
        <v>3.8267897808421709E-4</v>
      </c>
      <c r="BI85" s="2">
        <v>5.5019041630866797E-4</v>
      </c>
      <c r="BJ85" s="2">
        <v>3.7637838572229175E-4</v>
      </c>
      <c r="BK85" s="2">
        <v>3.9636122113891861E-4</v>
      </c>
      <c r="BL85" s="2">
        <v>7.1185486075838215E-4</v>
      </c>
      <c r="BM85" s="2">
        <v>5.5187096491612106E-4</v>
      </c>
      <c r="BN85" s="2">
        <v>4.2027160011985572E-4</v>
      </c>
      <c r="BO85" s="2">
        <v>2.1744412305965837E-4</v>
      </c>
      <c r="BP85" s="2">
        <v>2.7433551630865323E-4</v>
      </c>
      <c r="BQ85" s="2">
        <v>6.355333851988654E-4</v>
      </c>
      <c r="BR85" s="2">
        <v>9.532633401611591E-4</v>
      </c>
      <c r="BS85" s="2">
        <v>7.6344001684094812E-4</v>
      </c>
      <c r="BT85" s="2">
        <v>7.6249760052341756E-4</v>
      </c>
      <c r="BU85" s="2">
        <v>7.9093871431262254E-4</v>
      </c>
      <c r="BV85" s="2">
        <v>9.1686209130814741E-4</v>
      </c>
      <c r="BW85" s="2">
        <v>9.4753036927161711E-4</v>
      </c>
      <c r="BX85" s="2">
        <v>1.1849080322468093E-3</v>
      </c>
      <c r="BY85" s="2">
        <v>2.4398548167194314E-4</v>
      </c>
      <c r="BZ85" s="2">
        <v>2.2404103289412578E-4</v>
      </c>
      <c r="CA85" s="2">
        <v>1.5040899150541956E-4</v>
      </c>
      <c r="CB85" s="2">
        <v>1.4243603217843308E-4</v>
      </c>
      <c r="CC85" s="2">
        <v>6.8962647842605768E-5</v>
      </c>
      <c r="CD85" s="2">
        <v>4.6717451405488774E-5</v>
      </c>
      <c r="CE85" s="2">
        <v>1.4149042264483403E-5</v>
      </c>
      <c r="CF85" s="2">
        <v>2.961437189860054E-4</v>
      </c>
      <c r="CG85" s="2">
        <v>6.7069668412062173E-4</v>
      </c>
      <c r="CH85" s="2">
        <v>5.1889370749276E-4</v>
      </c>
      <c r="CI85" s="2">
        <v>4.2387833032842139E-4</v>
      </c>
      <c r="CJ85" s="2">
        <v>5.9714969067821086E-4</v>
      </c>
      <c r="CK85" s="2">
        <v>1.0027311588030119</v>
      </c>
      <c r="CL85" s="2">
        <v>1.1371078407819467E-4</v>
      </c>
      <c r="CM85" s="2">
        <v>3.5087820567088267E-4</v>
      </c>
      <c r="CN85" s="2">
        <v>5.9162972358827136E-3</v>
      </c>
      <c r="CO85" s="2">
        <v>1.2732932539263336E-4</v>
      </c>
      <c r="CP85" s="2">
        <v>9.7982199046386237E-5</v>
      </c>
      <c r="CQ85" s="2">
        <v>2.2492018609101901E-4</v>
      </c>
      <c r="CR85" s="2">
        <v>8.751098790920352E-5</v>
      </c>
      <c r="CS85" s="2">
        <v>6.7519573200660221E-4</v>
      </c>
      <c r="CT85" s="2">
        <v>1.0671920098700555E-4</v>
      </c>
      <c r="CU85" s="2">
        <v>1.0477378295612898E-4</v>
      </c>
      <c r="CV85" s="2">
        <v>3.2580622010374224E-4</v>
      </c>
      <c r="CW85" s="2">
        <v>4.154925487328776E-4</v>
      </c>
      <c r="CX85" s="2">
        <v>2.3966433970986907E-4</v>
      </c>
      <c r="CY85" s="2">
        <v>2.3741465393386929E-4</v>
      </c>
      <c r="CZ85" s="2">
        <v>2.0724340795006863E-4</v>
      </c>
      <c r="DA85" s="2">
        <v>3.0094297625436148E-4</v>
      </c>
      <c r="DB85" s="2">
        <v>1.177575253532503E-4</v>
      </c>
      <c r="DC85" s="2">
        <v>5.276236472581651E-4</v>
      </c>
      <c r="DD85" s="2">
        <v>4.4006594654357362E-4</v>
      </c>
      <c r="DE85" s="2">
        <v>1.0624128621165124E-4</v>
      </c>
      <c r="DF85" s="2">
        <v>3.9345747915222045E-4</v>
      </c>
      <c r="DG85" s="2">
        <v>7.1874588164571446E-4</v>
      </c>
      <c r="DH85" s="2">
        <v>2.0251280075988019E-4</v>
      </c>
      <c r="DI85" s="2">
        <v>1.7371673988157574E-4</v>
      </c>
      <c r="DJ85" s="2">
        <v>2.2694996336070856E-4</v>
      </c>
      <c r="DK85" s="2">
        <v>2.0590750782505446E-3</v>
      </c>
      <c r="DL85" s="2">
        <v>1.6880127204706369E-4</v>
      </c>
    </row>
    <row r="86" spans="2:116">
      <c r="B86" s="149">
        <v>577</v>
      </c>
      <c r="C86" s="147" t="s">
        <v>261</v>
      </c>
      <c r="D86" s="2">
        <v>0.48557673339597607</v>
      </c>
      <c r="E86" s="2">
        <v>0.23328429375162416</v>
      </c>
      <c r="F86" s="2">
        <v>4.50844780689314E-2</v>
      </c>
      <c r="G86" s="2">
        <v>7.0375484786025673E-4</v>
      </c>
      <c r="H86" s="2">
        <v>6.0359930957318363E-2</v>
      </c>
      <c r="I86" s="2">
        <v>5.9926868612498414E-2</v>
      </c>
      <c r="J86" s="2">
        <v>1.0598810649331786E-3</v>
      </c>
      <c r="K86" s="2">
        <v>3.0918184705439537E-3</v>
      </c>
      <c r="L86" s="2">
        <v>5.1287773642526844E-4</v>
      </c>
      <c r="M86" s="2">
        <v>6.8725705841893271E-4</v>
      </c>
      <c r="N86" s="2">
        <v>1.5922767688488267E-3</v>
      </c>
      <c r="O86" s="2">
        <v>4.7226586815878171E-4</v>
      </c>
      <c r="P86" s="2">
        <v>6.3691003582139671E-4</v>
      </c>
      <c r="Q86" s="2">
        <v>2.1439478794676933E-3</v>
      </c>
      <c r="R86" s="2">
        <v>1.4813827751104331E-3</v>
      </c>
      <c r="S86" s="2">
        <v>6.7940614683702841E-3</v>
      </c>
      <c r="T86" s="2">
        <v>0</v>
      </c>
      <c r="U86" s="2">
        <v>7.2659390605784495E-4</v>
      </c>
      <c r="V86" s="2">
        <v>1.4099969748428414E-3</v>
      </c>
      <c r="W86" s="2">
        <v>1.2034393247252622E-3</v>
      </c>
      <c r="X86" s="2">
        <v>1.1661738806176105E-3</v>
      </c>
      <c r="Y86" s="2">
        <v>3.5131265496800347E-3</v>
      </c>
      <c r="Z86" s="2">
        <v>2.0773341454134145E-3</v>
      </c>
      <c r="AA86" s="2">
        <v>1.3924982684120188E-3</v>
      </c>
      <c r="AB86" s="2">
        <v>3.218098864475852E-3</v>
      </c>
      <c r="AC86" s="2">
        <v>1.5102961727932167E-3</v>
      </c>
      <c r="AD86" s="2">
        <v>5.3661766570490968E-4</v>
      </c>
      <c r="AE86" s="2">
        <v>1.0926323549729571E-3</v>
      </c>
      <c r="AF86" s="2">
        <v>1.180149797251706E-3</v>
      </c>
      <c r="AG86" s="2">
        <v>2.1791220642433449E-3</v>
      </c>
      <c r="AH86" s="2">
        <v>1.0127236178975494E-3</v>
      </c>
      <c r="AI86" s="2">
        <v>1.4172318479940768E-3</v>
      </c>
      <c r="AJ86" s="2">
        <v>3.4956103825313535E-3</v>
      </c>
      <c r="AK86" s="2">
        <v>2.6451041497914645E-3</v>
      </c>
      <c r="AL86" s="2">
        <v>1.0704166148108368E-3</v>
      </c>
      <c r="AM86" s="2">
        <v>9.6931936539193411E-4</v>
      </c>
      <c r="AN86" s="2">
        <v>1.4874186434685086E-3</v>
      </c>
      <c r="AO86" s="2">
        <v>3.2372045890733158E-3</v>
      </c>
      <c r="AP86" s="2">
        <v>2.8556249145615764E-3</v>
      </c>
      <c r="AQ86" s="2">
        <v>1.4623572307081532E-3</v>
      </c>
      <c r="AR86" s="2">
        <v>3.2288016471931896E-3</v>
      </c>
      <c r="AS86" s="2">
        <v>1.5724979426171703E-3</v>
      </c>
      <c r="AT86" s="2">
        <v>5.1298029908224845E-4</v>
      </c>
      <c r="AU86" s="2">
        <v>2.186739372090794E-3</v>
      </c>
      <c r="AV86" s="2">
        <v>1.5513425223165141E-3</v>
      </c>
      <c r="AW86" s="2">
        <v>3.0651759105514141E-3</v>
      </c>
      <c r="AX86" s="2">
        <v>2.6985159742327013E-3</v>
      </c>
      <c r="AY86" s="2">
        <v>9.9589019121767552E-4</v>
      </c>
      <c r="AZ86" s="2">
        <v>1.0647697970316875E-3</v>
      </c>
      <c r="BA86" s="2">
        <v>7.6849301086658679E-4</v>
      </c>
      <c r="BB86" s="2">
        <v>6.0847903208794557E-4</v>
      </c>
      <c r="BC86" s="2">
        <v>9.6266793100531457E-4</v>
      </c>
      <c r="BD86" s="2">
        <v>9.5606053507418993E-4</v>
      </c>
      <c r="BE86" s="2">
        <v>6.4149133041176208E-4</v>
      </c>
      <c r="BF86" s="2">
        <v>1.1040923341849012E-3</v>
      </c>
      <c r="BG86" s="2">
        <v>6.4927289980747777E-4</v>
      </c>
      <c r="BH86" s="2">
        <v>7.6829864576083017E-4</v>
      </c>
      <c r="BI86" s="2">
        <v>1.5531715262011054E-3</v>
      </c>
      <c r="BJ86" s="2">
        <v>6.9844875188618846E-4</v>
      </c>
      <c r="BK86" s="2">
        <v>8.9189863388431539E-4</v>
      </c>
      <c r="BL86" s="2">
        <v>9.2350017265905139E-4</v>
      </c>
      <c r="BM86" s="2">
        <v>7.1510715429806053E-4</v>
      </c>
      <c r="BN86" s="2">
        <v>7.3224257307808122E-4</v>
      </c>
      <c r="BO86" s="2">
        <v>4.3107280975335373E-4</v>
      </c>
      <c r="BP86" s="2">
        <v>5.7714895852749087E-4</v>
      </c>
      <c r="BQ86" s="2">
        <v>1.1731286421682518E-3</v>
      </c>
      <c r="BR86" s="2">
        <v>1.2138974799352676E-2</v>
      </c>
      <c r="BS86" s="2">
        <v>8.0492355676220625E-4</v>
      </c>
      <c r="BT86" s="2">
        <v>8.3835842548286605E-4</v>
      </c>
      <c r="BU86" s="2">
        <v>8.6185329901651466E-4</v>
      </c>
      <c r="BV86" s="2">
        <v>1.0413426533833244E-3</v>
      </c>
      <c r="BW86" s="2">
        <v>6.7445094076650355E-3</v>
      </c>
      <c r="BX86" s="2">
        <v>9.6561210590189669E-3</v>
      </c>
      <c r="BY86" s="2">
        <v>5.1340510155226376E-4</v>
      </c>
      <c r="BZ86" s="2">
        <v>5.4591975154770576E-4</v>
      </c>
      <c r="CA86" s="2">
        <v>3.3399463504844016E-4</v>
      </c>
      <c r="CB86" s="2">
        <v>2.0236901207716521E-4</v>
      </c>
      <c r="CC86" s="2">
        <v>1.8726991051796295E-4</v>
      </c>
      <c r="CD86" s="2">
        <v>8.6369311694242451E-5</v>
      </c>
      <c r="CE86" s="2">
        <v>1.8740654218973798E-5</v>
      </c>
      <c r="CF86" s="2">
        <v>3.4715656556725513E-4</v>
      </c>
      <c r="CG86" s="2">
        <v>2.0891288590465924E-4</v>
      </c>
      <c r="CH86" s="2">
        <v>6.3767871166856178E-4</v>
      </c>
      <c r="CI86" s="2">
        <v>3.2062399037794515E-4</v>
      </c>
      <c r="CJ86" s="2">
        <v>6.500672591195889E-4</v>
      </c>
      <c r="CK86" s="2">
        <v>1.4782344021705717E-4</v>
      </c>
      <c r="CL86" s="2">
        <v>1.0003097486913632</v>
      </c>
      <c r="CM86" s="2">
        <v>6.1325528063335363E-4</v>
      </c>
      <c r="CN86" s="2">
        <v>1.3751802201740151E-4</v>
      </c>
      <c r="CO86" s="2">
        <v>2.0932222287640888E-4</v>
      </c>
      <c r="CP86" s="2">
        <v>2.1019743921523858E-4</v>
      </c>
      <c r="CQ86" s="2">
        <v>4.659882577402351E-4</v>
      </c>
      <c r="CR86" s="2">
        <v>1.9627225804242022E-4</v>
      </c>
      <c r="CS86" s="2">
        <v>1.1524043457420074E-3</v>
      </c>
      <c r="CT86" s="2">
        <v>1.138975128941232E-3</v>
      </c>
      <c r="CU86" s="2">
        <v>2.3310076776300039E-4</v>
      </c>
      <c r="CV86" s="2">
        <v>5.4539741420762966E-4</v>
      </c>
      <c r="CW86" s="2">
        <v>4.3509167900310979E-4</v>
      </c>
      <c r="CX86" s="2">
        <v>4.2246609706589669E-4</v>
      </c>
      <c r="CY86" s="2">
        <v>4.4772541352974929E-4</v>
      </c>
      <c r="CZ86" s="2">
        <v>3.7086031081922857E-4</v>
      </c>
      <c r="DA86" s="2">
        <v>4.4699061076336379E-4</v>
      </c>
      <c r="DB86" s="2">
        <v>1.7450477396699791E-4</v>
      </c>
      <c r="DC86" s="2">
        <v>3.0990553111952805E-4</v>
      </c>
      <c r="DD86" s="2">
        <v>5.5621787713058422E-4</v>
      </c>
      <c r="DE86" s="2">
        <v>1.5495297160775571E-4</v>
      </c>
      <c r="DF86" s="2">
        <v>8.2324720639466887E-4</v>
      </c>
      <c r="DG86" s="2">
        <v>1.358215186314879E-3</v>
      </c>
      <c r="DH86" s="2">
        <v>4.1290537006244892E-4</v>
      </c>
      <c r="DI86" s="2">
        <v>3.510999716461964E-4</v>
      </c>
      <c r="DJ86" s="2">
        <v>3.8513789907177945E-4</v>
      </c>
      <c r="DK86" s="2">
        <v>2.4492440821410528E-3</v>
      </c>
      <c r="DL86" s="2">
        <v>3.4795473659536129E-4</v>
      </c>
    </row>
    <row r="87" spans="2:116">
      <c r="B87" s="149">
        <v>578</v>
      </c>
      <c r="C87" s="147" t="s">
        <v>262</v>
      </c>
      <c r="D87" s="2">
        <v>0.53276727084930819</v>
      </c>
      <c r="E87" s="2">
        <v>0.27882764316720121</v>
      </c>
      <c r="F87" s="2">
        <v>0.16530542669079354</v>
      </c>
      <c r="G87" s="2">
        <v>1.181355611326928E-2</v>
      </c>
      <c r="H87" s="2">
        <v>7.0432306399294486E-2</v>
      </c>
      <c r="I87" s="2">
        <v>6.111137437926243E-2</v>
      </c>
      <c r="J87" s="2">
        <v>3.9663189611964965E-3</v>
      </c>
      <c r="K87" s="2">
        <v>1.7509165157049717E-3</v>
      </c>
      <c r="L87" s="2">
        <v>1.5413090475583564E-3</v>
      </c>
      <c r="M87" s="2">
        <v>2.5960241367329992E-3</v>
      </c>
      <c r="N87" s="2">
        <v>2.475083850962402E-3</v>
      </c>
      <c r="O87" s="2">
        <v>3.7492812245589827E-3</v>
      </c>
      <c r="P87" s="2">
        <v>1.7913980045605262E-2</v>
      </c>
      <c r="Q87" s="2">
        <v>1.2771130925560918E-3</v>
      </c>
      <c r="R87" s="2">
        <v>1.5073048906803928E-3</v>
      </c>
      <c r="S87" s="2">
        <v>9.6658824634695162E-4</v>
      </c>
      <c r="T87" s="2">
        <v>0</v>
      </c>
      <c r="U87" s="2">
        <v>1.3112782318828119E-3</v>
      </c>
      <c r="V87" s="2">
        <v>2.6799947938433858E-3</v>
      </c>
      <c r="W87" s="2">
        <v>2.3100360659147222E-3</v>
      </c>
      <c r="X87" s="2">
        <v>2.0756931409858554E-3</v>
      </c>
      <c r="Y87" s="2">
        <v>2.2252031429351913E-3</v>
      </c>
      <c r="Z87" s="2">
        <v>1.3150928807625938E-3</v>
      </c>
      <c r="AA87" s="2">
        <v>3.6724324977432414E-3</v>
      </c>
      <c r="AB87" s="2">
        <v>2.6180867328038397E-3</v>
      </c>
      <c r="AC87" s="2">
        <v>1.0611983840822902E-3</v>
      </c>
      <c r="AD87" s="2">
        <v>3.598513401548572E-4</v>
      </c>
      <c r="AE87" s="2">
        <v>1.3535717499265887E-3</v>
      </c>
      <c r="AF87" s="2">
        <v>7.3596954668127376E-4</v>
      </c>
      <c r="AG87" s="2">
        <v>1.5046084358283328E-3</v>
      </c>
      <c r="AH87" s="2">
        <v>5.0780281287545479E-4</v>
      </c>
      <c r="AI87" s="2">
        <v>1.0678773369385585E-3</v>
      </c>
      <c r="AJ87" s="2">
        <v>1.2826980127610295E-4</v>
      </c>
      <c r="AK87" s="2">
        <v>1.0639327459676569E-3</v>
      </c>
      <c r="AL87" s="2">
        <v>1.9359797008972753E-3</v>
      </c>
      <c r="AM87" s="2">
        <v>1.6036186685284626E-3</v>
      </c>
      <c r="AN87" s="2">
        <v>4.045074170634236E-3</v>
      </c>
      <c r="AO87" s="2">
        <v>5.9267430929362593E-3</v>
      </c>
      <c r="AP87" s="2">
        <v>2.4547511783098871E-3</v>
      </c>
      <c r="AQ87" s="2">
        <v>3.5068249149934716E-3</v>
      </c>
      <c r="AR87" s="2">
        <v>1.3395773244074618E-3</v>
      </c>
      <c r="AS87" s="2">
        <v>7.0907524149347483E-4</v>
      </c>
      <c r="AT87" s="2">
        <v>1.5033923448178057E-3</v>
      </c>
      <c r="AU87" s="2">
        <v>2.0011488677230322E-3</v>
      </c>
      <c r="AV87" s="2">
        <v>1.1663188535009751E-3</v>
      </c>
      <c r="AW87" s="2">
        <v>1.6366458211413825E-3</v>
      </c>
      <c r="AX87" s="2">
        <v>1.4007019017929388E-3</v>
      </c>
      <c r="AY87" s="2">
        <v>2.0779360447615654E-3</v>
      </c>
      <c r="AZ87" s="2">
        <v>2.0751285853649474E-3</v>
      </c>
      <c r="BA87" s="2">
        <v>1.8355910136801025E-3</v>
      </c>
      <c r="BB87" s="2">
        <v>1.4407161642931946E-3</v>
      </c>
      <c r="BC87" s="2">
        <v>1.8606903275117648E-3</v>
      </c>
      <c r="BD87" s="2">
        <v>1.0423024625485988E-3</v>
      </c>
      <c r="BE87" s="2">
        <v>6.967927749842853E-4</v>
      </c>
      <c r="BF87" s="2">
        <v>1.8326203531875748E-3</v>
      </c>
      <c r="BG87" s="2">
        <v>8.9870142553557912E-4</v>
      </c>
      <c r="BH87" s="2">
        <v>1.1408542209281995E-3</v>
      </c>
      <c r="BI87" s="2">
        <v>9.3328922957820932E-4</v>
      </c>
      <c r="BJ87" s="2">
        <v>6.9183300334927365E-4</v>
      </c>
      <c r="BK87" s="2">
        <v>1.7928534733769972E-3</v>
      </c>
      <c r="BL87" s="2">
        <v>6.9365687754508083E-4</v>
      </c>
      <c r="BM87" s="2">
        <v>5.1558214423572178E-4</v>
      </c>
      <c r="BN87" s="2">
        <v>1.4789924847948676E-3</v>
      </c>
      <c r="BO87" s="2">
        <v>1.2220977117961714E-3</v>
      </c>
      <c r="BP87" s="2">
        <v>9.7947291251366283E-4</v>
      </c>
      <c r="BQ87" s="2">
        <v>3.3738330277958048E-3</v>
      </c>
      <c r="BR87" s="2">
        <v>4.4989298139520486E-3</v>
      </c>
      <c r="BS87" s="2">
        <v>2.2271043228916962E-3</v>
      </c>
      <c r="BT87" s="2">
        <v>2.4385995809435008E-3</v>
      </c>
      <c r="BU87" s="2">
        <v>2.5146630319212819E-3</v>
      </c>
      <c r="BV87" s="2">
        <v>1.8858219127995911E-3</v>
      </c>
      <c r="BW87" s="2">
        <v>1.1760757634301313E-3</v>
      </c>
      <c r="BX87" s="2">
        <v>8.3680876726433147E-4</v>
      </c>
      <c r="BY87" s="2">
        <v>1.0987911262348049E-3</v>
      </c>
      <c r="BZ87" s="2">
        <v>2.3774656911972154E-3</v>
      </c>
      <c r="CA87" s="2">
        <v>5.2274011022936029E-3</v>
      </c>
      <c r="CB87" s="2">
        <v>1.0743701971056281E-3</v>
      </c>
      <c r="CC87" s="2">
        <v>7.2786376002799999E-4</v>
      </c>
      <c r="CD87" s="2">
        <v>4.3485963368622866E-4</v>
      </c>
      <c r="CE87" s="2">
        <v>1.3693526439690699E-4</v>
      </c>
      <c r="CF87" s="2">
        <v>2.7912597422447019E-2</v>
      </c>
      <c r="CG87" s="2">
        <v>1.749211618696473E-2</v>
      </c>
      <c r="CH87" s="2">
        <v>6.8532781031199988E-2</v>
      </c>
      <c r="CI87" s="2">
        <v>6.6147919520691906E-2</v>
      </c>
      <c r="CJ87" s="2">
        <v>0.14767235709282533</v>
      </c>
      <c r="CK87" s="2">
        <v>2.2662230648419827E-2</v>
      </c>
      <c r="CL87" s="2">
        <v>5.9940823141448321E-3</v>
      </c>
      <c r="CM87" s="2">
        <v>1.0049948086177247</v>
      </c>
      <c r="CN87" s="2">
        <v>1.4631602033679705E-3</v>
      </c>
      <c r="CO87" s="2">
        <v>9.5962276708100379E-4</v>
      </c>
      <c r="CP87" s="2">
        <v>7.4505447081505305E-4</v>
      </c>
      <c r="CQ87" s="2">
        <v>1.4116455758503802E-3</v>
      </c>
      <c r="CR87" s="2">
        <v>6.2555371446424237E-4</v>
      </c>
      <c r="CS87" s="2">
        <v>3.0603894529989953E-3</v>
      </c>
      <c r="CT87" s="2">
        <v>1.3310274534593758E-3</v>
      </c>
      <c r="CU87" s="2">
        <v>9.622421027103181E-4</v>
      </c>
      <c r="CV87" s="2">
        <v>1.0695721637917683E-3</v>
      </c>
      <c r="CW87" s="2">
        <v>7.9101342405308412E-4</v>
      </c>
      <c r="CX87" s="2">
        <v>8.318260403233391E-4</v>
      </c>
      <c r="CY87" s="2">
        <v>9.1565887928839196E-4</v>
      </c>
      <c r="CZ87" s="2">
        <v>8.4926849119568756E-4</v>
      </c>
      <c r="DA87" s="2">
        <v>1.4678727814222967E-3</v>
      </c>
      <c r="DB87" s="2">
        <v>4.5224880499897535E-3</v>
      </c>
      <c r="DC87" s="2">
        <v>1.2446438419791415E-3</v>
      </c>
      <c r="DD87" s="2">
        <v>9.0505351669088827E-4</v>
      </c>
      <c r="DE87" s="2">
        <v>7.8651423856859184E-4</v>
      </c>
      <c r="DF87" s="2">
        <v>3.9651335909778949E-2</v>
      </c>
      <c r="DG87" s="2">
        <v>2.7172977882690321E-3</v>
      </c>
      <c r="DH87" s="2">
        <v>1.4556413775302067E-3</v>
      </c>
      <c r="DI87" s="2">
        <v>4.3481059485416173E-3</v>
      </c>
      <c r="DJ87" s="2">
        <v>2.5701676796191777E-3</v>
      </c>
      <c r="DK87" s="2">
        <v>1.5050278390423459E-3</v>
      </c>
      <c r="DL87" s="2">
        <v>1.3702662897132333E-2</v>
      </c>
    </row>
    <row r="88" spans="2:116">
      <c r="B88" s="149">
        <v>579</v>
      </c>
      <c r="C88" s="147" t="s">
        <v>263</v>
      </c>
      <c r="D88" s="2">
        <v>0.95310895271243956</v>
      </c>
      <c r="E88" s="2">
        <v>0.69402412060206675</v>
      </c>
      <c r="F88" s="2">
        <v>-2.2289156509463056E-2</v>
      </c>
      <c r="G88" s="2">
        <v>6.1821654650354304E-4</v>
      </c>
      <c r="H88" s="2">
        <v>0.19071081509624735</v>
      </c>
      <c r="I88" s="2">
        <v>0.18932301990561828</v>
      </c>
      <c r="J88" s="2">
        <v>3.3795732955134401E-4</v>
      </c>
      <c r="K88" s="2">
        <v>3.472333888447033E-4</v>
      </c>
      <c r="L88" s="2">
        <v>9.9047005221788846E-4</v>
      </c>
      <c r="M88" s="2">
        <v>2.3411994849934851E-4</v>
      </c>
      <c r="N88" s="2">
        <v>4.1533361277975331E-4</v>
      </c>
      <c r="O88" s="2">
        <v>2.2130558606460529E-3</v>
      </c>
      <c r="P88" s="2">
        <v>1.2719258963470677E-3</v>
      </c>
      <c r="Q88" s="2">
        <v>2.7341284961301921E-4</v>
      </c>
      <c r="R88" s="2">
        <v>2.4737010182807702E-4</v>
      </c>
      <c r="S88" s="2">
        <v>1.783142040999108E-4</v>
      </c>
      <c r="T88" s="2">
        <v>0</v>
      </c>
      <c r="U88" s="2">
        <v>4.0914713263588454E-4</v>
      </c>
      <c r="V88" s="2">
        <v>4.5714168040954337E-4</v>
      </c>
      <c r="W88" s="2">
        <v>3.0783527441605353E-4</v>
      </c>
      <c r="X88" s="2">
        <v>4.0355768001008109E-4</v>
      </c>
      <c r="Y88" s="2">
        <v>3.7195084446131242E-4</v>
      </c>
      <c r="Z88" s="2">
        <v>5.659844758975403E-4</v>
      </c>
      <c r="AA88" s="2">
        <v>7.4632464050584121E-4</v>
      </c>
      <c r="AB88" s="2">
        <v>3.2171239099222599E-4</v>
      </c>
      <c r="AC88" s="2">
        <v>1.9313102151358744E-4</v>
      </c>
      <c r="AD88" s="2">
        <v>1.1955158242215347E-4</v>
      </c>
      <c r="AE88" s="2">
        <v>3.46971318302967E-4</v>
      </c>
      <c r="AF88" s="2">
        <v>2.1201033543276568E-4</v>
      </c>
      <c r="AG88" s="2">
        <v>2.8654090484258097E-4</v>
      </c>
      <c r="AH88" s="2">
        <v>2.1299487122697036E-4</v>
      </c>
      <c r="AI88" s="2">
        <v>2.891657224781007E-4</v>
      </c>
      <c r="AJ88" s="2">
        <v>6.1237949896659265E-5</v>
      </c>
      <c r="AK88" s="2">
        <v>4.4909792763757339E-4</v>
      </c>
      <c r="AL88" s="2">
        <v>4.0555856279928231E-4</v>
      </c>
      <c r="AM88" s="2">
        <v>3.0698993469978092E-4</v>
      </c>
      <c r="AN88" s="2">
        <v>5.2572711505718581E-4</v>
      </c>
      <c r="AO88" s="2">
        <v>4.4047418749350331E-4</v>
      </c>
      <c r="AP88" s="2">
        <v>3.9642486207594024E-4</v>
      </c>
      <c r="AQ88" s="2">
        <v>3.8960679417320704E-4</v>
      </c>
      <c r="AR88" s="2">
        <v>4.1569975333696177E-4</v>
      </c>
      <c r="AS88" s="2">
        <v>3.8743155333193321E-4</v>
      </c>
      <c r="AT88" s="2">
        <v>1.3367027997447295E-4</v>
      </c>
      <c r="AU88" s="2">
        <v>4.9259362593352262E-4</v>
      </c>
      <c r="AV88" s="2">
        <v>2.3281690316061444E-4</v>
      </c>
      <c r="AW88" s="2">
        <v>2.8569405646227216E-4</v>
      </c>
      <c r="AX88" s="2">
        <v>2.2262394912881252E-4</v>
      </c>
      <c r="AY88" s="2">
        <v>5.8903838217197598E-4</v>
      </c>
      <c r="AZ88" s="2">
        <v>3.9807112715530934E-4</v>
      </c>
      <c r="BA88" s="2">
        <v>5.4019625087378513E-4</v>
      </c>
      <c r="BB88" s="2">
        <v>4.3920719459318786E-4</v>
      </c>
      <c r="BC88" s="2">
        <v>6.1011851178565985E-4</v>
      </c>
      <c r="BD88" s="2">
        <v>2.3015873189871213E-4</v>
      </c>
      <c r="BE88" s="2">
        <v>2.349610353714501E-4</v>
      </c>
      <c r="BF88" s="2">
        <v>2.9853846977561353E-4</v>
      </c>
      <c r="BG88" s="2">
        <v>2.9497406578086826E-4</v>
      </c>
      <c r="BH88" s="2">
        <v>4.7691458903074589E-4</v>
      </c>
      <c r="BI88" s="2">
        <v>2.0040622939269706E-4</v>
      </c>
      <c r="BJ88" s="2">
        <v>3.364340292401989E-4</v>
      </c>
      <c r="BK88" s="2">
        <v>2.2951469100332024E-4</v>
      </c>
      <c r="BL88" s="2">
        <v>1.4015230288624421E-4</v>
      </c>
      <c r="BM88" s="2">
        <v>9.9019552688934097E-5</v>
      </c>
      <c r="BN88" s="2">
        <v>2.3745822961356556E-4</v>
      </c>
      <c r="BO88" s="2">
        <v>5.263769442133818E-4</v>
      </c>
      <c r="BP88" s="2">
        <v>2.6380848041918315E-4</v>
      </c>
      <c r="BQ88" s="2">
        <v>4.4570587586103465E-4</v>
      </c>
      <c r="BR88" s="2">
        <v>9.7400077855299392E-4</v>
      </c>
      <c r="BS88" s="2">
        <v>4.9349332233828271E-4</v>
      </c>
      <c r="BT88" s="2">
        <v>1.1397141347462211E-3</v>
      </c>
      <c r="BU88" s="2">
        <v>8.2509870147180915E-4</v>
      </c>
      <c r="BV88" s="2">
        <v>7.1388679138059024E-4</v>
      </c>
      <c r="BW88" s="2">
        <v>2.2627961125286267E-3</v>
      </c>
      <c r="BX88" s="2">
        <v>2.4968230907258596E-3</v>
      </c>
      <c r="BY88" s="2">
        <v>1.722580129761001E-3</v>
      </c>
      <c r="BZ88" s="2">
        <v>1.2098676344838677E-3</v>
      </c>
      <c r="CA88" s="2">
        <v>1.6115830339869278E-3</v>
      </c>
      <c r="CB88" s="2">
        <v>7.1923253674794612E-3</v>
      </c>
      <c r="CC88" s="2">
        <v>1.1371457411132771E-3</v>
      </c>
      <c r="CD88" s="2">
        <v>1.3856637697441004E-3</v>
      </c>
      <c r="CE88" s="2">
        <v>4.173730868859326E-4</v>
      </c>
      <c r="CF88" s="2">
        <v>1.0849639869332283E-3</v>
      </c>
      <c r="CG88" s="2">
        <v>3.2673216444867119E-4</v>
      </c>
      <c r="CH88" s="2">
        <v>6.3817462571295089E-4</v>
      </c>
      <c r="CI88" s="2">
        <v>4.9951775540158132E-3</v>
      </c>
      <c r="CJ88" s="2">
        <v>9.1674139164028888E-4</v>
      </c>
      <c r="CK88" s="2">
        <v>1.781060442385334E-3</v>
      </c>
      <c r="CL88" s="2">
        <v>1.3195418905111878E-3</v>
      </c>
      <c r="CM88" s="2">
        <v>9.143568058143153E-4</v>
      </c>
      <c r="CN88" s="2">
        <v>1.0170841783602238</v>
      </c>
      <c r="CO88" s="2">
        <v>8.7576930154746133E-3</v>
      </c>
      <c r="CP88" s="2">
        <v>2.8702334423226753E-3</v>
      </c>
      <c r="CQ88" s="2">
        <v>1.1752804720107045E-3</v>
      </c>
      <c r="CR88" s="2">
        <v>2.4909745929825133E-3</v>
      </c>
      <c r="CS88" s="2">
        <v>2.8652664089359832E-3</v>
      </c>
      <c r="CT88" s="2">
        <v>3.1596508662567169E-3</v>
      </c>
      <c r="CU88" s="2">
        <v>7.5549877302721544E-4</v>
      </c>
      <c r="CV88" s="2">
        <v>6.0515998046101428E-3</v>
      </c>
      <c r="CW88" s="2">
        <v>5.787260958106591E-4</v>
      </c>
      <c r="CX88" s="2">
        <v>4.1441474862591787E-3</v>
      </c>
      <c r="CY88" s="2">
        <v>1.7774517811627608E-3</v>
      </c>
      <c r="CZ88" s="2">
        <v>1.3468526980498557E-3</v>
      </c>
      <c r="DA88" s="2">
        <v>5.2643388000760717E-3</v>
      </c>
      <c r="DB88" s="2">
        <v>8.4706029412856283E-4</v>
      </c>
      <c r="DC88" s="2">
        <v>8.1567256338157222E-4</v>
      </c>
      <c r="DD88" s="2">
        <v>1.0704286181675718E-3</v>
      </c>
      <c r="DE88" s="2">
        <v>1.2425131637530415E-3</v>
      </c>
      <c r="DF88" s="2">
        <v>1.6435911150298999E-3</v>
      </c>
      <c r="DG88" s="2">
        <v>1.3594683485810295E-3</v>
      </c>
      <c r="DH88" s="2">
        <v>1.455081726820862E-3</v>
      </c>
      <c r="DI88" s="2">
        <v>9.9688024234095623E-4</v>
      </c>
      <c r="DJ88" s="2">
        <v>2.7773842477026478E-3</v>
      </c>
      <c r="DK88" s="2">
        <v>3.5941933420544444E-4</v>
      </c>
      <c r="DL88" s="2">
        <v>1.5678432794449353E-3</v>
      </c>
    </row>
    <row r="89" spans="2:116">
      <c r="B89" s="149">
        <v>591</v>
      </c>
      <c r="C89" s="147" t="s">
        <v>264</v>
      </c>
      <c r="D89" s="2">
        <v>0.65916508886688407</v>
      </c>
      <c r="E89" s="2">
        <v>6.1926408864063115E-2</v>
      </c>
      <c r="F89" s="2">
        <v>0.22082835805191647</v>
      </c>
      <c r="G89" s="2">
        <v>2.8507195932862002E-2</v>
      </c>
      <c r="H89" s="2">
        <v>9.0586134441574904E-3</v>
      </c>
      <c r="I89" s="2">
        <v>8.9784092916760181E-3</v>
      </c>
      <c r="J89" s="2">
        <v>1.4258507109387642E-3</v>
      </c>
      <c r="K89" s="2">
        <v>9.4709689007495138E-4</v>
      </c>
      <c r="L89" s="2">
        <v>3.320159413595153E-3</v>
      </c>
      <c r="M89" s="2">
        <v>9.8303546141028882E-4</v>
      </c>
      <c r="N89" s="2">
        <v>2.4985804270740153E-3</v>
      </c>
      <c r="O89" s="2">
        <v>1.0415504564453613E-2</v>
      </c>
      <c r="P89" s="2">
        <v>3.519366520114562E-3</v>
      </c>
      <c r="Q89" s="2">
        <v>1.2264225216271449E-3</v>
      </c>
      <c r="R89" s="2">
        <v>1.0545543906448857E-3</v>
      </c>
      <c r="S89" s="2">
        <v>9.3272105534194117E-4</v>
      </c>
      <c r="T89" s="2">
        <v>0</v>
      </c>
      <c r="U89" s="2">
        <v>1.5190053831299151E-3</v>
      </c>
      <c r="V89" s="2">
        <v>1.9593018175622853E-3</v>
      </c>
      <c r="W89" s="2">
        <v>1.3353433728746946E-3</v>
      </c>
      <c r="X89" s="2">
        <v>1.6968486786887551E-3</v>
      </c>
      <c r="Y89" s="2">
        <v>1.3780575194588865E-3</v>
      </c>
      <c r="Z89" s="2">
        <v>2.1395076180491636E-3</v>
      </c>
      <c r="AA89" s="2">
        <v>3.1747426464286714E-3</v>
      </c>
      <c r="AB89" s="2">
        <v>8.2296897690427046E-4</v>
      </c>
      <c r="AC89" s="2">
        <v>6.6320289570928354E-4</v>
      </c>
      <c r="AD89" s="2">
        <v>2.4521969052953793E-4</v>
      </c>
      <c r="AE89" s="2">
        <v>1.0374355548332134E-3</v>
      </c>
      <c r="AF89" s="2">
        <v>6.700944417470274E-4</v>
      </c>
      <c r="AG89" s="2">
        <v>1.0588781454060757E-3</v>
      </c>
      <c r="AH89" s="2">
        <v>1.6236275564089973E-3</v>
      </c>
      <c r="AI89" s="2">
        <v>1.2052911493875874E-3</v>
      </c>
      <c r="AJ89" s="2">
        <v>1.7051611907888036E-4</v>
      </c>
      <c r="AK89" s="2">
        <v>2.0070015828904057E-3</v>
      </c>
      <c r="AL89" s="2">
        <v>1.2872674258152894E-3</v>
      </c>
      <c r="AM89" s="2">
        <v>1.4260765034751562E-3</v>
      </c>
      <c r="AN89" s="2">
        <v>2.504268522184808E-3</v>
      </c>
      <c r="AO89" s="2">
        <v>1.3317862117106824E-3</v>
      </c>
      <c r="AP89" s="2">
        <v>1.2607538962585167E-3</v>
      </c>
      <c r="AQ89" s="2">
        <v>1.5989853272694386E-3</v>
      </c>
      <c r="AR89" s="2">
        <v>1.6171559249051517E-3</v>
      </c>
      <c r="AS89" s="2">
        <v>8.946924326507633E-4</v>
      </c>
      <c r="AT89" s="2">
        <v>2.577475787501059E-4</v>
      </c>
      <c r="AU89" s="2">
        <v>2.1979028898136484E-3</v>
      </c>
      <c r="AV89" s="2">
        <v>1.1487773890498272E-3</v>
      </c>
      <c r="AW89" s="2">
        <v>7.2422485866488928E-4</v>
      </c>
      <c r="AX89" s="2">
        <v>8.9609167497389699E-4</v>
      </c>
      <c r="AY89" s="2">
        <v>1.9363938816152749E-3</v>
      </c>
      <c r="AZ89" s="2">
        <v>1.539118905088241E-3</v>
      </c>
      <c r="BA89" s="2">
        <v>2.7242157143269794E-3</v>
      </c>
      <c r="BB89" s="2">
        <v>2.3168810236914011E-3</v>
      </c>
      <c r="BC89" s="2">
        <v>2.1051969328349323E-3</v>
      </c>
      <c r="BD89" s="2">
        <v>9.2830492684388064E-4</v>
      </c>
      <c r="BE89" s="2">
        <v>9.1966037893893154E-4</v>
      </c>
      <c r="BF89" s="2">
        <v>1.2831955167995103E-3</v>
      </c>
      <c r="BG89" s="2">
        <v>1.326804154399269E-3</v>
      </c>
      <c r="BH89" s="2">
        <v>2.1183912882707864E-3</v>
      </c>
      <c r="BI89" s="2">
        <v>9.5201802804975881E-4</v>
      </c>
      <c r="BJ89" s="2">
        <v>1.5768982746386506E-3</v>
      </c>
      <c r="BK89" s="2">
        <v>9.5378583183054831E-4</v>
      </c>
      <c r="BL89" s="2">
        <v>6.2025143838057451E-4</v>
      </c>
      <c r="BM89" s="2">
        <v>4.0015514690260468E-4</v>
      </c>
      <c r="BN89" s="2">
        <v>1.0578252825964615E-3</v>
      </c>
      <c r="BO89" s="2">
        <v>1.9141991486716116E-3</v>
      </c>
      <c r="BP89" s="2">
        <v>1.1871567719112296E-3</v>
      </c>
      <c r="BQ89" s="2">
        <v>1.8804306290064769E-3</v>
      </c>
      <c r="BR89" s="2">
        <v>9.8305674180956273E-4</v>
      </c>
      <c r="BS89" s="2">
        <v>1.8649196832477538E-3</v>
      </c>
      <c r="BT89" s="2">
        <v>1.247826464857418E-2</v>
      </c>
      <c r="BU89" s="2">
        <v>4.5638346346842124E-3</v>
      </c>
      <c r="BV89" s="2">
        <v>4.1091911975969135E-3</v>
      </c>
      <c r="BW89" s="2">
        <v>1.6523664173275525E-3</v>
      </c>
      <c r="BX89" s="2">
        <v>1.1604411053502352E-3</v>
      </c>
      <c r="BY89" s="2">
        <v>2.9700364436903138E-3</v>
      </c>
      <c r="BZ89" s="2">
        <v>4.2308719355253245E-3</v>
      </c>
      <c r="CA89" s="2">
        <v>1.0135975176917522E-2</v>
      </c>
      <c r="CB89" s="2">
        <v>1.017209846901926E-2</v>
      </c>
      <c r="CC89" s="2">
        <v>5.4855735839998707E-3</v>
      </c>
      <c r="CD89" s="2">
        <v>5.1266946603804771E-3</v>
      </c>
      <c r="CE89" s="2">
        <v>6.5137364369888934E-4</v>
      </c>
      <c r="CF89" s="2">
        <v>3.4021887949411507E-3</v>
      </c>
      <c r="CG89" s="2">
        <v>2.6958313646551465E-3</v>
      </c>
      <c r="CH89" s="2">
        <v>1.8995583890548278E-3</v>
      </c>
      <c r="CI89" s="2">
        <v>1.8915461020877572E-2</v>
      </c>
      <c r="CJ89" s="2">
        <v>2.8150804634968956E-3</v>
      </c>
      <c r="CK89" s="2">
        <v>3.255130176359393E-3</v>
      </c>
      <c r="CL89" s="2">
        <v>2.030183378832429E-3</v>
      </c>
      <c r="CM89" s="2">
        <v>2.5757488457027089E-3</v>
      </c>
      <c r="CN89" s="2">
        <v>2.7754279755737481E-3</v>
      </c>
      <c r="CO89" s="2">
        <v>1.144215126337137</v>
      </c>
      <c r="CP89" s="2">
        <v>6.4225733325418727E-2</v>
      </c>
      <c r="CQ89" s="2">
        <v>3.6811562969357617E-3</v>
      </c>
      <c r="CR89" s="2">
        <v>3.1049108698362016E-2</v>
      </c>
      <c r="CS89" s="2">
        <v>1.1549705051265822E-2</v>
      </c>
      <c r="CT89" s="2">
        <v>4.5725952567165894E-3</v>
      </c>
      <c r="CU89" s="2">
        <v>8.8840875146327142E-4</v>
      </c>
      <c r="CV89" s="2">
        <v>1.3067380748936794E-2</v>
      </c>
      <c r="CW89" s="2">
        <v>2.3266447039788892E-3</v>
      </c>
      <c r="CX89" s="2">
        <v>4.6674313127703752E-3</v>
      </c>
      <c r="CY89" s="2">
        <v>3.243161332918968E-3</v>
      </c>
      <c r="CZ89" s="2">
        <v>2.1781682940804434E-3</v>
      </c>
      <c r="DA89" s="2">
        <v>1.0508031086502232E-2</v>
      </c>
      <c r="DB89" s="2">
        <v>1.9306810149832521E-3</v>
      </c>
      <c r="DC89" s="2">
        <v>1.3937061527232128E-2</v>
      </c>
      <c r="DD89" s="2">
        <v>2.6637298491962997E-3</v>
      </c>
      <c r="DE89" s="2">
        <v>3.5434374784514807E-3</v>
      </c>
      <c r="DF89" s="2">
        <v>5.6239207045062148E-3</v>
      </c>
      <c r="DG89" s="2">
        <v>6.1488883134077797E-3</v>
      </c>
      <c r="DH89" s="2">
        <v>6.133579981247507E-3</v>
      </c>
      <c r="DI89" s="2">
        <v>2.6003195891021683E-3</v>
      </c>
      <c r="DJ89" s="2">
        <v>3.7518533416766022E-3</v>
      </c>
      <c r="DK89" s="2">
        <v>2.0259510862704797E-3</v>
      </c>
      <c r="DL89" s="2">
        <v>4.362539723567762E-2</v>
      </c>
    </row>
    <row r="90" spans="2:116">
      <c r="B90" s="149">
        <v>592</v>
      </c>
      <c r="C90" s="147" t="s">
        <v>265</v>
      </c>
      <c r="D90" s="2">
        <v>0.42052090644560014</v>
      </c>
      <c r="E90" s="2">
        <v>0.1221336188040914</v>
      </c>
      <c r="F90" s="2">
        <v>0.22550848836279919</v>
      </c>
      <c r="G90" s="2">
        <v>4.8242729125376766E-3</v>
      </c>
      <c r="H90" s="2">
        <v>1.5126288538579875E-2</v>
      </c>
      <c r="I90" s="2">
        <v>1.5126288538579875E-2</v>
      </c>
      <c r="J90" s="2">
        <v>1.0256776907883075E-4</v>
      </c>
      <c r="K90" s="2">
        <v>5.0414302859913637E-5</v>
      </c>
      <c r="L90" s="2">
        <v>1.9586433978255696E-4</v>
      </c>
      <c r="M90" s="2">
        <v>8.5538974310863807E-5</v>
      </c>
      <c r="N90" s="2">
        <v>6.0111384936405736E-5</v>
      </c>
      <c r="O90" s="2">
        <v>1.2465564496845166E-4</v>
      </c>
      <c r="P90" s="2">
        <v>1.4004544215242228E-4</v>
      </c>
      <c r="Q90" s="2">
        <v>1.5570357872376586E-4</v>
      </c>
      <c r="R90" s="2">
        <v>2.9375817323105621E-4</v>
      </c>
      <c r="S90" s="2">
        <v>3.3967587849608335E-5</v>
      </c>
      <c r="T90" s="2">
        <v>0</v>
      </c>
      <c r="U90" s="2">
        <v>4.9568805126769708E-5</v>
      </c>
      <c r="V90" s="2">
        <v>1.6655701196028884E-4</v>
      </c>
      <c r="W90" s="2">
        <v>6.6967305862888644E-5</v>
      </c>
      <c r="X90" s="2">
        <v>1.3713803973883242E-4</v>
      </c>
      <c r="Y90" s="2">
        <v>7.2911933314403078E-5</v>
      </c>
      <c r="Z90" s="2">
        <v>1.2752940340989396E-4</v>
      </c>
      <c r="AA90" s="2">
        <v>1.0713035691570188E-4</v>
      </c>
      <c r="AB90" s="2">
        <v>8.2152938913431685E-5</v>
      </c>
      <c r="AC90" s="2">
        <v>4.8797486170432993E-5</v>
      </c>
      <c r="AD90" s="2">
        <v>1.1809067516230203E-5</v>
      </c>
      <c r="AE90" s="2">
        <v>4.6819980383921249E-5</v>
      </c>
      <c r="AF90" s="2">
        <v>3.1022497646476858E-5</v>
      </c>
      <c r="AG90" s="2">
        <v>9.2324683039370648E-5</v>
      </c>
      <c r="AH90" s="2">
        <v>1.010844154149324E-4</v>
      </c>
      <c r="AI90" s="2">
        <v>3.0288056880794687E-4</v>
      </c>
      <c r="AJ90" s="2">
        <v>1.6949674304918512E-5</v>
      </c>
      <c r="AK90" s="2">
        <v>4.3463966749055341E-5</v>
      </c>
      <c r="AL90" s="2">
        <v>1.2723573049713808E-4</v>
      </c>
      <c r="AM90" s="2">
        <v>1.0588248399493738E-4</v>
      </c>
      <c r="AN90" s="2">
        <v>1.3993929219109934E-4</v>
      </c>
      <c r="AO90" s="2">
        <v>5.935340115459141E-5</v>
      </c>
      <c r="AP90" s="2">
        <v>5.2139714164707281E-5</v>
      </c>
      <c r="AQ90" s="2">
        <v>1.6028576654041684E-4</v>
      </c>
      <c r="AR90" s="2">
        <v>7.5171020673841507E-5</v>
      </c>
      <c r="AS90" s="2">
        <v>4.0579817409888995E-5</v>
      </c>
      <c r="AT90" s="2">
        <v>1.4705703711769846E-5</v>
      </c>
      <c r="AU90" s="2">
        <v>7.4975826247686094E-5</v>
      </c>
      <c r="AV90" s="2">
        <v>4.054675021864191E-5</v>
      </c>
      <c r="AW90" s="2">
        <v>4.6560084972468408E-5</v>
      </c>
      <c r="AX90" s="2">
        <v>4.3542886904964717E-5</v>
      </c>
      <c r="AY90" s="2">
        <v>1.1379686768738675E-4</v>
      </c>
      <c r="AZ90" s="2">
        <v>6.2085200615088248E-5</v>
      </c>
      <c r="BA90" s="2">
        <v>1.8234616470365941E-4</v>
      </c>
      <c r="BB90" s="2">
        <v>1.0198019384805115E-4</v>
      </c>
      <c r="BC90" s="2">
        <v>1.5289658349523761E-4</v>
      </c>
      <c r="BD90" s="2">
        <v>1.3550475471898245E-4</v>
      </c>
      <c r="BE90" s="2">
        <v>7.338671142354512E-5</v>
      </c>
      <c r="BF90" s="2">
        <v>1.1000321657069921E-4</v>
      </c>
      <c r="BG90" s="2">
        <v>2.8175882024791544E-4</v>
      </c>
      <c r="BH90" s="2">
        <v>1.1962674842710481E-4</v>
      </c>
      <c r="BI90" s="2">
        <v>8.2485025746186576E-5</v>
      </c>
      <c r="BJ90" s="2">
        <v>1.117733744141476E-4</v>
      </c>
      <c r="BK90" s="2">
        <v>1.4087718293665562E-4</v>
      </c>
      <c r="BL90" s="2">
        <v>1.5797804456733143E-4</v>
      </c>
      <c r="BM90" s="2">
        <v>7.7633022935892681E-5</v>
      </c>
      <c r="BN90" s="2">
        <v>1.1810566691732975E-4</v>
      </c>
      <c r="BO90" s="2">
        <v>1.1416914932831116E-4</v>
      </c>
      <c r="BP90" s="2">
        <v>1.0770910724867871E-4</v>
      </c>
      <c r="BQ90" s="2">
        <v>1.8750700162461405E-4</v>
      </c>
      <c r="BR90" s="2">
        <v>5.9059335656068402E-5</v>
      </c>
      <c r="BS90" s="2">
        <v>1.3183444643370231E-4</v>
      </c>
      <c r="BT90" s="2">
        <v>9.4608439927337383E-5</v>
      </c>
      <c r="BU90" s="2">
        <v>9.6375667683854221E-5</v>
      </c>
      <c r="BV90" s="2">
        <v>9.5537068042267299E-5</v>
      </c>
      <c r="BW90" s="2">
        <v>1.3234036342082511E-4</v>
      </c>
      <c r="BX90" s="2">
        <v>1.7418386089401226E-4</v>
      </c>
      <c r="BY90" s="2">
        <v>1.9311582499450888E-4</v>
      </c>
      <c r="BZ90" s="2">
        <v>1.5522578826471657E-4</v>
      </c>
      <c r="CA90" s="2">
        <v>3.709035987743553E-4</v>
      </c>
      <c r="CB90" s="2">
        <v>6.3183738693579417E-4</v>
      </c>
      <c r="CC90" s="2">
        <v>3.6638514139476877E-4</v>
      </c>
      <c r="CD90" s="2">
        <v>3.4207757115673035E-4</v>
      </c>
      <c r="CE90" s="2">
        <v>3.8989253418907755E-5</v>
      </c>
      <c r="CF90" s="2">
        <v>2.4280656455947212E-4</v>
      </c>
      <c r="CG90" s="2">
        <v>9.9676279054892203E-5</v>
      </c>
      <c r="CH90" s="2">
        <v>1.1968948226029425E-4</v>
      </c>
      <c r="CI90" s="2">
        <v>3.1047816139719107E-4</v>
      </c>
      <c r="CJ90" s="2">
        <v>2.9522209625078055E-4</v>
      </c>
      <c r="CK90" s="2">
        <v>1.3794953263399266E-4</v>
      </c>
      <c r="CL90" s="2">
        <v>7.8693738923637095E-5</v>
      </c>
      <c r="CM90" s="2">
        <v>4.5751816229300902E-4</v>
      </c>
      <c r="CN90" s="2">
        <v>7.1026074987651892E-5</v>
      </c>
      <c r="CO90" s="2">
        <v>5.0145677528517043E-4</v>
      </c>
      <c r="CP90" s="2">
        <v>1.0261779112505127</v>
      </c>
      <c r="CQ90" s="2">
        <v>3.3616318847964313E-4</v>
      </c>
      <c r="CR90" s="2">
        <v>8.0346981489963484E-2</v>
      </c>
      <c r="CS90" s="2">
        <v>1.317266396598814E-3</v>
      </c>
      <c r="CT90" s="2">
        <v>5.8817869693798832E-5</v>
      </c>
      <c r="CU90" s="2">
        <v>1.2264828677024689E-4</v>
      </c>
      <c r="CV90" s="2">
        <v>1.1050967719572909E-4</v>
      </c>
      <c r="CW90" s="2">
        <v>1.3488648899961879E-4</v>
      </c>
      <c r="CX90" s="2">
        <v>2.5161624408347833E-4</v>
      </c>
      <c r="CY90" s="2">
        <v>1.618105943347676E-4</v>
      </c>
      <c r="CZ90" s="2">
        <v>1.6529412888255114E-4</v>
      </c>
      <c r="DA90" s="2">
        <v>2.8879647976629333E-4</v>
      </c>
      <c r="DB90" s="2">
        <v>2.2871938500172953E-4</v>
      </c>
      <c r="DC90" s="2">
        <v>0.13486261453549234</v>
      </c>
      <c r="DD90" s="2">
        <v>1.387576844427411E-4</v>
      </c>
      <c r="DE90" s="2">
        <v>3.2713913687590845E-4</v>
      </c>
      <c r="DF90" s="2">
        <v>7.8803544422853956E-4</v>
      </c>
      <c r="DG90" s="2">
        <v>2.8299687692905739E-3</v>
      </c>
      <c r="DH90" s="2">
        <v>3.6403601012558909E-3</v>
      </c>
      <c r="DI90" s="2">
        <v>8.9748623114170698E-4</v>
      </c>
      <c r="DJ90" s="2">
        <v>2.4678406431270268E-4</v>
      </c>
      <c r="DK90" s="2">
        <v>8.350521336679394E-5</v>
      </c>
      <c r="DL90" s="2">
        <v>4.4766338059321797E-4</v>
      </c>
    </row>
    <row r="91" spans="2:116">
      <c r="B91" s="149">
        <v>593</v>
      </c>
      <c r="C91" s="147" t="s">
        <v>266</v>
      </c>
      <c r="D91" s="2">
        <v>0.14994159138414165</v>
      </c>
      <c r="E91" s="2">
        <v>0.37531905226440454</v>
      </c>
      <c r="F91" s="2">
        <v>7.8399592029581688E-2</v>
      </c>
      <c r="G91" s="2">
        <v>2.7290136371545337E-3</v>
      </c>
      <c r="H91" s="2">
        <v>7.5172785665602232E-2</v>
      </c>
      <c r="I91" s="2">
        <v>6.9394593006504274E-2</v>
      </c>
      <c r="J91" s="2">
        <v>6.8484103983653007E-4</v>
      </c>
      <c r="K91" s="2">
        <v>7.1708195665684071E-4</v>
      </c>
      <c r="L91" s="2">
        <v>6.6299974392969915E-4</v>
      </c>
      <c r="M91" s="2">
        <v>2.1985203944728713E-4</v>
      </c>
      <c r="N91" s="2">
        <v>6.1100736111392956E-4</v>
      </c>
      <c r="O91" s="2">
        <v>1.0142887144122333E-3</v>
      </c>
      <c r="P91" s="2">
        <v>9.6925671680121999E-4</v>
      </c>
      <c r="Q91" s="2">
        <v>5.6708477138986922E-4</v>
      </c>
      <c r="R91" s="2">
        <v>8.3061789614285032E-4</v>
      </c>
      <c r="S91" s="2">
        <v>4.1898875970064058E-4</v>
      </c>
      <c r="T91" s="2">
        <v>0</v>
      </c>
      <c r="U91" s="2">
        <v>5.323696373946364E-4</v>
      </c>
      <c r="V91" s="2">
        <v>9.4249534782671503E-4</v>
      </c>
      <c r="W91" s="2">
        <v>7.2380244801188351E-4</v>
      </c>
      <c r="X91" s="2">
        <v>1.2367234456201349E-3</v>
      </c>
      <c r="Y91" s="2">
        <v>8.2961533006048927E-4</v>
      </c>
      <c r="Z91" s="2">
        <v>1.1644335825646195E-3</v>
      </c>
      <c r="AA91" s="2">
        <v>1.506460562630693E-3</v>
      </c>
      <c r="AB91" s="2">
        <v>1.2792032309757819E-3</v>
      </c>
      <c r="AC91" s="2">
        <v>3.9722168853010268E-4</v>
      </c>
      <c r="AD91" s="2">
        <v>3.4864264027295198E-4</v>
      </c>
      <c r="AE91" s="2">
        <v>1.2888366314634076E-3</v>
      </c>
      <c r="AF91" s="2">
        <v>5.8173152111914907E-4</v>
      </c>
      <c r="AG91" s="2">
        <v>7.0561800398435124E-4</v>
      </c>
      <c r="AH91" s="2">
        <v>4.4501716931522864E-4</v>
      </c>
      <c r="AI91" s="2">
        <v>7.0178526706098511E-4</v>
      </c>
      <c r="AJ91" s="2">
        <v>1.0779433219829873E-4</v>
      </c>
      <c r="AK91" s="2">
        <v>4.7048686117920352E-4</v>
      </c>
      <c r="AL91" s="2">
        <v>1.0172635916183201E-3</v>
      </c>
      <c r="AM91" s="2">
        <v>1.2798450228281096E-3</v>
      </c>
      <c r="AN91" s="2">
        <v>1.0172849832289356E-3</v>
      </c>
      <c r="AO91" s="2">
        <v>9.702671984339402E-4</v>
      </c>
      <c r="AP91" s="2">
        <v>7.9891460867960733E-4</v>
      </c>
      <c r="AQ91" s="2">
        <v>1.8072233634936514E-3</v>
      </c>
      <c r="AR91" s="2">
        <v>1.2339550138986989E-3</v>
      </c>
      <c r="AS91" s="2">
        <v>6.0414601073451642E-4</v>
      </c>
      <c r="AT91" s="2">
        <v>2.2998938519652636E-4</v>
      </c>
      <c r="AU91" s="2">
        <v>1.6518919163040586E-3</v>
      </c>
      <c r="AV91" s="2">
        <v>8.3751518424002411E-4</v>
      </c>
      <c r="AW91" s="2">
        <v>5.5028982817632041E-4</v>
      </c>
      <c r="AX91" s="2">
        <v>5.6089178118643172E-4</v>
      </c>
      <c r="AY91" s="2">
        <v>1.4193739567209096E-3</v>
      </c>
      <c r="AZ91" s="2">
        <v>9.8355118480833123E-4</v>
      </c>
      <c r="BA91" s="2">
        <v>1.5733543562567081E-3</v>
      </c>
      <c r="BB91" s="2">
        <v>2.2937643292301668E-3</v>
      </c>
      <c r="BC91" s="2">
        <v>1.1160812727313537E-3</v>
      </c>
      <c r="BD91" s="2">
        <v>1.0670392896820469E-3</v>
      </c>
      <c r="BE91" s="2">
        <v>1.3863545478135979E-3</v>
      </c>
      <c r="BF91" s="2">
        <v>2.1326370072567926E-3</v>
      </c>
      <c r="BG91" s="2">
        <v>3.5855707169898802E-4</v>
      </c>
      <c r="BH91" s="2">
        <v>3.1812266290110586E-3</v>
      </c>
      <c r="BI91" s="2">
        <v>5.6807732523055478E-4</v>
      </c>
      <c r="BJ91" s="2">
        <v>2.1480206218317064E-3</v>
      </c>
      <c r="BK91" s="2">
        <v>4.6230432035226886E-3</v>
      </c>
      <c r="BL91" s="2">
        <v>5.3894893364023243E-4</v>
      </c>
      <c r="BM91" s="2">
        <v>2.300827301824389E-4</v>
      </c>
      <c r="BN91" s="2">
        <v>6.6454507708583338E-4</v>
      </c>
      <c r="BO91" s="2">
        <v>1.3645396842079671E-3</v>
      </c>
      <c r="BP91" s="2">
        <v>8.115396747206163E-4</v>
      </c>
      <c r="BQ91" s="2">
        <v>1.0245844761553491E-3</v>
      </c>
      <c r="BR91" s="2">
        <v>3.6363335778360659E-4</v>
      </c>
      <c r="BS91" s="2">
        <v>6.6714215906598674E-4</v>
      </c>
      <c r="BT91" s="2">
        <v>7.3426701164975151E-4</v>
      </c>
      <c r="BU91" s="2">
        <v>9.35895364891679E-4</v>
      </c>
      <c r="BV91" s="2">
        <v>1.0697203276994333E-3</v>
      </c>
      <c r="BW91" s="2">
        <v>3.5916984849908165E-3</v>
      </c>
      <c r="BX91" s="2">
        <v>1.4914208054122196E-3</v>
      </c>
      <c r="BY91" s="2">
        <v>6.7562027814937354E-3</v>
      </c>
      <c r="BZ91" s="2">
        <v>1.1166575615994868E-3</v>
      </c>
      <c r="CA91" s="2">
        <v>3.0924767935165388E-3</v>
      </c>
      <c r="CB91" s="2">
        <v>6.5652177384323551E-3</v>
      </c>
      <c r="CC91" s="2">
        <v>1.2892132093343808E-3</v>
      </c>
      <c r="CD91" s="2">
        <v>1.0083101810394366E-3</v>
      </c>
      <c r="CE91" s="2">
        <v>3.8457296503889658E-4</v>
      </c>
      <c r="CF91" s="2">
        <v>7.0715600453714899E-4</v>
      </c>
      <c r="CG91" s="2">
        <v>7.8256832055784576E-4</v>
      </c>
      <c r="CH91" s="2">
        <v>8.9880509712915013E-4</v>
      </c>
      <c r="CI91" s="2">
        <v>9.2530480167011002E-4</v>
      </c>
      <c r="CJ91" s="2">
        <v>1.526633454463545E-3</v>
      </c>
      <c r="CK91" s="2">
        <v>9.9904626238234173E-4</v>
      </c>
      <c r="CL91" s="2">
        <v>1.9143128208896946E-3</v>
      </c>
      <c r="CM91" s="2">
        <v>2.1274716272140092E-3</v>
      </c>
      <c r="CN91" s="2">
        <v>6.2265215198851283E-4</v>
      </c>
      <c r="CO91" s="2">
        <v>4.9048976058171118E-3</v>
      </c>
      <c r="CP91" s="2">
        <v>1.3533268948766335E-3</v>
      </c>
      <c r="CQ91" s="2">
        <v>1.0043932534467876</v>
      </c>
      <c r="CR91" s="2">
        <v>1.0941338695818793E-2</v>
      </c>
      <c r="CS91" s="2">
        <v>4.089969292366517E-3</v>
      </c>
      <c r="CT91" s="2">
        <v>2.5827305577519012E-3</v>
      </c>
      <c r="CU91" s="2">
        <v>6.4279157896593138E-4</v>
      </c>
      <c r="CV91" s="2">
        <v>5.3267388581608472E-3</v>
      </c>
      <c r="CW91" s="2">
        <v>1.2839140841347286E-3</v>
      </c>
      <c r="CX91" s="2">
        <v>3.2925365720107157E-3</v>
      </c>
      <c r="CY91" s="2">
        <v>8.2996322559972832E-4</v>
      </c>
      <c r="CZ91" s="2">
        <v>4.3728934004775102E-4</v>
      </c>
      <c r="DA91" s="2">
        <v>5.1749487492594014E-3</v>
      </c>
      <c r="DB91" s="2">
        <v>1.8984176229800186E-3</v>
      </c>
      <c r="DC91" s="2">
        <v>1.7056702421087983E-3</v>
      </c>
      <c r="DD91" s="2">
        <v>6.1836924765080472E-4</v>
      </c>
      <c r="DE91" s="2">
        <v>2.7510228896609106E-3</v>
      </c>
      <c r="DF91" s="2">
        <v>2.6811508545763543E-3</v>
      </c>
      <c r="DG91" s="2">
        <v>8.3711260622114207E-4</v>
      </c>
      <c r="DH91" s="2">
        <v>4.8524385579842106E-4</v>
      </c>
      <c r="DI91" s="2">
        <v>1.8338669912480283E-3</v>
      </c>
      <c r="DJ91" s="2">
        <v>1.4700050707462566E-3</v>
      </c>
      <c r="DK91" s="2">
        <v>7.0456959096848633E-4</v>
      </c>
      <c r="DL91" s="2">
        <v>1.4604018882766838E-3</v>
      </c>
    </row>
    <row r="92" spans="2:116">
      <c r="B92" s="149">
        <v>594</v>
      </c>
      <c r="C92" s="147" t="s">
        <v>267</v>
      </c>
      <c r="D92" s="2">
        <v>7.9533817118407901E-3</v>
      </c>
      <c r="E92" s="2">
        <v>0.1732243971173309</v>
      </c>
      <c r="F92" s="2">
        <v>6.955944196272771E-3</v>
      </c>
      <c r="G92" s="2">
        <v>3.7367999511487902E-3</v>
      </c>
      <c r="H92" s="2">
        <v>4.9622216793466879E-2</v>
      </c>
      <c r="I92" s="2">
        <v>3.1845466601521599E-2</v>
      </c>
      <c r="J92" s="2">
        <v>6.1112007153826338E-6</v>
      </c>
      <c r="K92" s="2">
        <v>4.2063720856288571E-6</v>
      </c>
      <c r="L92" s="2">
        <v>1.125953570242369E-5</v>
      </c>
      <c r="M92" s="2">
        <v>3.1780602914810213E-6</v>
      </c>
      <c r="N92" s="2">
        <v>7.4642391721210502E-6</v>
      </c>
      <c r="O92" s="2">
        <v>1.171021513133886E-5</v>
      </c>
      <c r="P92" s="2">
        <v>1.0298000281931837E-5</v>
      </c>
      <c r="Q92" s="2">
        <v>8.633171971100419E-6</v>
      </c>
      <c r="R92" s="2">
        <v>7.233336401786366E-6</v>
      </c>
      <c r="S92" s="2">
        <v>4.6065153359360909E-6</v>
      </c>
      <c r="T92" s="2">
        <v>0</v>
      </c>
      <c r="U92" s="2">
        <v>3.4890465911742958E-6</v>
      </c>
      <c r="V92" s="2">
        <v>7.874275920849082E-6</v>
      </c>
      <c r="W92" s="2">
        <v>4.8256756803632231E-6</v>
      </c>
      <c r="X92" s="2">
        <v>6.7746651600883196E-6</v>
      </c>
      <c r="Y92" s="2">
        <v>1.3267430728383037E-5</v>
      </c>
      <c r="Z92" s="2">
        <v>1.1785398507506358E-5</v>
      </c>
      <c r="AA92" s="2">
        <v>8.8444557498659964E-6</v>
      </c>
      <c r="AB92" s="2">
        <v>8.4571799126244379E-6</v>
      </c>
      <c r="AC92" s="2">
        <v>3.5400552407262588E-6</v>
      </c>
      <c r="AD92" s="2">
        <v>5.3477020244238529E-6</v>
      </c>
      <c r="AE92" s="2">
        <v>7.28964410453923E-6</v>
      </c>
      <c r="AF92" s="2">
        <v>6.246409624948085E-6</v>
      </c>
      <c r="AG92" s="2">
        <v>8.0867470412886009E-6</v>
      </c>
      <c r="AH92" s="2">
        <v>5.3930869164008961E-6</v>
      </c>
      <c r="AI92" s="2">
        <v>7.9832956050619684E-6</v>
      </c>
      <c r="AJ92" s="2">
        <v>1.3923152109882654E-6</v>
      </c>
      <c r="AK92" s="2">
        <v>4.5543787723975528E-6</v>
      </c>
      <c r="AL92" s="2">
        <v>8.5015703540173691E-6</v>
      </c>
      <c r="AM92" s="2">
        <v>5.5735727172402866E-6</v>
      </c>
      <c r="AN92" s="2">
        <v>9.9175032634224399E-6</v>
      </c>
      <c r="AO92" s="2">
        <v>5.4741729595126979E-6</v>
      </c>
      <c r="AP92" s="2">
        <v>7.6347143348818363E-6</v>
      </c>
      <c r="AQ92" s="2">
        <v>4.2293836975809631E-6</v>
      </c>
      <c r="AR92" s="2">
        <v>7.8951852523214665E-6</v>
      </c>
      <c r="AS92" s="2">
        <v>7.0224712356621181E-6</v>
      </c>
      <c r="AT92" s="2">
        <v>2.7414968438436376E-6</v>
      </c>
      <c r="AU92" s="2">
        <v>1.6163643710160107E-5</v>
      </c>
      <c r="AV92" s="2">
        <v>5.2087740029633758E-6</v>
      </c>
      <c r="AW92" s="2">
        <v>4.2339074385127822E-6</v>
      </c>
      <c r="AX92" s="2">
        <v>5.2395422574058692E-6</v>
      </c>
      <c r="AY92" s="2">
        <v>7.8508578082482458E-6</v>
      </c>
      <c r="AZ92" s="2">
        <v>1.9890418110529124E-5</v>
      </c>
      <c r="BA92" s="2">
        <v>1.2404221413646422E-5</v>
      </c>
      <c r="BB92" s="2">
        <v>7.1810396658569184E-6</v>
      </c>
      <c r="BC92" s="2">
        <v>1.4553764587051374E-5</v>
      </c>
      <c r="BD92" s="2">
        <v>1.2465081755669033E-5</v>
      </c>
      <c r="BE92" s="2">
        <v>1.5389318569429359E-5</v>
      </c>
      <c r="BF92" s="2">
        <v>8.203016053044447E-6</v>
      </c>
      <c r="BG92" s="2">
        <v>4.8906924315278665E-6</v>
      </c>
      <c r="BH92" s="2">
        <v>2.4792403265785493E-5</v>
      </c>
      <c r="BI92" s="2">
        <v>5.6943715788653273E-6</v>
      </c>
      <c r="BJ92" s="2">
        <v>3.7921687267820567E-5</v>
      </c>
      <c r="BK92" s="2">
        <v>6.6455197232813664E-6</v>
      </c>
      <c r="BL92" s="2">
        <v>5.6374438179824689E-6</v>
      </c>
      <c r="BM92" s="2">
        <v>3.0909554849868442E-6</v>
      </c>
      <c r="BN92" s="2">
        <v>6.2885244418612581E-6</v>
      </c>
      <c r="BO92" s="2">
        <v>7.451291409484661E-6</v>
      </c>
      <c r="BP92" s="2">
        <v>6.9164968761778412E-6</v>
      </c>
      <c r="BQ92" s="2">
        <v>7.840820331899907E-6</v>
      </c>
      <c r="BR92" s="2">
        <v>4.9295478361664304E-6</v>
      </c>
      <c r="BS92" s="2">
        <v>9.5282417839549121E-6</v>
      </c>
      <c r="BT92" s="2">
        <v>1.1696825163886414E-5</v>
      </c>
      <c r="BU92" s="2">
        <v>9.9591237277285198E-6</v>
      </c>
      <c r="BV92" s="2">
        <v>6.3428434087328211E-6</v>
      </c>
      <c r="BW92" s="2">
        <v>8.9627339730109581E-6</v>
      </c>
      <c r="BX92" s="2">
        <v>3.9714281419510631E-6</v>
      </c>
      <c r="BY92" s="2">
        <v>1.2897178531576792E-5</v>
      </c>
      <c r="BZ92" s="2">
        <v>1.0008188614050452E-5</v>
      </c>
      <c r="CA92" s="2">
        <v>5.0417458642893062E-5</v>
      </c>
      <c r="CB92" s="2">
        <v>3.5630721338372425E-5</v>
      </c>
      <c r="CC92" s="2">
        <v>1.0886988080640328E-5</v>
      </c>
      <c r="CD92" s="2">
        <v>1.7068783413037875E-5</v>
      </c>
      <c r="CE92" s="2">
        <v>2.2370597634273421E-6</v>
      </c>
      <c r="CF92" s="2">
        <v>1.5318243697465854E-5</v>
      </c>
      <c r="CG92" s="2">
        <v>1.2668337168089399E-5</v>
      </c>
      <c r="CH92" s="2">
        <v>1.0019971012539885E-5</v>
      </c>
      <c r="CI92" s="2">
        <v>1.3149563665316871E-5</v>
      </c>
      <c r="CJ92" s="2">
        <v>8.8655882540354071E-6</v>
      </c>
      <c r="CK92" s="2">
        <v>1.5753846801863801E-5</v>
      </c>
      <c r="CL92" s="2">
        <v>1.4371389816225967E-5</v>
      </c>
      <c r="CM92" s="2">
        <v>1.4453474701144375E-5</v>
      </c>
      <c r="CN92" s="2">
        <v>1.5005058059360941E-5</v>
      </c>
      <c r="CO92" s="2">
        <v>1.6478248501032407E-4</v>
      </c>
      <c r="CP92" s="2">
        <v>1.2906888392297253E-4</v>
      </c>
      <c r="CQ92" s="2">
        <v>1.013937406440068E-4</v>
      </c>
      <c r="CR92" s="2">
        <v>1.0009467175945401</v>
      </c>
      <c r="CS92" s="2">
        <v>5.8945695072104832E-5</v>
      </c>
      <c r="CT92" s="2">
        <v>7.7518654764271002E-6</v>
      </c>
      <c r="CU92" s="2">
        <v>4.1695767143897418E-6</v>
      </c>
      <c r="CV92" s="2">
        <v>2.1079187229026244E-5</v>
      </c>
      <c r="CW92" s="2">
        <v>5.8544756679088362E-6</v>
      </c>
      <c r="CX92" s="2">
        <v>1.0943965492379734E-5</v>
      </c>
      <c r="CY92" s="2">
        <v>7.9041319930602509E-6</v>
      </c>
      <c r="CZ92" s="2">
        <v>4.1739166425297615E-6</v>
      </c>
      <c r="DA92" s="2">
        <v>1.2869951586903886E-5</v>
      </c>
      <c r="DB92" s="2">
        <v>1.3358002717228836E-5</v>
      </c>
      <c r="DC92" s="2">
        <v>3.8224316039987458E-4</v>
      </c>
      <c r="DD92" s="2">
        <v>2.061522816888877E-5</v>
      </c>
      <c r="DE92" s="2">
        <v>9.4251219764312897E-5</v>
      </c>
      <c r="DF92" s="2">
        <v>9.9933983885225638E-6</v>
      </c>
      <c r="DG92" s="2">
        <v>9.8861958763257013E-6</v>
      </c>
      <c r="DH92" s="2">
        <v>1.0703711825216274E-5</v>
      </c>
      <c r="DI92" s="2">
        <v>1.7402545774896329E-5</v>
      </c>
      <c r="DJ92" s="2">
        <v>1.1605846328924912E-5</v>
      </c>
      <c r="DK92" s="2">
        <v>1.0371027656846104E-5</v>
      </c>
      <c r="DL92" s="2">
        <v>1.4700064407318885E-4</v>
      </c>
    </row>
    <row r="93" spans="2:116">
      <c r="B93" s="149">
        <v>595</v>
      </c>
      <c r="C93" s="147" t="s">
        <v>268</v>
      </c>
      <c r="D93" s="2">
        <v>0.17591112421915622</v>
      </c>
      <c r="E93" s="2">
        <v>0.23953645743805341</v>
      </c>
      <c r="F93" s="2">
        <v>8.1393010825689407E-2</v>
      </c>
      <c r="G93" s="2">
        <v>3.0247763278954832E-3</v>
      </c>
      <c r="H93" s="2">
        <v>4.3277063973864376E-2</v>
      </c>
      <c r="I93" s="2">
        <v>4.0780569793894023E-2</v>
      </c>
      <c r="J93" s="2">
        <v>1.87247136285282E-4</v>
      </c>
      <c r="K93" s="2">
        <v>1.5598076215278016E-4</v>
      </c>
      <c r="L93" s="2">
        <v>6.2632093448298967E-4</v>
      </c>
      <c r="M93" s="2">
        <v>2.1746083163161486E-4</v>
      </c>
      <c r="N93" s="2">
        <v>3.5374234722661209E-4</v>
      </c>
      <c r="O93" s="2">
        <v>2.2913084410014994E-4</v>
      </c>
      <c r="P93" s="2">
        <v>4.4144453815781484E-4</v>
      </c>
      <c r="Q93" s="2">
        <v>2.772861909655155E-4</v>
      </c>
      <c r="R93" s="2">
        <v>3.9561548099347821E-4</v>
      </c>
      <c r="S93" s="2">
        <v>1.289318524104256E-4</v>
      </c>
      <c r="T93" s="2">
        <v>0</v>
      </c>
      <c r="U93" s="2">
        <v>2.7777468625754265E-4</v>
      </c>
      <c r="V93" s="2">
        <v>7.1517270619289987E-4</v>
      </c>
      <c r="W93" s="2">
        <v>3.3459510285523098E-4</v>
      </c>
      <c r="X93" s="2">
        <v>4.981340767601358E-4</v>
      </c>
      <c r="Y93" s="2">
        <v>1.77713563889987E-4</v>
      </c>
      <c r="Z93" s="2">
        <v>5.6916880680376355E-4</v>
      </c>
      <c r="AA93" s="2">
        <v>8.2239753359054663E-4</v>
      </c>
      <c r="AB93" s="2">
        <v>9.9058807519390116E-4</v>
      </c>
      <c r="AC93" s="2">
        <v>1.5688810859282388E-4</v>
      </c>
      <c r="AD93" s="2">
        <v>5.0106068369718474E-5</v>
      </c>
      <c r="AE93" s="2">
        <v>1.5730229840365056E-4</v>
      </c>
      <c r="AF93" s="2">
        <v>1.0390634081551514E-4</v>
      </c>
      <c r="AG93" s="2">
        <v>2.3469586281141627E-4</v>
      </c>
      <c r="AH93" s="2">
        <v>1.2837785242014214E-4</v>
      </c>
      <c r="AI93" s="2">
        <v>3.1759160350890495E-4</v>
      </c>
      <c r="AJ93" s="2">
        <v>3.4485451082931695E-5</v>
      </c>
      <c r="AK93" s="2">
        <v>3.5905270650650917E-4</v>
      </c>
      <c r="AL93" s="2">
        <v>2.68229998319624E-4</v>
      </c>
      <c r="AM93" s="2">
        <v>7.0664861154989432E-4</v>
      </c>
      <c r="AN93" s="2">
        <v>1.1455365687751376E-3</v>
      </c>
      <c r="AO93" s="2">
        <v>1.9689487421553425E-4</v>
      </c>
      <c r="AP93" s="2">
        <v>1.9753667331784172E-4</v>
      </c>
      <c r="AQ93" s="2">
        <v>5.9870336339685505E-4</v>
      </c>
      <c r="AR93" s="2">
        <v>2.7590568841190155E-4</v>
      </c>
      <c r="AS93" s="2">
        <v>1.2386436847952137E-4</v>
      </c>
      <c r="AT93" s="2">
        <v>4.1138920390119335E-5</v>
      </c>
      <c r="AU93" s="2">
        <v>3.6285354545364059E-4</v>
      </c>
      <c r="AV93" s="2">
        <v>1.323167163512256E-4</v>
      </c>
      <c r="AW93" s="2">
        <v>1.7018083280571358E-4</v>
      </c>
      <c r="AX93" s="2">
        <v>1.8527271988404547E-4</v>
      </c>
      <c r="AY93" s="2">
        <v>4.9144761794194197E-4</v>
      </c>
      <c r="AZ93" s="2">
        <v>5.3481100110814249E-4</v>
      </c>
      <c r="BA93" s="2">
        <v>5.6524714636476076E-4</v>
      </c>
      <c r="BB93" s="2">
        <v>4.4274370421926694E-4</v>
      </c>
      <c r="BC93" s="2">
        <v>5.7847306538199488E-4</v>
      </c>
      <c r="BD93" s="2">
        <v>3.6706093497576559E-4</v>
      </c>
      <c r="BE93" s="2">
        <v>4.966966743115283E-4</v>
      </c>
      <c r="BF93" s="2">
        <v>3.9681784473140515E-4</v>
      </c>
      <c r="BG93" s="2">
        <v>4.527946437897096E-4</v>
      </c>
      <c r="BH93" s="2">
        <v>4.0639654497965093E-4</v>
      </c>
      <c r="BI93" s="2">
        <v>1.8979536809954532E-4</v>
      </c>
      <c r="BJ93" s="2">
        <v>5.0578416636541689E-4</v>
      </c>
      <c r="BK93" s="2">
        <v>6.0995338281416491E-4</v>
      </c>
      <c r="BL93" s="2">
        <v>1.707224489747061E-4</v>
      </c>
      <c r="BM93" s="2">
        <v>9.3502897692448629E-5</v>
      </c>
      <c r="BN93" s="2">
        <v>2.0496093501135726E-4</v>
      </c>
      <c r="BO93" s="2">
        <v>3.5346363866513639E-4</v>
      </c>
      <c r="BP93" s="2">
        <v>3.4459773583468255E-4</v>
      </c>
      <c r="BQ93" s="2">
        <v>4.9793497413426783E-4</v>
      </c>
      <c r="BR93" s="2">
        <v>4.0258330244312488E-4</v>
      </c>
      <c r="BS93" s="2">
        <v>4.9793673003867961E-4</v>
      </c>
      <c r="BT93" s="2">
        <v>4.723764472177407E-4</v>
      </c>
      <c r="BU93" s="2">
        <v>5.1475832605541317E-4</v>
      </c>
      <c r="BV93" s="2">
        <v>4.3864986500216321E-4</v>
      </c>
      <c r="BW93" s="2">
        <v>3.2736438746954648E-4</v>
      </c>
      <c r="BX93" s="2">
        <v>1.694823984883394E-4</v>
      </c>
      <c r="BY93" s="2">
        <v>6.0575442321095208E-4</v>
      </c>
      <c r="BZ93" s="2">
        <v>5.1559103937627365E-4</v>
      </c>
      <c r="CA93" s="2">
        <v>6.5718185349595995E-4</v>
      </c>
      <c r="CB93" s="2">
        <v>1.0125390851676668E-3</v>
      </c>
      <c r="CC93" s="2">
        <v>4.8834204112537763E-4</v>
      </c>
      <c r="CD93" s="2">
        <v>3.6053350980081047E-4</v>
      </c>
      <c r="CE93" s="2">
        <v>6.3442630802439492E-5</v>
      </c>
      <c r="CF93" s="2">
        <v>5.5635549941053801E-4</v>
      </c>
      <c r="CG93" s="2">
        <v>5.9054243604557237E-4</v>
      </c>
      <c r="CH93" s="2">
        <v>1.9853522059168403E-4</v>
      </c>
      <c r="CI93" s="2">
        <v>4.7919758638588635E-4</v>
      </c>
      <c r="CJ93" s="2">
        <v>5.4143471825788929E-4</v>
      </c>
      <c r="CK93" s="2">
        <v>7.9643507165020287E-4</v>
      </c>
      <c r="CL93" s="2">
        <v>7.0960757878990458E-4</v>
      </c>
      <c r="CM93" s="2">
        <v>5.5059472680493954E-4</v>
      </c>
      <c r="CN93" s="2">
        <v>1.4641139430800465E-3</v>
      </c>
      <c r="CO93" s="2">
        <v>2.3996216183201271E-3</v>
      </c>
      <c r="CP93" s="2">
        <v>2.2913510705610034E-2</v>
      </c>
      <c r="CQ93" s="2">
        <v>2.0412166489964354E-3</v>
      </c>
      <c r="CR93" s="2">
        <v>3.3661226860145586E-3</v>
      </c>
      <c r="CS93" s="2">
        <v>1.0115924454720819</v>
      </c>
      <c r="CT93" s="2">
        <v>1.0188708080919177E-3</v>
      </c>
      <c r="CU93" s="2">
        <v>4.5460662178320612E-4</v>
      </c>
      <c r="CV93" s="2">
        <v>2.8481977548764957E-3</v>
      </c>
      <c r="CW93" s="2">
        <v>5.6804197254729013E-4</v>
      </c>
      <c r="CX93" s="2">
        <v>4.7426314163180437E-4</v>
      </c>
      <c r="CY93" s="2">
        <v>1.7141632626559591E-3</v>
      </c>
      <c r="CZ93" s="2">
        <v>4.7403658566339755E-4</v>
      </c>
      <c r="DA93" s="2">
        <v>4.149567203139937E-3</v>
      </c>
      <c r="DB93" s="2">
        <v>5.0090179938320372E-4</v>
      </c>
      <c r="DC93" s="2">
        <v>3.7039012599918181E-2</v>
      </c>
      <c r="DD93" s="2">
        <v>2.2661587602433437E-4</v>
      </c>
      <c r="DE93" s="2">
        <v>1.3108678460718641E-3</v>
      </c>
      <c r="DF93" s="2">
        <v>9.8732503328417863E-4</v>
      </c>
      <c r="DG93" s="2">
        <v>6.2549512149527239E-4</v>
      </c>
      <c r="DH93" s="2">
        <v>1.3804518684746889E-3</v>
      </c>
      <c r="DI93" s="2">
        <v>3.7890472398198509E-3</v>
      </c>
      <c r="DJ93" s="2">
        <v>8.6638228868330552E-4</v>
      </c>
      <c r="DK93" s="2">
        <v>2.0713433294144277E-4</v>
      </c>
      <c r="DL93" s="2">
        <v>1.6567649456482442E-3</v>
      </c>
    </row>
    <row r="94" spans="2:116">
      <c r="B94" s="149">
        <v>611</v>
      </c>
      <c r="C94" s="147" t="s">
        <v>269</v>
      </c>
      <c r="D94" s="2">
        <v>1</v>
      </c>
      <c r="E94" s="2">
        <v>0.36360236959080738</v>
      </c>
      <c r="F94" s="2">
        <v>0</v>
      </c>
      <c r="G94" s="2">
        <v>3.4146547559548075E-3</v>
      </c>
      <c r="H94" s="2">
        <v>5.2149612104420873E-2</v>
      </c>
      <c r="I94" s="2">
        <v>5.2149612104420873E-2</v>
      </c>
      <c r="J94" s="2">
        <v>6.7330360326564305E-4</v>
      </c>
      <c r="K94" s="2">
        <v>1.2984042575256197E-4</v>
      </c>
      <c r="L94" s="2">
        <v>2.2186226411674784E-4</v>
      </c>
      <c r="M94" s="2">
        <v>3.7936576468442851E-4</v>
      </c>
      <c r="N94" s="2">
        <v>1.8400691313506482E-3</v>
      </c>
      <c r="O94" s="2">
        <v>1.1811422007232844E-3</v>
      </c>
      <c r="P94" s="2">
        <v>1.525787259799067E-3</v>
      </c>
      <c r="Q94" s="2">
        <v>3.0553473744450861E-4</v>
      </c>
      <c r="R94" s="2">
        <v>2.9459089652401514E-4</v>
      </c>
      <c r="S94" s="2">
        <v>8.1179599249533779E-4</v>
      </c>
      <c r="T94" s="2">
        <v>0</v>
      </c>
      <c r="U94" s="2">
        <v>2.5877890959516691E-4</v>
      </c>
      <c r="V94" s="2">
        <v>4.7266316212358096E-4</v>
      </c>
      <c r="W94" s="2">
        <v>4.089812140485933E-4</v>
      </c>
      <c r="X94" s="2">
        <v>2.6163372287784005E-4</v>
      </c>
      <c r="Y94" s="2">
        <v>2.7122452500054762E-4</v>
      </c>
      <c r="Z94" s="2">
        <v>4.5999218137498507E-4</v>
      </c>
      <c r="AA94" s="2">
        <v>4.8969954275225255E-4</v>
      </c>
      <c r="AB94" s="2">
        <v>1.1403919839601888E-4</v>
      </c>
      <c r="AC94" s="2">
        <v>1.2225675586017494E-4</v>
      </c>
      <c r="AD94" s="2">
        <v>3.4782169627984009E-5</v>
      </c>
      <c r="AE94" s="2">
        <v>1.3039758885377743E-4</v>
      </c>
      <c r="AF94" s="2">
        <v>1.4806936821486552E-4</v>
      </c>
      <c r="AG94" s="2">
        <v>7.410833661924993E-4</v>
      </c>
      <c r="AH94" s="2">
        <v>8.8755552035083728E-5</v>
      </c>
      <c r="AI94" s="2">
        <v>1.7850587349362346E-4</v>
      </c>
      <c r="AJ94" s="2">
        <v>3.6939943928824427E-5</v>
      </c>
      <c r="AK94" s="2">
        <v>6.4339260791053063E-4</v>
      </c>
      <c r="AL94" s="2">
        <v>2.5728195717848214E-4</v>
      </c>
      <c r="AM94" s="2">
        <v>6.5049365495437744E-4</v>
      </c>
      <c r="AN94" s="2">
        <v>9.4291635666065026E-4</v>
      </c>
      <c r="AO94" s="2">
        <v>5.4882029326200994E-4</v>
      </c>
      <c r="AP94" s="2">
        <v>6.9153195024516229E-4</v>
      </c>
      <c r="AQ94" s="2">
        <v>2.2791333713182324E-4</v>
      </c>
      <c r="AR94" s="2">
        <v>8.2582054281293534E-4</v>
      </c>
      <c r="AS94" s="2">
        <v>5.2601021925076635E-4</v>
      </c>
      <c r="AT94" s="2">
        <v>8.6603764064955969E-5</v>
      </c>
      <c r="AU94" s="2">
        <v>2.8738961231770492E-3</v>
      </c>
      <c r="AV94" s="2">
        <v>5.3982781137960868E-4</v>
      </c>
      <c r="AW94" s="2">
        <v>5.0762323872703219E-4</v>
      </c>
      <c r="AX94" s="2">
        <v>3.8467418322530092E-4</v>
      </c>
      <c r="AY94" s="2">
        <v>5.3386011862652726E-4</v>
      </c>
      <c r="AZ94" s="2">
        <v>6.9954565656829332E-4</v>
      </c>
      <c r="BA94" s="2">
        <v>1.5056456662432579E-3</v>
      </c>
      <c r="BB94" s="2">
        <v>9.6304021755904367E-4</v>
      </c>
      <c r="BC94" s="2">
        <v>5.1982972536104854E-4</v>
      </c>
      <c r="BD94" s="2">
        <v>1.7334621435851662E-4</v>
      </c>
      <c r="BE94" s="2">
        <v>1.2007419425853281E-4</v>
      </c>
      <c r="BF94" s="2">
        <v>2.5731686753930824E-4</v>
      </c>
      <c r="BG94" s="2">
        <v>1.3484853243691866E-4</v>
      </c>
      <c r="BH94" s="2">
        <v>1.451337050604812E-4</v>
      </c>
      <c r="BI94" s="2">
        <v>4.3614190493031002E-4</v>
      </c>
      <c r="BJ94" s="2">
        <v>3.421162613507871E-4</v>
      </c>
      <c r="BK94" s="2">
        <v>1.9852913967318228E-4</v>
      </c>
      <c r="BL94" s="2">
        <v>1.0314563384753377E-4</v>
      </c>
      <c r="BM94" s="2">
        <v>7.6844319921155863E-5</v>
      </c>
      <c r="BN94" s="2">
        <v>1.400344168766385E-4</v>
      </c>
      <c r="BO94" s="2">
        <v>1.0964561108195482E-3</v>
      </c>
      <c r="BP94" s="2">
        <v>8.7539997592034769E-4</v>
      </c>
      <c r="BQ94" s="2">
        <v>3.7364748153253819E-4</v>
      </c>
      <c r="BR94" s="2">
        <v>4.8213902510636612E-4</v>
      </c>
      <c r="BS94" s="2">
        <v>1.8426623405097462E-3</v>
      </c>
      <c r="BT94" s="2">
        <v>2.0396349491642552E-3</v>
      </c>
      <c r="BU94" s="2">
        <v>6.8203717518852257E-4</v>
      </c>
      <c r="BV94" s="2">
        <v>1.0145489760206086E-3</v>
      </c>
      <c r="BW94" s="2">
        <v>7.6994629840741562E-4</v>
      </c>
      <c r="BX94" s="2">
        <v>2.3024221294663271E-4</v>
      </c>
      <c r="BY94" s="2">
        <v>1.1742533179584316E-3</v>
      </c>
      <c r="BZ94" s="2">
        <v>2.2027796547109593E-3</v>
      </c>
      <c r="CA94" s="2">
        <v>8.0231305959574091E-4</v>
      </c>
      <c r="CB94" s="2">
        <v>6.1901679251958404E-4</v>
      </c>
      <c r="CC94" s="2">
        <v>1.1126360353621531E-3</v>
      </c>
      <c r="CD94" s="2">
        <v>2.6732672975417443E-4</v>
      </c>
      <c r="CE94" s="2">
        <v>5.781255675234544E-5</v>
      </c>
      <c r="CF94" s="2">
        <v>9.6680159837991982E-4</v>
      </c>
      <c r="CG94" s="2">
        <v>1.3463440688246729E-3</v>
      </c>
      <c r="CH94" s="2">
        <v>2.8529909698525439E-4</v>
      </c>
      <c r="CI94" s="2">
        <v>7.6902079206324185E-4</v>
      </c>
      <c r="CJ94" s="2">
        <v>1.0223811742626975E-3</v>
      </c>
      <c r="CK94" s="2">
        <v>2.5642889374899859E-4</v>
      </c>
      <c r="CL94" s="2">
        <v>4.8150080867520449E-4</v>
      </c>
      <c r="CM94" s="2">
        <v>1.1422426809325798E-3</v>
      </c>
      <c r="CN94" s="2">
        <v>2.1011167245819494E-4</v>
      </c>
      <c r="CO94" s="2">
        <v>4.2948952321608739E-4</v>
      </c>
      <c r="CP94" s="2">
        <v>7.2521203565769558E-4</v>
      </c>
      <c r="CQ94" s="2">
        <v>1.94180263068821E-4</v>
      </c>
      <c r="CR94" s="2">
        <v>3.411281224655124E-4</v>
      </c>
      <c r="CS94" s="2">
        <v>3.2446300815948506E-4</v>
      </c>
      <c r="CT94" s="2">
        <v>1.0001713922163582</v>
      </c>
      <c r="CU94" s="2">
        <v>8.0928575631639284E-4</v>
      </c>
      <c r="CV94" s="2">
        <v>9.4548473868935211E-4</v>
      </c>
      <c r="CW94" s="2">
        <v>3.0294559716157799E-4</v>
      </c>
      <c r="CX94" s="2">
        <v>1.55420079086352E-3</v>
      </c>
      <c r="CY94" s="2">
        <v>1.1200345091734673E-3</v>
      </c>
      <c r="CZ94" s="2">
        <v>4.6580807219618486E-4</v>
      </c>
      <c r="DA94" s="2">
        <v>5.4574780426064763E-4</v>
      </c>
      <c r="DB94" s="2">
        <v>7.6402184643226004E-4</v>
      </c>
      <c r="DC94" s="2">
        <v>1.7299933765539747E-4</v>
      </c>
      <c r="DD94" s="2">
        <v>2.8059381895208653E-4</v>
      </c>
      <c r="DE94" s="2">
        <v>4.0496182401923372E-4</v>
      </c>
      <c r="DF94" s="2">
        <v>4.4415434109902445E-4</v>
      </c>
      <c r="DG94" s="2">
        <v>3.3793127367400628E-4</v>
      </c>
      <c r="DH94" s="2">
        <v>9.0394363598702166E-4</v>
      </c>
      <c r="DI94" s="2">
        <v>2.4422590169415005E-4</v>
      </c>
      <c r="DJ94" s="2">
        <v>9.4097649484369504E-4</v>
      </c>
      <c r="DK94" s="2">
        <v>2.7746112517466534E-4</v>
      </c>
      <c r="DL94" s="2">
        <v>0.12030431120123999</v>
      </c>
    </row>
    <row r="95" spans="2:116">
      <c r="B95" s="149">
        <v>631</v>
      </c>
      <c r="C95" s="147" t="s">
        <v>270</v>
      </c>
      <c r="D95" s="2">
        <v>0.7477433498707633</v>
      </c>
      <c r="E95" s="2">
        <v>0.60570582030072795</v>
      </c>
      <c r="F95" s="2">
        <v>2.5058446063368268E-3</v>
      </c>
      <c r="G95" s="2">
        <v>2.8545895266414194E-2</v>
      </c>
      <c r="H95" s="2">
        <v>9.7526708565199446E-2</v>
      </c>
      <c r="I95" s="2">
        <v>9.740134354228866E-2</v>
      </c>
      <c r="J95" s="2">
        <v>7.6283540770928106E-5</v>
      </c>
      <c r="K95" s="2">
        <v>5.7169152871658509E-5</v>
      </c>
      <c r="L95" s="2">
        <v>5.9302959792806504E-4</v>
      </c>
      <c r="M95" s="2">
        <v>1.3481396266147707E-4</v>
      </c>
      <c r="N95" s="2">
        <v>8.775264174401437E-5</v>
      </c>
      <c r="O95" s="2">
        <v>1.4574870103488023E-4</v>
      </c>
      <c r="P95" s="2">
        <v>5.5295991940146035E-4</v>
      </c>
      <c r="Q95" s="2">
        <v>1.7971210239595522E-4</v>
      </c>
      <c r="R95" s="2">
        <v>1.1268209838613048E-4</v>
      </c>
      <c r="S95" s="2">
        <v>1.0899160482101743E-4</v>
      </c>
      <c r="T95" s="2">
        <v>0</v>
      </c>
      <c r="U95" s="2">
        <v>4.4707591237816989E-5</v>
      </c>
      <c r="V95" s="2">
        <v>7.2523686405001357E-5</v>
      </c>
      <c r="W95" s="2">
        <v>1.0832751690133777E-4</v>
      </c>
      <c r="X95" s="2">
        <v>3.1239090402086577E-4</v>
      </c>
      <c r="Y95" s="2">
        <v>1.2768669606014592E-4</v>
      </c>
      <c r="Z95" s="2">
        <v>1.3252052553369313E-4</v>
      </c>
      <c r="AA95" s="2">
        <v>1.1717734144528144E-4</v>
      </c>
      <c r="AB95" s="2">
        <v>1.191633005632938E-4</v>
      </c>
      <c r="AC95" s="2">
        <v>9.5159730672292353E-5</v>
      </c>
      <c r="AD95" s="2">
        <v>2.2456561968871069E-4</v>
      </c>
      <c r="AE95" s="2">
        <v>2.0970072597277864E-4</v>
      </c>
      <c r="AF95" s="2">
        <v>2.6194773875096671E-4</v>
      </c>
      <c r="AG95" s="2">
        <v>2.8098989445043786E-4</v>
      </c>
      <c r="AH95" s="2">
        <v>5.5713982375093605E-5</v>
      </c>
      <c r="AI95" s="2">
        <v>2.8827264249594773E-4</v>
      </c>
      <c r="AJ95" s="2">
        <v>1.3820365635120874E-5</v>
      </c>
      <c r="AK95" s="2">
        <v>5.5339704341954715E-5</v>
      </c>
      <c r="AL95" s="2">
        <v>1.9928115186133196E-4</v>
      </c>
      <c r="AM95" s="2">
        <v>1.2421285096815871E-4</v>
      </c>
      <c r="AN95" s="2">
        <v>7.2613333407382978E-5</v>
      </c>
      <c r="AO95" s="2">
        <v>1.4434618975355887E-4</v>
      </c>
      <c r="AP95" s="2">
        <v>4.0204887212966689E-4</v>
      </c>
      <c r="AQ95" s="2">
        <v>1.343802635897437E-3</v>
      </c>
      <c r="AR95" s="2">
        <v>1.6569755913069107E-4</v>
      </c>
      <c r="AS95" s="2">
        <v>1.0929517507143402E-4</v>
      </c>
      <c r="AT95" s="2">
        <v>5.8877957040826958E-5</v>
      </c>
      <c r="AU95" s="2">
        <v>8.6901744970851731E-4</v>
      </c>
      <c r="AV95" s="2">
        <v>3.8104384714750948E-5</v>
      </c>
      <c r="AW95" s="2">
        <v>6.0744811559372046E-5</v>
      </c>
      <c r="AX95" s="2">
        <v>4.695283122564871E-5</v>
      </c>
      <c r="AY95" s="2">
        <v>1.0938082916929169E-3</v>
      </c>
      <c r="AZ95" s="2">
        <v>3.0628043009765619E-4</v>
      </c>
      <c r="BA95" s="2">
        <v>1.0812605851185993E-3</v>
      </c>
      <c r="BB95" s="2">
        <v>5.046024755300647E-4</v>
      </c>
      <c r="BC95" s="2">
        <v>3.9538443423436101E-4</v>
      </c>
      <c r="BD95" s="2">
        <v>6.493042791999486E-4</v>
      </c>
      <c r="BE95" s="2">
        <v>1.339914116642427E-3</v>
      </c>
      <c r="BF95" s="2">
        <v>9.9861503889534528E-4</v>
      </c>
      <c r="BG95" s="2">
        <v>2.2251563229527603E-3</v>
      </c>
      <c r="BH95" s="2">
        <v>7.8935567728917358E-4</v>
      </c>
      <c r="BI95" s="2">
        <v>1.7369630639449684E-4</v>
      </c>
      <c r="BJ95" s="2">
        <v>1.3821328786525324E-3</v>
      </c>
      <c r="BK95" s="2">
        <v>3.9026234119674018E-4</v>
      </c>
      <c r="BL95" s="2">
        <v>1.7566818396024751E-4</v>
      </c>
      <c r="BM95" s="2">
        <v>1.159429315771169E-4</v>
      </c>
      <c r="BN95" s="2">
        <v>2.9607933193946185E-4</v>
      </c>
      <c r="BO95" s="2">
        <v>2.2284204924812806E-3</v>
      </c>
      <c r="BP95" s="2">
        <v>9.9206819709070842E-5</v>
      </c>
      <c r="BQ95" s="2">
        <v>1.841725745764432E-4</v>
      </c>
      <c r="BR95" s="2">
        <v>1.1024501832523818E-4</v>
      </c>
      <c r="BS95" s="2">
        <v>2.5323006041022604E-4</v>
      </c>
      <c r="BT95" s="2">
        <v>1.5573403446385423E-4</v>
      </c>
      <c r="BU95" s="2">
        <v>2.1174226110293653E-4</v>
      </c>
      <c r="BV95" s="2">
        <v>2.1859070655336316E-4</v>
      </c>
      <c r="BW95" s="2">
        <v>9.4429765426443546E-4</v>
      </c>
      <c r="BX95" s="2">
        <v>3.6655639251743845E-4</v>
      </c>
      <c r="BY95" s="2">
        <v>2.213800869708673E-4</v>
      </c>
      <c r="BZ95" s="2">
        <v>2.3410015663222685E-4</v>
      </c>
      <c r="CA95" s="2">
        <v>2.8450682534997149E-4</v>
      </c>
      <c r="CB95" s="2">
        <v>3.0457326943732769E-4</v>
      </c>
      <c r="CC95" s="2">
        <v>9.0590316154573128E-5</v>
      </c>
      <c r="CD95" s="2">
        <v>6.3600238779119755E-5</v>
      </c>
      <c r="CE95" s="2">
        <v>1.9248308915735192E-5</v>
      </c>
      <c r="CF95" s="2">
        <v>6.1528580677635263E-3</v>
      </c>
      <c r="CG95" s="2">
        <v>2.3644435015109542E-4</v>
      </c>
      <c r="CH95" s="2">
        <v>3.213941723806361E-4</v>
      </c>
      <c r="CI95" s="2">
        <v>1.3863721201586035E-4</v>
      </c>
      <c r="CJ95" s="2">
        <v>1.4074632257475754E-4</v>
      </c>
      <c r="CK95" s="2">
        <v>4.9307700962212511E-4</v>
      </c>
      <c r="CL95" s="2">
        <v>3.2561477466284836E-4</v>
      </c>
      <c r="CM95" s="2">
        <v>2.7603743140016762E-4</v>
      </c>
      <c r="CN95" s="2">
        <v>2.2917052690829022E-4</v>
      </c>
      <c r="CO95" s="2">
        <v>4.8360164625809278E-3</v>
      </c>
      <c r="CP95" s="2">
        <v>1.5989066793568164E-3</v>
      </c>
      <c r="CQ95" s="2">
        <v>3.1343501054619592E-3</v>
      </c>
      <c r="CR95" s="2">
        <v>5.5056320830004007E-3</v>
      </c>
      <c r="CS95" s="2">
        <v>1.1143957813109649E-3</v>
      </c>
      <c r="CT95" s="2">
        <v>1.6222152711221156E-4</v>
      </c>
      <c r="CU95" s="2">
        <v>1.0000408560216896</v>
      </c>
      <c r="CV95" s="2">
        <v>1.4422372899467974E-4</v>
      </c>
      <c r="CW95" s="2">
        <v>1.4346931942854743E-4</v>
      </c>
      <c r="CX95" s="2">
        <v>8.431255591940555E-5</v>
      </c>
      <c r="CY95" s="2">
        <v>8.6698531152077063E-5</v>
      </c>
      <c r="CZ95" s="2">
        <v>6.7452575333709579E-5</v>
      </c>
      <c r="DA95" s="2">
        <v>1.1850928815716016E-4</v>
      </c>
      <c r="DB95" s="2">
        <v>3.5954911606150602E-4</v>
      </c>
      <c r="DC95" s="2">
        <v>1.1101913748649359E-3</v>
      </c>
      <c r="DD95" s="2">
        <v>8.3983672701033982E-5</v>
      </c>
      <c r="DE95" s="2">
        <v>5.7956310996323888E-4</v>
      </c>
      <c r="DF95" s="2">
        <v>2.9627683963193884E-4</v>
      </c>
      <c r="DG95" s="2">
        <v>4.1806129042601831E-4</v>
      </c>
      <c r="DH95" s="2">
        <v>8.6595472284511108E-4</v>
      </c>
      <c r="DI95" s="2">
        <v>2.4719608705516639E-4</v>
      </c>
      <c r="DJ95" s="2">
        <v>4.6038864669472397E-4</v>
      </c>
      <c r="DK95" s="2">
        <v>8.1250816133882748E-5</v>
      </c>
      <c r="DL95" s="2">
        <v>4.1884752295398174E-4</v>
      </c>
    </row>
    <row r="96" spans="2:116">
      <c r="B96" s="149">
        <v>632</v>
      </c>
      <c r="C96" s="147" t="s">
        <v>306</v>
      </c>
      <c r="D96" s="2">
        <v>0.8929262008580916</v>
      </c>
      <c r="E96" s="2">
        <v>0.41843956477485683</v>
      </c>
      <c r="F96" s="2">
        <v>4.0035289494456186E-2</v>
      </c>
      <c r="G96" s="2">
        <v>0</v>
      </c>
      <c r="H96" s="2">
        <v>5.3515065818901392E-2</v>
      </c>
      <c r="I96" s="2">
        <v>5.3515065818901392E-2</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c r="AB96" s="2">
        <v>0</v>
      </c>
      <c r="AC96" s="2">
        <v>0</v>
      </c>
      <c r="AD96" s="2">
        <v>0</v>
      </c>
      <c r="AE96" s="2">
        <v>0</v>
      </c>
      <c r="AF96" s="2">
        <v>0</v>
      </c>
      <c r="AG96" s="2">
        <v>0</v>
      </c>
      <c r="AH96" s="2">
        <v>0</v>
      </c>
      <c r="AI96" s="2">
        <v>0</v>
      </c>
      <c r="AJ96" s="2">
        <v>0</v>
      </c>
      <c r="AK96" s="2">
        <v>0</v>
      </c>
      <c r="AL96" s="2">
        <v>0</v>
      </c>
      <c r="AM96" s="2">
        <v>0</v>
      </c>
      <c r="AN96" s="2">
        <v>0</v>
      </c>
      <c r="AO96" s="2">
        <v>0</v>
      </c>
      <c r="AP96" s="2">
        <v>0</v>
      </c>
      <c r="AQ96" s="2">
        <v>0</v>
      </c>
      <c r="AR96" s="2">
        <v>0</v>
      </c>
      <c r="AS96" s="2">
        <v>0</v>
      </c>
      <c r="AT96" s="2">
        <v>0</v>
      </c>
      <c r="AU96" s="2">
        <v>0</v>
      </c>
      <c r="AV96" s="2">
        <v>0</v>
      </c>
      <c r="AW96" s="2">
        <v>0</v>
      </c>
      <c r="AX96" s="2">
        <v>0</v>
      </c>
      <c r="AY96" s="2">
        <v>0</v>
      </c>
      <c r="AZ96" s="2">
        <v>0</v>
      </c>
      <c r="BA96" s="2">
        <v>0</v>
      </c>
      <c r="BB96" s="2">
        <v>0</v>
      </c>
      <c r="BC96" s="2">
        <v>0</v>
      </c>
      <c r="BD96" s="2">
        <v>0</v>
      </c>
      <c r="BE96" s="2">
        <v>0</v>
      </c>
      <c r="BF96" s="2">
        <v>0</v>
      </c>
      <c r="BG96" s="2">
        <v>0</v>
      </c>
      <c r="BH96" s="2">
        <v>0</v>
      </c>
      <c r="BI96" s="2">
        <v>0</v>
      </c>
      <c r="BJ96" s="2">
        <v>0</v>
      </c>
      <c r="BK96" s="2">
        <v>0</v>
      </c>
      <c r="BL96" s="2">
        <v>0</v>
      </c>
      <c r="BM96" s="2">
        <v>0</v>
      </c>
      <c r="BN96" s="2">
        <v>0</v>
      </c>
      <c r="BO96" s="2">
        <v>0</v>
      </c>
      <c r="BP96" s="2">
        <v>0</v>
      </c>
      <c r="BQ96" s="2">
        <v>0</v>
      </c>
      <c r="BR96" s="2">
        <v>0</v>
      </c>
      <c r="BS96" s="2">
        <v>0</v>
      </c>
      <c r="BT96" s="2">
        <v>0</v>
      </c>
      <c r="BU96" s="2">
        <v>0</v>
      </c>
      <c r="BV96" s="2">
        <v>0</v>
      </c>
      <c r="BW96" s="2">
        <v>0</v>
      </c>
      <c r="BX96" s="2">
        <v>0</v>
      </c>
      <c r="BY96" s="2">
        <v>0</v>
      </c>
      <c r="BZ96" s="2">
        <v>0</v>
      </c>
      <c r="CA96" s="2">
        <v>0</v>
      </c>
      <c r="CB96" s="2">
        <v>0</v>
      </c>
      <c r="CC96" s="2">
        <v>0</v>
      </c>
      <c r="CD96" s="2">
        <v>0</v>
      </c>
      <c r="CE96" s="2">
        <v>0</v>
      </c>
      <c r="CF96" s="2">
        <v>0</v>
      </c>
      <c r="CG96" s="2">
        <v>0</v>
      </c>
      <c r="CH96" s="2">
        <v>0</v>
      </c>
      <c r="CI96" s="2">
        <v>0</v>
      </c>
      <c r="CJ96" s="2">
        <v>0</v>
      </c>
      <c r="CK96" s="2">
        <v>0</v>
      </c>
      <c r="CL96" s="2">
        <v>0</v>
      </c>
      <c r="CM96" s="2">
        <v>0</v>
      </c>
      <c r="CN96" s="2">
        <v>0</v>
      </c>
      <c r="CO96" s="2">
        <v>0</v>
      </c>
      <c r="CP96" s="2">
        <v>0</v>
      </c>
      <c r="CQ96" s="2">
        <v>0</v>
      </c>
      <c r="CR96" s="2">
        <v>0</v>
      </c>
      <c r="CS96" s="2">
        <v>0</v>
      </c>
      <c r="CT96" s="2">
        <v>0</v>
      </c>
      <c r="CU96" s="2">
        <v>0</v>
      </c>
      <c r="CV96" s="2">
        <v>1</v>
      </c>
      <c r="CW96" s="2">
        <v>0</v>
      </c>
      <c r="CX96" s="2">
        <v>0</v>
      </c>
      <c r="CY96" s="2">
        <v>0</v>
      </c>
      <c r="CZ96" s="2">
        <v>0</v>
      </c>
      <c r="DA96" s="2">
        <v>0</v>
      </c>
      <c r="DB96" s="2">
        <v>0</v>
      </c>
      <c r="DC96" s="2">
        <v>0</v>
      </c>
      <c r="DD96" s="2">
        <v>0</v>
      </c>
      <c r="DE96" s="2">
        <v>0</v>
      </c>
      <c r="DF96" s="2">
        <v>0</v>
      </c>
      <c r="DG96" s="2">
        <v>0</v>
      </c>
      <c r="DH96" s="2">
        <v>0</v>
      </c>
      <c r="DI96" s="2">
        <v>0</v>
      </c>
      <c r="DJ96" s="2">
        <v>0</v>
      </c>
      <c r="DK96" s="2">
        <v>0</v>
      </c>
      <c r="DL96" s="2">
        <v>0</v>
      </c>
    </row>
    <row r="97" spans="2:116">
      <c r="B97" s="149">
        <v>641</v>
      </c>
      <c r="C97" s="147" t="s">
        <v>272</v>
      </c>
      <c r="D97" s="2">
        <v>0.88674054310097117</v>
      </c>
      <c r="E97" s="2">
        <v>0.45636661618627922</v>
      </c>
      <c r="F97" s="2">
        <v>3.4658677736375744E-2</v>
      </c>
      <c r="G97" s="2">
        <v>3.1945021476705991E-2</v>
      </c>
      <c r="H97" s="2">
        <v>8.761283997805927E-2</v>
      </c>
      <c r="I97" s="2">
        <v>8.0495689330670334E-2</v>
      </c>
      <c r="J97" s="2">
        <v>0</v>
      </c>
      <c r="K97" s="2">
        <v>0</v>
      </c>
      <c r="L97" s="2">
        <v>0</v>
      </c>
      <c r="M97" s="2">
        <v>0</v>
      </c>
      <c r="N97" s="2">
        <v>0</v>
      </c>
      <c r="O97" s="2">
        <v>0</v>
      </c>
      <c r="P97" s="2">
        <v>0</v>
      </c>
      <c r="Q97" s="2">
        <v>0</v>
      </c>
      <c r="R97" s="2">
        <v>0</v>
      </c>
      <c r="S97" s="2">
        <v>0</v>
      </c>
      <c r="T97" s="2">
        <v>0</v>
      </c>
      <c r="U97" s="2">
        <v>0</v>
      </c>
      <c r="V97" s="2">
        <v>0</v>
      </c>
      <c r="W97" s="2">
        <v>0</v>
      </c>
      <c r="X97" s="2">
        <v>0</v>
      </c>
      <c r="Y97" s="2">
        <v>0</v>
      </c>
      <c r="Z97" s="2">
        <v>0</v>
      </c>
      <c r="AA97" s="2">
        <v>0</v>
      </c>
      <c r="AB97" s="2">
        <v>0</v>
      </c>
      <c r="AC97" s="2">
        <v>0</v>
      </c>
      <c r="AD97" s="2">
        <v>0</v>
      </c>
      <c r="AE97" s="2">
        <v>0</v>
      </c>
      <c r="AF97" s="2">
        <v>0</v>
      </c>
      <c r="AG97" s="2">
        <v>0</v>
      </c>
      <c r="AH97" s="2">
        <v>0</v>
      </c>
      <c r="AI97" s="2">
        <v>0</v>
      </c>
      <c r="AJ97" s="2">
        <v>0</v>
      </c>
      <c r="AK97" s="2">
        <v>0</v>
      </c>
      <c r="AL97" s="2">
        <v>0</v>
      </c>
      <c r="AM97" s="2">
        <v>0</v>
      </c>
      <c r="AN97" s="2">
        <v>0</v>
      </c>
      <c r="AO97" s="2">
        <v>0</v>
      </c>
      <c r="AP97" s="2">
        <v>0</v>
      </c>
      <c r="AQ97" s="2">
        <v>0</v>
      </c>
      <c r="AR97" s="2">
        <v>0</v>
      </c>
      <c r="AS97" s="2">
        <v>0</v>
      </c>
      <c r="AT97" s="2">
        <v>0</v>
      </c>
      <c r="AU97" s="2">
        <v>0</v>
      </c>
      <c r="AV97" s="2">
        <v>0</v>
      </c>
      <c r="AW97" s="2">
        <v>0</v>
      </c>
      <c r="AX97" s="2">
        <v>0</v>
      </c>
      <c r="AY97" s="2">
        <v>0</v>
      </c>
      <c r="AZ97" s="2">
        <v>0</v>
      </c>
      <c r="BA97" s="2">
        <v>0</v>
      </c>
      <c r="BB97" s="2">
        <v>0</v>
      </c>
      <c r="BC97" s="2">
        <v>0</v>
      </c>
      <c r="BD97" s="2">
        <v>0</v>
      </c>
      <c r="BE97" s="2">
        <v>0</v>
      </c>
      <c r="BF97" s="2">
        <v>0</v>
      </c>
      <c r="BG97" s="2">
        <v>0</v>
      </c>
      <c r="BH97" s="2">
        <v>0</v>
      </c>
      <c r="BI97" s="2">
        <v>0</v>
      </c>
      <c r="BJ97" s="2">
        <v>0</v>
      </c>
      <c r="BK97" s="2">
        <v>0</v>
      </c>
      <c r="BL97" s="2">
        <v>0</v>
      </c>
      <c r="BM97" s="2">
        <v>0</v>
      </c>
      <c r="BN97" s="2">
        <v>0</v>
      </c>
      <c r="BO97" s="2">
        <v>0</v>
      </c>
      <c r="BP97" s="2">
        <v>0</v>
      </c>
      <c r="BQ97" s="2">
        <v>0</v>
      </c>
      <c r="BR97" s="2">
        <v>0</v>
      </c>
      <c r="BS97" s="2">
        <v>0</v>
      </c>
      <c r="BT97" s="2">
        <v>0</v>
      </c>
      <c r="BU97" s="2">
        <v>0</v>
      </c>
      <c r="BV97" s="2">
        <v>0</v>
      </c>
      <c r="BW97" s="2">
        <v>0</v>
      </c>
      <c r="BX97" s="2">
        <v>0</v>
      </c>
      <c r="BY97" s="2">
        <v>0</v>
      </c>
      <c r="BZ97" s="2">
        <v>0</v>
      </c>
      <c r="CA97" s="2">
        <v>0</v>
      </c>
      <c r="CB97" s="2">
        <v>0</v>
      </c>
      <c r="CC97" s="2">
        <v>0</v>
      </c>
      <c r="CD97" s="2">
        <v>0</v>
      </c>
      <c r="CE97" s="2">
        <v>0</v>
      </c>
      <c r="CF97" s="2">
        <v>0</v>
      </c>
      <c r="CG97" s="2">
        <v>0</v>
      </c>
      <c r="CH97" s="2">
        <v>0</v>
      </c>
      <c r="CI97" s="2">
        <v>0</v>
      </c>
      <c r="CJ97" s="2">
        <v>0</v>
      </c>
      <c r="CK97" s="2">
        <v>0</v>
      </c>
      <c r="CL97" s="2">
        <v>0</v>
      </c>
      <c r="CM97" s="2">
        <v>0</v>
      </c>
      <c r="CN97" s="2">
        <v>0</v>
      </c>
      <c r="CO97" s="2">
        <v>0</v>
      </c>
      <c r="CP97" s="2">
        <v>0</v>
      </c>
      <c r="CQ97" s="2">
        <v>0</v>
      </c>
      <c r="CR97" s="2">
        <v>0</v>
      </c>
      <c r="CS97" s="2">
        <v>0</v>
      </c>
      <c r="CT97" s="2">
        <v>0</v>
      </c>
      <c r="CU97" s="2">
        <v>0</v>
      </c>
      <c r="CV97" s="2">
        <v>0</v>
      </c>
      <c r="CW97" s="2">
        <v>1.0066957080869636</v>
      </c>
      <c r="CX97" s="2">
        <v>0</v>
      </c>
      <c r="CY97" s="2">
        <v>0</v>
      </c>
      <c r="CZ97" s="2">
        <v>5.5669081803582667E-4</v>
      </c>
      <c r="DA97" s="2">
        <v>0</v>
      </c>
      <c r="DB97" s="2">
        <v>0</v>
      </c>
      <c r="DC97" s="2">
        <v>0</v>
      </c>
      <c r="DD97" s="2">
        <v>0</v>
      </c>
      <c r="DE97" s="2">
        <v>0</v>
      </c>
      <c r="DF97" s="2">
        <v>0</v>
      </c>
      <c r="DG97" s="2">
        <v>0</v>
      </c>
      <c r="DH97" s="2">
        <v>0</v>
      </c>
      <c r="DI97" s="2">
        <v>0</v>
      </c>
      <c r="DJ97" s="2">
        <v>0</v>
      </c>
      <c r="DK97" s="2">
        <v>0</v>
      </c>
      <c r="DL97" s="2">
        <v>0</v>
      </c>
    </row>
    <row r="98" spans="2:116">
      <c r="B98" s="149">
        <v>642</v>
      </c>
      <c r="C98" s="147" t="s">
        <v>273</v>
      </c>
      <c r="D98" s="2">
        <v>0.69228221635414489</v>
      </c>
      <c r="E98" s="2">
        <v>0.37086191480481823</v>
      </c>
      <c r="F98" s="2">
        <v>0.19141337153115512</v>
      </c>
      <c r="G98" s="2">
        <v>5.1553719126798923E-4</v>
      </c>
      <c r="H98" s="2">
        <v>6.6276278812128372E-2</v>
      </c>
      <c r="I98" s="2">
        <v>6.370473695385577E-2</v>
      </c>
      <c r="J98" s="2">
        <v>3.2049299655698637E-4</v>
      </c>
      <c r="K98" s="2">
        <v>2.7760964547467361E-4</v>
      </c>
      <c r="L98" s="2">
        <v>6.4361027523672041E-3</v>
      </c>
      <c r="M98" s="2">
        <v>2.2673460790962849E-5</v>
      </c>
      <c r="N98" s="2">
        <v>6.6978764711770152E-5</v>
      </c>
      <c r="O98" s="2">
        <v>4.5906367630523426E-5</v>
      </c>
      <c r="P98" s="2">
        <v>5.2760557505903791E-5</v>
      </c>
      <c r="Q98" s="2">
        <v>5.4182109513232633E-5</v>
      </c>
      <c r="R98" s="2">
        <v>3.84573476051957E-5</v>
      </c>
      <c r="S98" s="2">
        <v>1.4800210977182395E-4</v>
      </c>
      <c r="T98" s="2">
        <v>0</v>
      </c>
      <c r="U98" s="2">
        <v>2.2667227368948801E-5</v>
      </c>
      <c r="V98" s="2">
        <v>4.0943878505281837E-5</v>
      </c>
      <c r="W98" s="2">
        <v>3.3093118127630361E-5</v>
      </c>
      <c r="X98" s="2">
        <v>3.1445215522018487E-5</v>
      </c>
      <c r="Y98" s="2">
        <v>7.8803170183527302E-5</v>
      </c>
      <c r="Z98" s="2">
        <v>5.6647744113704033E-5</v>
      </c>
      <c r="AA98" s="2">
        <v>7.3456787994579252E-5</v>
      </c>
      <c r="AB98" s="2">
        <v>6.3575750865692689E-5</v>
      </c>
      <c r="AC98" s="2">
        <v>3.2370524794168662E-5</v>
      </c>
      <c r="AD98" s="2">
        <v>1.1326586877681365E-5</v>
      </c>
      <c r="AE98" s="2">
        <v>2.6675845761764047E-5</v>
      </c>
      <c r="AF98" s="2">
        <v>2.6329530095349108E-5</v>
      </c>
      <c r="AG98" s="2">
        <v>5.5857531372967868E-5</v>
      </c>
      <c r="AH98" s="2">
        <v>2.8746865014443049E-5</v>
      </c>
      <c r="AI98" s="2">
        <v>3.252269552961607E-5</v>
      </c>
      <c r="AJ98" s="2">
        <v>6.3631804555869831E-5</v>
      </c>
      <c r="AK98" s="2">
        <v>6.2359797044169858E-5</v>
      </c>
      <c r="AL98" s="2">
        <v>2.9183976382139746E-5</v>
      </c>
      <c r="AM98" s="2">
        <v>3.3913943259896283E-5</v>
      </c>
      <c r="AN98" s="2">
        <v>5.0699485474102389E-5</v>
      </c>
      <c r="AO98" s="2">
        <v>7.3189812033897745E-5</v>
      </c>
      <c r="AP98" s="2">
        <v>6.7957687112624014E-5</v>
      </c>
      <c r="AQ98" s="2">
        <v>3.5950543743593343E-5</v>
      </c>
      <c r="AR98" s="2">
        <v>7.7013072817363971E-5</v>
      </c>
      <c r="AS98" s="2">
        <v>4.0174961470023645E-5</v>
      </c>
      <c r="AT98" s="2">
        <v>1.3636493438145989E-5</v>
      </c>
      <c r="AU98" s="2">
        <v>9.3777802946460047E-5</v>
      </c>
      <c r="AV98" s="2">
        <v>4.0602452464272851E-5</v>
      </c>
      <c r="AW98" s="2">
        <v>6.6616627297892491E-5</v>
      </c>
      <c r="AX98" s="2">
        <v>5.7936262953606977E-5</v>
      </c>
      <c r="AY98" s="2">
        <v>3.4285184688300902E-5</v>
      </c>
      <c r="AZ98" s="2">
        <v>3.6186061908026281E-5</v>
      </c>
      <c r="BA98" s="2">
        <v>4.6179893266907267E-5</v>
      </c>
      <c r="BB98" s="2">
        <v>3.2973971109568896E-5</v>
      </c>
      <c r="BC98" s="2">
        <v>3.2476627073639663E-5</v>
      </c>
      <c r="BD98" s="2">
        <v>2.4207185793783218E-5</v>
      </c>
      <c r="BE98" s="2">
        <v>1.7328588352338956E-5</v>
      </c>
      <c r="BF98" s="2">
        <v>2.8594949401551578E-5</v>
      </c>
      <c r="BG98" s="2">
        <v>1.858365116145345E-5</v>
      </c>
      <c r="BH98" s="2">
        <v>2.1314683073024419E-5</v>
      </c>
      <c r="BI98" s="2">
        <v>3.8060828625155706E-5</v>
      </c>
      <c r="BJ98" s="2">
        <v>2.3237290919203198E-5</v>
      </c>
      <c r="BK98" s="2">
        <v>2.3831224845348126E-5</v>
      </c>
      <c r="BL98" s="2">
        <v>2.0849851320943509E-5</v>
      </c>
      <c r="BM98" s="2">
        <v>1.566860577639609E-5</v>
      </c>
      <c r="BN98" s="2">
        <v>1.9352824409166707E-5</v>
      </c>
      <c r="BO98" s="2">
        <v>3.3936266378487243E-5</v>
      </c>
      <c r="BP98" s="2">
        <v>2.9068288057378264E-5</v>
      </c>
      <c r="BQ98" s="2">
        <v>3.4751636043040712E-5</v>
      </c>
      <c r="BR98" s="2">
        <v>2.2947693114479318E-4</v>
      </c>
      <c r="BS98" s="2">
        <v>5.2860555359107326E-5</v>
      </c>
      <c r="BT98" s="2">
        <v>6.6980606176977333E-5</v>
      </c>
      <c r="BU98" s="2">
        <v>3.9126084982967886E-5</v>
      </c>
      <c r="BV98" s="2">
        <v>4.5106276541580811E-5</v>
      </c>
      <c r="BW98" s="2">
        <v>1.4154936355414491E-4</v>
      </c>
      <c r="BX98" s="2">
        <v>1.8468410518865987E-4</v>
      </c>
      <c r="BY98" s="2">
        <v>3.1991185320579061E-4</v>
      </c>
      <c r="BZ98" s="2">
        <v>6.0172260469707535E-5</v>
      </c>
      <c r="CA98" s="2">
        <v>5.6536140695729422E-5</v>
      </c>
      <c r="CB98" s="2">
        <v>1.4846475408414258E-4</v>
      </c>
      <c r="CC98" s="2">
        <v>5.4294277245607764E-5</v>
      </c>
      <c r="CD98" s="2">
        <v>3.6581592223371391E-5</v>
      </c>
      <c r="CE98" s="2">
        <v>9.2333546707491766E-6</v>
      </c>
      <c r="CF98" s="2">
        <v>1.2162301406608139E-4</v>
      </c>
      <c r="CG98" s="2">
        <v>3.8359789862823696E-5</v>
      </c>
      <c r="CH98" s="2">
        <v>4.3493015485926288E-5</v>
      </c>
      <c r="CI98" s="2">
        <v>1.2509565742144203E-3</v>
      </c>
      <c r="CJ98" s="2">
        <v>6.5066854615214496E-5</v>
      </c>
      <c r="CK98" s="2">
        <v>2.0819170250693556E-5</v>
      </c>
      <c r="CL98" s="2">
        <v>1.7817115481377988E-2</v>
      </c>
      <c r="CM98" s="2">
        <v>2.4062147594507884E-4</v>
      </c>
      <c r="CN98" s="2">
        <v>5.4040504088923894E-5</v>
      </c>
      <c r="CO98" s="2">
        <v>1.1516848287923096E-3</v>
      </c>
      <c r="CP98" s="2">
        <v>5.291538701639604E-4</v>
      </c>
      <c r="CQ98" s="2">
        <v>5.5329339165745244E-5</v>
      </c>
      <c r="CR98" s="2">
        <v>3.836518310862076E-4</v>
      </c>
      <c r="CS98" s="2">
        <v>2.7835420391436665E-4</v>
      </c>
      <c r="CT98" s="2">
        <v>4.6851365562039538E-5</v>
      </c>
      <c r="CU98" s="2">
        <v>3.4942094287161404E-5</v>
      </c>
      <c r="CV98" s="2">
        <v>6.5672594893009884E-5</v>
      </c>
      <c r="CW98" s="2">
        <v>9.1095207758221212E-3</v>
      </c>
      <c r="CX98" s="2">
        <v>1.0416109655607364</v>
      </c>
      <c r="CY98" s="2">
        <v>1.9682126965350848E-3</v>
      </c>
      <c r="CZ98" s="2">
        <v>1.0528936854936493E-3</v>
      </c>
      <c r="DA98" s="2">
        <v>4.5105846471719252E-5</v>
      </c>
      <c r="DB98" s="2">
        <v>2.4902592146698364E-5</v>
      </c>
      <c r="DC98" s="2">
        <v>1.159063971301148E-4</v>
      </c>
      <c r="DD98" s="2">
        <v>2.1007841780385069E-5</v>
      </c>
      <c r="DE98" s="2">
        <v>6.5797085296684802E-5</v>
      </c>
      <c r="DF98" s="2">
        <v>4.9948499811964132E-5</v>
      </c>
      <c r="DG98" s="2">
        <v>1.189864604605468E-4</v>
      </c>
      <c r="DH98" s="2">
        <v>4.1914214004026081E-5</v>
      </c>
      <c r="DI98" s="2">
        <v>1.0732621876430734E-4</v>
      </c>
      <c r="DJ98" s="2">
        <v>9.8414287092661544E-5</v>
      </c>
      <c r="DK98" s="2">
        <v>5.6377949884267996E-5</v>
      </c>
      <c r="DL98" s="2">
        <v>2.0648623586671708E-3</v>
      </c>
    </row>
    <row r="99" spans="2:116">
      <c r="B99" s="149">
        <v>643</v>
      </c>
      <c r="C99" s="147" t="s">
        <v>274</v>
      </c>
      <c r="D99" s="2">
        <v>0.98861919528651476</v>
      </c>
      <c r="E99" s="2">
        <v>0.69817828754219369</v>
      </c>
      <c r="F99" s="2">
        <v>-3.4062295705869047E-3</v>
      </c>
      <c r="G99" s="2">
        <v>6.9487745094049024E-3</v>
      </c>
      <c r="H99" s="2">
        <v>0.17404354800820629</v>
      </c>
      <c r="I99" s="2">
        <v>0.1740329085114381</v>
      </c>
      <c r="J99" s="2">
        <v>0</v>
      </c>
      <c r="K99" s="2">
        <v>0</v>
      </c>
      <c r="L99" s="2">
        <v>0</v>
      </c>
      <c r="M99" s="2">
        <v>0</v>
      </c>
      <c r="N99" s="2">
        <v>0</v>
      </c>
      <c r="O99" s="2">
        <v>0</v>
      </c>
      <c r="P99" s="2">
        <v>0</v>
      </c>
      <c r="Q99" s="2">
        <v>0</v>
      </c>
      <c r="R99" s="2">
        <v>0</v>
      </c>
      <c r="S99" s="2">
        <v>0</v>
      </c>
      <c r="T99" s="2">
        <v>0</v>
      </c>
      <c r="U99" s="2">
        <v>0</v>
      </c>
      <c r="V99" s="2">
        <v>0</v>
      </c>
      <c r="W99" s="2">
        <v>0</v>
      </c>
      <c r="X99" s="2">
        <v>0</v>
      </c>
      <c r="Y99" s="2">
        <v>0</v>
      </c>
      <c r="Z99" s="2">
        <v>0</v>
      </c>
      <c r="AA99" s="2">
        <v>0</v>
      </c>
      <c r="AB99" s="2">
        <v>0</v>
      </c>
      <c r="AC99" s="2">
        <v>0</v>
      </c>
      <c r="AD99" s="2">
        <v>0</v>
      </c>
      <c r="AE99" s="2">
        <v>0</v>
      </c>
      <c r="AF99" s="2">
        <v>0</v>
      </c>
      <c r="AG99" s="2">
        <v>0</v>
      </c>
      <c r="AH99" s="2">
        <v>0</v>
      </c>
      <c r="AI99" s="2">
        <v>0</v>
      </c>
      <c r="AJ99" s="2">
        <v>0</v>
      </c>
      <c r="AK99" s="2">
        <v>0</v>
      </c>
      <c r="AL99" s="2">
        <v>0</v>
      </c>
      <c r="AM99" s="2">
        <v>0</v>
      </c>
      <c r="AN99" s="2">
        <v>0</v>
      </c>
      <c r="AO99" s="2">
        <v>0</v>
      </c>
      <c r="AP99" s="2">
        <v>0</v>
      </c>
      <c r="AQ99" s="2">
        <v>0</v>
      </c>
      <c r="AR99" s="2">
        <v>0</v>
      </c>
      <c r="AS99" s="2">
        <v>0</v>
      </c>
      <c r="AT99" s="2">
        <v>0</v>
      </c>
      <c r="AU99" s="2">
        <v>0</v>
      </c>
      <c r="AV99" s="2">
        <v>0</v>
      </c>
      <c r="AW99" s="2">
        <v>0</v>
      </c>
      <c r="AX99" s="2">
        <v>0</v>
      </c>
      <c r="AY99" s="2">
        <v>0</v>
      </c>
      <c r="AZ99" s="2">
        <v>0</v>
      </c>
      <c r="BA99" s="2">
        <v>0</v>
      </c>
      <c r="BB99" s="2">
        <v>0</v>
      </c>
      <c r="BC99" s="2">
        <v>0</v>
      </c>
      <c r="BD99" s="2">
        <v>0</v>
      </c>
      <c r="BE99" s="2">
        <v>0</v>
      </c>
      <c r="BF99" s="2">
        <v>0</v>
      </c>
      <c r="BG99" s="2">
        <v>0</v>
      </c>
      <c r="BH99" s="2">
        <v>0</v>
      </c>
      <c r="BI99" s="2">
        <v>0</v>
      </c>
      <c r="BJ99" s="2">
        <v>0</v>
      </c>
      <c r="BK99" s="2">
        <v>0</v>
      </c>
      <c r="BL99" s="2">
        <v>0</v>
      </c>
      <c r="BM99" s="2">
        <v>0</v>
      </c>
      <c r="BN99" s="2">
        <v>0</v>
      </c>
      <c r="BO99" s="2">
        <v>0</v>
      </c>
      <c r="BP99" s="2">
        <v>0</v>
      </c>
      <c r="BQ99" s="2">
        <v>0</v>
      </c>
      <c r="BR99" s="2">
        <v>0</v>
      </c>
      <c r="BS99" s="2">
        <v>0</v>
      </c>
      <c r="BT99" s="2">
        <v>0</v>
      </c>
      <c r="BU99" s="2">
        <v>0</v>
      </c>
      <c r="BV99" s="2">
        <v>0</v>
      </c>
      <c r="BW99" s="2">
        <v>0</v>
      </c>
      <c r="BX99" s="2">
        <v>0</v>
      </c>
      <c r="BY99" s="2">
        <v>0</v>
      </c>
      <c r="BZ99" s="2">
        <v>0</v>
      </c>
      <c r="CA99" s="2">
        <v>0</v>
      </c>
      <c r="CB99" s="2">
        <v>0</v>
      </c>
      <c r="CC99" s="2">
        <v>0</v>
      </c>
      <c r="CD99" s="2">
        <v>0</v>
      </c>
      <c r="CE99" s="2">
        <v>0</v>
      </c>
      <c r="CF99" s="2">
        <v>0</v>
      </c>
      <c r="CG99" s="2">
        <v>0</v>
      </c>
      <c r="CH99" s="2">
        <v>0</v>
      </c>
      <c r="CI99" s="2">
        <v>0</v>
      </c>
      <c r="CJ99" s="2">
        <v>0</v>
      </c>
      <c r="CK99" s="2">
        <v>0</v>
      </c>
      <c r="CL99" s="2">
        <v>0</v>
      </c>
      <c r="CM99" s="2">
        <v>0</v>
      </c>
      <c r="CN99" s="2">
        <v>0</v>
      </c>
      <c r="CO99" s="2">
        <v>0</v>
      </c>
      <c r="CP99" s="2">
        <v>0</v>
      </c>
      <c r="CQ99" s="2">
        <v>0</v>
      </c>
      <c r="CR99" s="2">
        <v>0</v>
      </c>
      <c r="CS99" s="2">
        <v>0</v>
      </c>
      <c r="CT99" s="2">
        <v>0</v>
      </c>
      <c r="CU99" s="2">
        <v>0</v>
      </c>
      <c r="CV99" s="2">
        <v>0</v>
      </c>
      <c r="CW99" s="2">
        <v>0</v>
      </c>
      <c r="CX99" s="2">
        <v>0</v>
      </c>
      <c r="CY99" s="2">
        <v>1</v>
      </c>
      <c r="CZ99" s="2">
        <v>0</v>
      </c>
      <c r="DA99" s="2">
        <v>0</v>
      </c>
      <c r="DB99" s="2">
        <v>0</v>
      </c>
      <c r="DC99" s="2">
        <v>0</v>
      </c>
      <c r="DD99" s="2">
        <v>0</v>
      </c>
      <c r="DE99" s="2">
        <v>0</v>
      </c>
      <c r="DF99" s="2">
        <v>0</v>
      </c>
      <c r="DG99" s="2">
        <v>0</v>
      </c>
      <c r="DH99" s="2">
        <v>0</v>
      </c>
      <c r="DI99" s="2">
        <v>0</v>
      </c>
      <c r="DJ99" s="2">
        <v>0</v>
      </c>
      <c r="DK99" s="2">
        <v>0</v>
      </c>
      <c r="DL99" s="2">
        <v>0</v>
      </c>
    </row>
    <row r="100" spans="2:116">
      <c r="B100" s="149">
        <v>644</v>
      </c>
      <c r="C100" s="147" t="s">
        <v>275</v>
      </c>
      <c r="D100" s="2">
        <v>1</v>
      </c>
      <c r="E100" s="2">
        <v>0.67506092811745055</v>
      </c>
      <c r="F100" s="2">
        <v>9.8795288407864355E-5</v>
      </c>
      <c r="G100" s="2">
        <v>3.5947401479184669E-3</v>
      </c>
      <c r="H100" s="2">
        <v>0.19335556384308675</v>
      </c>
      <c r="I100" s="2">
        <v>0.19335556384308675</v>
      </c>
      <c r="J100" s="2">
        <v>0</v>
      </c>
      <c r="K100" s="2">
        <v>0</v>
      </c>
      <c r="L100" s="2">
        <v>0</v>
      </c>
      <c r="M100" s="2">
        <v>0</v>
      </c>
      <c r="N100" s="2">
        <v>0</v>
      </c>
      <c r="O100" s="2">
        <v>0</v>
      </c>
      <c r="P100" s="2">
        <v>0</v>
      </c>
      <c r="Q100" s="2">
        <v>0</v>
      </c>
      <c r="R100" s="2">
        <v>0</v>
      </c>
      <c r="S100" s="2">
        <v>0</v>
      </c>
      <c r="T100" s="2">
        <v>0</v>
      </c>
      <c r="U100" s="2">
        <v>0</v>
      </c>
      <c r="V100" s="2">
        <v>0</v>
      </c>
      <c r="W100" s="2">
        <v>0</v>
      </c>
      <c r="X100" s="2">
        <v>0</v>
      </c>
      <c r="Y100" s="2">
        <v>0</v>
      </c>
      <c r="Z100" s="2">
        <v>0</v>
      </c>
      <c r="AA100" s="2">
        <v>0</v>
      </c>
      <c r="AB100" s="2">
        <v>0</v>
      </c>
      <c r="AC100" s="2">
        <v>0</v>
      </c>
      <c r="AD100" s="2">
        <v>0</v>
      </c>
      <c r="AE100" s="2">
        <v>0</v>
      </c>
      <c r="AF100" s="2">
        <v>0</v>
      </c>
      <c r="AG100" s="2">
        <v>0</v>
      </c>
      <c r="AH100" s="2">
        <v>0</v>
      </c>
      <c r="AI100" s="2">
        <v>0</v>
      </c>
      <c r="AJ100" s="2">
        <v>0</v>
      </c>
      <c r="AK100" s="2">
        <v>0</v>
      </c>
      <c r="AL100" s="2">
        <v>0</v>
      </c>
      <c r="AM100" s="2">
        <v>0</v>
      </c>
      <c r="AN100" s="2">
        <v>0</v>
      </c>
      <c r="AO100" s="2">
        <v>0</v>
      </c>
      <c r="AP100" s="2">
        <v>0</v>
      </c>
      <c r="AQ100" s="2">
        <v>0</v>
      </c>
      <c r="AR100" s="2">
        <v>0</v>
      </c>
      <c r="AS100" s="2">
        <v>0</v>
      </c>
      <c r="AT100" s="2">
        <v>0</v>
      </c>
      <c r="AU100" s="2">
        <v>0</v>
      </c>
      <c r="AV100" s="2">
        <v>0</v>
      </c>
      <c r="AW100" s="2">
        <v>0</v>
      </c>
      <c r="AX100" s="2">
        <v>0</v>
      </c>
      <c r="AY100" s="2">
        <v>0</v>
      </c>
      <c r="AZ100" s="2">
        <v>0</v>
      </c>
      <c r="BA100" s="2">
        <v>0</v>
      </c>
      <c r="BB100" s="2">
        <v>0</v>
      </c>
      <c r="BC100" s="2">
        <v>0</v>
      </c>
      <c r="BD100" s="2">
        <v>0</v>
      </c>
      <c r="BE100" s="2">
        <v>0</v>
      </c>
      <c r="BF100" s="2">
        <v>0</v>
      </c>
      <c r="BG100" s="2">
        <v>0</v>
      </c>
      <c r="BH100" s="2">
        <v>0</v>
      </c>
      <c r="BI100" s="2">
        <v>0</v>
      </c>
      <c r="BJ100" s="2">
        <v>0</v>
      </c>
      <c r="BK100" s="2">
        <v>0</v>
      </c>
      <c r="BL100" s="2">
        <v>0</v>
      </c>
      <c r="BM100" s="2">
        <v>0</v>
      </c>
      <c r="BN100" s="2">
        <v>0</v>
      </c>
      <c r="BO100" s="2">
        <v>0</v>
      </c>
      <c r="BP100" s="2">
        <v>0</v>
      </c>
      <c r="BQ100" s="2">
        <v>0</v>
      </c>
      <c r="BR100" s="2">
        <v>0</v>
      </c>
      <c r="BS100" s="2">
        <v>0</v>
      </c>
      <c r="BT100" s="2">
        <v>0</v>
      </c>
      <c r="BU100" s="2">
        <v>0</v>
      </c>
      <c r="BV100" s="2">
        <v>0</v>
      </c>
      <c r="BW100" s="2">
        <v>0</v>
      </c>
      <c r="BX100" s="2">
        <v>0</v>
      </c>
      <c r="BY100" s="2">
        <v>0</v>
      </c>
      <c r="BZ100" s="2">
        <v>0</v>
      </c>
      <c r="CA100" s="2">
        <v>0</v>
      </c>
      <c r="CB100" s="2">
        <v>0</v>
      </c>
      <c r="CC100" s="2">
        <v>0</v>
      </c>
      <c r="CD100" s="2">
        <v>0</v>
      </c>
      <c r="CE100" s="2">
        <v>0</v>
      </c>
      <c r="CF100" s="2">
        <v>0</v>
      </c>
      <c r="CG100" s="2">
        <v>0</v>
      </c>
      <c r="CH100" s="2">
        <v>0</v>
      </c>
      <c r="CI100" s="2">
        <v>0</v>
      </c>
      <c r="CJ100" s="2">
        <v>0</v>
      </c>
      <c r="CK100" s="2">
        <v>0</v>
      </c>
      <c r="CL100" s="2">
        <v>0</v>
      </c>
      <c r="CM100" s="2">
        <v>0</v>
      </c>
      <c r="CN100" s="2">
        <v>0</v>
      </c>
      <c r="CO100" s="2">
        <v>0</v>
      </c>
      <c r="CP100" s="2">
        <v>0</v>
      </c>
      <c r="CQ100" s="2">
        <v>0</v>
      </c>
      <c r="CR100" s="2">
        <v>0</v>
      </c>
      <c r="CS100" s="2">
        <v>0</v>
      </c>
      <c r="CT100" s="2">
        <v>0</v>
      </c>
      <c r="CU100" s="2">
        <v>0</v>
      </c>
      <c r="CV100" s="2">
        <v>0</v>
      </c>
      <c r="CW100" s="2">
        <v>0</v>
      </c>
      <c r="CX100" s="2">
        <v>0</v>
      </c>
      <c r="CY100" s="2">
        <v>0</v>
      </c>
      <c r="CZ100" s="2">
        <v>1</v>
      </c>
      <c r="DA100" s="2">
        <v>0</v>
      </c>
      <c r="DB100" s="2">
        <v>0</v>
      </c>
      <c r="DC100" s="2">
        <v>0</v>
      </c>
      <c r="DD100" s="2">
        <v>0</v>
      </c>
      <c r="DE100" s="2">
        <v>0</v>
      </c>
      <c r="DF100" s="2">
        <v>0</v>
      </c>
      <c r="DG100" s="2">
        <v>0</v>
      </c>
      <c r="DH100" s="2">
        <v>0</v>
      </c>
      <c r="DI100" s="2">
        <v>0</v>
      </c>
      <c r="DJ100" s="2">
        <v>0</v>
      </c>
      <c r="DK100" s="2">
        <v>0</v>
      </c>
      <c r="DL100" s="2">
        <v>0</v>
      </c>
    </row>
    <row r="101" spans="2:116">
      <c r="B101" s="149">
        <v>659</v>
      </c>
      <c r="C101" s="147" t="s">
        <v>307</v>
      </c>
      <c r="D101" s="2">
        <v>0.87866035988768521</v>
      </c>
      <c r="E101" s="2">
        <v>0.5207185096447281</v>
      </c>
      <c r="F101" s="2">
        <v>-1.0455023258005593E-2</v>
      </c>
      <c r="G101" s="2">
        <v>4.0936006867525725E-3</v>
      </c>
      <c r="H101" s="2">
        <v>0.11348658528653655</v>
      </c>
      <c r="I101" s="2">
        <v>0.10584545663576975</v>
      </c>
      <c r="J101" s="2">
        <v>3.0207346982631618E-4</v>
      </c>
      <c r="K101" s="2">
        <v>2.5331652994163654E-4</v>
      </c>
      <c r="L101" s="2">
        <v>2.0565601948333329E-3</v>
      </c>
      <c r="M101" s="2">
        <v>3.3457198815713075E-4</v>
      </c>
      <c r="N101" s="2">
        <v>2.259974069992531E-3</v>
      </c>
      <c r="O101" s="2">
        <v>4.640361287075615E-3</v>
      </c>
      <c r="P101" s="2">
        <v>2.7820859682256179E-3</v>
      </c>
      <c r="Q101" s="2">
        <v>6.4647823738478709E-4</v>
      </c>
      <c r="R101" s="2">
        <v>1.2030368245065301E-3</v>
      </c>
      <c r="S101" s="2">
        <v>9.1444575758099105E-4</v>
      </c>
      <c r="T101" s="2">
        <v>0</v>
      </c>
      <c r="U101" s="2">
        <v>4.1513325485045751E-4</v>
      </c>
      <c r="V101" s="2">
        <v>7.8384150047477194E-4</v>
      </c>
      <c r="W101" s="2">
        <v>1.0328681998278369E-3</v>
      </c>
      <c r="X101" s="2">
        <v>1.2760597488605794E-3</v>
      </c>
      <c r="Y101" s="2">
        <v>6.9387891528183024E-4</v>
      </c>
      <c r="Z101" s="2">
        <v>1.154463315635603E-3</v>
      </c>
      <c r="AA101" s="2">
        <v>1.3911604505971098E-3</v>
      </c>
      <c r="AB101" s="2">
        <v>1.184291707907247E-3</v>
      </c>
      <c r="AC101" s="2">
        <v>3.0291435201135345E-3</v>
      </c>
      <c r="AD101" s="2">
        <v>3.4113792838096551E-4</v>
      </c>
      <c r="AE101" s="2">
        <v>1.0666636859155483E-3</v>
      </c>
      <c r="AF101" s="2">
        <v>6.486947906412904E-4</v>
      </c>
      <c r="AG101" s="2">
        <v>5.706546743158914E-4</v>
      </c>
      <c r="AH101" s="2">
        <v>4.34938280583205E-4</v>
      </c>
      <c r="AI101" s="2">
        <v>6.3521303702808495E-4</v>
      </c>
      <c r="AJ101" s="2">
        <v>1.5222386739091202E-4</v>
      </c>
      <c r="AK101" s="2">
        <v>1.157338627455997E-3</v>
      </c>
      <c r="AL101" s="2">
        <v>7.5113510628410727E-4</v>
      </c>
      <c r="AM101" s="2">
        <v>4.3433384126311241E-4</v>
      </c>
      <c r="AN101" s="2">
        <v>4.4404899380507475E-4</v>
      </c>
      <c r="AO101" s="2">
        <v>7.2252536585827023E-4</v>
      </c>
      <c r="AP101" s="2">
        <v>1.2577076534461904E-3</v>
      </c>
      <c r="AQ101" s="2">
        <v>8.9041053704600262E-4</v>
      </c>
      <c r="AR101" s="2">
        <v>6.1114563461659626E-4</v>
      </c>
      <c r="AS101" s="2">
        <v>4.9381857549275223E-4</v>
      </c>
      <c r="AT101" s="2">
        <v>3.9002643653531573E-4</v>
      </c>
      <c r="AU101" s="2">
        <v>1.6820443571518276E-3</v>
      </c>
      <c r="AV101" s="2">
        <v>8.3799330008392286E-4</v>
      </c>
      <c r="AW101" s="2">
        <v>6.4334647466789087E-4</v>
      </c>
      <c r="AX101" s="2">
        <v>4.8907050925942107E-4</v>
      </c>
      <c r="AY101" s="2">
        <v>1.6335664085544409E-3</v>
      </c>
      <c r="AZ101" s="2">
        <v>1.2923800016622598E-3</v>
      </c>
      <c r="BA101" s="2">
        <v>4.5637420068534414E-3</v>
      </c>
      <c r="BB101" s="2">
        <v>3.5676473450302368E-3</v>
      </c>
      <c r="BC101" s="2">
        <v>1.9516960227820622E-3</v>
      </c>
      <c r="BD101" s="2">
        <v>9.5878278538847467E-4</v>
      </c>
      <c r="BE101" s="2">
        <v>7.9901196113593166E-4</v>
      </c>
      <c r="BF101" s="2">
        <v>9.501436649593393E-4</v>
      </c>
      <c r="BG101" s="2">
        <v>3.5326687131064709E-4</v>
      </c>
      <c r="BH101" s="2">
        <v>9.2395376208660946E-4</v>
      </c>
      <c r="BI101" s="2">
        <v>4.0235137751742158E-4</v>
      </c>
      <c r="BJ101" s="2">
        <v>7.0918289229427855E-4</v>
      </c>
      <c r="BK101" s="2">
        <v>5.7133961835050982E-4</v>
      </c>
      <c r="BL101" s="2">
        <v>3.505174096521759E-4</v>
      </c>
      <c r="BM101" s="2">
        <v>1.9349910060100542E-4</v>
      </c>
      <c r="BN101" s="2">
        <v>2.889677637791931E-4</v>
      </c>
      <c r="BO101" s="2">
        <v>1.6375531260220985E-3</v>
      </c>
      <c r="BP101" s="2">
        <v>1.0231777721914088E-3</v>
      </c>
      <c r="BQ101" s="2">
        <v>8.7525401547818038E-4</v>
      </c>
      <c r="BR101" s="2">
        <v>2.0346177362362168E-3</v>
      </c>
      <c r="BS101" s="2">
        <v>9.0811356419757039E-4</v>
      </c>
      <c r="BT101" s="2">
        <v>2.3159359257137573E-3</v>
      </c>
      <c r="BU101" s="2">
        <v>1.1299146879973209E-3</v>
      </c>
      <c r="BV101" s="2">
        <v>1.4745961939008467E-3</v>
      </c>
      <c r="BW101" s="2">
        <v>2.458152154350482E-3</v>
      </c>
      <c r="BX101" s="2">
        <v>3.5636681820185633E-3</v>
      </c>
      <c r="BY101" s="2">
        <v>1.1055488416721533E-2</v>
      </c>
      <c r="BZ101" s="2">
        <v>2.2397527786305782E-3</v>
      </c>
      <c r="CA101" s="2">
        <v>8.9114384267932817E-4</v>
      </c>
      <c r="CB101" s="2">
        <v>3.2631455701666238E-3</v>
      </c>
      <c r="CC101" s="2">
        <v>1.3116206527506735E-3</v>
      </c>
      <c r="CD101" s="2">
        <v>1.3240240135975051E-3</v>
      </c>
      <c r="CE101" s="2">
        <v>2.0190380070621625E-4</v>
      </c>
      <c r="CF101" s="2">
        <v>1.5372773611163439E-3</v>
      </c>
      <c r="CG101" s="2">
        <v>1.7406002971220185E-3</v>
      </c>
      <c r="CH101" s="2">
        <v>8.6122862659769692E-4</v>
      </c>
      <c r="CI101" s="2">
        <v>1.6907899134741722E-3</v>
      </c>
      <c r="CJ101" s="2">
        <v>5.8416996512349832E-4</v>
      </c>
      <c r="CK101" s="2">
        <v>1.1837676586849287E-3</v>
      </c>
      <c r="CL101" s="2">
        <v>4.3110081114172295E-3</v>
      </c>
      <c r="CM101" s="2">
        <v>1.5657006621532402E-3</v>
      </c>
      <c r="CN101" s="2">
        <v>2.0931363433130781E-4</v>
      </c>
      <c r="CO101" s="2">
        <v>1.4627947282634442E-3</v>
      </c>
      <c r="CP101" s="2">
        <v>1.3135449159833599E-3</v>
      </c>
      <c r="CQ101" s="2">
        <v>1.1998933808297775E-3</v>
      </c>
      <c r="CR101" s="2">
        <v>1.3341520909186462E-3</v>
      </c>
      <c r="CS101" s="2">
        <v>2.3091584582357761E-3</v>
      </c>
      <c r="CT101" s="2">
        <v>2.9304133496461211E-4</v>
      </c>
      <c r="CU101" s="2">
        <v>5.7129884322673532E-4</v>
      </c>
      <c r="CV101" s="2">
        <v>4.5559834857698189E-3</v>
      </c>
      <c r="CW101" s="2">
        <v>1.4745377685951579E-3</v>
      </c>
      <c r="CX101" s="2">
        <v>1.1291678412961256E-3</v>
      </c>
      <c r="CY101" s="2">
        <v>3.4409688352164978E-4</v>
      </c>
      <c r="CZ101" s="2">
        <v>6.4131772553987316E-4</v>
      </c>
      <c r="DA101" s="2">
        <v>1.0003231946180537</v>
      </c>
      <c r="DB101" s="2">
        <v>2.428043396650204E-3</v>
      </c>
      <c r="DC101" s="2">
        <v>2.4067774324251089E-3</v>
      </c>
      <c r="DD101" s="2">
        <v>1.7460549066211661E-3</v>
      </c>
      <c r="DE101" s="2">
        <v>2.2216829346500817E-3</v>
      </c>
      <c r="DF101" s="2">
        <v>1.9672413746158195E-3</v>
      </c>
      <c r="DG101" s="2">
        <v>1.7938981562671099E-3</v>
      </c>
      <c r="DH101" s="2">
        <v>1.826211776417705E-3</v>
      </c>
      <c r="DI101" s="2">
        <v>8.0263836228382131E-3</v>
      </c>
      <c r="DJ101" s="2">
        <v>2.5209023389272476E-3</v>
      </c>
      <c r="DK101" s="2">
        <v>3.7609764052709798E-4</v>
      </c>
      <c r="DL101" s="2">
        <v>5.1634567157669772E-3</v>
      </c>
    </row>
    <row r="102" spans="2:116">
      <c r="B102" s="149">
        <v>661</v>
      </c>
      <c r="C102" s="148" t="s">
        <v>276</v>
      </c>
      <c r="D102" s="2">
        <v>0.47610167437928397</v>
      </c>
      <c r="E102" s="2">
        <v>0.11274079388177502</v>
      </c>
      <c r="F102" s="2">
        <v>8.7610443033343005E-2</v>
      </c>
      <c r="G102" s="2">
        <v>2.1055297672449274E-3</v>
      </c>
      <c r="H102" s="2">
        <v>3.1017869734685694E-2</v>
      </c>
      <c r="I102" s="2">
        <v>2.8600892872242652E-2</v>
      </c>
      <c r="J102" s="2">
        <v>4.7282419743209358E-3</v>
      </c>
      <c r="K102" s="2">
        <v>4.0118450379362496E-3</v>
      </c>
      <c r="L102" s="2">
        <v>6.5485726705607856E-3</v>
      </c>
      <c r="M102" s="2">
        <v>3.6113262576414947E-3</v>
      </c>
      <c r="N102" s="2">
        <v>2.5806371589827985E-3</v>
      </c>
      <c r="O102" s="2">
        <v>2.6643442875158716E-2</v>
      </c>
      <c r="P102" s="2">
        <v>1.9875037540335195E-2</v>
      </c>
      <c r="Q102" s="2">
        <v>1.885108120520747E-3</v>
      </c>
      <c r="R102" s="2">
        <v>2.3717854278711022E-3</v>
      </c>
      <c r="S102" s="2">
        <v>1.0240395160830489E-3</v>
      </c>
      <c r="T102" s="2">
        <v>0</v>
      </c>
      <c r="U102" s="2">
        <v>2.970120846930809E-3</v>
      </c>
      <c r="V102" s="2">
        <v>2.9793214096247591E-3</v>
      </c>
      <c r="W102" s="2">
        <v>5.4453325498712837E-3</v>
      </c>
      <c r="X102" s="2">
        <v>3.212838254318639E-3</v>
      </c>
      <c r="Y102" s="2">
        <v>2.3672354102143942E-3</v>
      </c>
      <c r="Z102" s="2">
        <v>3.1179337676934386E-3</v>
      </c>
      <c r="AA102" s="2">
        <v>1.0208259323383513E-2</v>
      </c>
      <c r="AB102" s="2">
        <v>2.2542844725342449E-3</v>
      </c>
      <c r="AC102" s="2">
        <v>1.2415621519784802E-3</v>
      </c>
      <c r="AD102" s="2">
        <v>1.1050787067399047E-3</v>
      </c>
      <c r="AE102" s="2">
        <v>2.0847949457071446E-3</v>
      </c>
      <c r="AF102" s="2">
        <v>9.4604506050013438E-4</v>
      </c>
      <c r="AG102" s="2">
        <v>2.2459136944767174E-3</v>
      </c>
      <c r="AH102" s="2">
        <v>6.4281548373467496E-4</v>
      </c>
      <c r="AI102" s="2">
        <v>1.524602831792054E-3</v>
      </c>
      <c r="AJ102" s="2">
        <v>1.846616675234921E-4</v>
      </c>
      <c r="AK102" s="2">
        <v>1.1082422051354544E-2</v>
      </c>
      <c r="AL102" s="2">
        <v>3.2841662936796694E-3</v>
      </c>
      <c r="AM102" s="2">
        <v>4.4950233492241113E-3</v>
      </c>
      <c r="AN102" s="2">
        <v>4.8986768422490268E-3</v>
      </c>
      <c r="AO102" s="2">
        <v>3.6990321311304955E-3</v>
      </c>
      <c r="AP102" s="2">
        <v>4.5667067361434173E-3</v>
      </c>
      <c r="AQ102" s="2">
        <v>2.3866092476858823E-3</v>
      </c>
      <c r="AR102" s="2">
        <v>6.1123711894214431E-3</v>
      </c>
      <c r="AS102" s="2">
        <v>4.5708039743780722E-3</v>
      </c>
      <c r="AT102" s="2">
        <v>4.7619863318594394E-4</v>
      </c>
      <c r="AU102" s="2">
        <v>5.8235485845667973E-3</v>
      </c>
      <c r="AV102" s="2">
        <v>2.3984572901630439E-3</v>
      </c>
      <c r="AW102" s="2">
        <v>3.1373115326110402E-3</v>
      </c>
      <c r="AX102" s="2">
        <v>2.1767602647401615E-3</v>
      </c>
      <c r="AY102" s="2">
        <v>4.134778466638349E-3</v>
      </c>
      <c r="AZ102" s="2">
        <v>4.5797514036549601E-3</v>
      </c>
      <c r="BA102" s="2">
        <v>7.5016182225379592E-3</v>
      </c>
      <c r="BB102" s="2">
        <v>7.55292913446936E-3</v>
      </c>
      <c r="BC102" s="2">
        <v>3.8843964814494194E-3</v>
      </c>
      <c r="BD102" s="2">
        <v>5.8018834860061397E-3</v>
      </c>
      <c r="BE102" s="2">
        <v>3.6777356083266865E-3</v>
      </c>
      <c r="BF102" s="2">
        <v>7.7267297139046445E-3</v>
      </c>
      <c r="BG102" s="2">
        <v>3.2800985229875447E-3</v>
      </c>
      <c r="BH102" s="2">
        <v>3.2448428213155633E-3</v>
      </c>
      <c r="BI102" s="2">
        <v>4.4653585728828462E-3</v>
      </c>
      <c r="BJ102" s="2">
        <v>2.8860519456295505E-3</v>
      </c>
      <c r="BK102" s="2">
        <v>1.6952105685620125E-3</v>
      </c>
      <c r="BL102" s="2">
        <v>2.3865926119418794E-3</v>
      </c>
      <c r="BM102" s="2">
        <v>1.1109299658541192E-3</v>
      </c>
      <c r="BN102" s="2">
        <v>2.7553378189254696E-3</v>
      </c>
      <c r="BO102" s="2">
        <v>1.3020774051928174E-2</v>
      </c>
      <c r="BP102" s="2">
        <v>8.7023636043787756E-3</v>
      </c>
      <c r="BQ102" s="2">
        <v>4.9267381039536816E-3</v>
      </c>
      <c r="BR102" s="2">
        <v>2.6142410253266846E-2</v>
      </c>
      <c r="BS102" s="2">
        <v>1.0979179239794492E-2</v>
      </c>
      <c r="BT102" s="2">
        <v>7.3269569774491962E-3</v>
      </c>
      <c r="BU102" s="2">
        <v>2.065933077398812E-2</v>
      </c>
      <c r="BV102" s="2">
        <v>3.0119570614184701E-2</v>
      </c>
      <c r="BW102" s="2">
        <v>5.8565904988980427E-3</v>
      </c>
      <c r="BX102" s="2">
        <v>4.3915941093060646E-3</v>
      </c>
      <c r="BY102" s="2">
        <v>3.0323307471857713E-3</v>
      </c>
      <c r="BZ102" s="2">
        <v>5.2698531794755522E-3</v>
      </c>
      <c r="CA102" s="2">
        <v>7.4959172871546E-3</v>
      </c>
      <c r="CB102" s="2">
        <v>6.3290056117561184E-3</v>
      </c>
      <c r="CC102" s="2">
        <v>2.2349122337317708E-3</v>
      </c>
      <c r="CD102" s="2">
        <v>2.1466517775556261E-3</v>
      </c>
      <c r="CE102" s="2">
        <v>4.5366297757136524E-4</v>
      </c>
      <c r="CF102" s="2">
        <v>2.8275073038692622E-3</v>
      </c>
      <c r="CG102" s="2">
        <v>5.5720294592780965E-3</v>
      </c>
      <c r="CH102" s="2">
        <v>6.208711170239662E-2</v>
      </c>
      <c r="CI102" s="2">
        <v>2.9125844404443569E-3</v>
      </c>
      <c r="CJ102" s="2">
        <v>4.7914540171925979E-2</v>
      </c>
      <c r="CK102" s="2">
        <v>7.3020073136123489E-3</v>
      </c>
      <c r="CL102" s="2">
        <v>4.0984229512648967E-3</v>
      </c>
      <c r="CM102" s="2">
        <v>5.6735802826696118E-3</v>
      </c>
      <c r="CN102" s="2">
        <v>1.1322015520621501E-3</v>
      </c>
      <c r="CO102" s="2">
        <v>8.1099432067946418E-3</v>
      </c>
      <c r="CP102" s="2">
        <v>1.3102677077314981E-2</v>
      </c>
      <c r="CQ102" s="2">
        <v>6.7337885585746814E-3</v>
      </c>
      <c r="CR102" s="2">
        <v>2.6072592627413124E-2</v>
      </c>
      <c r="CS102" s="2">
        <v>6.4267897208630234E-3</v>
      </c>
      <c r="CT102" s="2">
        <v>7.6060796212259439E-3</v>
      </c>
      <c r="CU102" s="2">
        <v>1.9808602664801219E-3</v>
      </c>
      <c r="CV102" s="2">
        <v>3.6970736006637132E-3</v>
      </c>
      <c r="CW102" s="2">
        <v>4.1096949984098892E-3</v>
      </c>
      <c r="CX102" s="2">
        <v>8.6828684240853257E-3</v>
      </c>
      <c r="CY102" s="2">
        <v>4.4930571844253699E-3</v>
      </c>
      <c r="CZ102" s="2">
        <v>1.0130795640813407E-2</v>
      </c>
      <c r="DA102" s="2">
        <v>4.8262520550008412E-3</v>
      </c>
      <c r="DB102" s="2">
        <v>1.0030469041408077</v>
      </c>
      <c r="DC102" s="2">
        <v>4.0316449956144043E-3</v>
      </c>
      <c r="DD102" s="2">
        <v>4.6730601145185983E-3</v>
      </c>
      <c r="DE102" s="2">
        <v>6.9663372642478653E-3</v>
      </c>
      <c r="DF102" s="2">
        <v>7.6259544409108078E-3</v>
      </c>
      <c r="DG102" s="2">
        <v>2.173350260152689E-3</v>
      </c>
      <c r="DH102" s="2">
        <v>3.4289693777203581E-3</v>
      </c>
      <c r="DI102" s="2">
        <v>5.3463672117921345E-3</v>
      </c>
      <c r="DJ102" s="2">
        <v>4.5942372573808338E-3</v>
      </c>
      <c r="DK102" s="2">
        <v>1.8814055871249076E-3</v>
      </c>
      <c r="DL102" s="2">
        <v>5.2467898388308598E-3</v>
      </c>
    </row>
    <row r="103" spans="2:116">
      <c r="B103" s="149">
        <v>662</v>
      </c>
      <c r="C103" s="147" t="s">
        <v>277</v>
      </c>
      <c r="D103" s="2">
        <v>0.1130668425767325</v>
      </c>
      <c r="E103" s="2">
        <v>0.10556161346007281</v>
      </c>
      <c r="F103" s="2">
        <v>2.2271137954277039E-2</v>
      </c>
      <c r="G103" s="2">
        <v>8.895654011038077E-6</v>
      </c>
      <c r="H103" s="2">
        <v>2.9442247068865352E-2</v>
      </c>
      <c r="I103" s="2">
        <v>2.4102333521442348E-2</v>
      </c>
      <c r="J103" s="2">
        <v>2.3446483820503862E-4</v>
      </c>
      <c r="K103" s="2">
        <v>1.4800171390554794E-4</v>
      </c>
      <c r="L103" s="2">
        <v>7.4665146233341274E-4</v>
      </c>
      <c r="M103" s="2">
        <v>4.2483086181004234E-4</v>
      </c>
      <c r="N103" s="2">
        <v>2.413611722855429E-4</v>
      </c>
      <c r="O103" s="2">
        <v>4.7830738354420982E-4</v>
      </c>
      <c r="P103" s="2">
        <v>6.4192987399860511E-4</v>
      </c>
      <c r="Q103" s="2">
        <v>9.9122782213458037E-4</v>
      </c>
      <c r="R103" s="2">
        <v>2.0473259783774424E-3</v>
      </c>
      <c r="S103" s="2">
        <v>1.4630176581339511E-4</v>
      </c>
      <c r="T103" s="2">
        <v>0</v>
      </c>
      <c r="U103" s="2">
        <v>2.3155481211013264E-4</v>
      </c>
      <c r="V103" s="2">
        <v>1.0168101504877901E-3</v>
      </c>
      <c r="W103" s="2">
        <v>3.8733685130074171E-4</v>
      </c>
      <c r="X103" s="2">
        <v>8.3441585736375749E-4</v>
      </c>
      <c r="Y103" s="2">
        <v>3.9094103102655769E-4</v>
      </c>
      <c r="Z103" s="2">
        <v>7.1459099187937461E-4</v>
      </c>
      <c r="AA103" s="2">
        <v>5.0102123699219739E-4</v>
      </c>
      <c r="AB103" s="2">
        <v>4.7787576188566898E-4</v>
      </c>
      <c r="AC103" s="2">
        <v>2.9439545954612086E-4</v>
      </c>
      <c r="AD103" s="2">
        <v>6.5291635291160019E-5</v>
      </c>
      <c r="AE103" s="2">
        <v>2.6159752021807264E-4</v>
      </c>
      <c r="AF103" s="2">
        <v>1.559496974335855E-4</v>
      </c>
      <c r="AG103" s="2">
        <v>5.1800227888248128E-4</v>
      </c>
      <c r="AH103" s="2">
        <v>6.8253816953366792E-4</v>
      </c>
      <c r="AI103" s="2">
        <v>2.1547190286159991E-3</v>
      </c>
      <c r="AJ103" s="2">
        <v>4.5060405334896404E-5</v>
      </c>
      <c r="AK103" s="2">
        <v>1.7550569967211344E-4</v>
      </c>
      <c r="AL103" s="2">
        <v>8.6339639712137094E-4</v>
      </c>
      <c r="AM103" s="2">
        <v>6.2065739247118732E-4</v>
      </c>
      <c r="AN103" s="2">
        <v>8.3304843305241085E-4</v>
      </c>
      <c r="AO103" s="2">
        <v>3.2968898184049819E-4</v>
      </c>
      <c r="AP103" s="2">
        <v>2.5157689064581154E-4</v>
      </c>
      <c r="AQ103" s="2">
        <v>1.0582695931863214E-3</v>
      </c>
      <c r="AR103" s="2">
        <v>4.3560707764160871E-4</v>
      </c>
      <c r="AS103" s="2">
        <v>1.8327083711273742E-4</v>
      </c>
      <c r="AT103" s="2">
        <v>8.8074569213603712E-5</v>
      </c>
      <c r="AU103" s="2">
        <v>3.94866535689506E-4</v>
      </c>
      <c r="AV103" s="2">
        <v>1.561999307066416E-4</v>
      </c>
      <c r="AW103" s="2">
        <v>2.0837968577463829E-4</v>
      </c>
      <c r="AX103" s="2">
        <v>2.0174999018058109E-4</v>
      </c>
      <c r="AY103" s="2">
        <v>5.7946472511652284E-4</v>
      </c>
      <c r="AZ103" s="2">
        <v>3.604998541805585E-4</v>
      </c>
      <c r="BA103" s="2">
        <v>1.1437003027826621E-3</v>
      </c>
      <c r="BB103" s="2">
        <v>6.020079323679913E-4</v>
      </c>
      <c r="BC103" s="2">
        <v>9.9469032602449549E-4</v>
      </c>
      <c r="BD103" s="2">
        <v>8.8990415824321233E-4</v>
      </c>
      <c r="BE103" s="2">
        <v>4.7742042527962303E-4</v>
      </c>
      <c r="BF103" s="2">
        <v>6.6079029727927256E-4</v>
      </c>
      <c r="BG103" s="2">
        <v>1.8393683442019617E-3</v>
      </c>
      <c r="BH103" s="2">
        <v>8.0355508731251525E-4</v>
      </c>
      <c r="BI103" s="2">
        <v>5.3073948428845571E-4</v>
      </c>
      <c r="BJ103" s="2">
        <v>7.1263545456889087E-4</v>
      </c>
      <c r="BK103" s="2">
        <v>9.5784683961748658E-4</v>
      </c>
      <c r="BL103" s="2">
        <v>1.0865234326517025E-3</v>
      </c>
      <c r="BM103" s="2">
        <v>5.282515366797887E-4</v>
      </c>
      <c r="BN103" s="2">
        <v>7.9697329761894227E-4</v>
      </c>
      <c r="BO103" s="2">
        <v>6.4527618176244404E-4</v>
      </c>
      <c r="BP103" s="2">
        <v>6.8247455456270454E-4</v>
      </c>
      <c r="BQ103" s="2">
        <v>1.2036536897891957E-3</v>
      </c>
      <c r="BR103" s="2">
        <v>2.0487244712289298E-4</v>
      </c>
      <c r="BS103" s="2">
        <v>5.6200285782179746E-4</v>
      </c>
      <c r="BT103" s="2">
        <v>2.8841568446978677E-4</v>
      </c>
      <c r="BU103" s="2">
        <v>3.9882177271320077E-4</v>
      </c>
      <c r="BV103" s="2">
        <v>3.1670003030248123E-4</v>
      </c>
      <c r="BW103" s="2">
        <v>8.3000827446570735E-4</v>
      </c>
      <c r="BX103" s="2">
        <v>1.2221406063600635E-3</v>
      </c>
      <c r="BY103" s="2">
        <v>1.2757617972397703E-3</v>
      </c>
      <c r="BZ103" s="2">
        <v>3.6510536939057071E-4</v>
      </c>
      <c r="CA103" s="2">
        <v>1.5321765280546817E-3</v>
      </c>
      <c r="CB103" s="2">
        <v>3.6074709217994161E-3</v>
      </c>
      <c r="CC103" s="2">
        <v>2.1290659101876794E-3</v>
      </c>
      <c r="CD103" s="2">
        <v>2.1268715492015651E-3</v>
      </c>
      <c r="CE103" s="2">
        <v>2.2196778803848966E-4</v>
      </c>
      <c r="CF103" s="2">
        <v>8.6806589383641016E-4</v>
      </c>
      <c r="CG103" s="2">
        <v>5.3403264573502376E-4</v>
      </c>
      <c r="CH103" s="2">
        <v>4.8713655697425572E-4</v>
      </c>
      <c r="CI103" s="2">
        <v>1.2293712818377677E-3</v>
      </c>
      <c r="CJ103" s="2">
        <v>1.6655381771387254E-3</v>
      </c>
      <c r="CK103" s="2">
        <v>7.8285350159755713E-4</v>
      </c>
      <c r="CL103" s="2">
        <v>4.2155911393844419E-4</v>
      </c>
      <c r="CM103" s="2">
        <v>9.93114875120601E-4</v>
      </c>
      <c r="CN103" s="2">
        <v>2.0624166864233949E-4</v>
      </c>
      <c r="CO103" s="2">
        <v>3.3066325037781267E-3</v>
      </c>
      <c r="CP103" s="2">
        <v>2.6969492473943638E-3</v>
      </c>
      <c r="CQ103" s="2">
        <v>2.2843182054694917E-3</v>
      </c>
      <c r="CR103" s="2">
        <v>3.9903369600676787E-3</v>
      </c>
      <c r="CS103" s="2">
        <v>5.0140853504449263E-3</v>
      </c>
      <c r="CT103" s="2">
        <v>3.3771903659338115E-4</v>
      </c>
      <c r="CU103" s="2">
        <v>5.2619975237470343E-4</v>
      </c>
      <c r="CV103" s="2">
        <v>6.0060456793087651E-4</v>
      </c>
      <c r="CW103" s="2">
        <v>4.1182297542725899E-4</v>
      </c>
      <c r="CX103" s="2">
        <v>1.2682271812144441E-3</v>
      </c>
      <c r="CY103" s="2">
        <v>2.5144380054487411E-4</v>
      </c>
      <c r="CZ103" s="2">
        <v>3.2745498082956663E-4</v>
      </c>
      <c r="DA103" s="2">
        <v>8.5986143117467947E-4</v>
      </c>
      <c r="DB103" s="2">
        <v>1.1335730632852136E-3</v>
      </c>
      <c r="DC103" s="2">
        <v>1.000739558098052</v>
      </c>
      <c r="DD103" s="2">
        <v>5.4757882429441469E-4</v>
      </c>
      <c r="DE103" s="2">
        <v>2.1483222798564473E-3</v>
      </c>
      <c r="DF103" s="2">
        <v>6.7269619307717293E-4</v>
      </c>
      <c r="DG103" s="2">
        <v>1.5422365207082187E-3</v>
      </c>
      <c r="DH103" s="2">
        <v>1.7811754777800701E-3</v>
      </c>
      <c r="DI103" s="2">
        <v>1.6392192619980948E-3</v>
      </c>
      <c r="DJ103" s="2">
        <v>1.3795376306017313E-3</v>
      </c>
      <c r="DK103" s="2">
        <v>3.8480912682562271E-4</v>
      </c>
      <c r="DL103" s="2">
        <v>1.0055751308177612E-3</v>
      </c>
    </row>
    <row r="104" spans="2:116">
      <c r="B104" s="149">
        <v>663</v>
      </c>
      <c r="C104" s="147" t="s">
        <v>278</v>
      </c>
      <c r="D104" s="2">
        <v>0.70119000467395631</v>
      </c>
      <c r="E104" s="2">
        <v>0.32566494031415349</v>
      </c>
      <c r="F104" s="2">
        <v>1.0559181506617922E-2</v>
      </c>
      <c r="G104" s="2">
        <v>1.1711149721987427E-2</v>
      </c>
      <c r="H104" s="2">
        <v>8.063824919500788E-2</v>
      </c>
      <c r="I104" s="2">
        <v>7.203142346977541E-2</v>
      </c>
      <c r="J104" s="2">
        <v>1.9358192660237084E-2</v>
      </c>
      <c r="K104" s="2">
        <v>8.7384906180252644E-3</v>
      </c>
      <c r="L104" s="2">
        <v>9.1978733725145614E-3</v>
      </c>
      <c r="M104" s="2">
        <v>1.9569849883384983E-2</v>
      </c>
      <c r="N104" s="2">
        <v>5.773265328195349E-3</v>
      </c>
      <c r="O104" s="2">
        <v>2.1540294117891122E-2</v>
      </c>
      <c r="P104" s="2">
        <v>4.6448154318644123E-2</v>
      </c>
      <c r="Q104" s="2">
        <v>4.2309891529962182E-3</v>
      </c>
      <c r="R104" s="2">
        <v>4.6919162542482552E-3</v>
      </c>
      <c r="S104" s="2">
        <v>3.011216858616491E-3</v>
      </c>
      <c r="T104" s="2">
        <v>0</v>
      </c>
      <c r="U104" s="2">
        <v>7.8954894080812271E-3</v>
      </c>
      <c r="V104" s="2">
        <v>6.4367924175091238E-3</v>
      </c>
      <c r="W104" s="2">
        <v>1.2315372807196356E-2</v>
      </c>
      <c r="X104" s="2">
        <v>5.0836258588855474E-3</v>
      </c>
      <c r="Y104" s="2">
        <v>5.9002113893918667E-3</v>
      </c>
      <c r="Z104" s="2">
        <v>5.7783003974180673E-3</v>
      </c>
      <c r="AA104" s="2">
        <v>9.5974935402028273E-3</v>
      </c>
      <c r="AB104" s="2">
        <v>1.0602152126479513E-2</v>
      </c>
      <c r="AC104" s="2">
        <v>5.4560547959548429E-3</v>
      </c>
      <c r="AD104" s="2">
        <v>6.0534452880400564E-3</v>
      </c>
      <c r="AE104" s="2">
        <v>1.2195375650309991E-2</v>
      </c>
      <c r="AF104" s="2">
        <v>4.148985198763922E-3</v>
      </c>
      <c r="AG104" s="2">
        <v>7.8793016501487456E-3</v>
      </c>
      <c r="AH104" s="2">
        <v>1.5256503031274981E-3</v>
      </c>
      <c r="AI104" s="2">
        <v>2.9028065597312414E-3</v>
      </c>
      <c r="AJ104" s="2">
        <v>1.6554042850127511E-3</v>
      </c>
      <c r="AK104" s="2">
        <v>9.606007243665695E-3</v>
      </c>
      <c r="AL104" s="2">
        <v>8.7935997511632991E-3</v>
      </c>
      <c r="AM104" s="2">
        <v>1.1285540838986242E-2</v>
      </c>
      <c r="AN104" s="2">
        <v>1.0502987600792246E-2</v>
      </c>
      <c r="AO104" s="2">
        <v>8.5460548375666783E-3</v>
      </c>
      <c r="AP104" s="2">
        <v>1.2214876891708694E-2</v>
      </c>
      <c r="AQ104" s="2">
        <v>1.0863847075173072E-2</v>
      </c>
      <c r="AR104" s="2">
        <v>1.3847246863175348E-2</v>
      </c>
      <c r="AS104" s="2">
        <v>4.6505239525238801E-2</v>
      </c>
      <c r="AT104" s="2">
        <v>-9.6852769722577847E-4</v>
      </c>
      <c r="AU104" s="2">
        <v>1.5704945581447638E-2</v>
      </c>
      <c r="AV104" s="2">
        <v>2.8431573306156111E-3</v>
      </c>
      <c r="AW104" s="2">
        <v>7.8233845059353831E-3</v>
      </c>
      <c r="AX104" s="2">
        <v>5.3349212050523565E-3</v>
      </c>
      <c r="AY104" s="2">
        <v>1.4358642385560732E-2</v>
      </c>
      <c r="AZ104" s="2">
        <v>1.0034494803928986E-2</v>
      </c>
      <c r="BA104" s="2">
        <v>1.2774100143419011E-2</v>
      </c>
      <c r="BB104" s="2">
        <v>8.2741121545739562E-3</v>
      </c>
      <c r="BC104" s="2">
        <v>1.0146907205079853E-2</v>
      </c>
      <c r="BD104" s="2">
        <v>8.4068046436938954E-3</v>
      </c>
      <c r="BE104" s="2">
        <v>8.5398041087340702E-3</v>
      </c>
      <c r="BF104" s="2">
        <v>5.8979435130848369E-3</v>
      </c>
      <c r="BG104" s="2">
        <v>4.9513021424000877E-3</v>
      </c>
      <c r="BH104" s="2">
        <v>7.3594592424338807E-3</v>
      </c>
      <c r="BI104" s="2">
        <v>3.0001930135566163E-3</v>
      </c>
      <c r="BJ104" s="2">
        <v>3.8724798993476544E-3</v>
      </c>
      <c r="BK104" s="2">
        <v>5.8065869619257074E-3</v>
      </c>
      <c r="BL104" s="2">
        <v>3.8163322082264291E-3</v>
      </c>
      <c r="BM104" s="2">
        <v>2.2066794973463321E-3</v>
      </c>
      <c r="BN104" s="2">
        <v>5.8501215596315354E-3</v>
      </c>
      <c r="BO104" s="2">
        <v>8.0585534530106685E-3</v>
      </c>
      <c r="BP104" s="2">
        <v>4.2151139295435926E-3</v>
      </c>
      <c r="BQ104" s="2">
        <v>7.6741208694347173E-3</v>
      </c>
      <c r="BR104" s="2">
        <v>1.0760117307617076E-2</v>
      </c>
      <c r="BS104" s="2">
        <v>7.5372516522803036E-3</v>
      </c>
      <c r="BT104" s="2">
        <v>1.173911770518841E-2</v>
      </c>
      <c r="BU104" s="2">
        <v>1.2519355187915311E-2</v>
      </c>
      <c r="BV104" s="2">
        <v>1.1369885217779071E-2</v>
      </c>
      <c r="BW104" s="2">
        <v>5.0364839131097426E-2</v>
      </c>
      <c r="BX104" s="2">
        <v>3.784552036663935E-3</v>
      </c>
      <c r="BY104" s="2">
        <v>2.3131856707215692E-2</v>
      </c>
      <c r="BZ104" s="2">
        <v>2.1251939333405596E-2</v>
      </c>
      <c r="CA104" s="2">
        <v>7.9171253066123385E-3</v>
      </c>
      <c r="CB104" s="2">
        <v>4.6010032453948054E-3</v>
      </c>
      <c r="CC104" s="2">
        <v>3.719727171605766E-3</v>
      </c>
      <c r="CD104" s="2">
        <v>2.5910595259179443E-3</v>
      </c>
      <c r="CE104" s="2">
        <v>4.5300500680474939E-4</v>
      </c>
      <c r="CF104" s="2">
        <v>5.1363804178295499E-3</v>
      </c>
      <c r="CG104" s="2">
        <v>2.5703214629411972E-2</v>
      </c>
      <c r="CH104" s="2">
        <v>0.14737968165432427</v>
      </c>
      <c r="CI104" s="2">
        <v>4.2431451514099343E-3</v>
      </c>
      <c r="CJ104" s="2">
        <v>1.1659002324864802E-2</v>
      </c>
      <c r="CK104" s="2">
        <v>1.1009785398849252E-2</v>
      </c>
      <c r="CL104" s="2">
        <v>8.1115868743490329E-3</v>
      </c>
      <c r="CM104" s="2">
        <v>7.581715262882243E-3</v>
      </c>
      <c r="CN104" s="2">
        <v>3.1035204612738583E-3</v>
      </c>
      <c r="CO104" s="2">
        <v>5.7356846889547635E-3</v>
      </c>
      <c r="CP104" s="2">
        <v>8.5403506359866353E-3</v>
      </c>
      <c r="CQ104" s="2">
        <v>1.4547458562491185E-2</v>
      </c>
      <c r="CR104" s="2">
        <v>7.2226204753903598E-3</v>
      </c>
      <c r="CS104" s="2">
        <v>6.0398722267013174E-3</v>
      </c>
      <c r="CT104" s="2">
        <v>1.1004442148046118E-2</v>
      </c>
      <c r="CU104" s="2">
        <v>3.7334014911248768E-3</v>
      </c>
      <c r="CV104" s="2">
        <v>1.3677481860886829E-2</v>
      </c>
      <c r="CW104" s="2">
        <v>3.5452793520304158E-3</v>
      </c>
      <c r="CX104" s="2">
        <v>1.0249614079576806E-2</v>
      </c>
      <c r="CY104" s="2">
        <v>5.02224442690518E-3</v>
      </c>
      <c r="CZ104" s="2">
        <v>4.3484724404326582E-3</v>
      </c>
      <c r="DA104" s="2">
        <v>8.7029468921567908E-3</v>
      </c>
      <c r="DB104" s="2">
        <v>7.7782643779779476E-2</v>
      </c>
      <c r="DC104" s="2">
        <v>5.0924583745205233E-3</v>
      </c>
      <c r="DD104" s="2">
        <v>1.0081233186572196</v>
      </c>
      <c r="DE104" s="2">
        <v>5.3431974200394399E-3</v>
      </c>
      <c r="DF104" s="2">
        <v>1.0405509669803985E-2</v>
      </c>
      <c r="DG104" s="2">
        <v>5.8235511251580824E-3</v>
      </c>
      <c r="DH104" s="2">
        <v>9.6221480415206954E-3</v>
      </c>
      <c r="DI104" s="2">
        <v>1.0654510560090908E-2</v>
      </c>
      <c r="DJ104" s="2">
        <v>7.3990901520511613E-3</v>
      </c>
      <c r="DK104" s="2">
        <v>2.8733876399747835E-3</v>
      </c>
      <c r="DL104" s="2">
        <v>7.5798002223059317E-3</v>
      </c>
    </row>
    <row r="105" spans="2:116">
      <c r="B105" s="149">
        <v>669</v>
      </c>
      <c r="C105" s="147" t="s">
        <v>279</v>
      </c>
      <c r="D105" s="2">
        <v>0.50404100505806737</v>
      </c>
      <c r="E105" s="2">
        <v>0.29998121695837543</v>
      </c>
      <c r="F105" s="2">
        <v>0.21510190654686492</v>
      </c>
      <c r="G105" s="2">
        <v>1.9996042079095037E-3</v>
      </c>
      <c r="H105" s="2">
        <v>0.1052150299293771</v>
      </c>
      <c r="I105" s="2">
        <v>8.6747183442138595E-2</v>
      </c>
      <c r="J105" s="2">
        <v>5.6733210667743467E-3</v>
      </c>
      <c r="K105" s="2">
        <v>4.7014376234594587E-3</v>
      </c>
      <c r="L105" s="2">
        <v>1.7799904307374173E-2</v>
      </c>
      <c r="M105" s="2">
        <v>3.2915339922758194E-3</v>
      </c>
      <c r="N105" s="2">
        <v>7.4280496205951932E-3</v>
      </c>
      <c r="O105" s="2">
        <v>2.561566309016497E-2</v>
      </c>
      <c r="P105" s="2">
        <v>1.7404203299260429E-2</v>
      </c>
      <c r="Q105" s="2">
        <v>1.0963786912653466E-2</v>
      </c>
      <c r="R105" s="2">
        <v>1.0508665480195844E-2</v>
      </c>
      <c r="S105" s="2">
        <v>5.136861759892088E-3</v>
      </c>
      <c r="T105" s="2">
        <v>0</v>
      </c>
      <c r="U105" s="2">
        <v>8.0712463471565715E-3</v>
      </c>
      <c r="V105" s="2">
        <v>2.2594353906229128E-2</v>
      </c>
      <c r="W105" s="2">
        <v>9.3583043336714824E-3</v>
      </c>
      <c r="X105" s="2">
        <v>1.6205799661708806E-2</v>
      </c>
      <c r="Y105" s="2">
        <v>9.5965864059961853E-3</v>
      </c>
      <c r="Z105" s="2">
        <v>1.4217622793870536E-2</v>
      </c>
      <c r="AA105" s="2">
        <v>3.447186206757008E-2</v>
      </c>
      <c r="AB105" s="2">
        <v>9.0345416210937373E-3</v>
      </c>
      <c r="AC105" s="2">
        <v>5.0672279736297269E-3</v>
      </c>
      <c r="AD105" s="2">
        <v>3.1057682022970728E-3</v>
      </c>
      <c r="AE105" s="2">
        <v>9.6089728885139589E-3</v>
      </c>
      <c r="AF105" s="2">
        <v>5.8463119686489092E-3</v>
      </c>
      <c r="AG105" s="2">
        <v>1.0398190590636144E-2</v>
      </c>
      <c r="AH105" s="2">
        <v>4.1733815688652686E-3</v>
      </c>
      <c r="AI105" s="2">
        <v>9.9189728253446692E-3</v>
      </c>
      <c r="AJ105" s="2">
        <v>1.6849701052006412E-3</v>
      </c>
      <c r="AK105" s="2">
        <v>7.8055478629184437E-3</v>
      </c>
      <c r="AL105" s="2">
        <v>1.869859732989957E-2</v>
      </c>
      <c r="AM105" s="2">
        <v>1.5971033547783228E-2</v>
      </c>
      <c r="AN105" s="2">
        <v>2.1028810996135221E-2</v>
      </c>
      <c r="AO105" s="2">
        <v>1.949181974748607E-2</v>
      </c>
      <c r="AP105" s="2">
        <v>2.5908254564470656E-2</v>
      </c>
      <c r="AQ105" s="2">
        <v>1.2329761919911007E-2</v>
      </c>
      <c r="AR105" s="2">
        <v>2.3550027906257074E-2</v>
      </c>
      <c r="AS105" s="2">
        <v>1.9103493629585449E-2</v>
      </c>
      <c r="AT105" s="2">
        <v>1.3046095765019371E-3</v>
      </c>
      <c r="AU105" s="2">
        <v>1.8877748803338115E-2</v>
      </c>
      <c r="AV105" s="2">
        <v>6.3911911971955343E-3</v>
      </c>
      <c r="AW105" s="2">
        <v>5.6946902633020664E-3</v>
      </c>
      <c r="AX105" s="2">
        <v>7.6472654925962948E-3</v>
      </c>
      <c r="AY105" s="2">
        <v>1.7989031115832582E-2</v>
      </c>
      <c r="AZ105" s="2">
        <v>1.8704170704064535E-2</v>
      </c>
      <c r="BA105" s="2">
        <v>2.7033996446057359E-2</v>
      </c>
      <c r="BB105" s="2">
        <v>1.7391310908995511E-2</v>
      </c>
      <c r="BC105" s="2">
        <v>2.0933868683706627E-2</v>
      </c>
      <c r="BD105" s="2">
        <v>1.7618635718857144E-2</v>
      </c>
      <c r="BE105" s="2">
        <v>1.7119605584473157E-2</v>
      </c>
      <c r="BF105" s="2">
        <v>1.6890406789100931E-2</v>
      </c>
      <c r="BG105" s="2">
        <v>1.6405951916752447E-2</v>
      </c>
      <c r="BH105" s="2">
        <v>1.6372748692007815E-2</v>
      </c>
      <c r="BI105" s="2">
        <v>6.8726032385509912E-3</v>
      </c>
      <c r="BJ105" s="2">
        <v>1.8190794196281439E-2</v>
      </c>
      <c r="BK105" s="2">
        <v>1.8471145343708948E-2</v>
      </c>
      <c r="BL105" s="2">
        <v>1.0578227106698122E-2</v>
      </c>
      <c r="BM105" s="2">
        <v>6.650876560021687E-3</v>
      </c>
      <c r="BN105" s="2">
        <v>1.5830509285575625E-2</v>
      </c>
      <c r="BO105" s="2">
        <v>2.3017693299298946E-2</v>
      </c>
      <c r="BP105" s="2">
        <v>1.8164581285974708E-2</v>
      </c>
      <c r="BQ105" s="2">
        <v>1.165585495394173E-2</v>
      </c>
      <c r="BR105" s="2">
        <v>1.5698361255598457E-2</v>
      </c>
      <c r="BS105" s="2">
        <v>3.7131291627225123E-2</v>
      </c>
      <c r="BT105" s="2">
        <v>1.6481983607320949E-2</v>
      </c>
      <c r="BU105" s="2">
        <v>6.6561741492193835E-2</v>
      </c>
      <c r="BV105" s="2">
        <v>2.134339527710195E-2</v>
      </c>
      <c r="BW105" s="2">
        <v>5.1149573681122412E-2</v>
      </c>
      <c r="BX105" s="2">
        <v>1.557174366009788E-2</v>
      </c>
      <c r="BY105" s="2">
        <v>6.8180978948847878E-2</v>
      </c>
      <c r="BZ105" s="2">
        <v>2.6703630741088988E-2</v>
      </c>
      <c r="CA105" s="2">
        <v>4.2062701575954833E-2</v>
      </c>
      <c r="CB105" s="2">
        <v>4.6965264495805854E-2</v>
      </c>
      <c r="CC105" s="2">
        <v>5.061290436365877E-2</v>
      </c>
      <c r="CD105" s="2">
        <v>3.1328373134819384E-2</v>
      </c>
      <c r="CE105" s="2">
        <v>4.0138783648961725E-3</v>
      </c>
      <c r="CF105" s="2">
        <v>2.2724262662372079E-2</v>
      </c>
      <c r="CG105" s="2">
        <v>1.107047658660632E-2</v>
      </c>
      <c r="CH105" s="2">
        <v>1.5758455352492866E-2</v>
      </c>
      <c r="CI105" s="2">
        <v>1.9019566228878678E-2</v>
      </c>
      <c r="CJ105" s="2">
        <v>2.1090617294968299E-2</v>
      </c>
      <c r="CK105" s="2">
        <v>2.7474997794256793E-2</v>
      </c>
      <c r="CL105" s="2">
        <v>6.8680248881074588E-2</v>
      </c>
      <c r="CM105" s="2">
        <v>5.6942880998287329E-2</v>
      </c>
      <c r="CN105" s="2">
        <v>6.6559868290947104E-3</v>
      </c>
      <c r="CO105" s="2">
        <v>5.8844969992327169E-2</v>
      </c>
      <c r="CP105" s="2">
        <v>6.143131305041008E-2</v>
      </c>
      <c r="CQ105" s="2">
        <v>0.10156878982068952</v>
      </c>
      <c r="CR105" s="2">
        <v>8.5821138560552526E-2</v>
      </c>
      <c r="CS105" s="2">
        <v>2.9541910500712688E-2</v>
      </c>
      <c r="CT105" s="2">
        <v>2.8734717410273076E-2</v>
      </c>
      <c r="CU105" s="2">
        <v>1.620648099150334E-2</v>
      </c>
      <c r="CV105" s="2">
        <v>5.5017908086616558E-2</v>
      </c>
      <c r="CW105" s="2">
        <v>2.2454611738444281E-2</v>
      </c>
      <c r="CX105" s="2">
        <v>3.0710441324386571E-2</v>
      </c>
      <c r="CY105" s="2">
        <v>2.2614818938352564E-2</v>
      </c>
      <c r="CZ105" s="2">
        <v>1.6835976352817191E-2</v>
      </c>
      <c r="DA105" s="2">
        <v>3.6221460654916479E-2</v>
      </c>
      <c r="DB105" s="2">
        <v>3.7618935318539583E-2</v>
      </c>
      <c r="DC105" s="2">
        <v>4.2716151605191946E-2</v>
      </c>
      <c r="DD105" s="2">
        <v>1.9911933609626425E-2</v>
      </c>
      <c r="DE105" s="2">
        <v>1.0821051667146433</v>
      </c>
      <c r="DF105" s="2">
        <v>1.6719921487263034E-2</v>
      </c>
      <c r="DG105" s="2">
        <v>1.5924410765966793E-2</v>
      </c>
      <c r="DH105" s="2">
        <v>2.1771250163450676E-2</v>
      </c>
      <c r="DI105" s="2">
        <v>2.0349087088822757E-2</v>
      </c>
      <c r="DJ105" s="2">
        <v>1.5795442655232899E-2</v>
      </c>
      <c r="DK105" s="2">
        <v>9.4798892078975239E-3</v>
      </c>
      <c r="DL105" s="2">
        <v>2.7065615602646378E-2</v>
      </c>
    </row>
    <row r="106" spans="2:116">
      <c r="B106" s="149">
        <v>671</v>
      </c>
      <c r="C106" s="147" t="s">
        <v>280</v>
      </c>
      <c r="D106" s="2">
        <v>5.8091070816597146E-2</v>
      </c>
      <c r="E106" s="2">
        <v>0.25750197613359349</v>
      </c>
      <c r="F106" s="2">
        <v>3.7745225800269615E-2</v>
      </c>
      <c r="G106" s="2">
        <v>1.0122757505862213E-2</v>
      </c>
      <c r="H106" s="2">
        <v>0.10758527404140142</v>
      </c>
      <c r="I106" s="2">
        <v>0.10058679004812575</v>
      </c>
      <c r="J106" s="2">
        <v>0</v>
      </c>
      <c r="K106" s="2">
        <v>0</v>
      </c>
      <c r="L106" s="2">
        <v>0</v>
      </c>
      <c r="M106" s="2">
        <v>0</v>
      </c>
      <c r="N106" s="2">
        <v>0</v>
      </c>
      <c r="O106" s="2">
        <v>0</v>
      </c>
      <c r="P106" s="2">
        <v>0</v>
      </c>
      <c r="Q106" s="2">
        <v>0</v>
      </c>
      <c r="R106" s="2">
        <v>0</v>
      </c>
      <c r="S106" s="2">
        <v>0</v>
      </c>
      <c r="T106" s="2">
        <v>0</v>
      </c>
      <c r="U106" s="2">
        <v>0</v>
      </c>
      <c r="V106" s="2">
        <v>0</v>
      </c>
      <c r="W106" s="2">
        <v>0</v>
      </c>
      <c r="X106" s="2">
        <v>0</v>
      </c>
      <c r="Y106" s="2">
        <v>0</v>
      </c>
      <c r="Z106" s="2">
        <v>0</v>
      </c>
      <c r="AA106" s="2">
        <v>0</v>
      </c>
      <c r="AB106" s="2">
        <v>0</v>
      </c>
      <c r="AC106" s="2">
        <v>0</v>
      </c>
      <c r="AD106" s="2">
        <v>0</v>
      </c>
      <c r="AE106" s="2">
        <v>0</v>
      </c>
      <c r="AF106" s="2">
        <v>0</v>
      </c>
      <c r="AG106" s="2">
        <v>0</v>
      </c>
      <c r="AH106" s="2">
        <v>0</v>
      </c>
      <c r="AI106" s="2">
        <v>0</v>
      </c>
      <c r="AJ106" s="2">
        <v>0</v>
      </c>
      <c r="AK106" s="2">
        <v>0</v>
      </c>
      <c r="AL106" s="2">
        <v>0</v>
      </c>
      <c r="AM106" s="2">
        <v>0</v>
      </c>
      <c r="AN106" s="2">
        <v>0</v>
      </c>
      <c r="AO106" s="2">
        <v>0</v>
      </c>
      <c r="AP106" s="2">
        <v>0</v>
      </c>
      <c r="AQ106" s="2">
        <v>0</v>
      </c>
      <c r="AR106" s="2">
        <v>0</v>
      </c>
      <c r="AS106" s="2">
        <v>0</v>
      </c>
      <c r="AT106" s="2">
        <v>0</v>
      </c>
      <c r="AU106" s="2">
        <v>0</v>
      </c>
      <c r="AV106" s="2">
        <v>0</v>
      </c>
      <c r="AW106" s="2">
        <v>0</v>
      </c>
      <c r="AX106" s="2">
        <v>0</v>
      </c>
      <c r="AY106" s="2">
        <v>0</v>
      </c>
      <c r="AZ106" s="2">
        <v>0</v>
      </c>
      <c r="BA106" s="2">
        <v>0</v>
      </c>
      <c r="BB106" s="2">
        <v>0</v>
      </c>
      <c r="BC106" s="2">
        <v>0</v>
      </c>
      <c r="BD106" s="2">
        <v>0</v>
      </c>
      <c r="BE106" s="2">
        <v>0</v>
      </c>
      <c r="BF106" s="2">
        <v>0</v>
      </c>
      <c r="BG106" s="2">
        <v>0</v>
      </c>
      <c r="BH106" s="2">
        <v>0</v>
      </c>
      <c r="BI106" s="2">
        <v>0</v>
      </c>
      <c r="BJ106" s="2">
        <v>0</v>
      </c>
      <c r="BK106" s="2">
        <v>0</v>
      </c>
      <c r="BL106" s="2">
        <v>0</v>
      </c>
      <c r="BM106" s="2">
        <v>0</v>
      </c>
      <c r="BN106" s="2">
        <v>0</v>
      </c>
      <c r="BO106" s="2">
        <v>0</v>
      </c>
      <c r="BP106" s="2">
        <v>0</v>
      </c>
      <c r="BQ106" s="2">
        <v>0</v>
      </c>
      <c r="BR106" s="2">
        <v>0</v>
      </c>
      <c r="BS106" s="2">
        <v>0</v>
      </c>
      <c r="BT106" s="2">
        <v>0</v>
      </c>
      <c r="BU106" s="2">
        <v>0</v>
      </c>
      <c r="BV106" s="2">
        <v>0</v>
      </c>
      <c r="BW106" s="2">
        <v>0</v>
      </c>
      <c r="BX106" s="2">
        <v>0</v>
      </c>
      <c r="BY106" s="2">
        <v>0</v>
      </c>
      <c r="BZ106" s="2">
        <v>0</v>
      </c>
      <c r="CA106" s="2">
        <v>0</v>
      </c>
      <c r="CB106" s="2">
        <v>0</v>
      </c>
      <c r="CC106" s="2">
        <v>0</v>
      </c>
      <c r="CD106" s="2">
        <v>0</v>
      </c>
      <c r="CE106" s="2">
        <v>0</v>
      </c>
      <c r="CF106" s="2">
        <v>0</v>
      </c>
      <c r="CG106" s="2">
        <v>0</v>
      </c>
      <c r="CH106" s="2">
        <v>0</v>
      </c>
      <c r="CI106" s="2">
        <v>0</v>
      </c>
      <c r="CJ106" s="2">
        <v>0</v>
      </c>
      <c r="CK106" s="2">
        <v>0</v>
      </c>
      <c r="CL106" s="2">
        <v>0</v>
      </c>
      <c r="CM106" s="2">
        <v>0</v>
      </c>
      <c r="CN106" s="2">
        <v>0</v>
      </c>
      <c r="CO106" s="2">
        <v>0</v>
      </c>
      <c r="CP106" s="2">
        <v>0</v>
      </c>
      <c r="CQ106" s="2">
        <v>0</v>
      </c>
      <c r="CR106" s="2">
        <v>0</v>
      </c>
      <c r="CS106" s="2">
        <v>0</v>
      </c>
      <c r="CT106" s="2">
        <v>0</v>
      </c>
      <c r="CU106" s="2">
        <v>0</v>
      </c>
      <c r="CV106" s="2">
        <v>0</v>
      </c>
      <c r="CW106" s="2">
        <v>0</v>
      </c>
      <c r="CX106" s="2">
        <v>0</v>
      </c>
      <c r="CY106" s="2">
        <v>0</v>
      </c>
      <c r="CZ106" s="2">
        <v>0</v>
      </c>
      <c r="DA106" s="2">
        <v>0</v>
      </c>
      <c r="DB106" s="2">
        <v>0</v>
      </c>
      <c r="DC106" s="2">
        <v>0</v>
      </c>
      <c r="DD106" s="2">
        <v>0</v>
      </c>
      <c r="DE106" s="2">
        <v>0</v>
      </c>
      <c r="DF106" s="2">
        <v>1</v>
      </c>
      <c r="DG106" s="2">
        <v>0</v>
      </c>
      <c r="DH106" s="2">
        <v>0</v>
      </c>
      <c r="DI106" s="2">
        <v>0</v>
      </c>
      <c r="DJ106" s="2">
        <v>0</v>
      </c>
      <c r="DK106" s="2">
        <v>0</v>
      </c>
      <c r="DL106" s="2">
        <v>0</v>
      </c>
    </row>
    <row r="107" spans="2:116">
      <c r="B107" s="149">
        <v>672</v>
      </c>
      <c r="C107" s="147" t="s">
        <v>281</v>
      </c>
      <c r="D107" s="2">
        <v>0.72820634021564856</v>
      </c>
      <c r="E107" s="2">
        <v>0.30061194400452895</v>
      </c>
      <c r="F107" s="2">
        <v>8.204379213058036E-3</v>
      </c>
      <c r="G107" s="2">
        <v>6.8032036677371802E-2</v>
      </c>
      <c r="H107" s="2">
        <v>0.19923428938132604</v>
      </c>
      <c r="I107" s="2">
        <v>0.18179249037086759</v>
      </c>
      <c r="J107" s="2">
        <v>1.7559574447941591E-7</v>
      </c>
      <c r="K107" s="2">
        <v>1.3159667024242504E-7</v>
      </c>
      <c r="L107" s="2">
        <v>1.3650844296702184E-6</v>
      </c>
      <c r="M107" s="2">
        <v>3.1032589599962587E-7</v>
      </c>
      <c r="N107" s="2">
        <v>2.0199626684014764E-7</v>
      </c>
      <c r="O107" s="2">
        <v>3.3549637846492198E-7</v>
      </c>
      <c r="P107" s="2">
        <v>1.2728487394961273E-6</v>
      </c>
      <c r="Q107" s="2">
        <v>4.1367613633641305E-7</v>
      </c>
      <c r="R107" s="2">
        <v>2.5938094581939063E-7</v>
      </c>
      <c r="S107" s="2">
        <v>2.5088586341349509E-7</v>
      </c>
      <c r="T107" s="2">
        <v>0</v>
      </c>
      <c r="U107" s="2">
        <v>1.0291162009456333E-7</v>
      </c>
      <c r="V107" s="2">
        <v>1.6694100166272304E-7</v>
      </c>
      <c r="W107" s="2">
        <v>2.4935721107935507E-7</v>
      </c>
      <c r="X107" s="2">
        <v>7.1908714259691139E-7</v>
      </c>
      <c r="Y107" s="2">
        <v>2.9391976602301375E-7</v>
      </c>
      <c r="Z107" s="2">
        <v>3.0504667330230383E-7</v>
      </c>
      <c r="AA107" s="2">
        <v>2.6972846697022268E-7</v>
      </c>
      <c r="AB107" s="2">
        <v>2.7429991143004727E-7</v>
      </c>
      <c r="AC107" s="2">
        <v>2.1904651492304582E-7</v>
      </c>
      <c r="AD107" s="2">
        <v>5.1692366105728128E-7</v>
      </c>
      <c r="AE107" s="2">
        <v>4.827064229443482E-7</v>
      </c>
      <c r="AF107" s="2">
        <v>6.0297290524045937E-7</v>
      </c>
      <c r="AG107" s="2">
        <v>6.4680570944369402E-7</v>
      </c>
      <c r="AH107" s="2">
        <v>1.282470388002231E-7</v>
      </c>
      <c r="AI107" s="2">
        <v>6.6356973942950067E-7</v>
      </c>
      <c r="AJ107" s="2">
        <v>3.181285724484417E-8</v>
      </c>
      <c r="AK107" s="2">
        <v>1.2738549476061607E-7</v>
      </c>
      <c r="AL107" s="2">
        <v>4.5872178805761496E-7</v>
      </c>
      <c r="AM107" s="2">
        <v>2.8592338293737012E-7</v>
      </c>
      <c r="AN107" s="2">
        <v>1.6714735852508759E-7</v>
      </c>
      <c r="AO107" s="2">
        <v>3.3226796234664116E-7</v>
      </c>
      <c r="AP107" s="2">
        <v>9.2546924677654065E-7</v>
      </c>
      <c r="AQ107" s="2">
        <v>3.0932757171352936E-6</v>
      </c>
      <c r="AR107" s="2">
        <v>3.8141630501063797E-7</v>
      </c>
      <c r="AS107" s="2">
        <v>2.5158464644827546E-7</v>
      </c>
      <c r="AT107" s="2">
        <v>1.3553013658683225E-7</v>
      </c>
      <c r="AU107" s="2">
        <v>2.0003760248282184E-6</v>
      </c>
      <c r="AV107" s="2">
        <v>8.7711814820041976E-8</v>
      </c>
      <c r="AW107" s="2">
        <v>1.3982741625825026E-7</v>
      </c>
      <c r="AX107" s="2">
        <v>1.080798986408119E-7</v>
      </c>
      <c r="AY107" s="2">
        <v>2.5178181211375224E-6</v>
      </c>
      <c r="AZ107" s="2">
        <v>7.0502154985141915E-7</v>
      </c>
      <c r="BA107" s="2">
        <v>2.4889347754621709E-6</v>
      </c>
      <c r="BB107" s="2">
        <v>1.1615355876431212E-6</v>
      </c>
      <c r="BC107" s="2">
        <v>9.1012849408026527E-7</v>
      </c>
      <c r="BD107" s="2">
        <v>1.4946221314262462E-6</v>
      </c>
      <c r="BE107" s="2">
        <v>3.0843248028672137E-6</v>
      </c>
      <c r="BF107" s="2">
        <v>2.2986944422222797E-6</v>
      </c>
      <c r="BG107" s="2">
        <v>5.1220483103332443E-6</v>
      </c>
      <c r="BH107" s="2">
        <v>1.817003988171846E-6</v>
      </c>
      <c r="BI107" s="2">
        <v>3.9982848103833914E-7</v>
      </c>
      <c r="BJ107" s="2">
        <v>3.1815074306168297E-6</v>
      </c>
      <c r="BK107" s="2">
        <v>8.9833803795900674E-7</v>
      </c>
      <c r="BL107" s="2">
        <v>4.0436751142000455E-7</v>
      </c>
      <c r="BM107" s="2">
        <v>2.6688700054637108E-7</v>
      </c>
      <c r="BN107" s="2">
        <v>6.8153982092938656E-7</v>
      </c>
      <c r="BO107" s="2">
        <v>5.1295620449170766E-6</v>
      </c>
      <c r="BP107" s="2">
        <v>2.2836243819044664E-7</v>
      </c>
      <c r="BQ107" s="2">
        <v>4.2394361901153555E-7</v>
      </c>
      <c r="BR107" s="2">
        <v>2.5377107397385851E-7</v>
      </c>
      <c r="BS107" s="2">
        <v>5.8290583437688694E-7</v>
      </c>
      <c r="BT107" s="2">
        <v>3.5848144234129775E-7</v>
      </c>
      <c r="BU107" s="2">
        <v>4.8740579685172153E-7</v>
      </c>
      <c r="BV107" s="2">
        <v>5.0317011331161835E-7</v>
      </c>
      <c r="BW107" s="2">
        <v>2.1736622072729245E-6</v>
      </c>
      <c r="BX107" s="2">
        <v>8.4376973049890989E-7</v>
      </c>
      <c r="BY107" s="2">
        <v>5.0959093916865042E-7</v>
      </c>
      <c r="BZ107" s="2">
        <v>5.3887104441079873E-7</v>
      </c>
      <c r="CA107" s="2">
        <v>6.5490127099399975E-7</v>
      </c>
      <c r="CB107" s="2">
        <v>7.0109186667118328E-7</v>
      </c>
      <c r="CC107" s="2">
        <v>2.0852825979271059E-7</v>
      </c>
      <c r="CD107" s="2">
        <v>1.4640027409089908E-7</v>
      </c>
      <c r="CE107" s="2">
        <v>4.430734467580454E-8</v>
      </c>
      <c r="CF107" s="2">
        <v>1.41631560644189E-5</v>
      </c>
      <c r="CG107" s="2">
        <v>5.4426710235448552E-7</v>
      </c>
      <c r="CH107" s="2">
        <v>7.3981160811601012E-7</v>
      </c>
      <c r="CI107" s="2">
        <v>3.191265666282921E-7</v>
      </c>
      <c r="CJ107" s="2">
        <v>3.2398149122980044E-7</v>
      </c>
      <c r="CK107" s="2">
        <v>1.1350053198274979E-6</v>
      </c>
      <c r="CL107" s="2">
        <v>7.4952693847963397E-7</v>
      </c>
      <c r="CM107" s="2">
        <v>6.3540572161499059E-7</v>
      </c>
      <c r="CN107" s="2">
        <v>5.2752361621548311E-7</v>
      </c>
      <c r="CO107" s="2">
        <v>1.1131941470986839E-5</v>
      </c>
      <c r="CP107" s="2">
        <v>3.6804952402231685E-6</v>
      </c>
      <c r="CQ107" s="2">
        <v>7.2149055309383241E-6</v>
      </c>
      <c r="CR107" s="2">
        <v>1.2673317922503279E-5</v>
      </c>
      <c r="CS107" s="2">
        <v>2.5652081023826132E-6</v>
      </c>
      <c r="CT107" s="2">
        <v>3.7341488787726032E-7</v>
      </c>
      <c r="CU107" s="2">
        <v>2.3019765056564315E-3</v>
      </c>
      <c r="CV107" s="2">
        <v>3.3198607207375168E-7</v>
      </c>
      <c r="CW107" s="2">
        <v>1.0878905043277885E-3</v>
      </c>
      <c r="CX107" s="2">
        <v>1.940775936199412E-7</v>
      </c>
      <c r="CY107" s="2">
        <v>1.1878899908632624E-3</v>
      </c>
      <c r="CZ107" s="2">
        <v>3.9764380943163331E-3</v>
      </c>
      <c r="DA107" s="2">
        <v>2.727944517438134E-7</v>
      </c>
      <c r="DB107" s="2">
        <v>8.276398037333518E-7</v>
      </c>
      <c r="DC107" s="2">
        <v>2.5555300529302235E-6</v>
      </c>
      <c r="DD107" s="2">
        <v>1.9332054310821727E-7</v>
      </c>
      <c r="DE107" s="2">
        <v>1.3340861572275746E-6</v>
      </c>
      <c r="DF107" s="2">
        <v>1.075833366746708E-2</v>
      </c>
      <c r="DG107" s="2">
        <v>1.0051689407547115</v>
      </c>
      <c r="DH107" s="2">
        <v>1.9933259875818896E-6</v>
      </c>
      <c r="DI107" s="2">
        <v>5.6901633694739083E-7</v>
      </c>
      <c r="DJ107" s="2">
        <v>1.0597605505621743E-6</v>
      </c>
      <c r="DK107" s="2">
        <v>1.8702982851087835E-7</v>
      </c>
      <c r="DL107" s="2">
        <v>9.6413776645896035E-7</v>
      </c>
    </row>
    <row r="108" spans="2:116">
      <c r="B108" s="149">
        <v>673</v>
      </c>
      <c r="C108" s="147" t="s">
        <v>282</v>
      </c>
      <c r="D108" s="2">
        <v>0.6388015677735992</v>
      </c>
      <c r="E108" s="2">
        <v>0.27538695483304582</v>
      </c>
      <c r="F108" s="2">
        <v>0.18622856778429075</v>
      </c>
      <c r="G108" s="2">
        <v>1.6065285607179975E-2</v>
      </c>
      <c r="H108" s="2">
        <v>0.1612934882589524</v>
      </c>
      <c r="I108" s="2">
        <v>0.11485349788407842</v>
      </c>
      <c r="J108" s="2">
        <v>2.400145466046105E-5</v>
      </c>
      <c r="K108" s="2">
        <v>1.7545729123233441E-5</v>
      </c>
      <c r="L108" s="2">
        <v>2.9838005946614371E-4</v>
      </c>
      <c r="M108" s="2">
        <v>9.8991875780003579E-6</v>
      </c>
      <c r="N108" s="2">
        <v>7.2370434129525894E-5</v>
      </c>
      <c r="O108" s="2">
        <v>5.9796602542548585E-5</v>
      </c>
      <c r="P108" s="2">
        <v>4.9956597114479593E-5</v>
      </c>
      <c r="Q108" s="2">
        <v>5.237728134360571E-5</v>
      </c>
      <c r="R108" s="2">
        <v>6.2259004837755835E-5</v>
      </c>
      <c r="S108" s="2">
        <v>2.1648230206288423E-5</v>
      </c>
      <c r="T108" s="2">
        <v>0</v>
      </c>
      <c r="U108" s="2">
        <v>5.7553666841162024E-5</v>
      </c>
      <c r="V108" s="2">
        <v>6.876344705576981E-5</v>
      </c>
      <c r="W108" s="2">
        <v>3.3795627416073256E-5</v>
      </c>
      <c r="X108" s="2">
        <v>4.1445267568524636E-5</v>
      </c>
      <c r="Y108" s="2">
        <v>4.1068874100120078E-5</v>
      </c>
      <c r="Z108" s="2">
        <v>6.0428000509552217E-5</v>
      </c>
      <c r="AA108" s="2">
        <v>7.1738367247243653E-5</v>
      </c>
      <c r="AB108" s="2">
        <v>2.5245026874707818E-5</v>
      </c>
      <c r="AC108" s="2">
        <v>2.7001044601502875E-5</v>
      </c>
      <c r="AD108" s="2">
        <v>4.4286883186296799E-6</v>
      </c>
      <c r="AE108" s="2">
        <v>2.9095941146906127E-5</v>
      </c>
      <c r="AF108" s="2">
        <v>1.1086298376410243E-5</v>
      </c>
      <c r="AG108" s="2">
        <v>4.3905831808050384E-5</v>
      </c>
      <c r="AH108" s="2">
        <v>1.2153463657580773E-5</v>
      </c>
      <c r="AI108" s="2">
        <v>1.2636814291685993E-5</v>
      </c>
      <c r="AJ108" s="2">
        <v>4.4546510352116551E-6</v>
      </c>
      <c r="AK108" s="2">
        <v>3.376854662775135E-5</v>
      </c>
      <c r="AL108" s="2">
        <v>4.4338864737503603E-5</v>
      </c>
      <c r="AM108" s="2">
        <v>4.4255840282782024E-5</v>
      </c>
      <c r="AN108" s="2">
        <v>7.2636275496824694E-5</v>
      </c>
      <c r="AO108" s="2">
        <v>1.6570554480186401E-5</v>
      </c>
      <c r="AP108" s="2">
        <v>1.6975022518828584E-5</v>
      </c>
      <c r="AQ108" s="2">
        <v>1.1608920966535035E-5</v>
      </c>
      <c r="AR108" s="2">
        <v>2.159525599167788E-5</v>
      </c>
      <c r="AS108" s="2">
        <v>4.0022424805039768E-5</v>
      </c>
      <c r="AT108" s="2">
        <v>6.5765978868851223E-6</v>
      </c>
      <c r="AU108" s="2">
        <v>4.1459778082935041E-5</v>
      </c>
      <c r="AV108" s="2">
        <v>3.2422775692953387E-5</v>
      </c>
      <c r="AW108" s="2">
        <v>2.4702575076132535E-5</v>
      </c>
      <c r="AX108" s="2">
        <v>1.1871838627635006E-5</v>
      </c>
      <c r="AY108" s="2">
        <v>5.9854767949074652E-5</v>
      </c>
      <c r="AZ108" s="2">
        <v>4.5660705545261693E-5</v>
      </c>
      <c r="BA108" s="2">
        <v>7.1778110460368042E-5</v>
      </c>
      <c r="BB108" s="2">
        <v>3.1770439381754988E-5</v>
      </c>
      <c r="BC108" s="2">
        <v>3.131595455208628E-5</v>
      </c>
      <c r="BD108" s="2">
        <v>8.972058109968923E-5</v>
      </c>
      <c r="BE108" s="2">
        <v>6.7693630810863333E-5</v>
      </c>
      <c r="BF108" s="2">
        <v>2.038010846450678E-5</v>
      </c>
      <c r="BG108" s="2">
        <v>5.5600944290372976E-5</v>
      </c>
      <c r="BH108" s="2">
        <v>3.5817642238264963E-5</v>
      </c>
      <c r="BI108" s="2">
        <v>1.6166565464701143E-5</v>
      </c>
      <c r="BJ108" s="2">
        <v>3.1113750132245902E-5</v>
      </c>
      <c r="BK108" s="2">
        <v>4.2275361691042044E-5</v>
      </c>
      <c r="BL108" s="2">
        <v>3.5984478444954356E-5</v>
      </c>
      <c r="BM108" s="2">
        <v>1.0477684256959941E-5</v>
      </c>
      <c r="BN108" s="2">
        <v>4.5496713519039635E-5</v>
      </c>
      <c r="BO108" s="2">
        <v>6.8993444388935692E-5</v>
      </c>
      <c r="BP108" s="2">
        <v>4.7838367432724571E-5</v>
      </c>
      <c r="BQ108" s="2">
        <v>4.4353599624801506E-5</v>
      </c>
      <c r="BR108" s="2">
        <v>2.6892243591855267E-5</v>
      </c>
      <c r="BS108" s="2">
        <v>2.6403128675117359E-5</v>
      </c>
      <c r="BT108" s="2">
        <v>3.6026906893476118E-5</v>
      </c>
      <c r="BU108" s="2">
        <v>6.8041799779016622E-5</v>
      </c>
      <c r="BV108" s="2">
        <v>3.9319275507349364E-5</v>
      </c>
      <c r="BW108" s="2">
        <v>7.1325953144255673E-5</v>
      </c>
      <c r="BX108" s="2">
        <v>1.3459571423258908E-5</v>
      </c>
      <c r="BY108" s="2">
        <v>5.2405226238191535E-5</v>
      </c>
      <c r="BZ108" s="2">
        <v>6.9913633746818146E-5</v>
      </c>
      <c r="CA108" s="2">
        <v>6.0095280076769014E-5</v>
      </c>
      <c r="CB108" s="2">
        <v>6.8826761042233527E-5</v>
      </c>
      <c r="CC108" s="2">
        <v>4.5852711504726827E-5</v>
      </c>
      <c r="CD108" s="2">
        <v>2.9454672308882248E-5</v>
      </c>
      <c r="CE108" s="2">
        <v>4.5219739011710813E-6</v>
      </c>
      <c r="CF108" s="2">
        <v>2.2315871371648265E-3</v>
      </c>
      <c r="CG108" s="2">
        <v>9.73450314969803E-5</v>
      </c>
      <c r="CH108" s="2">
        <v>2.5157873968114784E-5</v>
      </c>
      <c r="CI108" s="2">
        <v>2.2477867330404435E-4</v>
      </c>
      <c r="CJ108" s="2">
        <v>1.9326574719341719E-4</v>
      </c>
      <c r="CK108" s="2">
        <v>4.2040992882365447E-5</v>
      </c>
      <c r="CL108" s="2">
        <v>8.5724535725507421E-5</v>
      </c>
      <c r="CM108" s="2">
        <v>6.1508050467974873E-5</v>
      </c>
      <c r="CN108" s="2">
        <v>2.1019625779548096E-4</v>
      </c>
      <c r="CO108" s="2">
        <v>3.7219167111447277E-4</v>
      </c>
      <c r="CP108" s="2">
        <v>1.6425555695461996E-4</v>
      </c>
      <c r="CQ108" s="2">
        <v>3.9449467524512121E-5</v>
      </c>
      <c r="CR108" s="2">
        <v>3.4348945978689166E-4</v>
      </c>
      <c r="CS108" s="2">
        <v>1.922625599732157E-4</v>
      </c>
      <c r="CT108" s="2">
        <v>6.2474891461256863E-5</v>
      </c>
      <c r="CU108" s="2">
        <v>7.590285018132678E-5</v>
      </c>
      <c r="CV108" s="2">
        <v>7.8039006793917645E-5</v>
      </c>
      <c r="CW108" s="2">
        <v>6.1765339142837838E-3</v>
      </c>
      <c r="CX108" s="2">
        <v>3.1735226467438666E-3</v>
      </c>
      <c r="CY108" s="2">
        <v>6.8643151185516791E-3</v>
      </c>
      <c r="CZ108" s="2">
        <v>6.2112543152511562E-3</v>
      </c>
      <c r="DA108" s="2">
        <v>6.142715870237136E-5</v>
      </c>
      <c r="DB108" s="2">
        <v>4.7617363083380339E-5</v>
      </c>
      <c r="DC108" s="2">
        <v>5.5978226296579984E-4</v>
      </c>
      <c r="DD108" s="2">
        <v>2.5279078529190922E-5</v>
      </c>
      <c r="DE108" s="2">
        <v>5.7856302350146631E-5</v>
      </c>
      <c r="DF108" s="2">
        <v>7.1046985417728813E-3</v>
      </c>
      <c r="DG108" s="2">
        <v>1.8602892557209223E-3</v>
      </c>
      <c r="DH108" s="2">
        <v>1.0148435895700136</v>
      </c>
      <c r="DI108" s="2">
        <v>1.4950805419551582E-4</v>
      </c>
      <c r="DJ108" s="2">
        <v>3.0528654707820104E-4</v>
      </c>
      <c r="DK108" s="2">
        <v>2.2147816425611412E-5</v>
      </c>
      <c r="DL108" s="2">
        <v>6.1678110404312855E-4</v>
      </c>
    </row>
    <row r="109" spans="2:116">
      <c r="B109" s="149">
        <v>674</v>
      </c>
      <c r="C109" s="148" t="s">
        <v>283</v>
      </c>
      <c r="D109" s="2">
        <v>0.68994526184309024</v>
      </c>
      <c r="E109" s="2">
        <v>0.24042453227881455</v>
      </c>
      <c r="F109" s="2">
        <v>0.22511000055312169</v>
      </c>
      <c r="G109" s="2">
        <v>2.5971025139663696E-2</v>
      </c>
      <c r="H109" s="2">
        <v>9.2093694314412416E-2</v>
      </c>
      <c r="I109" s="2">
        <v>8.7252933658608908E-2</v>
      </c>
      <c r="J109" s="2">
        <v>8.9596726384158813E-6</v>
      </c>
      <c r="K109" s="2">
        <v>5.7496363680692201E-6</v>
      </c>
      <c r="L109" s="2">
        <v>2.1305957190843995E-5</v>
      </c>
      <c r="M109" s="2">
        <v>8.6277432580223985E-6</v>
      </c>
      <c r="N109" s="2">
        <v>1.8054004841541976E-5</v>
      </c>
      <c r="O109" s="2">
        <v>1.2388911113331752E-5</v>
      </c>
      <c r="P109" s="2">
        <v>1.8787989827520713E-5</v>
      </c>
      <c r="Q109" s="2">
        <v>1.2146980682720576E-5</v>
      </c>
      <c r="R109" s="2">
        <v>1.8104514266648853E-5</v>
      </c>
      <c r="S109" s="2">
        <v>6.7960911334266742E-6</v>
      </c>
      <c r="T109" s="2">
        <v>0</v>
      </c>
      <c r="U109" s="2">
        <v>9.0482270359758319E-6</v>
      </c>
      <c r="V109" s="2">
        <v>2.4371331128156271E-5</v>
      </c>
      <c r="W109" s="2">
        <v>1.1744144948039772E-5</v>
      </c>
      <c r="X109" s="2">
        <v>1.7505899018408318E-5</v>
      </c>
      <c r="Y109" s="2">
        <v>7.868798052249813E-6</v>
      </c>
      <c r="Z109" s="2">
        <v>1.8981547434488579E-5</v>
      </c>
      <c r="AA109" s="2">
        <v>2.4701338882125577E-5</v>
      </c>
      <c r="AB109" s="2">
        <v>2.680718915705052E-5</v>
      </c>
      <c r="AC109" s="2">
        <v>5.8308778112031554E-6</v>
      </c>
      <c r="AD109" s="2">
        <v>1.6892481415122325E-6</v>
      </c>
      <c r="AE109" s="2">
        <v>5.9675291664772567E-6</v>
      </c>
      <c r="AF109" s="2">
        <v>4.0626756252501992E-6</v>
      </c>
      <c r="AG109" s="2">
        <v>1.0484913861903187E-5</v>
      </c>
      <c r="AH109" s="2">
        <v>6.4382063087439906E-6</v>
      </c>
      <c r="AI109" s="2">
        <v>1.6012607335910752E-5</v>
      </c>
      <c r="AJ109" s="2">
        <v>1.306428041914056E-6</v>
      </c>
      <c r="AK109" s="2">
        <v>1.2259784812374324E-5</v>
      </c>
      <c r="AL109" s="2">
        <v>1.0878327476981088E-5</v>
      </c>
      <c r="AM109" s="2">
        <v>2.2071740095509616E-5</v>
      </c>
      <c r="AN109" s="2">
        <v>3.5494401905657696E-5</v>
      </c>
      <c r="AO109" s="2">
        <v>8.4624649261028805E-6</v>
      </c>
      <c r="AP109" s="2">
        <v>8.3997275727742744E-6</v>
      </c>
      <c r="AQ109" s="2">
        <v>1.9581419299227447E-5</v>
      </c>
      <c r="AR109" s="2">
        <v>1.1454584374177147E-5</v>
      </c>
      <c r="AS109" s="2">
        <v>5.6374943104414868E-6</v>
      </c>
      <c r="AT109" s="2">
        <v>1.7885949326592288E-6</v>
      </c>
      <c r="AU109" s="2">
        <v>1.9072691822814815E-5</v>
      </c>
      <c r="AV109" s="2">
        <v>6.416870223277956E-6</v>
      </c>
      <c r="AW109" s="2">
        <v>6.8285401371785759E-6</v>
      </c>
      <c r="AX109" s="2">
        <v>7.1138243592975749E-6</v>
      </c>
      <c r="AY109" s="2">
        <v>1.6592173321954577E-5</v>
      </c>
      <c r="AZ109" s="2">
        <v>1.7030420157171487E-5</v>
      </c>
      <c r="BA109" s="2">
        <v>2.2838138459285602E-5</v>
      </c>
      <c r="BB109" s="2">
        <v>1.6575435135205882E-5</v>
      </c>
      <c r="BC109" s="2">
        <v>1.9947719371260434E-5</v>
      </c>
      <c r="BD109" s="2">
        <v>1.3237281452153513E-5</v>
      </c>
      <c r="BE109" s="2">
        <v>1.4739114498022638E-5</v>
      </c>
      <c r="BF109" s="2">
        <v>1.3682225739977553E-5</v>
      </c>
      <c r="BG109" s="2">
        <v>1.8389993890922541E-5</v>
      </c>
      <c r="BH109" s="2">
        <v>1.4041685057739202E-5</v>
      </c>
      <c r="BI109" s="2">
        <v>8.3746391058098204E-6</v>
      </c>
      <c r="BJ109" s="2">
        <v>1.664172244795247E-5</v>
      </c>
      <c r="BK109" s="2">
        <v>1.9330443703518957E-5</v>
      </c>
      <c r="BL109" s="2">
        <v>8.4997254260932641E-6</v>
      </c>
      <c r="BM109" s="2">
        <v>4.5796083232038418E-6</v>
      </c>
      <c r="BN109" s="2">
        <v>8.8855460564728325E-6</v>
      </c>
      <c r="BO109" s="2">
        <v>1.4689604771587082E-5</v>
      </c>
      <c r="BP109" s="2">
        <v>1.3730398430732833E-5</v>
      </c>
      <c r="BQ109" s="2">
        <v>4.7645412050376025E-4</v>
      </c>
      <c r="BR109" s="2">
        <v>1.2553605502946995E-5</v>
      </c>
      <c r="BS109" s="2">
        <v>2.0695598454280209E-5</v>
      </c>
      <c r="BT109" s="2">
        <v>2.0981826988156298E-5</v>
      </c>
      <c r="BU109" s="2">
        <v>1.7755912783010463E-5</v>
      </c>
      <c r="BV109" s="2">
        <v>1.656102904394523E-5</v>
      </c>
      <c r="BW109" s="2">
        <v>1.3606216747316901E-5</v>
      </c>
      <c r="BX109" s="2">
        <v>9.1924363379776881E-6</v>
      </c>
      <c r="BY109" s="2">
        <v>2.3281266190351604E-5</v>
      </c>
      <c r="BZ109" s="2">
        <v>2.1492540816051969E-5</v>
      </c>
      <c r="CA109" s="2">
        <v>3.9904235638032547E-5</v>
      </c>
      <c r="CB109" s="2">
        <v>4.0453350332516029E-5</v>
      </c>
      <c r="CC109" s="2">
        <v>2.4547004809902135E-5</v>
      </c>
      <c r="CD109" s="2">
        <v>1.8126457112933147E-5</v>
      </c>
      <c r="CE109" s="2">
        <v>2.9916896872575743E-6</v>
      </c>
      <c r="CF109" s="2">
        <v>2.1058513535314107E-5</v>
      </c>
      <c r="CG109" s="2">
        <v>2.0923995973161836E-5</v>
      </c>
      <c r="CH109" s="2">
        <v>9.3522255263678457E-6</v>
      </c>
      <c r="CI109" s="2">
        <v>2.1624169125914172E-5</v>
      </c>
      <c r="CJ109" s="2">
        <v>2.2648590412977423E-5</v>
      </c>
      <c r="CK109" s="2">
        <v>2.3749340561127106E-5</v>
      </c>
      <c r="CL109" s="2">
        <v>2.1021045929691857E-5</v>
      </c>
      <c r="CM109" s="2">
        <v>2.3636488801820633E-5</v>
      </c>
      <c r="CN109" s="2">
        <v>3.8160671981541782E-5</v>
      </c>
      <c r="CO109" s="2">
        <v>1.8200246491169574E-4</v>
      </c>
      <c r="CP109" s="2">
        <v>9.6409286562129659E-3</v>
      </c>
      <c r="CQ109" s="2">
        <v>6.1095620221899918E-5</v>
      </c>
      <c r="CR109" s="2">
        <v>9.5750295226097542E-4</v>
      </c>
      <c r="CS109" s="2">
        <v>2.480778209487812E-2</v>
      </c>
      <c r="CT109" s="2">
        <v>2.7662873311013824E-5</v>
      </c>
      <c r="CU109" s="2">
        <v>5.9116873741995843E-5</v>
      </c>
      <c r="CV109" s="2">
        <v>8.6273419798575817E-5</v>
      </c>
      <c r="CW109" s="2">
        <v>1.8309178368383977E-5</v>
      </c>
      <c r="CX109" s="2">
        <v>2.1613984941150227E-5</v>
      </c>
      <c r="CY109" s="2">
        <v>4.8276700828399203E-5</v>
      </c>
      <c r="CZ109" s="2">
        <v>1.6657711710691547E-5</v>
      </c>
      <c r="DA109" s="2">
        <v>1.1194530555029935E-4</v>
      </c>
      <c r="DB109" s="2">
        <v>2.0600102671224254E-5</v>
      </c>
      <c r="DC109" s="2">
        <v>4.0251262461944463E-3</v>
      </c>
      <c r="DD109" s="2">
        <v>1.0105177390307441E-5</v>
      </c>
      <c r="DE109" s="2">
        <v>4.2338491954097481E-5</v>
      </c>
      <c r="DF109" s="2">
        <v>1.8559453290814844E-3</v>
      </c>
      <c r="DG109" s="2">
        <v>2.0834504687290969E-4</v>
      </c>
      <c r="DH109" s="2">
        <v>7.5579361925608843E-5</v>
      </c>
      <c r="DI109" s="2">
        <v>1.0108309423228872</v>
      </c>
      <c r="DJ109" s="2">
        <v>1.3497009619061477E-3</v>
      </c>
      <c r="DK109" s="2">
        <v>1.7154207918909756E-5</v>
      </c>
      <c r="DL109" s="2">
        <v>3.7726007948822034E-4</v>
      </c>
    </row>
    <row r="110" spans="2:116">
      <c r="B110" s="149">
        <v>679</v>
      </c>
      <c r="C110" s="147" t="s">
        <v>284</v>
      </c>
      <c r="D110" s="2">
        <v>0.85499621410633087</v>
      </c>
      <c r="E110" s="2">
        <v>0.30768483234564503</v>
      </c>
      <c r="F110" s="2">
        <v>0.12104526021284193</v>
      </c>
      <c r="G110" s="2">
        <v>2.0323537851413082E-2</v>
      </c>
      <c r="H110" s="2">
        <v>0.18514305099556397</v>
      </c>
      <c r="I110" s="2">
        <v>0.12501704656680515</v>
      </c>
      <c r="J110" s="2">
        <v>1.1749062684416894E-4</v>
      </c>
      <c r="K110" s="2">
        <v>8.8383646800961542E-5</v>
      </c>
      <c r="L110" s="2">
        <v>1.0059076349561197E-3</v>
      </c>
      <c r="M110" s="2">
        <v>1.3122105023427656E-4</v>
      </c>
      <c r="N110" s="2">
        <v>1.4207576078382035E-3</v>
      </c>
      <c r="O110" s="2">
        <v>1.9229262011583186E-4</v>
      </c>
      <c r="P110" s="2">
        <v>2.6719001033432952E-4</v>
      </c>
      <c r="Q110" s="2">
        <v>1.3123984131033529E-4</v>
      </c>
      <c r="R110" s="2">
        <v>1.1226334960489217E-4</v>
      </c>
      <c r="S110" s="2">
        <v>8.2464868324268691E-5</v>
      </c>
      <c r="T110" s="2">
        <v>0</v>
      </c>
      <c r="U110" s="2">
        <v>9.4753204960016521E-5</v>
      </c>
      <c r="V110" s="2">
        <v>1.8439393846757593E-4</v>
      </c>
      <c r="W110" s="2">
        <v>9.9559765502150614E-5</v>
      </c>
      <c r="X110" s="2">
        <v>1.7186247181141527E-4</v>
      </c>
      <c r="Y110" s="2">
        <v>1.0567568393876585E-4</v>
      </c>
      <c r="Z110" s="2">
        <v>1.4349002896562371E-4</v>
      </c>
      <c r="AA110" s="2">
        <v>2.5595070460707984E-4</v>
      </c>
      <c r="AB110" s="2">
        <v>1.2271881294720758E-4</v>
      </c>
      <c r="AC110" s="2">
        <v>6.0460880382496316E-5</v>
      </c>
      <c r="AD110" s="2">
        <v>3.4799157609641487E-5</v>
      </c>
      <c r="AE110" s="2">
        <v>1.2165335701293619E-4</v>
      </c>
      <c r="AF110" s="2">
        <v>6.8038310579934588E-5</v>
      </c>
      <c r="AG110" s="2">
        <v>1.8661234881263148E-4</v>
      </c>
      <c r="AH110" s="2">
        <v>5.5473143359255316E-5</v>
      </c>
      <c r="AI110" s="2">
        <v>9.8428887711343128E-5</v>
      </c>
      <c r="AJ110" s="2">
        <v>1.7542434443262363E-5</v>
      </c>
      <c r="AK110" s="2">
        <v>1.3620918302934432E-4</v>
      </c>
      <c r="AL110" s="2">
        <v>1.1905764680611047E-4</v>
      </c>
      <c r="AM110" s="2">
        <v>1.1467766613489402E-4</v>
      </c>
      <c r="AN110" s="2">
        <v>2.4100411836206929E-4</v>
      </c>
      <c r="AO110" s="2">
        <v>1.4142664857615009E-4</v>
      </c>
      <c r="AP110" s="2">
        <v>1.2170464008220196E-4</v>
      </c>
      <c r="AQ110" s="2">
        <v>1.6583528420036265E-4</v>
      </c>
      <c r="AR110" s="2">
        <v>1.2443176508197075E-4</v>
      </c>
      <c r="AS110" s="2">
        <v>1.2967241419578051E-4</v>
      </c>
      <c r="AT110" s="2">
        <v>2.3494877209269764E-5</v>
      </c>
      <c r="AU110" s="2">
        <v>1.8635920858968316E-4</v>
      </c>
      <c r="AV110" s="2">
        <v>1.2160318037064498E-4</v>
      </c>
      <c r="AW110" s="2">
        <v>1.1011248991790622E-4</v>
      </c>
      <c r="AX110" s="2">
        <v>1.1340211924841328E-4</v>
      </c>
      <c r="AY110" s="2">
        <v>1.8631262669694233E-4</v>
      </c>
      <c r="AZ110" s="2">
        <v>1.4066201962700082E-4</v>
      </c>
      <c r="BA110" s="2">
        <v>2.4432605599517958E-4</v>
      </c>
      <c r="BB110" s="2">
        <v>2.5624387169326371E-4</v>
      </c>
      <c r="BC110" s="2">
        <v>2.3718944035469234E-4</v>
      </c>
      <c r="BD110" s="2">
        <v>1.4035864641966781E-4</v>
      </c>
      <c r="BE110" s="2">
        <v>1.1962333988295275E-4</v>
      </c>
      <c r="BF110" s="2">
        <v>1.7898609085104599E-4</v>
      </c>
      <c r="BG110" s="2">
        <v>1.87757403352497E-4</v>
      </c>
      <c r="BH110" s="2">
        <v>1.3303484237580732E-4</v>
      </c>
      <c r="BI110" s="2">
        <v>8.6550311130467327E-5</v>
      </c>
      <c r="BJ110" s="2">
        <v>1.2762890380955787E-4</v>
      </c>
      <c r="BK110" s="2">
        <v>1.2586972856471891E-4</v>
      </c>
      <c r="BL110" s="2">
        <v>9.8617090715273382E-5</v>
      </c>
      <c r="BM110" s="2">
        <v>6.3416970503906925E-5</v>
      </c>
      <c r="BN110" s="2">
        <v>1.2785866194671793E-4</v>
      </c>
      <c r="BO110" s="2">
        <v>2.2802274413971353E-4</v>
      </c>
      <c r="BP110" s="2">
        <v>1.4435863283515144E-4</v>
      </c>
      <c r="BQ110" s="2">
        <v>1.4875000934766436E-4</v>
      </c>
      <c r="BR110" s="2">
        <v>1.8087440646265203E-4</v>
      </c>
      <c r="BS110" s="2">
        <v>2.6804494156219827E-4</v>
      </c>
      <c r="BT110" s="2">
        <v>2.0220870312029593E-4</v>
      </c>
      <c r="BU110" s="2">
        <v>4.2779645453881287E-4</v>
      </c>
      <c r="BV110" s="2">
        <v>4.2756076858335614E-4</v>
      </c>
      <c r="BW110" s="2">
        <v>1.8448682578972749E-4</v>
      </c>
      <c r="BX110" s="2">
        <v>1.061348524060997E-4</v>
      </c>
      <c r="BY110" s="2">
        <v>3.7308254100431324E-4</v>
      </c>
      <c r="BZ110" s="2">
        <v>8.5031817433556654E-5</v>
      </c>
      <c r="CA110" s="2">
        <v>7.469294493648727E-4</v>
      </c>
      <c r="CB110" s="2">
        <v>2.4609036960714E-4</v>
      </c>
      <c r="CC110" s="2">
        <v>1.2547317657901679E-3</v>
      </c>
      <c r="CD110" s="2">
        <v>6.8419384157520171E-4</v>
      </c>
      <c r="CE110" s="2">
        <v>3.2603217351978299E-4</v>
      </c>
      <c r="CF110" s="2">
        <v>2.3450195136403415E-4</v>
      </c>
      <c r="CG110" s="2">
        <v>3.4427275742851494E-4</v>
      </c>
      <c r="CH110" s="2">
        <v>2.3505816820034768E-4</v>
      </c>
      <c r="CI110" s="2">
        <v>3.3001419366288841E-4</v>
      </c>
      <c r="CJ110" s="2">
        <v>2.6387281770661283E-4</v>
      </c>
      <c r="CK110" s="2">
        <v>2.4244875829183507E-4</v>
      </c>
      <c r="CL110" s="2">
        <v>3.5785476909553352E-4</v>
      </c>
      <c r="CM110" s="2">
        <v>4.1411050758675299E-4</v>
      </c>
      <c r="CN110" s="2">
        <v>2.2792452684446086E-4</v>
      </c>
      <c r="CO110" s="2">
        <v>4.2635335423997354E-4</v>
      </c>
      <c r="CP110" s="2">
        <v>9.5008889016097995E-4</v>
      </c>
      <c r="CQ110" s="2">
        <v>1.6420457288847498E-3</v>
      </c>
      <c r="CR110" s="2">
        <v>4.5375507101846907E-4</v>
      </c>
      <c r="CS110" s="2">
        <v>3.8236633356636698E-3</v>
      </c>
      <c r="CT110" s="2">
        <v>3.2116043617878441E-4</v>
      </c>
      <c r="CU110" s="2">
        <v>3.042639985596424E-4</v>
      </c>
      <c r="CV110" s="2">
        <v>2.6851854631803587E-3</v>
      </c>
      <c r="CW110" s="2">
        <v>3.8563184184810056E-4</v>
      </c>
      <c r="CX110" s="2">
        <v>2.8899688667954101E-4</v>
      </c>
      <c r="CY110" s="2">
        <v>2.3101654609083085E-4</v>
      </c>
      <c r="CZ110" s="2">
        <v>3.1889914376789747E-4</v>
      </c>
      <c r="DA110" s="2">
        <v>2.2287422450294682E-3</v>
      </c>
      <c r="DB110" s="2">
        <v>9.8729061413472554E-4</v>
      </c>
      <c r="DC110" s="2">
        <v>2.629210250342975E-3</v>
      </c>
      <c r="DD110" s="2">
        <v>4.0068889687130987E-4</v>
      </c>
      <c r="DE110" s="2">
        <v>1.0312741940485435E-3</v>
      </c>
      <c r="DF110" s="2">
        <v>2.3449604386957946E-3</v>
      </c>
      <c r="DG110" s="2">
        <v>4.5470404820959973E-4</v>
      </c>
      <c r="DH110" s="2">
        <v>1.9028269467288319E-3</v>
      </c>
      <c r="DI110" s="2">
        <v>2.9177165809716001E-3</v>
      </c>
      <c r="DJ110" s="2">
        <v>1.0093974697575536</v>
      </c>
      <c r="DK110" s="2">
        <v>1.5040187348644023E-4</v>
      </c>
      <c r="DL110" s="2">
        <v>5.6979942467245157E-4</v>
      </c>
    </row>
    <row r="111" spans="2:116">
      <c r="B111" s="149">
        <v>681</v>
      </c>
      <c r="C111" s="147" t="s">
        <v>285</v>
      </c>
      <c r="D111" s="2">
        <v>1</v>
      </c>
      <c r="E111" s="2">
        <v>0</v>
      </c>
      <c r="F111" s="2">
        <v>0</v>
      </c>
      <c r="G111" s="2">
        <v>0</v>
      </c>
      <c r="H111" s="2">
        <v>0</v>
      </c>
      <c r="I111" s="2">
        <v>0</v>
      </c>
      <c r="J111" s="2">
        <v>7.2410908705409301E-4</v>
      </c>
      <c r="K111" s="2">
        <v>1.2890114898424397E-3</v>
      </c>
      <c r="L111" s="2">
        <v>3.5635728109425944E-3</v>
      </c>
      <c r="M111" s="2">
        <v>1.7133582611964643E-3</v>
      </c>
      <c r="N111" s="2">
        <v>5.5455117266316797E-4</v>
      </c>
      <c r="O111" s="2">
        <v>8.5298963015998763E-4</v>
      </c>
      <c r="P111" s="2">
        <v>1.7402496192821632E-3</v>
      </c>
      <c r="Q111" s="2">
        <v>6.3477350561002329E-4</v>
      </c>
      <c r="R111" s="2">
        <v>4.6282959035451999E-4</v>
      </c>
      <c r="S111" s="2">
        <v>2.2165825494477537E-4</v>
      </c>
      <c r="T111" s="2">
        <v>0</v>
      </c>
      <c r="U111" s="2">
        <v>9.0941640949144999E-4</v>
      </c>
      <c r="V111" s="2">
        <v>1.6380934912941976E-3</v>
      </c>
      <c r="W111" s="2">
        <v>1.2707441220761331E-3</v>
      </c>
      <c r="X111" s="2">
        <v>1.5298595632401337E-3</v>
      </c>
      <c r="Y111" s="2">
        <v>5.4163869293205548E-4</v>
      </c>
      <c r="Z111" s="2">
        <v>1.3947220934652487E-3</v>
      </c>
      <c r="AA111" s="2">
        <v>2.1851588860722936E-3</v>
      </c>
      <c r="AB111" s="2">
        <v>1.0842255197760803E-3</v>
      </c>
      <c r="AC111" s="2">
        <v>5.361491386321434E-4</v>
      </c>
      <c r="AD111" s="2">
        <v>2.0902353982583179E-4</v>
      </c>
      <c r="AE111" s="2">
        <v>4.8180013282456211E-4</v>
      </c>
      <c r="AF111" s="2">
        <v>5.2363410836617024E-4</v>
      </c>
      <c r="AG111" s="2">
        <v>7.3519939384602791E-4</v>
      </c>
      <c r="AH111" s="2">
        <v>2.3294214268246942E-4</v>
      </c>
      <c r="AI111" s="2">
        <v>7.7321758276859681E-4</v>
      </c>
      <c r="AJ111" s="2">
        <v>5.8388927719353918E-5</v>
      </c>
      <c r="AK111" s="2">
        <v>5.593137545668647E-4</v>
      </c>
      <c r="AL111" s="2">
        <v>3.6891462700733827E-4</v>
      </c>
      <c r="AM111" s="2">
        <v>5.9439367124440438E-4</v>
      </c>
      <c r="AN111" s="2">
        <v>2.9833041834109015E-3</v>
      </c>
      <c r="AO111" s="2">
        <v>2.3850072043091436E-3</v>
      </c>
      <c r="AP111" s="2">
        <v>1.0324030499201046E-3</v>
      </c>
      <c r="AQ111" s="2">
        <v>1.6842706498827636E-3</v>
      </c>
      <c r="AR111" s="2">
        <v>1.2778691927647252E-3</v>
      </c>
      <c r="AS111" s="2">
        <v>3.7335800621107848E-4</v>
      </c>
      <c r="AT111" s="2">
        <v>8.1144869649434057E-5</v>
      </c>
      <c r="AU111" s="2">
        <v>8.5266265271571342E-4</v>
      </c>
      <c r="AV111" s="2">
        <v>8.2323387055051008E-4</v>
      </c>
      <c r="AW111" s="2">
        <v>4.1170451173385873E-4</v>
      </c>
      <c r="AX111" s="2">
        <v>4.6688591676798732E-4</v>
      </c>
      <c r="AY111" s="2">
        <v>1.0421879337124311E-3</v>
      </c>
      <c r="AZ111" s="2">
        <v>7.8242277275172585E-4</v>
      </c>
      <c r="BA111" s="2">
        <v>1.7379573756275692E-3</v>
      </c>
      <c r="BB111" s="2">
        <v>1.7060548705045712E-3</v>
      </c>
      <c r="BC111" s="2">
        <v>1.7816420540140408E-3</v>
      </c>
      <c r="BD111" s="2">
        <v>1.0187712647183873E-3</v>
      </c>
      <c r="BE111" s="2">
        <v>1.116750305781533E-3</v>
      </c>
      <c r="BF111" s="2">
        <v>1.2694729414281221E-3</v>
      </c>
      <c r="BG111" s="2">
        <v>1.0161065552236213E-3</v>
      </c>
      <c r="BH111" s="2">
        <v>8.8017158683431954E-4</v>
      </c>
      <c r="BI111" s="2">
        <v>5.6027166799020025E-4</v>
      </c>
      <c r="BJ111" s="2">
        <v>1.4245563358122734E-3</v>
      </c>
      <c r="BK111" s="2">
        <v>1.1946616217793113E-3</v>
      </c>
      <c r="BL111" s="2">
        <v>3.714092419568182E-4</v>
      </c>
      <c r="BM111" s="2">
        <v>2.1176085192644025E-4</v>
      </c>
      <c r="BN111" s="2">
        <v>6.8321731404653234E-4</v>
      </c>
      <c r="BO111" s="2">
        <v>2.145338092872351E-3</v>
      </c>
      <c r="BP111" s="2">
        <v>1.3426701976199029E-3</v>
      </c>
      <c r="BQ111" s="2">
        <v>2.2591761493375721E-3</v>
      </c>
      <c r="BR111" s="2">
        <v>7.2837743122980793E-4</v>
      </c>
      <c r="BS111" s="2">
        <v>1.0523379178954918E-3</v>
      </c>
      <c r="BT111" s="2">
        <v>4.1203833847530674E-4</v>
      </c>
      <c r="BU111" s="2">
        <v>3.0503718970632085E-3</v>
      </c>
      <c r="BV111" s="2">
        <v>7.7255456335351721E-4</v>
      </c>
      <c r="BW111" s="2">
        <v>5.7341471477622341E-4</v>
      </c>
      <c r="BX111" s="2">
        <v>2.9619287385190758E-4</v>
      </c>
      <c r="BY111" s="2">
        <v>1.4139658623333498E-3</v>
      </c>
      <c r="BZ111" s="2">
        <v>3.5388059872763986E-3</v>
      </c>
      <c r="CA111" s="2">
        <v>2.4247031399144622E-3</v>
      </c>
      <c r="CB111" s="2">
        <v>3.8216733701882566E-3</v>
      </c>
      <c r="CC111" s="2">
        <v>1.737907933537155E-3</v>
      </c>
      <c r="CD111" s="2">
        <v>9.558140392559142E-4</v>
      </c>
      <c r="CE111" s="2">
        <v>2.3366227560393988E-4</v>
      </c>
      <c r="CF111" s="2">
        <v>2.0516781931343743E-3</v>
      </c>
      <c r="CG111" s="2">
        <v>1.8722174757447576E-3</v>
      </c>
      <c r="CH111" s="2">
        <v>1.7133918682685845E-3</v>
      </c>
      <c r="CI111" s="2">
        <v>9.2874135721845164E-3</v>
      </c>
      <c r="CJ111" s="2">
        <v>2.2759440959501712E-3</v>
      </c>
      <c r="CK111" s="2">
        <v>6.1348884798373624E-3</v>
      </c>
      <c r="CL111" s="2">
        <v>2.3024224683049844E-3</v>
      </c>
      <c r="CM111" s="2">
        <v>3.5444978761744956E-3</v>
      </c>
      <c r="CN111" s="2">
        <v>3.9736599121190045E-3</v>
      </c>
      <c r="CO111" s="2">
        <v>3.5155594150755539E-3</v>
      </c>
      <c r="CP111" s="2">
        <v>2.8082962887688539E-3</v>
      </c>
      <c r="CQ111" s="2">
        <v>1.0819180492795178E-3</v>
      </c>
      <c r="CR111" s="2">
        <v>2.5504282345914821E-3</v>
      </c>
      <c r="CS111" s="2">
        <v>2.9809438362451562E-3</v>
      </c>
      <c r="CT111" s="2">
        <v>3.1979755307593666E-3</v>
      </c>
      <c r="CU111" s="2">
        <v>1.7562907901125997E-3</v>
      </c>
      <c r="CV111" s="2">
        <v>6.9713044276393287E-3</v>
      </c>
      <c r="CW111" s="2">
        <v>1.5117474177043092E-3</v>
      </c>
      <c r="CX111" s="2">
        <v>2.7754680431460194E-3</v>
      </c>
      <c r="CY111" s="2">
        <v>4.6286509163961089E-3</v>
      </c>
      <c r="CZ111" s="2">
        <v>5.5866765502842891E-3</v>
      </c>
      <c r="DA111" s="2">
        <v>5.3295218110027522E-3</v>
      </c>
      <c r="DB111" s="2">
        <v>1.3494187012031385E-3</v>
      </c>
      <c r="DC111" s="2">
        <v>1.725018726579398E-3</v>
      </c>
      <c r="DD111" s="2">
        <v>1.7230281694130406E-3</v>
      </c>
      <c r="DE111" s="2">
        <v>2.2013283656412775E-3</v>
      </c>
      <c r="DF111" s="2">
        <v>2.8573482269419344E-3</v>
      </c>
      <c r="DG111" s="2">
        <v>1.3055539732268011E-3</v>
      </c>
      <c r="DH111" s="2">
        <v>4.3171920016306341E-3</v>
      </c>
      <c r="DI111" s="2">
        <v>2.6259405475246066E-3</v>
      </c>
      <c r="DJ111" s="2">
        <v>3.0944297748276349E-3</v>
      </c>
      <c r="DK111" s="2">
        <v>1.0006703526405254</v>
      </c>
      <c r="DL111" s="2">
        <v>1.0613065289921631E-3</v>
      </c>
    </row>
    <row r="112" spans="2:116">
      <c r="B112" s="154">
        <v>691</v>
      </c>
      <c r="C112" s="155" t="s">
        <v>286</v>
      </c>
      <c r="D112" s="3">
        <v>0.83135903104260511</v>
      </c>
      <c r="E112" s="3">
        <v>1.3122788825565807E-2</v>
      </c>
      <c r="F112" s="3">
        <v>0.41559541451400717</v>
      </c>
      <c r="G112" s="3">
        <v>1.6943513417936898E-5</v>
      </c>
      <c r="H112" s="3">
        <v>0</v>
      </c>
      <c r="I112" s="3">
        <v>0</v>
      </c>
      <c r="J112" s="3">
        <v>5.6052801340809467E-3</v>
      </c>
      <c r="K112" s="3">
        <v>1.0809268739117486E-3</v>
      </c>
      <c r="L112" s="3">
        <v>1.847012455486861E-3</v>
      </c>
      <c r="M112" s="3">
        <v>3.1582355627125477E-3</v>
      </c>
      <c r="N112" s="3">
        <v>1.5318651047269205E-2</v>
      </c>
      <c r="O112" s="3">
        <v>9.8330573030169753E-3</v>
      </c>
      <c r="P112" s="3">
        <v>1.2702241566366981E-2</v>
      </c>
      <c r="Q112" s="3">
        <v>2.5435892304198097E-3</v>
      </c>
      <c r="R112" s="3">
        <v>2.4524813055480906E-3</v>
      </c>
      <c r="S112" s="3">
        <v>6.758234959074419E-3</v>
      </c>
      <c r="T112" s="3">
        <v>0</v>
      </c>
      <c r="U112" s="3">
        <v>2.1543450444013613E-3</v>
      </c>
      <c r="V112" s="3">
        <v>3.9349402259442542E-3</v>
      </c>
      <c r="W112" s="3">
        <v>3.4047853942858371E-3</v>
      </c>
      <c r="X112" s="3">
        <v>2.1781114821602943E-3</v>
      </c>
      <c r="Y112" s="3">
        <v>2.2579553035026617E-3</v>
      </c>
      <c r="Z112" s="3">
        <v>3.829453791110183E-3</v>
      </c>
      <c r="AA112" s="3">
        <v>4.0767687939652379E-3</v>
      </c>
      <c r="AB112" s="3">
        <v>9.493810075802073E-4</v>
      </c>
      <c r="AC112" s="3">
        <v>1.0177925107729647E-3</v>
      </c>
      <c r="AD112" s="3">
        <v>2.8956298984642747E-4</v>
      </c>
      <c r="AE112" s="3">
        <v>1.0855652795990769E-3</v>
      </c>
      <c r="AF112" s="3">
        <v>1.2326835681484517E-3</v>
      </c>
      <c r="AG112" s="3">
        <v>6.1695494425829675E-3</v>
      </c>
      <c r="AH112" s="3">
        <v>7.3889361381504536E-4</v>
      </c>
      <c r="AI112" s="3">
        <v>1.486068723912369E-3</v>
      </c>
      <c r="AJ112" s="3">
        <v>3.0752654947044942E-4</v>
      </c>
      <c r="AK112" s="3">
        <v>5.3562698700018287E-3</v>
      </c>
      <c r="AL112" s="3">
        <v>2.1418828540874959E-3</v>
      </c>
      <c r="AM112" s="3">
        <v>5.4153863781164378E-3</v>
      </c>
      <c r="AN112" s="3">
        <v>7.8498173728095699E-3</v>
      </c>
      <c r="AO112" s="3">
        <v>4.5689514686709813E-3</v>
      </c>
      <c r="AP112" s="3">
        <v>5.7570318708990275E-3</v>
      </c>
      <c r="AQ112" s="3">
        <v>1.8973878867139737E-3</v>
      </c>
      <c r="AR112" s="3">
        <v>6.8749899161299997E-3</v>
      </c>
      <c r="AS112" s="3">
        <v>4.3790566662489962E-3</v>
      </c>
      <c r="AT112" s="3">
        <v>7.2097989063992537E-4</v>
      </c>
      <c r="AU112" s="3">
        <v>2.3925303189415686E-2</v>
      </c>
      <c r="AV112" s="3">
        <v>4.4940886878882388E-3</v>
      </c>
      <c r="AW112" s="3">
        <v>4.2259842986639411E-3</v>
      </c>
      <c r="AX112" s="3">
        <v>3.2024283649584014E-3</v>
      </c>
      <c r="AY112" s="3">
        <v>4.4444074007647105E-3</v>
      </c>
      <c r="AZ112" s="3">
        <v>5.8237463049753335E-3</v>
      </c>
      <c r="BA112" s="3">
        <v>1.2534561973268819E-2</v>
      </c>
      <c r="BB112" s="3">
        <v>8.0173493408068792E-3</v>
      </c>
      <c r="BC112" s="3">
        <v>4.3276038009281851E-3</v>
      </c>
      <c r="BD112" s="3">
        <v>1.4431143498255974E-3</v>
      </c>
      <c r="BE112" s="3">
        <v>9.9962259585233137E-4</v>
      </c>
      <c r="BF112" s="3">
        <v>2.1421734842743288E-3</v>
      </c>
      <c r="BG112" s="3">
        <v>1.1226195676252964E-3</v>
      </c>
      <c r="BH112" s="3">
        <v>1.2082440518889025E-3</v>
      </c>
      <c r="BI112" s="3">
        <v>3.6308992607329985E-3</v>
      </c>
      <c r="BJ112" s="3">
        <v>2.8481319184906033E-3</v>
      </c>
      <c r="BK112" s="3">
        <v>1.6527632367462988E-3</v>
      </c>
      <c r="BL112" s="3">
        <v>8.58691635569137E-4</v>
      </c>
      <c r="BM112" s="3">
        <v>6.397321175497635E-4</v>
      </c>
      <c r="BN112" s="3">
        <v>1.1657922684494334E-3</v>
      </c>
      <c r="BO112" s="3">
        <v>9.1280421284834108E-3</v>
      </c>
      <c r="BP112" s="3">
        <v>7.287740731821579E-3</v>
      </c>
      <c r="BQ112" s="3">
        <v>3.1106306207563787E-3</v>
      </c>
      <c r="BR112" s="3">
        <v>4.0138271742288945E-3</v>
      </c>
      <c r="BS112" s="3">
        <v>1.5340239619961386E-2</v>
      </c>
      <c r="BT112" s="3">
        <v>1.6980044672086761E-2</v>
      </c>
      <c r="BU112" s="3">
        <v>5.6779874788232699E-3</v>
      </c>
      <c r="BV112" s="3">
        <v>8.4461618692642289E-3</v>
      </c>
      <c r="BW112" s="3">
        <v>6.4098345380004139E-3</v>
      </c>
      <c r="BX112" s="3">
        <v>1.9167758734649413E-3</v>
      </c>
      <c r="BY112" s="3">
        <v>9.7757070712336368E-3</v>
      </c>
      <c r="BZ112" s="3">
        <v>1.8338231042315696E-2</v>
      </c>
      <c r="CA112" s="3">
        <v>6.6792891534421242E-3</v>
      </c>
      <c r="CB112" s="3">
        <v>5.1533402063252921E-3</v>
      </c>
      <c r="CC112" s="3">
        <v>9.2627406644331875E-3</v>
      </c>
      <c r="CD112" s="3">
        <v>2.2255059980849524E-3</v>
      </c>
      <c r="CE112" s="3">
        <v>4.8129190797824577E-4</v>
      </c>
      <c r="CF112" s="3">
        <v>8.0486629905329628E-3</v>
      </c>
      <c r="CG112" s="3">
        <v>1.1208369635953402E-2</v>
      </c>
      <c r="CH112" s="3">
        <v>2.3751266929901513E-3</v>
      </c>
      <c r="CI112" s="3">
        <v>6.4021296596961808E-3</v>
      </c>
      <c r="CJ112" s="3">
        <v>8.5113652411155493E-3</v>
      </c>
      <c r="CK112" s="3">
        <v>2.1347810660216023E-3</v>
      </c>
      <c r="CL112" s="3">
        <v>4.0085139962427923E-3</v>
      </c>
      <c r="CM112" s="3">
        <v>9.5092172040622414E-3</v>
      </c>
      <c r="CN112" s="3">
        <v>1.7491882976063372E-3</v>
      </c>
      <c r="CO112" s="3">
        <v>3.5755179099037446E-3</v>
      </c>
      <c r="CP112" s="3">
        <v>6.0374199644149017E-3</v>
      </c>
      <c r="CQ112" s="3">
        <v>1.6165586605079356E-3</v>
      </c>
      <c r="CR112" s="3">
        <v>2.8399056217108462E-3</v>
      </c>
      <c r="CS112" s="3">
        <v>2.7011678610651354E-3</v>
      </c>
      <c r="CT112" s="3">
        <v>1.4268472362670222E-3</v>
      </c>
      <c r="CU112" s="3">
        <v>6.7373371398477778E-3</v>
      </c>
      <c r="CV112" s="3">
        <v>7.871199258622133E-3</v>
      </c>
      <c r="CW112" s="3">
        <v>2.5220345312887346E-3</v>
      </c>
      <c r="CX112" s="3">
        <v>1.2938785378760384E-2</v>
      </c>
      <c r="CY112" s="3">
        <v>9.3243332625953523E-3</v>
      </c>
      <c r="CZ112" s="3">
        <v>3.8778713209198269E-3</v>
      </c>
      <c r="DA112" s="3">
        <v>4.5433728716190898E-3</v>
      </c>
      <c r="DB112" s="3">
        <v>6.3605132321280103E-3</v>
      </c>
      <c r="DC112" s="3">
        <v>1.440226587033985E-3</v>
      </c>
      <c r="DD112" s="3">
        <v>2.3359550602278689E-3</v>
      </c>
      <c r="DE112" s="3">
        <v>3.3713238073087011E-3</v>
      </c>
      <c r="DF112" s="3">
        <v>3.6976031207216513E-3</v>
      </c>
      <c r="DG112" s="3">
        <v>2.8132917243014481E-3</v>
      </c>
      <c r="DH112" s="3">
        <v>7.5253678734998383E-3</v>
      </c>
      <c r="DI112" s="3">
        <v>2.0331906562723718E-3</v>
      </c>
      <c r="DJ112" s="3">
        <v>7.8336679435584821E-3</v>
      </c>
      <c r="DK112" s="3">
        <v>2.30987525594408E-3</v>
      </c>
      <c r="DL112" s="3">
        <v>1.001538328845911</v>
      </c>
    </row>
    <row r="113" spans="2:7">
      <c r="B113" s="154">
        <v>700</v>
      </c>
      <c r="C113" s="155" t="s">
        <v>311</v>
      </c>
      <c r="G113" s="4">
        <v>1</v>
      </c>
    </row>
    <row r="114" spans="2:7">
      <c r="B114" s="122"/>
      <c r="C114" s="122"/>
    </row>
    <row r="115" spans="2:7">
      <c r="B115" s="122"/>
      <c r="C115" s="122"/>
    </row>
    <row r="116" spans="2:7">
      <c r="B116" s="122"/>
      <c r="C116" s="122"/>
    </row>
    <row r="117" spans="2:7">
      <c r="B117" s="122"/>
      <c r="C117" s="122"/>
    </row>
    <row r="118" spans="2:7">
      <c r="B118" s="122"/>
      <c r="C118" s="122"/>
    </row>
    <row r="119" spans="2:7">
      <c r="B119" s="122"/>
      <c r="C119" s="122"/>
    </row>
    <row r="120" spans="2:7">
      <c r="B120" s="122"/>
      <c r="C120" s="122"/>
    </row>
    <row r="121" spans="2:7">
      <c r="B121" s="122"/>
      <c r="C121" s="122"/>
    </row>
    <row r="122" spans="2:7">
      <c r="B122" s="122"/>
      <c r="C122" s="122"/>
    </row>
    <row r="123" spans="2:7">
      <c r="B123" s="122"/>
      <c r="C123" s="122"/>
    </row>
    <row r="124" spans="2:7">
      <c r="B124" s="122"/>
      <c r="C124" s="122"/>
    </row>
    <row r="125" spans="2:7">
      <c r="B125" s="122"/>
      <c r="C125" s="122"/>
    </row>
    <row r="126" spans="2:7">
      <c r="B126" s="122"/>
      <c r="C126" s="122"/>
    </row>
    <row r="127" spans="2:7">
      <c r="B127" s="122"/>
      <c r="C127" s="122"/>
    </row>
    <row r="128" spans="2:7">
      <c r="B128" s="122"/>
      <c r="C128" s="122"/>
    </row>
    <row r="129" spans="2:3">
      <c r="B129" s="122"/>
      <c r="C129" s="122"/>
    </row>
    <row r="130" spans="2:3">
      <c r="B130" s="122"/>
      <c r="C130" s="122"/>
    </row>
    <row r="131" spans="2:3">
      <c r="B131" s="122"/>
      <c r="C131" s="122"/>
    </row>
    <row r="132" spans="2:3">
      <c r="B132" s="122"/>
      <c r="C132" s="122"/>
    </row>
    <row r="133" spans="2:3">
      <c r="B133" s="122"/>
      <c r="C133" s="122"/>
    </row>
    <row r="134" spans="2:3">
      <c r="B134" s="122"/>
      <c r="C134" s="122"/>
    </row>
    <row r="135" spans="2:3">
      <c r="B135" s="122"/>
      <c r="C135" s="122"/>
    </row>
    <row r="136" spans="2:3">
      <c r="B136" s="122"/>
      <c r="C136" s="122"/>
    </row>
    <row r="137" spans="2:3">
      <c r="B137" s="122"/>
      <c r="C137" s="122"/>
    </row>
    <row r="138" spans="2:3">
      <c r="B138" s="122"/>
      <c r="C138" s="122"/>
    </row>
    <row r="139" spans="2:3">
      <c r="B139" s="122"/>
      <c r="C139" s="122"/>
    </row>
    <row r="140" spans="2:3">
      <c r="B140" s="122"/>
      <c r="C140" s="122"/>
    </row>
    <row r="141" spans="2:3">
      <c r="B141" s="122"/>
      <c r="C141" s="122"/>
    </row>
    <row r="142" spans="2:3">
      <c r="B142" s="122"/>
      <c r="C142" s="122"/>
    </row>
    <row r="143" spans="2:3">
      <c r="B143" s="122"/>
      <c r="C143" s="122"/>
    </row>
    <row r="144" spans="2:3">
      <c r="B144" s="122"/>
      <c r="C144" s="122"/>
    </row>
    <row r="145" spans="2:3">
      <c r="B145" s="122"/>
      <c r="C145" s="122"/>
    </row>
    <row r="146" spans="2:3">
      <c r="B146" s="122"/>
      <c r="C146" s="122"/>
    </row>
    <row r="147" spans="2:3">
      <c r="B147" s="122"/>
      <c r="C147" s="122"/>
    </row>
    <row r="148" spans="2:3">
      <c r="B148" s="122"/>
      <c r="C148" s="122"/>
    </row>
    <row r="149" spans="2:3">
      <c r="B149" s="122"/>
      <c r="C149" s="122"/>
    </row>
    <row r="150" spans="2:3">
      <c r="B150" s="122"/>
      <c r="C150" s="122"/>
    </row>
    <row r="151" spans="2:3">
      <c r="B151" s="122"/>
      <c r="C151" s="122"/>
    </row>
    <row r="152" spans="2:3">
      <c r="B152" s="122"/>
      <c r="C152" s="122"/>
    </row>
    <row r="153" spans="2:3">
      <c r="B153" s="122"/>
      <c r="C153" s="122"/>
    </row>
    <row r="154" spans="2:3">
      <c r="B154" s="122"/>
      <c r="C154" s="122"/>
    </row>
    <row r="155" spans="2:3">
      <c r="B155" s="122"/>
      <c r="C155" s="122"/>
    </row>
    <row r="156" spans="2:3">
      <c r="B156" s="122"/>
      <c r="C156" s="122"/>
    </row>
    <row r="157" spans="2:3">
      <c r="B157" s="122"/>
      <c r="C157" s="122"/>
    </row>
    <row r="158" spans="2:3">
      <c r="B158" s="122"/>
      <c r="C158" s="122"/>
    </row>
    <row r="159" spans="2:3">
      <c r="B159" s="122"/>
      <c r="C159" s="122"/>
    </row>
    <row r="160" spans="2:3">
      <c r="B160" s="122"/>
      <c r="C160" s="122"/>
    </row>
    <row r="161" spans="2:3">
      <c r="B161" s="122"/>
      <c r="C161" s="122"/>
    </row>
    <row r="162" spans="2:3">
      <c r="B162" s="122"/>
      <c r="C162" s="122"/>
    </row>
    <row r="163" spans="2:3">
      <c r="B163" s="122"/>
      <c r="C163" s="122"/>
    </row>
    <row r="164" spans="2:3">
      <c r="B164" s="122"/>
      <c r="C164" s="122"/>
    </row>
    <row r="165" spans="2:3">
      <c r="B165" s="122"/>
      <c r="C165" s="122"/>
    </row>
    <row r="166" spans="2:3">
      <c r="B166" s="122"/>
      <c r="C166" s="122"/>
    </row>
    <row r="167" spans="2:3">
      <c r="B167" s="122"/>
      <c r="C167" s="122"/>
    </row>
    <row r="168" spans="2:3">
      <c r="B168" s="122"/>
      <c r="C168" s="122"/>
    </row>
    <row r="169" spans="2:3">
      <c r="B169" s="122"/>
      <c r="C169" s="122"/>
    </row>
    <row r="170" spans="2:3">
      <c r="B170" s="122"/>
      <c r="C170" s="122"/>
    </row>
    <row r="171" spans="2:3">
      <c r="B171" s="122"/>
      <c r="C171" s="122"/>
    </row>
    <row r="172" spans="2:3">
      <c r="B172" s="122"/>
      <c r="C172" s="122"/>
    </row>
    <row r="173" spans="2:3">
      <c r="B173" s="122"/>
      <c r="C173" s="122"/>
    </row>
    <row r="174" spans="2:3">
      <c r="B174" s="122"/>
      <c r="C174" s="122"/>
    </row>
    <row r="175" spans="2:3">
      <c r="B175" s="122"/>
      <c r="C175" s="122"/>
    </row>
    <row r="176" spans="2:3">
      <c r="B176" s="122"/>
      <c r="C176" s="122"/>
    </row>
    <row r="177" spans="2:3">
      <c r="B177" s="122"/>
      <c r="C177" s="122"/>
    </row>
    <row r="178" spans="2:3">
      <c r="B178" s="122"/>
      <c r="C178" s="122"/>
    </row>
    <row r="179" spans="2:3">
      <c r="B179" s="122"/>
      <c r="C179" s="122"/>
    </row>
    <row r="180" spans="2:3">
      <c r="B180" s="122"/>
      <c r="C180" s="122"/>
    </row>
    <row r="181" spans="2:3">
      <c r="B181" s="122"/>
      <c r="C181" s="122"/>
    </row>
    <row r="182" spans="2:3">
      <c r="B182" s="122"/>
      <c r="C182" s="122"/>
    </row>
    <row r="183" spans="2:3">
      <c r="B183" s="122"/>
      <c r="C183" s="122"/>
    </row>
    <row r="184" spans="2:3">
      <c r="B184" s="122"/>
      <c r="C184" s="122"/>
    </row>
    <row r="185" spans="2:3">
      <c r="B185" s="122"/>
      <c r="C185" s="122"/>
    </row>
    <row r="186" spans="2:3">
      <c r="B186" s="122"/>
      <c r="C186" s="122"/>
    </row>
    <row r="187" spans="2:3">
      <c r="B187" s="122"/>
      <c r="C187" s="122"/>
    </row>
    <row r="188" spans="2:3">
      <c r="B188" s="122"/>
      <c r="C188" s="122"/>
    </row>
    <row r="189" spans="2:3">
      <c r="B189" s="122"/>
      <c r="C189" s="122"/>
    </row>
    <row r="190" spans="2:3">
      <c r="B190" s="122"/>
      <c r="C190" s="122"/>
    </row>
    <row r="191" spans="2:3">
      <c r="B191" s="122"/>
      <c r="C191" s="122"/>
    </row>
    <row r="192" spans="2:3">
      <c r="B192" s="122"/>
      <c r="C192" s="122"/>
    </row>
    <row r="193" spans="2:3">
      <c r="B193" s="122"/>
      <c r="C193" s="122"/>
    </row>
    <row r="194" spans="2:3">
      <c r="B194" s="122"/>
      <c r="C194" s="122"/>
    </row>
    <row r="195" spans="2:3">
      <c r="B195" s="122"/>
      <c r="C195" s="122"/>
    </row>
    <row r="196" spans="2:3">
      <c r="B196" s="122"/>
      <c r="C196" s="122"/>
    </row>
    <row r="197" spans="2:3">
      <c r="B197" s="122"/>
      <c r="C197" s="122"/>
    </row>
    <row r="198" spans="2:3">
      <c r="B198" s="122"/>
      <c r="C198" s="122"/>
    </row>
    <row r="199" spans="2:3">
      <c r="B199" s="122"/>
      <c r="C199" s="122"/>
    </row>
    <row r="200" spans="2:3">
      <c r="B200" s="122"/>
      <c r="C200" s="122"/>
    </row>
    <row r="201" spans="2:3">
      <c r="B201" s="122"/>
      <c r="C201" s="122"/>
    </row>
    <row r="202" spans="2:3">
      <c r="B202" s="122"/>
      <c r="C202" s="122"/>
    </row>
    <row r="203" spans="2:3">
      <c r="B203" s="122"/>
      <c r="C203" s="122"/>
    </row>
    <row r="204" spans="2:3">
      <c r="B204" s="122"/>
      <c r="C204" s="122"/>
    </row>
    <row r="205" spans="2:3">
      <c r="B205" s="122"/>
      <c r="C205" s="122"/>
    </row>
    <row r="206" spans="2:3">
      <c r="B206" s="122"/>
      <c r="C206" s="122"/>
    </row>
    <row r="207" spans="2:3">
      <c r="B207" s="122"/>
      <c r="C207" s="122"/>
    </row>
    <row r="208" spans="2:3">
      <c r="B208" s="122"/>
      <c r="C208" s="122"/>
    </row>
    <row r="209" spans="2:3">
      <c r="B209" s="122"/>
      <c r="C209" s="122"/>
    </row>
    <row r="210" spans="2:3">
      <c r="B210" s="122"/>
      <c r="C210" s="122"/>
    </row>
    <row r="211" spans="2:3">
      <c r="B211" s="122"/>
      <c r="C211" s="122"/>
    </row>
    <row r="212" spans="2:3">
      <c r="B212" s="122"/>
      <c r="C212" s="122"/>
    </row>
    <row r="213" spans="2:3">
      <c r="B213" s="122"/>
      <c r="C213" s="122"/>
    </row>
    <row r="214" spans="2:3">
      <c r="B214" s="122"/>
      <c r="C214" s="122"/>
    </row>
    <row r="215" spans="2:3">
      <c r="B215" s="122"/>
      <c r="C215" s="122"/>
    </row>
    <row r="216" spans="2:3">
      <c r="B216" s="122"/>
      <c r="C216" s="122"/>
    </row>
    <row r="217" spans="2:3">
      <c r="B217" s="122"/>
      <c r="C217" s="122"/>
    </row>
    <row r="218" spans="2:3">
      <c r="B218" s="122"/>
      <c r="C218" s="122"/>
    </row>
    <row r="219" spans="2:3">
      <c r="B219" s="122"/>
      <c r="C219" s="122"/>
    </row>
    <row r="220" spans="2:3">
      <c r="B220" s="122"/>
      <c r="C220" s="122"/>
    </row>
    <row r="221" spans="2:3">
      <c r="B221" s="122"/>
      <c r="C221" s="122"/>
    </row>
    <row r="222" spans="2:3">
      <c r="B222" s="122"/>
      <c r="C222" s="122"/>
    </row>
    <row r="223" spans="2:3">
      <c r="B223" s="122"/>
      <c r="C223" s="122"/>
    </row>
    <row r="224" spans="2:3">
      <c r="B224" s="122"/>
      <c r="C224" s="122"/>
    </row>
    <row r="225" spans="2:3">
      <c r="B225" s="122"/>
      <c r="C225" s="122"/>
    </row>
    <row r="226" spans="2:3">
      <c r="B226" s="122"/>
      <c r="C226" s="122"/>
    </row>
    <row r="227" spans="2:3">
      <c r="B227" s="122"/>
      <c r="C227" s="122"/>
    </row>
    <row r="228" spans="2:3">
      <c r="B228" s="122"/>
      <c r="C228" s="122"/>
    </row>
    <row r="229" spans="2:3">
      <c r="B229" s="122"/>
      <c r="C229" s="122"/>
    </row>
    <row r="230" spans="2:3">
      <c r="B230" s="122"/>
      <c r="C230" s="122"/>
    </row>
    <row r="231" spans="2:3">
      <c r="B231" s="122"/>
      <c r="C231" s="122"/>
    </row>
    <row r="232" spans="2:3">
      <c r="B232" s="122"/>
      <c r="C232" s="122"/>
    </row>
    <row r="233" spans="2:3">
      <c r="B233" s="122"/>
      <c r="C233" s="122"/>
    </row>
    <row r="234" spans="2:3">
      <c r="B234" s="122"/>
      <c r="C234" s="122"/>
    </row>
    <row r="235" spans="2:3">
      <c r="B235" s="122"/>
      <c r="C235" s="122"/>
    </row>
    <row r="236" spans="2:3">
      <c r="B236" s="122"/>
      <c r="C236" s="122"/>
    </row>
    <row r="237" spans="2:3">
      <c r="B237" s="122"/>
      <c r="C237" s="122"/>
    </row>
    <row r="238" spans="2:3">
      <c r="B238" s="122"/>
      <c r="C238" s="122"/>
    </row>
    <row r="239" spans="2:3">
      <c r="B239" s="122"/>
      <c r="C239" s="122"/>
    </row>
    <row r="240" spans="2:3">
      <c r="B240" s="122"/>
      <c r="C240" s="122"/>
    </row>
    <row r="241" spans="2:3">
      <c r="B241" s="122"/>
      <c r="C241" s="122"/>
    </row>
    <row r="242" spans="2:3">
      <c r="B242" s="122"/>
      <c r="C242" s="122"/>
    </row>
    <row r="243" spans="2:3">
      <c r="B243" s="122"/>
      <c r="C243" s="122"/>
    </row>
    <row r="244" spans="2:3">
      <c r="B244" s="122"/>
      <c r="C244" s="122"/>
    </row>
    <row r="245" spans="2:3">
      <c r="B245" s="122"/>
      <c r="C245" s="122"/>
    </row>
    <row r="246" spans="2:3">
      <c r="B246" s="122"/>
      <c r="C246" s="122"/>
    </row>
    <row r="247" spans="2:3">
      <c r="B247" s="122"/>
      <c r="C247" s="122"/>
    </row>
    <row r="248" spans="2:3">
      <c r="B248" s="122"/>
      <c r="C248" s="122"/>
    </row>
    <row r="249" spans="2:3">
      <c r="B249" s="122"/>
      <c r="C249" s="122"/>
    </row>
    <row r="250" spans="2:3">
      <c r="B250" s="122"/>
      <c r="C250" s="122"/>
    </row>
    <row r="251" spans="2:3">
      <c r="B251" s="122"/>
      <c r="C251" s="122"/>
    </row>
    <row r="252" spans="2:3">
      <c r="B252" s="122"/>
      <c r="C252" s="122"/>
    </row>
    <row r="253" spans="2:3">
      <c r="B253" s="122"/>
      <c r="C253" s="122"/>
    </row>
    <row r="254" spans="2:3">
      <c r="B254" s="122"/>
      <c r="C254" s="122"/>
    </row>
    <row r="255" spans="2:3">
      <c r="B255" s="122"/>
      <c r="C255" s="122"/>
    </row>
    <row r="256" spans="2:3">
      <c r="B256" s="122"/>
      <c r="C256" s="122"/>
    </row>
    <row r="257" spans="2:3">
      <c r="B257" s="122"/>
      <c r="C257" s="122"/>
    </row>
    <row r="258" spans="2:3">
      <c r="B258" s="122"/>
      <c r="C258" s="122"/>
    </row>
    <row r="259" spans="2:3">
      <c r="B259" s="122"/>
      <c r="C259" s="122"/>
    </row>
    <row r="260" spans="2:3">
      <c r="B260" s="122"/>
      <c r="C260" s="122"/>
    </row>
    <row r="261" spans="2:3">
      <c r="B261" s="122"/>
      <c r="C261" s="122"/>
    </row>
    <row r="262" spans="2:3">
      <c r="B262" s="122"/>
      <c r="C262" s="122"/>
    </row>
    <row r="263" spans="2:3">
      <c r="B263" s="122"/>
      <c r="C263" s="122"/>
    </row>
    <row r="264" spans="2:3">
      <c r="B264" s="122"/>
      <c r="C264" s="122"/>
    </row>
    <row r="265" spans="2:3">
      <c r="B265" s="122"/>
      <c r="C265" s="122"/>
    </row>
    <row r="266" spans="2:3">
      <c r="B266" s="122"/>
      <c r="C266" s="122"/>
    </row>
    <row r="267" spans="2:3">
      <c r="B267" s="122"/>
      <c r="C267" s="122"/>
    </row>
    <row r="268" spans="2:3">
      <c r="B268" s="122"/>
      <c r="C268" s="122"/>
    </row>
    <row r="269" spans="2:3">
      <c r="B269" s="122"/>
      <c r="C269" s="122"/>
    </row>
    <row r="270" spans="2:3">
      <c r="B270" s="122"/>
      <c r="C270" s="122"/>
    </row>
    <row r="271" spans="2:3">
      <c r="B271" s="122"/>
      <c r="C271" s="122"/>
    </row>
    <row r="272" spans="2:3">
      <c r="B272" s="122"/>
      <c r="C272" s="122"/>
    </row>
    <row r="273" spans="2:3">
      <c r="B273" s="122"/>
      <c r="C273" s="122"/>
    </row>
    <row r="274" spans="2:3">
      <c r="B274" s="122"/>
      <c r="C274" s="122"/>
    </row>
    <row r="275" spans="2:3">
      <c r="B275" s="122"/>
      <c r="C275" s="122"/>
    </row>
    <row r="276" spans="2:3">
      <c r="B276" s="122"/>
      <c r="C276" s="122"/>
    </row>
    <row r="277" spans="2:3">
      <c r="B277" s="122"/>
      <c r="C277" s="122"/>
    </row>
    <row r="278" spans="2:3">
      <c r="B278" s="122"/>
      <c r="C278" s="122"/>
    </row>
    <row r="279" spans="2:3">
      <c r="B279" s="122"/>
      <c r="C279" s="122"/>
    </row>
    <row r="280" spans="2:3">
      <c r="B280" s="122"/>
      <c r="C280" s="122"/>
    </row>
    <row r="281" spans="2:3">
      <c r="B281" s="122"/>
      <c r="C281" s="122"/>
    </row>
    <row r="282" spans="2:3">
      <c r="B282" s="122"/>
      <c r="C282" s="122"/>
    </row>
    <row r="283" spans="2:3">
      <c r="B283" s="122"/>
      <c r="C283" s="122"/>
    </row>
    <row r="284" spans="2:3">
      <c r="B284" s="122"/>
      <c r="C284" s="122"/>
    </row>
    <row r="285" spans="2:3">
      <c r="B285" s="122"/>
      <c r="C285" s="122"/>
    </row>
    <row r="286" spans="2:3">
      <c r="B286" s="122"/>
      <c r="C286" s="122"/>
    </row>
    <row r="287" spans="2:3">
      <c r="B287" s="122"/>
      <c r="C287" s="122"/>
    </row>
    <row r="288" spans="2:3">
      <c r="B288" s="122"/>
      <c r="C288" s="122"/>
    </row>
    <row r="289" spans="2:3">
      <c r="B289" s="122"/>
      <c r="C289" s="122"/>
    </row>
    <row r="290" spans="2:3">
      <c r="B290" s="122"/>
      <c r="C290" s="122"/>
    </row>
    <row r="291" spans="2:3">
      <c r="B291" s="122"/>
      <c r="C291" s="122"/>
    </row>
    <row r="292" spans="2:3">
      <c r="B292" s="122"/>
      <c r="C292" s="122"/>
    </row>
    <row r="293" spans="2:3">
      <c r="B293" s="122"/>
      <c r="C293" s="122"/>
    </row>
    <row r="294" spans="2:3">
      <c r="B294" s="122"/>
      <c r="C294" s="122"/>
    </row>
    <row r="295" spans="2:3">
      <c r="B295" s="122"/>
      <c r="C295" s="122"/>
    </row>
    <row r="296" spans="2:3">
      <c r="B296" s="122"/>
      <c r="C296" s="122"/>
    </row>
    <row r="297" spans="2:3">
      <c r="B297" s="122"/>
      <c r="C297" s="122"/>
    </row>
    <row r="298" spans="2:3">
      <c r="B298" s="122"/>
      <c r="C298" s="122"/>
    </row>
    <row r="299" spans="2:3">
      <c r="B299" s="122"/>
      <c r="C299" s="122"/>
    </row>
    <row r="300" spans="2:3">
      <c r="B300" s="122"/>
      <c r="C300" s="122"/>
    </row>
    <row r="301" spans="2:3">
      <c r="B301" s="122"/>
      <c r="C301" s="122"/>
    </row>
    <row r="302" spans="2:3">
      <c r="B302" s="122"/>
      <c r="C302" s="122"/>
    </row>
    <row r="303" spans="2:3">
      <c r="B303" s="122"/>
      <c r="C303" s="122"/>
    </row>
    <row r="304" spans="2:3">
      <c r="B304" s="122"/>
      <c r="C304" s="122"/>
    </row>
    <row r="305" spans="2:3">
      <c r="B305" s="122"/>
      <c r="C305" s="122"/>
    </row>
    <row r="306" spans="2:3">
      <c r="B306" s="122"/>
      <c r="C306" s="122"/>
    </row>
    <row r="307" spans="2:3">
      <c r="B307" s="122"/>
      <c r="C307" s="122"/>
    </row>
    <row r="308" spans="2:3">
      <c r="B308" s="122"/>
      <c r="C308" s="122"/>
    </row>
    <row r="309" spans="2:3">
      <c r="B309" s="122"/>
      <c r="C309" s="122"/>
    </row>
    <row r="310" spans="2:3">
      <c r="B310" s="122"/>
      <c r="C310" s="122"/>
    </row>
    <row r="311" spans="2:3">
      <c r="B311" s="122"/>
      <c r="C311" s="122"/>
    </row>
    <row r="312" spans="2:3">
      <c r="B312" s="122"/>
      <c r="C312" s="122"/>
    </row>
    <row r="313" spans="2:3">
      <c r="B313" s="122"/>
      <c r="C313" s="122"/>
    </row>
    <row r="314" spans="2:3">
      <c r="B314" s="122"/>
      <c r="C314" s="122"/>
    </row>
    <row r="315" spans="2:3">
      <c r="B315" s="122"/>
      <c r="C315" s="122"/>
    </row>
    <row r="316" spans="2:3">
      <c r="B316" s="122"/>
      <c r="C316" s="122"/>
    </row>
    <row r="317" spans="2:3">
      <c r="B317" s="122"/>
      <c r="C317" s="122"/>
    </row>
    <row r="318" spans="2:3">
      <c r="B318" s="122"/>
      <c r="C318" s="122"/>
    </row>
    <row r="319" spans="2:3">
      <c r="B319" s="122"/>
      <c r="C319" s="122"/>
    </row>
    <row r="320" spans="2:3">
      <c r="B320" s="122"/>
      <c r="C320" s="122"/>
    </row>
    <row r="321" spans="2:3">
      <c r="B321" s="122"/>
      <c r="C321" s="122"/>
    </row>
    <row r="322" spans="2:3">
      <c r="B322" s="122"/>
      <c r="C322" s="122"/>
    </row>
    <row r="323" spans="2:3">
      <c r="B323" s="122"/>
      <c r="C323" s="122"/>
    </row>
    <row r="324" spans="2:3">
      <c r="B324" s="122"/>
      <c r="C324" s="122"/>
    </row>
    <row r="325" spans="2:3">
      <c r="B325" s="122"/>
      <c r="C325" s="122"/>
    </row>
    <row r="326" spans="2:3">
      <c r="B326" s="122"/>
      <c r="C326" s="122"/>
    </row>
    <row r="327" spans="2:3">
      <c r="B327" s="122"/>
      <c r="C327" s="122"/>
    </row>
    <row r="328" spans="2:3">
      <c r="B328" s="122"/>
      <c r="C328" s="122"/>
    </row>
    <row r="329" spans="2:3">
      <c r="B329" s="122"/>
      <c r="C329" s="122"/>
    </row>
    <row r="330" spans="2:3">
      <c r="B330" s="122"/>
      <c r="C330" s="122"/>
    </row>
    <row r="331" spans="2:3">
      <c r="B331" s="122"/>
      <c r="C331" s="122"/>
    </row>
    <row r="332" spans="2:3">
      <c r="B332" s="122"/>
      <c r="C332" s="122"/>
    </row>
    <row r="333" spans="2:3">
      <c r="B333" s="122"/>
      <c r="C333" s="122"/>
    </row>
    <row r="334" spans="2:3">
      <c r="B334" s="122"/>
      <c r="C334" s="122"/>
    </row>
    <row r="335" spans="2:3">
      <c r="B335" s="122"/>
      <c r="C335" s="122"/>
    </row>
    <row r="336" spans="2:3">
      <c r="B336" s="122"/>
      <c r="C336" s="122"/>
    </row>
    <row r="337" spans="2:3">
      <c r="B337" s="122"/>
      <c r="C337" s="122"/>
    </row>
    <row r="338" spans="2:3">
      <c r="B338" s="122"/>
      <c r="C338" s="122"/>
    </row>
    <row r="339" spans="2:3">
      <c r="B339" s="122"/>
      <c r="C339" s="122"/>
    </row>
    <row r="340" spans="2:3">
      <c r="B340" s="122"/>
      <c r="C340" s="122"/>
    </row>
    <row r="341" spans="2:3">
      <c r="B341" s="122"/>
      <c r="C341" s="122"/>
    </row>
    <row r="342" spans="2:3">
      <c r="B342" s="122"/>
      <c r="C342" s="122"/>
    </row>
    <row r="343" spans="2:3">
      <c r="B343" s="122"/>
      <c r="C343" s="122"/>
    </row>
    <row r="344" spans="2:3">
      <c r="B344" s="122"/>
      <c r="C344" s="122"/>
    </row>
    <row r="345" spans="2:3">
      <c r="B345" s="122"/>
      <c r="C345" s="122"/>
    </row>
    <row r="346" spans="2:3">
      <c r="B346" s="122"/>
      <c r="C346" s="122"/>
    </row>
    <row r="347" spans="2:3">
      <c r="B347" s="122"/>
      <c r="C347" s="122"/>
    </row>
    <row r="348" spans="2:3">
      <c r="B348" s="122"/>
      <c r="C348" s="122"/>
    </row>
    <row r="349" spans="2:3">
      <c r="B349" s="122"/>
      <c r="C349" s="122"/>
    </row>
    <row r="350" spans="2:3">
      <c r="B350" s="122"/>
      <c r="C350" s="122"/>
    </row>
    <row r="351" spans="2:3">
      <c r="B351" s="122"/>
      <c r="C351" s="122"/>
    </row>
    <row r="352" spans="2:3">
      <c r="B352" s="122"/>
      <c r="C352" s="122"/>
    </row>
    <row r="353" spans="2:3">
      <c r="B353" s="122"/>
      <c r="C353" s="122"/>
    </row>
    <row r="354" spans="2:3">
      <c r="B354" s="122"/>
      <c r="C354" s="122"/>
    </row>
    <row r="355" spans="2:3">
      <c r="B355" s="122"/>
      <c r="C355" s="122"/>
    </row>
    <row r="356" spans="2:3">
      <c r="B356" s="122"/>
      <c r="C356" s="122"/>
    </row>
    <row r="357" spans="2:3">
      <c r="B357" s="122"/>
      <c r="C357" s="122"/>
    </row>
    <row r="358" spans="2:3">
      <c r="B358" s="122"/>
      <c r="C358" s="122"/>
    </row>
    <row r="359" spans="2:3">
      <c r="B359" s="122"/>
      <c r="C359" s="122"/>
    </row>
    <row r="360" spans="2:3">
      <c r="B360" s="122"/>
      <c r="C360" s="122"/>
    </row>
    <row r="361" spans="2:3">
      <c r="B361" s="122"/>
      <c r="C361" s="122"/>
    </row>
    <row r="362" spans="2:3">
      <c r="B362" s="122"/>
      <c r="C362" s="122"/>
    </row>
    <row r="363" spans="2:3">
      <c r="B363" s="122"/>
      <c r="C363" s="122"/>
    </row>
    <row r="364" spans="2:3">
      <c r="B364" s="122"/>
      <c r="C364" s="122"/>
    </row>
    <row r="365" spans="2:3">
      <c r="B365" s="122"/>
      <c r="C365" s="122"/>
    </row>
    <row r="366" spans="2:3">
      <c r="B366" s="122"/>
      <c r="C366" s="122"/>
    </row>
    <row r="367" spans="2:3">
      <c r="B367" s="122"/>
      <c r="C367" s="122"/>
    </row>
    <row r="368" spans="2:3">
      <c r="B368" s="122"/>
      <c r="C368" s="122"/>
    </row>
    <row r="369" spans="2:3">
      <c r="B369" s="122"/>
      <c r="C369" s="122"/>
    </row>
    <row r="370" spans="2:3">
      <c r="B370" s="122"/>
      <c r="C370" s="122"/>
    </row>
    <row r="371" spans="2:3">
      <c r="B371" s="122"/>
      <c r="C371" s="122"/>
    </row>
    <row r="372" spans="2:3">
      <c r="B372" s="122"/>
      <c r="C372" s="122"/>
    </row>
    <row r="373" spans="2:3">
      <c r="B373" s="122"/>
      <c r="C373" s="122"/>
    </row>
    <row r="374" spans="2:3">
      <c r="B374" s="122"/>
      <c r="C374" s="122"/>
    </row>
    <row r="375" spans="2:3">
      <c r="B375" s="122"/>
      <c r="C375" s="122"/>
    </row>
    <row r="376" spans="2:3">
      <c r="B376" s="122"/>
      <c r="C376" s="122"/>
    </row>
    <row r="377" spans="2:3">
      <c r="B377" s="122"/>
      <c r="C377" s="122"/>
    </row>
    <row r="378" spans="2:3">
      <c r="B378" s="122"/>
      <c r="C378" s="122"/>
    </row>
    <row r="379" spans="2:3">
      <c r="B379" s="122"/>
      <c r="C379" s="122"/>
    </row>
    <row r="380" spans="2:3">
      <c r="B380" s="122"/>
      <c r="C380" s="122"/>
    </row>
    <row r="381" spans="2:3">
      <c r="B381" s="122"/>
      <c r="C381" s="122"/>
    </row>
    <row r="382" spans="2:3">
      <c r="B382" s="122"/>
      <c r="C382" s="122"/>
    </row>
    <row r="383" spans="2:3">
      <c r="B383" s="122"/>
      <c r="C383" s="122"/>
    </row>
    <row r="384" spans="2:3">
      <c r="B384" s="122"/>
      <c r="C384" s="122"/>
    </row>
    <row r="385" spans="2:3">
      <c r="B385" s="122"/>
      <c r="C385" s="122"/>
    </row>
    <row r="386" spans="2:3">
      <c r="B386" s="122"/>
      <c r="C386" s="122"/>
    </row>
    <row r="387" spans="2:3">
      <c r="B387" s="122"/>
      <c r="C387" s="122"/>
    </row>
    <row r="388" spans="2:3">
      <c r="B388" s="122"/>
      <c r="C388" s="122"/>
    </row>
    <row r="389" spans="2:3">
      <c r="B389" s="122"/>
      <c r="C389" s="122"/>
    </row>
    <row r="390" spans="2:3">
      <c r="B390" s="122"/>
      <c r="C390" s="122"/>
    </row>
    <row r="391" spans="2:3">
      <c r="B391" s="122"/>
      <c r="C391" s="122"/>
    </row>
    <row r="392" spans="2:3">
      <c r="B392" s="122"/>
      <c r="C392" s="122"/>
    </row>
    <row r="393" spans="2:3">
      <c r="B393" s="122"/>
      <c r="C393" s="122"/>
    </row>
    <row r="394" spans="2:3">
      <c r="B394" s="122"/>
      <c r="C394" s="122"/>
    </row>
    <row r="395" spans="2:3">
      <c r="B395" s="122"/>
      <c r="C395" s="122"/>
    </row>
    <row r="396" spans="2:3">
      <c r="B396" s="122"/>
      <c r="C396" s="122"/>
    </row>
    <row r="397" spans="2:3">
      <c r="B397" s="122"/>
      <c r="C397" s="122"/>
    </row>
    <row r="398" spans="2:3">
      <c r="B398" s="122"/>
      <c r="C398" s="122"/>
    </row>
    <row r="399" spans="2:3">
      <c r="B399" s="122"/>
      <c r="C399" s="122"/>
    </row>
    <row r="400" spans="2:3">
      <c r="B400" s="122"/>
      <c r="C400" s="122"/>
    </row>
    <row r="401" spans="2:3">
      <c r="B401" s="122"/>
      <c r="C401" s="122"/>
    </row>
    <row r="402" spans="2:3">
      <c r="B402" s="122"/>
      <c r="C402" s="122"/>
    </row>
    <row r="403" spans="2:3">
      <c r="B403" s="122"/>
      <c r="C403" s="122"/>
    </row>
    <row r="404" spans="2:3">
      <c r="B404" s="122"/>
      <c r="C404" s="122"/>
    </row>
    <row r="405" spans="2:3">
      <c r="B405" s="122"/>
      <c r="C405" s="122"/>
    </row>
    <row r="406" spans="2:3">
      <c r="B406" s="122"/>
      <c r="C406" s="122"/>
    </row>
    <row r="407" spans="2:3">
      <c r="B407" s="122"/>
      <c r="C407" s="122"/>
    </row>
    <row r="408" spans="2:3">
      <c r="B408" s="122"/>
      <c r="C408" s="122"/>
    </row>
    <row r="409" spans="2:3">
      <c r="B409" s="122"/>
      <c r="C409" s="122"/>
    </row>
    <row r="410" spans="2:3">
      <c r="B410" s="122"/>
      <c r="C410" s="122"/>
    </row>
    <row r="411" spans="2:3">
      <c r="B411" s="122"/>
      <c r="C411" s="122"/>
    </row>
    <row r="412" spans="2:3">
      <c r="B412" s="122"/>
      <c r="C412" s="122"/>
    </row>
    <row r="413" spans="2:3">
      <c r="B413" s="122"/>
      <c r="C413" s="122"/>
    </row>
    <row r="414" spans="2:3">
      <c r="B414" s="122"/>
      <c r="C414" s="122"/>
    </row>
    <row r="415" spans="2:3">
      <c r="B415" s="122"/>
      <c r="C415" s="122"/>
    </row>
    <row r="416" spans="2:3">
      <c r="B416" s="122"/>
      <c r="C416" s="122"/>
    </row>
    <row r="417" spans="2:3">
      <c r="B417" s="122"/>
      <c r="C417" s="122"/>
    </row>
    <row r="418" spans="2:3">
      <c r="B418" s="122"/>
      <c r="C418" s="122"/>
    </row>
    <row r="419" spans="2:3">
      <c r="B419" s="122"/>
      <c r="C419" s="122"/>
    </row>
    <row r="420" spans="2:3">
      <c r="B420" s="122"/>
      <c r="C420" s="122"/>
    </row>
    <row r="421" spans="2:3">
      <c r="B421" s="122"/>
      <c r="C421" s="122"/>
    </row>
    <row r="422" spans="2:3">
      <c r="B422" s="122"/>
      <c r="C422" s="122"/>
    </row>
    <row r="423" spans="2:3">
      <c r="B423" s="122"/>
      <c r="C423" s="122"/>
    </row>
    <row r="424" spans="2:3">
      <c r="B424" s="122"/>
      <c r="C424" s="122"/>
    </row>
    <row r="425" spans="2:3">
      <c r="B425" s="122"/>
      <c r="C425" s="122"/>
    </row>
    <row r="426" spans="2:3">
      <c r="B426" s="122"/>
      <c r="C426" s="122"/>
    </row>
    <row r="427" spans="2:3">
      <c r="B427" s="122"/>
      <c r="C427" s="122"/>
    </row>
    <row r="428" spans="2:3">
      <c r="B428" s="122"/>
      <c r="C428" s="122"/>
    </row>
    <row r="429" spans="2:3">
      <c r="B429" s="122"/>
      <c r="C429" s="122"/>
    </row>
  </sheetData>
  <sheetProtection sheet="1" objects="1" scenarios="1"/>
  <mergeCells count="114">
    <mergeCell ref="B2:C5"/>
    <mergeCell ref="D2:D4"/>
    <mergeCell ref="E2:E4"/>
    <mergeCell ref="F2:F4"/>
    <mergeCell ref="G2:G4"/>
    <mergeCell ref="H2:H4"/>
    <mergeCell ref="O4:O5"/>
    <mergeCell ref="P4:P5"/>
    <mergeCell ref="Q4:Q5"/>
    <mergeCell ref="R4:R5"/>
    <mergeCell ref="S4:S5"/>
    <mergeCell ref="T4:T5"/>
    <mergeCell ref="I2:I4"/>
    <mergeCell ref="J4:J5"/>
    <mergeCell ref="K4:K5"/>
    <mergeCell ref="L4:L5"/>
    <mergeCell ref="M4:M5"/>
    <mergeCell ref="N4:N5"/>
    <mergeCell ref="AA4:AA5"/>
    <mergeCell ref="AB4:AB5"/>
    <mergeCell ref="AC4:AC5"/>
    <mergeCell ref="AD4:AD5"/>
    <mergeCell ref="AE4:AE5"/>
    <mergeCell ref="AF4:AF5"/>
    <mergeCell ref="U4:U5"/>
    <mergeCell ref="V4:V5"/>
    <mergeCell ref="W4:W5"/>
    <mergeCell ref="X4:X5"/>
    <mergeCell ref="Y4:Y5"/>
    <mergeCell ref="Z4:Z5"/>
    <mergeCell ref="AM4:AM5"/>
    <mergeCell ref="AN4:AN5"/>
    <mergeCell ref="AO4:AO5"/>
    <mergeCell ref="AP4:AP5"/>
    <mergeCell ref="AQ4:AQ5"/>
    <mergeCell ref="AR4:AR5"/>
    <mergeCell ref="AG4:AG5"/>
    <mergeCell ref="AH4:AH5"/>
    <mergeCell ref="AI4:AI5"/>
    <mergeCell ref="AJ4:AJ5"/>
    <mergeCell ref="AK4:AK5"/>
    <mergeCell ref="AL4:AL5"/>
    <mergeCell ref="AY4:AY5"/>
    <mergeCell ref="AZ4:AZ5"/>
    <mergeCell ref="BA4:BA5"/>
    <mergeCell ref="BB4:BB5"/>
    <mergeCell ref="BC4:BC5"/>
    <mergeCell ref="BD4:BD5"/>
    <mergeCell ref="AS4:AS5"/>
    <mergeCell ref="AT4:AT5"/>
    <mergeCell ref="AU4:AU5"/>
    <mergeCell ref="AV4:AV5"/>
    <mergeCell ref="AW4:AW5"/>
    <mergeCell ref="AX4:AX5"/>
    <mergeCell ref="BK4:BK5"/>
    <mergeCell ref="BL4:BL5"/>
    <mergeCell ref="BM4:BM5"/>
    <mergeCell ref="BN4:BN5"/>
    <mergeCell ref="BO4:BO5"/>
    <mergeCell ref="BP4:BP5"/>
    <mergeCell ref="BE4:BE5"/>
    <mergeCell ref="BF4:BF5"/>
    <mergeCell ref="BG4:BG5"/>
    <mergeCell ref="BH4:BH5"/>
    <mergeCell ref="BI4:BI5"/>
    <mergeCell ref="BJ4:BJ5"/>
    <mergeCell ref="BW4:BW5"/>
    <mergeCell ref="BX4:BX5"/>
    <mergeCell ref="BY4:BY5"/>
    <mergeCell ref="BZ4:BZ5"/>
    <mergeCell ref="CA4:CA5"/>
    <mergeCell ref="CB4:CB5"/>
    <mergeCell ref="BQ4:BQ5"/>
    <mergeCell ref="BR4:BR5"/>
    <mergeCell ref="BS4:BS5"/>
    <mergeCell ref="BT4:BT5"/>
    <mergeCell ref="BU4:BU5"/>
    <mergeCell ref="BV4:BV5"/>
    <mergeCell ref="CI4:CI5"/>
    <mergeCell ref="CJ4:CJ5"/>
    <mergeCell ref="CK4:CK5"/>
    <mergeCell ref="CL4:CL5"/>
    <mergeCell ref="CM4:CM5"/>
    <mergeCell ref="CN4:CN5"/>
    <mergeCell ref="CC4:CC5"/>
    <mergeCell ref="CD4:CD5"/>
    <mergeCell ref="CE4:CE5"/>
    <mergeCell ref="CF4:CF5"/>
    <mergeCell ref="CG4:CG5"/>
    <mergeCell ref="CH4:CH5"/>
    <mergeCell ref="CU4:CU5"/>
    <mergeCell ref="CV4:CV5"/>
    <mergeCell ref="CW4:CW5"/>
    <mergeCell ref="CX4:CX5"/>
    <mergeCell ref="CY4:CY5"/>
    <mergeCell ref="CZ4:CZ5"/>
    <mergeCell ref="CO4:CO5"/>
    <mergeCell ref="CP4:CP5"/>
    <mergeCell ref="CQ4:CQ5"/>
    <mergeCell ref="CR4:CR5"/>
    <mergeCell ref="CS4:CS5"/>
    <mergeCell ref="CT4:CT5"/>
    <mergeCell ref="DG4:DG5"/>
    <mergeCell ref="DH4:DH5"/>
    <mergeCell ref="DI4:DI5"/>
    <mergeCell ref="DJ4:DJ5"/>
    <mergeCell ref="DK4:DK5"/>
    <mergeCell ref="DL4:DL5"/>
    <mergeCell ref="DA4:DA5"/>
    <mergeCell ref="DB4:DB5"/>
    <mergeCell ref="DC4:DC5"/>
    <mergeCell ref="DD4:DD5"/>
    <mergeCell ref="DE4:DE5"/>
    <mergeCell ref="DF4:DF5"/>
  </mergeCells>
  <phoneticPr fontId="4"/>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DL429"/>
  <sheetViews>
    <sheetView showGridLines="0" showRowColHeaders="0" workbookViewId="0">
      <pane xSplit="3" ySplit="5" topLeftCell="D6" activePane="bottomRight" state="frozen"/>
      <selection pane="topRight" activeCell="D1" sqref="D1"/>
      <selection pane="bottomLeft" activeCell="A6" sqref="A6"/>
      <selection pane="bottomRight" activeCell="D6" sqref="D6"/>
    </sheetView>
  </sheetViews>
  <sheetFormatPr defaultRowHeight="16.5"/>
  <cols>
    <col min="1" max="1" width="1.625" customWidth="1"/>
    <col min="2" max="2" width="9" style="124"/>
    <col min="3" max="3" width="27.375" style="124" customWidth="1"/>
    <col min="4" max="116" width="12.625" customWidth="1"/>
  </cols>
  <sheetData>
    <row r="1" spans="2:116" ht="37.5" customHeight="1">
      <c r="D1" s="1"/>
      <c r="G1" s="1"/>
      <c r="I1" s="1"/>
    </row>
    <row r="2" spans="2:116" s="122" customFormat="1" ht="13.5" customHeight="1">
      <c r="B2" s="826" t="s">
        <v>289</v>
      </c>
      <c r="C2" s="827"/>
      <c r="D2" s="829" t="s">
        <v>174</v>
      </c>
      <c r="E2" s="825" t="s">
        <v>175</v>
      </c>
      <c r="F2" s="825" t="s">
        <v>176</v>
      </c>
      <c r="G2" s="829" t="s">
        <v>177</v>
      </c>
      <c r="H2" s="831" t="s">
        <v>178</v>
      </c>
      <c r="I2" s="825" t="s">
        <v>179</v>
      </c>
      <c r="J2" s="156" t="s">
        <v>180</v>
      </c>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8"/>
      <c r="BF2" s="158"/>
      <c r="BG2" s="158"/>
      <c r="BH2" s="158"/>
      <c r="BI2" s="158"/>
      <c r="BJ2" s="158"/>
      <c r="BK2" s="158"/>
      <c r="BL2" s="158"/>
      <c r="BM2" s="158"/>
      <c r="BN2" s="158"/>
      <c r="BO2" s="158"/>
      <c r="BP2" s="158"/>
      <c r="BQ2" s="158"/>
      <c r="BR2" s="158"/>
      <c r="BS2" s="159"/>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60"/>
    </row>
    <row r="3" spans="2:116" s="122" customFormat="1">
      <c r="B3" s="828"/>
      <c r="C3" s="828"/>
      <c r="D3" s="830"/>
      <c r="E3" s="825"/>
      <c r="F3" s="825"/>
      <c r="G3" s="830"/>
      <c r="H3" s="831"/>
      <c r="I3" s="825"/>
      <c r="J3" s="119">
        <v>11</v>
      </c>
      <c r="K3" s="119">
        <v>12</v>
      </c>
      <c r="L3" s="119">
        <v>13</v>
      </c>
      <c r="M3" s="119">
        <v>15</v>
      </c>
      <c r="N3" s="119">
        <v>17</v>
      </c>
      <c r="O3" s="119">
        <v>61</v>
      </c>
      <c r="P3" s="119">
        <v>62</v>
      </c>
      <c r="Q3" s="119">
        <v>111</v>
      </c>
      <c r="R3" s="119">
        <v>112</v>
      </c>
      <c r="S3" s="119">
        <v>113</v>
      </c>
      <c r="T3" s="119">
        <v>114</v>
      </c>
      <c r="U3" s="119">
        <v>151</v>
      </c>
      <c r="V3" s="119">
        <v>152</v>
      </c>
      <c r="W3" s="119">
        <v>161</v>
      </c>
      <c r="X3" s="119">
        <v>162</v>
      </c>
      <c r="Y3" s="119">
        <v>163</v>
      </c>
      <c r="Z3" s="119">
        <v>164</v>
      </c>
      <c r="AA3" s="119">
        <v>191</v>
      </c>
      <c r="AB3" s="119">
        <v>201</v>
      </c>
      <c r="AC3" s="119">
        <v>202</v>
      </c>
      <c r="AD3" s="119">
        <v>203</v>
      </c>
      <c r="AE3" s="119">
        <v>204</v>
      </c>
      <c r="AF3" s="119">
        <v>205</v>
      </c>
      <c r="AG3" s="119">
        <v>206</v>
      </c>
      <c r="AH3" s="119">
        <v>207</v>
      </c>
      <c r="AI3" s="119">
        <v>208</v>
      </c>
      <c r="AJ3" s="119">
        <v>211</v>
      </c>
      <c r="AK3" s="119">
        <v>212</v>
      </c>
      <c r="AL3" s="119">
        <v>221</v>
      </c>
      <c r="AM3" s="119">
        <v>222</v>
      </c>
      <c r="AN3" s="119">
        <v>231</v>
      </c>
      <c r="AO3" s="119">
        <v>251</v>
      </c>
      <c r="AP3" s="119">
        <v>252</v>
      </c>
      <c r="AQ3" s="119">
        <v>253</v>
      </c>
      <c r="AR3" s="119">
        <v>259</v>
      </c>
      <c r="AS3" s="119">
        <v>261</v>
      </c>
      <c r="AT3" s="119">
        <v>262</v>
      </c>
      <c r="AU3" s="119">
        <v>263</v>
      </c>
      <c r="AV3" s="119">
        <v>269</v>
      </c>
      <c r="AW3" s="119">
        <v>271</v>
      </c>
      <c r="AX3" s="119">
        <v>272</v>
      </c>
      <c r="AY3" s="119">
        <v>281</v>
      </c>
      <c r="AZ3" s="119">
        <v>289</v>
      </c>
      <c r="BA3" s="119">
        <v>291</v>
      </c>
      <c r="BB3" s="119">
        <v>301</v>
      </c>
      <c r="BC3" s="119">
        <v>311</v>
      </c>
      <c r="BD3" s="119">
        <v>321</v>
      </c>
      <c r="BE3" s="120">
        <v>329</v>
      </c>
      <c r="BF3" s="120">
        <v>331</v>
      </c>
      <c r="BG3" s="120">
        <v>332</v>
      </c>
      <c r="BH3" s="120">
        <v>333</v>
      </c>
      <c r="BI3" s="120">
        <v>339</v>
      </c>
      <c r="BJ3" s="120">
        <v>341</v>
      </c>
      <c r="BK3" s="120">
        <v>342</v>
      </c>
      <c r="BL3" s="120">
        <v>351</v>
      </c>
      <c r="BM3" s="120">
        <v>352</v>
      </c>
      <c r="BN3" s="120">
        <v>353</v>
      </c>
      <c r="BO3" s="120">
        <v>354</v>
      </c>
      <c r="BP3" s="120">
        <v>359</v>
      </c>
      <c r="BQ3" s="120">
        <v>391</v>
      </c>
      <c r="BR3" s="120">
        <v>392</v>
      </c>
      <c r="BS3" s="121">
        <v>411</v>
      </c>
      <c r="BT3" s="120">
        <v>412</v>
      </c>
      <c r="BU3" s="120">
        <v>413</v>
      </c>
      <c r="BV3" s="120">
        <v>419</v>
      </c>
      <c r="BW3" s="120">
        <v>461</v>
      </c>
      <c r="BX3" s="120">
        <v>462</v>
      </c>
      <c r="BY3" s="120">
        <v>471</v>
      </c>
      <c r="BZ3" s="120">
        <v>481</v>
      </c>
      <c r="CA3" s="120">
        <v>511</v>
      </c>
      <c r="CB3" s="120">
        <v>531</v>
      </c>
      <c r="CC3" s="120">
        <v>551</v>
      </c>
      <c r="CD3" s="120">
        <v>552</v>
      </c>
      <c r="CE3" s="120">
        <v>553</v>
      </c>
      <c r="CF3" s="120">
        <v>571</v>
      </c>
      <c r="CG3" s="120">
        <v>572</v>
      </c>
      <c r="CH3" s="120">
        <v>573</v>
      </c>
      <c r="CI3" s="120">
        <v>574</v>
      </c>
      <c r="CJ3" s="120">
        <v>575</v>
      </c>
      <c r="CK3" s="120">
        <v>576</v>
      </c>
      <c r="CL3" s="120">
        <v>577</v>
      </c>
      <c r="CM3" s="120">
        <v>578</v>
      </c>
      <c r="CN3" s="120">
        <v>579</v>
      </c>
      <c r="CO3" s="120">
        <v>591</v>
      </c>
      <c r="CP3" s="120">
        <v>592</v>
      </c>
      <c r="CQ3" s="120">
        <v>593</v>
      </c>
      <c r="CR3" s="120">
        <v>594</v>
      </c>
      <c r="CS3" s="120">
        <v>595</v>
      </c>
      <c r="CT3" s="120">
        <v>611</v>
      </c>
      <c r="CU3" s="120">
        <v>631</v>
      </c>
      <c r="CV3" s="120">
        <v>632</v>
      </c>
      <c r="CW3" s="120">
        <v>641</v>
      </c>
      <c r="CX3" s="120">
        <v>642</v>
      </c>
      <c r="CY3" s="120">
        <v>643</v>
      </c>
      <c r="CZ3" s="120">
        <v>644</v>
      </c>
      <c r="DA3" s="120">
        <v>659</v>
      </c>
      <c r="DB3" s="120">
        <v>661</v>
      </c>
      <c r="DC3" s="120">
        <v>662</v>
      </c>
      <c r="DD3" s="120">
        <v>663</v>
      </c>
      <c r="DE3" s="120">
        <v>669</v>
      </c>
      <c r="DF3" s="120">
        <v>671</v>
      </c>
      <c r="DG3" s="120">
        <v>672</v>
      </c>
      <c r="DH3" s="120">
        <v>673</v>
      </c>
      <c r="DI3" s="120">
        <v>674</v>
      </c>
      <c r="DJ3" s="120">
        <v>679</v>
      </c>
      <c r="DK3" s="120">
        <v>681</v>
      </c>
      <c r="DL3" s="120">
        <v>691</v>
      </c>
    </row>
    <row r="4" spans="2:116" s="122" customFormat="1">
      <c r="B4" s="828"/>
      <c r="C4" s="828"/>
      <c r="D4" s="830"/>
      <c r="E4" s="825"/>
      <c r="F4" s="825"/>
      <c r="G4" s="830"/>
      <c r="H4" s="831"/>
      <c r="I4" s="825"/>
      <c r="J4" s="823" t="s">
        <v>181</v>
      </c>
      <c r="K4" s="823" t="s">
        <v>182</v>
      </c>
      <c r="L4" s="823" t="s">
        <v>183</v>
      </c>
      <c r="M4" s="823" t="s">
        <v>184</v>
      </c>
      <c r="N4" s="823" t="s">
        <v>185</v>
      </c>
      <c r="O4" s="823" t="s">
        <v>186</v>
      </c>
      <c r="P4" s="823" t="s">
        <v>187</v>
      </c>
      <c r="Q4" s="823" t="s">
        <v>188</v>
      </c>
      <c r="R4" s="823" t="s">
        <v>189</v>
      </c>
      <c r="S4" s="823" t="s">
        <v>190</v>
      </c>
      <c r="T4" s="823" t="s">
        <v>288</v>
      </c>
      <c r="U4" s="823" t="s">
        <v>192</v>
      </c>
      <c r="V4" s="823" t="s">
        <v>193</v>
      </c>
      <c r="W4" s="823" t="s">
        <v>194</v>
      </c>
      <c r="X4" s="823" t="s">
        <v>195</v>
      </c>
      <c r="Y4" s="823" t="s">
        <v>196</v>
      </c>
      <c r="Z4" s="823" t="s">
        <v>197</v>
      </c>
      <c r="AA4" s="823" t="s">
        <v>198</v>
      </c>
      <c r="AB4" s="823" t="s">
        <v>199</v>
      </c>
      <c r="AC4" s="823" t="s">
        <v>200</v>
      </c>
      <c r="AD4" s="823" t="s">
        <v>201</v>
      </c>
      <c r="AE4" s="823" t="s">
        <v>202</v>
      </c>
      <c r="AF4" s="823" t="s">
        <v>203</v>
      </c>
      <c r="AG4" s="823" t="s">
        <v>204</v>
      </c>
      <c r="AH4" s="823" t="s">
        <v>205</v>
      </c>
      <c r="AI4" s="823" t="s">
        <v>206</v>
      </c>
      <c r="AJ4" s="823" t="s">
        <v>207</v>
      </c>
      <c r="AK4" s="823" t="s">
        <v>208</v>
      </c>
      <c r="AL4" s="823" t="s">
        <v>209</v>
      </c>
      <c r="AM4" s="823" t="s">
        <v>210</v>
      </c>
      <c r="AN4" s="823" t="s">
        <v>211</v>
      </c>
      <c r="AO4" s="823" t="s">
        <v>212</v>
      </c>
      <c r="AP4" s="823" t="s">
        <v>213</v>
      </c>
      <c r="AQ4" s="823" t="s">
        <v>214</v>
      </c>
      <c r="AR4" s="823" t="s">
        <v>215</v>
      </c>
      <c r="AS4" s="823" t="s">
        <v>216</v>
      </c>
      <c r="AT4" s="823" t="s">
        <v>217</v>
      </c>
      <c r="AU4" s="823" t="s">
        <v>218</v>
      </c>
      <c r="AV4" s="823" t="s">
        <v>219</v>
      </c>
      <c r="AW4" s="823" t="s">
        <v>220</v>
      </c>
      <c r="AX4" s="823" t="s">
        <v>221</v>
      </c>
      <c r="AY4" s="823" t="s">
        <v>222</v>
      </c>
      <c r="AZ4" s="823" t="s">
        <v>223</v>
      </c>
      <c r="BA4" s="823" t="s">
        <v>224</v>
      </c>
      <c r="BB4" s="823" t="s">
        <v>225</v>
      </c>
      <c r="BC4" s="823" t="s">
        <v>226</v>
      </c>
      <c r="BD4" s="823" t="s">
        <v>227</v>
      </c>
      <c r="BE4" s="823" t="s">
        <v>228</v>
      </c>
      <c r="BF4" s="823" t="s">
        <v>229</v>
      </c>
      <c r="BG4" s="823" t="s">
        <v>230</v>
      </c>
      <c r="BH4" s="823" t="s">
        <v>231</v>
      </c>
      <c r="BI4" s="823" t="s">
        <v>232</v>
      </c>
      <c r="BJ4" s="823" t="s">
        <v>233</v>
      </c>
      <c r="BK4" s="823" t="s">
        <v>234</v>
      </c>
      <c r="BL4" s="823" t="s">
        <v>235</v>
      </c>
      <c r="BM4" s="823" t="s">
        <v>236</v>
      </c>
      <c r="BN4" s="823" t="s">
        <v>237</v>
      </c>
      <c r="BO4" s="823" t="s">
        <v>238</v>
      </c>
      <c r="BP4" s="823" t="s">
        <v>239</v>
      </c>
      <c r="BQ4" s="823" t="s">
        <v>240</v>
      </c>
      <c r="BR4" s="823" t="s">
        <v>241</v>
      </c>
      <c r="BS4" s="823" t="s">
        <v>242</v>
      </c>
      <c r="BT4" s="823" t="s">
        <v>243</v>
      </c>
      <c r="BU4" s="823" t="s">
        <v>244</v>
      </c>
      <c r="BV4" s="823" t="s">
        <v>245</v>
      </c>
      <c r="BW4" s="823" t="s">
        <v>246</v>
      </c>
      <c r="BX4" s="823" t="s">
        <v>247</v>
      </c>
      <c r="BY4" s="823" t="s">
        <v>248</v>
      </c>
      <c r="BZ4" s="823" t="s">
        <v>249</v>
      </c>
      <c r="CA4" s="823" t="s">
        <v>250</v>
      </c>
      <c r="CB4" s="823" t="s">
        <v>251</v>
      </c>
      <c r="CC4" s="823" t="s">
        <v>252</v>
      </c>
      <c r="CD4" s="823" t="s">
        <v>253</v>
      </c>
      <c r="CE4" s="823" t="s">
        <v>254</v>
      </c>
      <c r="CF4" s="823" t="s">
        <v>255</v>
      </c>
      <c r="CG4" s="823" t="s">
        <v>256</v>
      </c>
      <c r="CH4" s="823" t="s">
        <v>257</v>
      </c>
      <c r="CI4" s="823" t="s">
        <v>258</v>
      </c>
      <c r="CJ4" s="823" t="s">
        <v>259</v>
      </c>
      <c r="CK4" s="823" t="s">
        <v>260</v>
      </c>
      <c r="CL4" s="823" t="s">
        <v>261</v>
      </c>
      <c r="CM4" s="823" t="s">
        <v>262</v>
      </c>
      <c r="CN4" s="823" t="s">
        <v>263</v>
      </c>
      <c r="CO4" s="823" t="s">
        <v>264</v>
      </c>
      <c r="CP4" s="823" t="s">
        <v>265</v>
      </c>
      <c r="CQ4" s="823" t="s">
        <v>266</v>
      </c>
      <c r="CR4" s="823" t="s">
        <v>267</v>
      </c>
      <c r="CS4" s="823" t="s">
        <v>268</v>
      </c>
      <c r="CT4" s="823" t="s">
        <v>269</v>
      </c>
      <c r="CU4" s="823" t="s">
        <v>270</v>
      </c>
      <c r="CV4" s="823" t="s">
        <v>271</v>
      </c>
      <c r="CW4" s="823" t="s">
        <v>272</v>
      </c>
      <c r="CX4" s="823" t="s">
        <v>273</v>
      </c>
      <c r="CY4" s="823" t="s">
        <v>274</v>
      </c>
      <c r="CZ4" s="823" t="s">
        <v>275</v>
      </c>
      <c r="DA4" s="823" t="s">
        <v>287</v>
      </c>
      <c r="DB4" s="823" t="s">
        <v>276</v>
      </c>
      <c r="DC4" s="823" t="s">
        <v>277</v>
      </c>
      <c r="DD4" s="823" t="s">
        <v>278</v>
      </c>
      <c r="DE4" s="823" t="s">
        <v>279</v>
      </c>
      <c r="DF4" s="823" t="s">
        <v>280</v>
      </c>
      <c r="DG4" s="823" t="s">
        <v>281</v>
      </c>
      <c r="DH4" s="823" t="s">
        <v>282</v>
      </c>
      <c r="DI4" s="823" t="s">
        <v>283</v>
      </c>
      <c r="DJ4" s="823" t="s">
        <v>284</v>
      </c>
      <c r="DK4" s="823" t="s">
        <v>285</v>
      </c>
      <c r="DL4" s="823" t="s">
        <v>286</v>
      </c>
    </row>
    <row r="5" spans="2:116" s="122" customFormat="1">
      <c r="B5" s="828"/>
      <c r="C5" s="828"/>
      <c r="D5" s="123">
        <v>2015</v>
      </c>
      <c r="E5" s="123">
        <v>2015</v>
      </c>
      <c r="F5" s="123">
        <v>2015</v>
      </c>
      <c r="G5" s="123">
        <v>2015</v>
      </c>
      <c r="H5" s="123">
        <v>2015</v>
      </c>
      <c r="I5" s="123">
        <v>2015</v>
      </c>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824"/>
      <c r="AJ5" s="824"/>
      <c r="AK5" s="824"/>
      <c r="AL5" s="824"/>
      <c r="AM5" s="824"/>
      <c r="AN5" s="824"/>
      <c r="AO5" s="824"/>
      <c r="AP5" s="824"/>
      <c r="AQ5" s="824"/>
      <c r="AR5" s="824"/>
      <c r="AS5" s="824"/>
      <c r="AT5" s="824"/>
      <c r="AU5" s="824"/>
      <c r="AV5" s="824"/>
      <c r="AW5" s="824"/>
      <c r="AX5" s="824"/>
      <c r="AY5" s="824"/>
      <c r="AZ5" s="824"/>
      <c r="BA5" s="824"/>
      <c r="BB5" s="824"/>
      <c r="BC5" s="824"/>
      <c r="BD5" s="824"/>
      <c r="BE5" s="824"/>
      <c r="BF5" s="824"/>
      <c r="BG5" s="824"/>
      <c r="BH5" s="824"/>
      <c r="BI5" s="824"/>
      <c r="BJ5" s="824"/>
      <c r="BK5" s="824"/>
      <c r="BL5" s="824"/>
      <c r="BM5" s="824"/>
      <c r="BN5" s="824"/>
      <c r="BO5" s="824"/>
      <c r="BP5" s="824"/>
      <c r="BQ5" s="824"/>
      <c r="BR5" s="824"/>
      <c r="BS5" s="824"/>
      <c r="BT5" s="824"/>
      <c r="BU5" s="824"/>
      <c r="BV5" s="824"/>
      <c r="BW5" s="824"/>
      <c r="BX5" s="824"/>
      <c r="BY5" s="824"/>
      <c r="BZ5" s="824"/>
      <c r="CA5" s="824"/>
      <c r="CB5" s="824"/>
      <c r="CC5" s="824"/>
      <c r="CD5" s="824"/>
      <c r="CE5" s="824"/>
      <c r="CF5" s="824"/>
      <c r="CG5" s="824"/>
      <c r="CH5" s="824"/>
      <c r="CI5" s="824"/>
      <c r="CJ5" s="824"/>
      <c r="CK5" s="824"/>
      <c r="CL5" s="824"/>
      <c r="CM5" s="824"/>
      <c r="CN5" s="824"/>
      <c r="CO5" s="824"/>
      <c r="CP5" s="824"/>
      <c r="CQ5" s="824"/>
      <c r="CR5" s="824"/>
      <c r="CS5" s="824"/>
      <c r="CT5" s="824"/>
      <c r="CU5" s="824"/>
      <c r="CV5" s="824"/>
      <c r="CW5" s="824"/>
      <c r="CX5" s="824"/>
      <c r="CY5" s="824"/>
      <c r="CZ5" s="824"/>
      <c r="DA5" s="824"/>
      <c r="DB5" s="824"/>
      <c r="DC5" s="824"/>
      <c r="DD5" s="824"/>
      <c r="DE5" s="824"/>
      <c r="DF5" s="824"/>
      <c r="DG5" s="824"/>
      <c r="DH5" s="824"/>
      <c r="DI5" s="824"/>
      <c r="DJ5" s="824"/>
      <c r="DK5" s="824"/>
      <c r="DL5" s="824"/>
    </row>
    <row r="6" spans="2:116">
      <c r="B6" s="125">
        <v>11</v>
      </c>
      <c r="C6" s="126" t="s">
        <v>181</v>
      </c>
      <c r="D6" s="5">
        <v>0.71742646740203275</v>
      </c>
      <c r="E6" s="5">
        <v>7.7991783282491609E-2</v>
      </c>
      <c r="F6" s="5">
        <v>0.32502407019994189</v>
      </c>
      <c r="G6" s="5">
        <v>8.9609063450170751E-3</v>
      </c>
      <c r="H6" s="5">
        <v>0.53225340092665685</v>
      </c>
      <c r="I6" s="5">
        <v>4.6970990031418823E-2</v>
      </c>
      <c r="J6" s="5">
        <v>1.0298579304856226</v>
      </c>
      <c r="K6" s="5">
        <v>0.14677674208377842</v>
      </c>
      <c r="L6" s="5">
        <v>1.2177496460734943E-2</v>
      </c>
      <c r="M6" s="5">
        <v>6.313923871466412E-3</v>
      </c>
      <c r="N6" s="5">
        <v>1.5017504338204797E-2</v>
      </c>
      <c r="O6" s="5">
        <v>2.557494288642444E-4</v>
      </c>
      <c r="P6" s="5">
        <v>3.2141230180105759E-4</v>
      </c>
      <c r="Q6" s="5">
        <v>0.11258483985859567</v>
      </c>
      <c r="R6" s="5">
        <v>4.2047465603039416E-2</v>
      </c>
      <c r="S6" s="5">
        <v>0.24011288492933189</v>
      </c>
      <c r="T6" s="5">
        <v>2.8797650813376759E-2</v>
      </c>
      <c r="U6" s="5">
        <v>1.4278717653189367E-2</v>
      </c>
      <c r="V6" s="5">
        <v>4.1485105323462576E-3</v>
      </c>
      <c r="W6" s="5">
        <v>1.2275363730316394E-3</v>
      </c>
      <c r="X6" s="5">
        <v>3.719182736561148E-4</v>
      </c>
      <c r="Y6" s="5">
        <v>1.5246997611349294E-3</v>
      </c>
      <c r="Z6" s="5">
        <v>6.0231713530614097E-4</v>
      </c>
      <c r="AA6" s="5">
        <v>3.163806086386261E-4</v>
      </c>
      <c r="AB6" s="5">
        <v>3.6050209580722669E-4</v>
      </c>
      <c r="AC6" s="5">
        <v>1.7544295954516332E-4</v>
      </c>
      <c r="AD6" s="5">
        <v>6.0611128505638842E-5</v>
      </c>
      <c r="AE6" s="5">
        <v>5.9833131608144966E-4</v>
      </c>
      <c r="AF6" s="5">
        <v>2.3767448562995956E-4</v>
      </c>
      <c r="AG6" s="5">
        <v>1.5335755676587582E-3</v>
      </c>
      <c r="AH6" s="5">
        <v>4.317902922163934E-3</v>
      </c>
      <c r="AI6" s="5">
        <v>2.2187599325001056E-3</v>
      </c>
      <c r="AJ6" s="5">
        <v>1.104503196752703E-5</v>
      </c>
      <c r="AK6" s="5">
        <v>6.2906729480767754E-5</v>
      </c>
      <c r="AL6" s="5">
        <v>1.5829799104632991E-4</v>
      </c>
      <c r="AM6" s="5">
        <v>3.7844732447379487E-2</v>
      </c>
      <c r="AN6" s="5">
        <v>9.959052297011068E-3</v>
      </c>
      <c r="AO6" s="5">
        <v>1.6627006574411316E-4</v>
      </c>
      <c r="AP6" s="5">
        <v>1.6629503254189879E-4</v>
      </c>
      <c r="AQ6" s="5">
        <v>2.4733725174262217E-4</v>
      </c>
      <c r="AR6" s="5">
        <v>7.4718091375529534E-4</v>
      </c>
      <c r="AS6" s="5">
        <v>9.0929182386947772E-5</v>
      </c>
      <c r="AT6" s="5">
        <v>1.0886564741442876E-4</v>
      </c>
      <c r="AU6" s="5">
        <v>1.2923197722888356E-4</v>
      </c>
      <c r="AV6" s="5">
        <v>9.2187233574236033E-5</v>
      </c>
      <c r="AW6" s="5">
        <v>6.8228154769864267E-5</v>
      </c>
      <c r="AX6" s="5">
        <v>1.006518558851692E-4</v>
      </c>
      <c r="AY6" s="5">
        <v>1.8476198292335466E-4</v>
      </c>
      <c r="AZ6" s="5">
        <v>1.1237001117280286E-4</v>
      </c>
      <c r="BA6" s="5">
        <v>3.3589512124034313E-4</v>
      </c>
      <c r="BB6" s="5">
        <v>5.3378695278930954E-4</v>
      </c>
      <c r="BC6" s="5">
        <v>4.3301579840483034E-4</v>
      </c>
      <c r="BD6" s="5">
        <v>2.4338539592322201E-4</v>
      </c>
      <c r="BE6" s="5">
        <v>1.4544613733044024E-4</v>
      </c>
      <c r="BF6" s="5">
        <v>3.7869240887014865E-4</v>
      </c>
      <c r="BG6" s="5">
        <v>3.4527777961632376E-4</v>
      </c>
      <c r="BH6" s="5">
        <v>1.3360022937441838E-4</v>
      </c>
      <c r="BI6" s="5">
        <v>2.0280994664006855E-4</v>
      </c>
      <c r="BJ6" s="5">
        <v>3.0855568057826753E-4</v>
      </c>
      <c r="BK6" s="5">
        <v>1.6970628255692848E-4</v>
      </c>
      <c r="BL6" s="5">
        <v>8.5927402160743734E-4</v>
      </c>
      <c r="BM6" s="5">
        <v>1.1384059547686904E-3</v>
      </c>
      <c r="BN6" s="5">
        <v>7.8341103900715539E-4</v>
      </c>
      <c r="BO6" s="5">
        <v>4.6803033821271768E-4</v>
      </c>
      <c r="BP6" s="5">
        <v>4.0957795958084485E-4</v>
      </c>
      <c r="BQ6" s="5">
        <v>3.5416368103482203E-3</v>
      </c>
      <c r="BR6" s="5">
        <v>2.4084523040547316E-4</v>
      </c>
      <c r="BS6" s="5">
        <v>6.9573134383438501E-4</v>
      </c>
      <c r="BT6" s="5">
        <v>1.9163408813270539E-4</v>
      </c>
      <c r="BU6" s="5">
        <v>1.9317602820685578E-3</v>
      </c>
      <c r="BV6" s="5">
        <v>1.3295394241302865E-3</v>
      </c>
      <c r="BW6" s="5">
        <v>7.9723351936988906E-5</v>
      </c>
      <c r="BX6" s="5">
        <v>5.6143578769189266E-5</v>
      </c>
      <c r="BY6" s="5">
        <v>1.5775760033316657E-4</v>
      </c>
      <c r="BZ6" s="5">
        <v>4.2336191517577764E-4</v>
      </c>
      <c r="CA6" s="5">
        <v>1.7220024883852898E-4</v>
      </c>
      <c r="CB6" s="5">
        <v>5.9753518861864791E-5</v>
      </c>
      <c r="CC6" s="5">
        <v>3.6463743594388395E-5</v>
      </c>
      <c r="CD6" s="5">
        <v>2.675248898357195E-5</v>
      </c>
      <c r="CE6" s="5">
        <v>1.1447059453847948E-5</v>
      </c>
      <c r="CF6" s="5">
        <v>9.2442180966841915E-5</v>
      </c>
      <c r="CG6" s="5">
        <v>1.3099200855353182E-4</v>
      </c>
      <c r="CH6" s="5">
        <v>5.6166891499961837E-4</v>
      </c>
      <c r="CI6" s="5">
        <v>1.3217659532468545E-4</v>
      </c>
      <c r="CJ6" s="5">
        <v>1.759410804392529E-4</v>
      </c>
      <c r="CK6" s="5">
        <v>9.6137307442850236E-5</v>
      </c>
      <c r="CL6" s="5">
        <v>8.6149778814422666E-5</v>
      </c>
      <c r="CM6" s="5">
        <v>3.4156212360627648E-4</v>
      </c>
      <c r="CN6" s="5">
        <v>5.2041747817280558E-5</v>
      </c>
      <c r="CO6" s="5">
        <v>9.522922287491555E-5</v>
      </c>
      <c r="CP6" s="5">
        <v>2.55639176321112E-4</v>
      </c>
      <c r="CQ6" s="5">
        <v>1.1516357985891644E-4</v>
      </c>
      <c r="CR6" s="5">
        <v>1.6459890169750969E-4</v>
      </c>
      <c r="CS6" s="5">
        <v>3.3460119476774058E-4</v>
      </c>
      <c r="CT6" s="5">
        <v>1.6342999799470886E-4</v>
      </c>
      <c r="CU6" s="5">
        <v>2.2210639037990353E-3</v>
      </c>
      <c r="CV6" s="5">
        <v>1.1717433295784646E-3</v>
      </c>
      <c r="CW6" s="5">
        <v>1.9322398876976332E-3</v>
      </c>
      <c r="CX6" s="5">
        <v>1.8316522196469125E-4</v>
      </c>
      <c r="CY6" s="5">
        <v>3.8236823549074013E-3</v>
      </c>
      <c r="CZ6" s="5">
        <v>6.367663458860879E-3</v>
      </c>
      <c r="DA6" s="5">
        <v>1.9502205289404586E-3</v>
      </c>
      <c r="DB6" s="5">
        <v>2.8810836697613245E-4</v>
      </c>
      <c r="DC6" s="5">
        <v>2.1828161480730106E-4</v>
      </c>
      <c r="DD6" s="5">
        <v>1.3629673759167822E-3</v>
      </c>
      <c r="DE6" s="5">
        <v>7.2756848535884927E-5</v>
      </c>
      <c r="DF6" s="5">
        <v>1.4663982845439526E-2</v>
      </c>
      <c r="DG6" s="5">
        <v>3.7214750553253947E-2</v>
      </c>
      <c r="DH6" s="5">
        <v>2.0788673715350413E-4</v>
      </c>
      <c r="DI6" s="5">
        <v>2.7409789890145723E-3</v>
      </c>
      <c r="DJ6" s="5">
        <v>5.0966772061416549E-3</v>
      </c>
      <c r="DK6" s="5">
        <v>1.157683691656194E-3</v>
      </c>
      <c r="DL6" s="5">
        <v>2.4594585166108602E-4</v>
      </c>
    </row>
    <row r="7" spans="2:116">
      <c r="B7" s="125">
        <v>12</v>
      </c>
      <c r="C7" s="126" t="s">
        <v>182</v>
      </c>
      <c r="D7" s="5">
        <v>0.98283102967320435</v>
      </c>
      <c r="E7" s="5">
        <v>5.4963701448222296E-2</v>
      </c>
      <c r="F7" s="5">
        <v>6.7286498314775026E-2</v>
      </c>
      <c r="G7" s="5">
        <v>7.9087022064018206E-4</v>
      </c>
      <c r="H7" s="5">
        <v>5.6169970692104318E-2</v>
      </c>
      <c r="I7" s="5">
        <v>1.6096268843936504E-2</v>
      </c>
      <c r="J7" s="5">
        <v>9.8409174131435587E-3</v>
      </c>
      <c r="K7" s="5">
        <v>1.1166385633015052</v>
      </c>
      <c r="L7" s="5">
        <v>2.0909547652403916E-2</v>
      </c>
      <c r="M7" s="5">
        <v>2.4975553053449423E-3</v>
      </c>
      <c r="N7" s="5">
        <v>5.3221079065393475E-3</v>
      </c>
      <c r="O7" s="5">
        <v>1.6624802890104162E-5</v>
      </c>
      <c r="P7" s="5">
        <v>5.8941845048091192E-5</v>
      </c>
      <c r="Q7" s="5">
        <v>0.12512164715907959</v>
      </c>
      <c r="R7" s="5">
        <v>7.9338750000982321E-3</v>
      </c>
      <c r="S7" s="5">
        <v>3.2199082329612758E-2</v>
      </c>
      <c r="T7" s="5">
        <v>2.9783096002772286E-4</v>
      </c>
      <c r="U7" s="5">
        <v>2.0163316581280795E-3</v>
      </c>
      <c r="V7" s="5">
        <v>1.2210391635348822E-3</v>
      </c>
      <c r="W7" s="5">
        <v>5.7664686944255278E-4</v>
      </c>
      <c r="X7" s="5">
        <v>1.2461061370671033E-4</v>
      </c>
      <c r="Y7" s="5">
        <v>6.6494121802719401E-4</v>
      </c>
      <c r="Z7" s="5">
        <v>2.2214347715193375E-4</v>
      </c>
      <c r="AA7" s="5">
        <v>1.4070184251893712E-4</v>
      </c>
      <c r="AB7" s="5">
        <v>8.6178172352821309E-4</v>
      </c>
      <c r="AC7" s="5">
        <v>8.237578050229498E-5</v>
      </c>
      <c r="AD7" s="5">
        <v>1.9725971933371786E-5</v>
      </c>
      <c r="AE7" s="5">
        <v>4.4854623606749354E-4</v>
      </c>
      <c r="AF7" s="5">
        <v>1.4842683483916075E-4</v>
      </c>
      <c r="AG7" s="5">
        <v>1.5577512713974096E-4</v>
      </c>
      <c r="AH7" s="5">
        <v>1.2001263132403646E-3</v>
      </c>
      <c r="AI7" s="5">
        <v>1.8865532873105692E-3</v>
      </c>
      <c r="AJ7" s="5">
        <v>2.5024889273329525E-6</v>
      </c>
      <c r="AK7" s="5">
        <v>2.0319142724775039E-5</v>
      </c>
      <c r="AL7" s="5">
        <v>5.9989148402770132E-5</v>
      </c>
      <c r="AM7" s="5">
        <v>4.5162980572668242E-4</v>
      </c>
      <c r="AN7" s="5">
        <v>2.7188479001558585E-2</v>
      </c>
      <c r="AO7" s="5">
        <v>5.7894781900109924E-5</v>
      </c>
      <c r="AP7" s="5">
        <v>2.5539206213675612E-5</v>
      </c>
      <c r="AQ7" s="5">
        <v>1.4113578605961356E-4</v>
      </c>
      <c r="AR7" s="5">
        <v>2.0125789500628977E-4</v>
      </c>
      <c r="AS7" s="5">
        <v>9.7567531640698949E-6</v>
      </c>
      <c r="AT7" s="5">
        <v>1.2086555203034777E-5</v>
      </c>
      <c r="AU7" s="5">
        <v>2.4153339314259115E-5</v>
      </c>
      <c r="AV7" s="5">
        <v>1.0557250850908636E-5</v>
      </c>
      <c r="AW7" s="5">
        <v>9.8571337632946648E-6</v>
      </c>
      <c r="AX7" s="5">
        <v>1.6215069577924649E-5</v>
      </c>
      <c r="AY7" s="5">
        <v>2.5191717488867367E-5</v>
      </c>
      <c r="AZ7" s="5">
        <v>2.0982945218619842E-5</v>
      </c>
      <c r="BA7" s="5">
        <v>1.9746147637384198E-5</v>
      </c>
      <c r="BB7" s="5">
        <v>2.4785755304424884E-5</v>
      </c>
      <c r="BC7" s="5">
        <v>4.8649274825581727E-5</v>
      </c>
      <c r="BD7" s="5">
        <v>2.8874358466397819E-5</v>
      </c>
      <c r="BE7" s="5">
        <v>3.5077154641913339E-5</v>
      </c>
      <c r="BF7" s="5">
        <v>2.9539161563200125E-5</v>
      </c>
      <c r="BG7" s="5">
        <v>3.1941831380069766E-5</v>
      </c>
      <c r="BH7" s="5">
        <v>2.1628716123198891E-5</v>
      </c>
      <c r="BI7" s="5">
        <v>3.2950517752196383E-5</v>
      </c>
      <c r="BJ7" s="5">
        <v>3.1926995236011549E-5</v>
      </c>
      <c r="BK7" s="5">
        <v>2.7251861619755877E-5</v>
      </c>
      <c r="BL7" s="5">
        <v>4.5303979108902255E-5</v>
      </c>
      <c r="BM7" s="5">
        <v>5.1395067212945413E-5</v>
      </c>
      <c r="BN7" s="5">
        <v>4.5213602878908114E-5</v>
      </c>
      <c r="BO7" s="5">
        <v>4.7971941611656761E-5</v>
      </c>
      <c r="BP7" s="5">
        <v>2.3919409053499656E-5</v>
      </c>
      <c r="BQ7" s="5">
        <v>6.8190138666132628E-4</v>
      </c>
      <c r="BR7" s="5">
        <v>1.2914709342142386E-5</v>
      </c>
      <c r="BS7" s="5">
        <v>5.6697548459306836E-5</v>
      </c>
      <c r="BT7" s="5">
        <v>4.2541880748776582E-5</v>
      </c>
      <c r="BU7" s="5">
        <v>3.9065089275977554E-5</v>
      </c>
      <c r="BV7" s="5">
        <v>3.2327471732871492E-5</v>
      </c>
      <c r="BW7" s="5">
        <v>8.3739093717110534E-6</v>
      </c>
      <c r="BX7" s="5">
        <v>3.1579807470005563E-5</v>
      </c>
      <c r="BY7" s="5">
        <v>1.9136560524869539E-5</v>
      </c>
      <c r="BZ7" s="5">
        <v>2.2690633389680295E-5</v>
      </c>
      <c r="CA7" s="5">
        <v>1.6064393112841749E-5</v>
      </c>
      <c r="CB7" s="5">
        <v>1.3135421246278491E-5</v>
      </c>
      <c r="CC7" s="5">
        <v>6.6731085129777844E-6</v>
      </c>
      <c r="CD7" s="5">
        <v>4.9434386328459161E-6</v>
      </c>
      <c r="CE7" s="5">
        <v>1.9614734769165944E-6</v>
      </c>
      <c r="CF7" s="5">
        <v>2.098195988348573E-5</v>
      </c>
      <c r="CG7" s="5">
        <v>1.1323058843842239E-5</v>
      </c>
      <c r="CH7" s="5">
        <v>3.1977055474547403E-5</v>
      </c>
      <c r="CI7" s="5">
        <v>1.675856103302288E-5</v>
      </c>
      <c r="CJ7" s="5">
        <v>3.9151041393124603E-5</v>
      </c>
      <c r="CK7" s="5">
        <v>1.3526026849066938E-5</v>
      </c>
      <c r="CL7" s="5">
        <v>1.4210899509030618E-5</v>
      </c>
      <c r="CM7" s="5">
        <v>1.1738693750339373E-4</v>
      </c>
      <c r="CN7" s="5">
        <v>1.1346854190170822E-5</v>
      </c>
      <c r="CO7" s="5">
        <v>4.1659410780378797E-5</v>
      </c>
      <c r="CP7" s="5">
        <v>3.7439333730593824E-5</v>
      </c>
      <c r="CQ7" s="5">
        <v>2.4823175738653541E-5</v>
      </c>
      <c r="CR7" s="5">
        <v>4.2273508814120787E-5</v>
      </c>
      <c r="CS7" s="5">
        <v>8.5046927182080189E-5</v>
      </c>
      <c r="CT7" s="5">
        <v>4.7695134035093961E-5</v>
      </c>
      <c r="CU7" s="5">
        <v>1.0305066461412074E-3</v>
      </c>
      <c r="CV7" s="5">
        <v>1.8349329716255535E-3</v>
      </c>
      <c r="CW7" s="5">
        <v>8.00084608026472E-4</v>
      </c>
      <c r="CX7" s="5">
        <v>4.6138751939532583E-5</v>
      </c>
      <c r="CY7" s="5">
        <v>1.857372906588019E-3</v>
      </c>
      <c r="CZ7" s="5">
        <v>3.4692842407186633E-3</v>
      </c>
      <c r="DA7" s="5">
        <v>2.0686321659073282E-4</v>
      </c>
      <c r="DB7" s="5">
        <v>2.5274215252390171E-5</v>
      </c>
      <c r="DC7" s="5">
        <v>5.0167823045053358E-5</v>
      </c>
      <c r="DD7" s="5">
        <v>3.9511994897274226E-5</v>
      </c>
      <c r="DE7" s="5">
        <v>1.8986867406701022E-5</v>
      </c>
      <c r="DF7" s="5">
        <v>7.7204961139381353E-3</v>
      </c>
      <c r="DG7" s="5">
        <v>2.5016303755022666E-2</v>
      </c>
      <c r="DH7" s="5">
        <v>6.0365966172682315E-5</v>
      </c>
      <c r="DI7" s="5">
        <v>1.15928121033053E-4</v>
      </c>
      <c r="DJ7" s="5">
        <v>9.5090373657295791E-4</v>
      </c>
      <c r="DK7" s="5">
        <v>2.4426410141451362E-4</v>
      </c>
      <c r="DL7" s="5">
        <v>5.7328751387744109E-5</v>
      </c>
    </row>
    <row r="8" spans="2:116">
      <c r="B8" s="125">
        <v>13</v>
      </c>
      <c r="C8" s="126" t="s">
        <v>183</v>
      </c>
      <c r="D8" s="5">
        <v>1</v>
      </c>
      <c r="E8" s="5">
        <v>0.37343968187005988</v>
      </c>
      <c r="F8" s="5">
        <v>0.13124059121763407</v>
      </c>
      <c r="G8" s="5">
        <v>1.3818469209690464E-3</v>
      </c>
      <c r="H8" s="5">
        <v>0.1064433739825434</v>
      </c>
      <c r="I8" s="5">
        <v>9.0456210804688672E-2</v>
      </c>
      <c r="J8" s="5">
        <v>5.699650649805698E-2</v>
      </c>
      <c r="K8" s="5">
        <v>5.6940294115485832E-2</v>
      </c>
      <c r="L8" s="5">
        <v>1.0015848065762878</v>
      </c>
      <c r="M8" s="5">
        <v>4.8582803680820226E-4</v>
      </c>
      <c r="N8" s="5">
        <v>1.0581986132112014E-3</v>
      </c>
      <c r="O8" s="5">
        <v>1.5226195425563328E-5</v>
      </c>
      <c r="P8" s="5">
        <v>2.0907490395053624E-5</v>
      </c>
      <c r="Q8" s="5">
        <v>1.1661525665273726E-2</v>
      </c>
      <c r="R8" s="5">
        <v>2.6579050273794866E-3</v>
      </c>
      <c r="S8" s="5">
        <v>1.4598360303929213E-2</v>
      </c>
      <c r="T8" s="5">
        <v>1.595490220874069E-3</v>
      </c>
      <c r="U8" s="5">
        <v>8.7294070619557316E-4</v>
      </c>
      <c r="V8" s="5">
        <v>2.8196046662333485E-4</v>
      </c>
      <c r="W8" s="5">
        <v>9.7259785049471866E-5</v>
      </c>
      <c r="X8" s="5">
        <v>2.6921561675945922E-5</v>
      </c>
      <c r="Y8" s="5">
        <v>1.1377580100492825E-4</v>
      </c>
      <c r="Z8" s="5">
        <v>4.3496969784914847E-5</v>
      </c>
      <c r="AA8" s="5">
        <v>2.4063723938612097E-5</v>
      </c>
      <c r="AB8" s="5">
        <v>5.8181764977592668E-5</v>
      </c>
      <c r="AC8" s="5">
        <v>1.3836531147797568E-5</v>
      </c>
      <c r="AD8" s="5">
        <v>4.383653585370298E-6</v>
      </c>
      <c r="AE8" s="5">
        <v>5.2938094559529518E-5</v>
      </c>
      <c r="AF8" s="5">
        <v>2.0004243500133075E-5</v>
      </c>
      <c r="AG8" s="5">
        <v>9.1598925820890668E-5</v>
      </c>
      <c r="AH8" s="5">
        <v>2.9171478199362501E-4</v>
      </c>
      <c r="AI8" s="5">
        <v>2.0628061800311183E-4</v>
      </c>
      <c r="AJ8" s="5">
        <v>7.6813975565112376E-7</v>
      </c>
      <c r="AK8" s="5">
        <v>4.4993723211655851E-6</v>
      </c>
      <c r="AL8" s="5">
        <v>1.1900396568978558E-5</v>
      </c>
      <c r="AM8" s="5">
        <v>2.0989887265074302E-3</v>
      </c>
      <c r="AN8" s="5">
        <v>1.7377141806001189E-3</v>
      </c>
      <c r="AO8" s="5">
        <v>1.212635307533171E-5</v>
      </c>
      <c r="AP8" s="5">
        <v>1.0704350090790536E-5</v>
      </c>
      <c r="AQ8" s="5">
        <v>2.0897978981269298E-5</v>
      </c>
      <c r="AR8" s="5">
        <v>5.0358612018095031E-5</v>
      </c>
      <c r="AS8" s="5">
        <v>5.6607945887737319E-6</v>
      </c>
      <c r="AT8" s="5">
        <v>6.8038605713574602E-6</v>
      </c>
      <c r="AU8" s="5">
        <v>8.6447253518103663E-6</v>
      </c>
      <c r="AV8" s="5">
        <v>5.8764232066687595E-6</v>
      </c>
      <c r="AW8" s="5">
        <v>4.4030923226345896E-6</v>
      </c>
      <c r="AX8" s="5">
        <v>6.5470560644402931E-6</v>
      </c>
      <c r="AY8" s="5">
        <v>1.1884215159568195E-5</v>
      </c>
      <c r="AZ8" s="5">
        <v>7.5612782194014748E-6</v>
      </c>
      <c r="BA8" s="5">
        <v>2.0022463125940805E-5</v>
      </c>
      <c r="BB8" s="5">
        <v>3.100285232821539E-5</v>
      </c>
      <c r="BC8" s="5">
        <v>2.6594756470903767E-5</v>
      </c>
      <c r="BD8" s="5">
        <v>1.5480846990243425E-5</v>
      </c>
      <c r="BE8" s="5">
        <v>1.070070260796641E-5</v>
      </c>
      <c r="BF8" s="5">
        <v>2.3012666107899398E-5</v>
      </c>
      <c r="BG8" s="5">
        <v>2.1749969746655073E-5</v>
      </c>
      <c r="BH8" s="5">
        <v>9.174464383623634E-6</v>
      </c>
      <c r="BI8" s="5">
        <v>1.3374855812659554E-5</v>
      </c>
      <c r="BJ8" s="5">
        <v>1.9739357479982538E-5</v>
      </c>
      <c r="BK8" s="5">
        <v>1.1281533332707065E-5</v>
      </c>
      <c r="BL8" s="5">
        <v>4.995063851059699E-5</v>
      </c>
      <c r="BM8" s="5">
        <v>6.5568145462018292E-5</v>
      </c>
      <c r="BN8" s="5">
        <v>4.5678240831107679E-5</v>
      </c>
      <c r="BO8" s="5">
        <v>2.8506198354560449E-5</v>
      </c>
      <c r="BP8" s="5">
        <v>2.4019212622141747E-5</v>
      </c>
      <c r="BQ8" s="5">
        <v>2.2631627548779266E-4</v>
      </c>
      <c r="BR8" s="5">
        <v>1.4222371276686347E-5</v>
      </c>
      <c r="BS8" s="5">
        <v>4.1507624035194308E-5</v>
      </c>
      <c r="BT8" s="5">
        <v>1.2977033499553178E-5</v>
      </c>
      <c r="BU8" s="5">
        <v>1.083762402449391E-4</v>
      </c>
      <c r="BV8" s="5">
        <v>7.4953061247095231E-5</v>
      </c>
      <c r="BW8" s="5">
        <v>5.2709006623332726E-6</v>
      </c>
      <c r="BX8" s="5">
        <v>5.0572887680109697E-6</v>
      </c>
      <c r="BY8" s="5">
        <v>1.0330705044788169E-5</v>
      </c>
      <c r="BZ8" s="5">
        <v>2.4753439597862362E-5</v>
      </c>
      <c r="CA8" s="5">
        <v>1.1087832407827197E-5</v>
      </c>
      <c r="CB8" s="5">
        <v>5.4177826829733363E-6</v>
      </c>
      <c r="CC8" s="5">
        <v>3.0646320213035227E-6</v>
      </c>
      <c r="CD8" s="5">
        <v>2.3750591255871457E-6</v>
      </c>
      <c r="CE8" s="5">
        <v>8.4390895809257559E-7</v>
      </c>
      <c r="CF8" s="5">
        <v>8.827382521405495E-6</v>
      </c>
      <c r="CG8" s="5">
        <v>8.2024775050121582E-6</v>
      </c>
      <c r="CH8" s="5">
        <v>3.2904810360784757E-5</v>
      </c>
      <c r="CI8" s="5">
        <v>8.4054183510096454E-6</v>
      </c>
      <c r="CJ8" s="5">
        <v>1.2273016684943487E-5</v>
      </c>
      <c r="CK8" s="5">
        <v>6.6392289581385163E-6</v>
      </c>
      <c r="CL8" s="5">
        <v>5.9713382980804687E-6</v>
      </c>
      <c r="CM8" s="5">
        <v>2.488873221505274E-5</v>
      </c>
      <c r="CN8" s="5">
        <v>3.9921084902268434E-6</v>
      </c>
      <c r="CO8" s="5">
        <v>1.1416351008853258E-5</v>
      </c>
      <c r="CP8" s="5">
        <v>7.6686802203178726E-5</v>
      </c>
      <c r="CQ8" s="5">
        <v>1.0288277359228377E-5</v>
      </c>
      <c r="CR8" s="5">
        <v>2.8473447723011518E-5</v>
      </c>
      <c r="CS8" s="5">
        <v>6.8826963246178575E-5</v>
      </c>
      <c r="CT8" s="5">
        <v>1.1740866943972112E-5</v>
      </c>
      <c r="CU8" s="5">
        <v>4.9747322633585296E-4</v>
      </c>
      <c r="CV8" s="5">
        <v>1.4584770127763083E-4</v>
      </c>
      <c r="CW8" s="5">
        <v>1.4182998863252047E-4</v>
      </c>
      <c r="CX8" s="5">
        <v>1.2763647474484687E-5</v>
      </c>
      <c r="CY8" s="5">
        <v>2.9214234969620267E-4</v>
      </c>
      <c r="CZ8" s="5">
        <v>5.0197901450138897E-4</v>
      </c>
      <c r="DA8" s="5">
        <v>1.1782048167679553E-4</v>
      </c>
      <c r="DB8" s="5">
        <v>1.7704670629221858E-5</v>
      </c>
      <c r="DC8" s="5">
        <v>4.5411175360203297E-5</v>
      </c>
      <c r="DD8" s="5">
        <v>7.7166517239653939E-5</v>
      </c>
      <c r="DE8" s="5">
        <v>6.1682320564714288E-6</v>
      </c>
      <c r="DF8" s="5">
        <v>1.1473731329692896E-3</v>
      </c>
      <c r="DG8" s="5">
        <v>3.1407817976322654E-3</v>
      </c>
      <c r="DH8" s="5">
        <v>1.5810163994149772E-5</v>
      </c>
      <c r="DI8" s="5">
        <v>1.3579155838210055E-3</v>
      </c>
      <c r="DJ8" s="5">
        <v>3.2447095869450756E-4</v>
      </c>
      <c r="DK8" s="5">
        <v>7.5071826567811836E-5</v>
      </c>
      <c r="DL8" s="5">
        <v>1.794167306446963E-5</v>
      </c>
    </row>
    <row r="9" spans="2:116">
      <c r="B9" s="125">
        <v>15</v>
      </c>
      <c r="C9" s="126" t="s">
        <v>184</v>
      </c>
      <c r="D9" s="5">
        <v>0.84071757560285498</v>
      </c>
      <c r="E9" s="5">
        <v>0.25167780202311058</v>
      </c>
      <c r="F9" s="5">
        <v>0.32320903226128972</v>
      </c>
      <c r="G9" s="5">
        <v>5.8433975496384287E-4</v>
      </c>
      <c r="H9" s="5">
        <v>0.23400245452750346</v>
      </c>
      <c r="I9" s="5">
        <v>6.3786471104312417E-2</v>
      </c>
      <c r="J9" s="5">
        <v>4.8025232086486286E-4</v>
      </c>
      <c r="K9" s="5">
        <v>8.2756589424329014E-4</v>
      </c>
      <c r="L9" s="5">
        <v>1.9725869487420994E-4</v>
      </c>
      <c r="M9" s="5">
        <v>1.1203071176811965</v>
      </c>
      <c r="N9" s="5">
        <v>4.8272677338678024E-4</v>
      </c>
      <c r="O9" s="5">
        <v>3.6587835961968845E-4</v>
      </c>
      <c r="P9" s="5">
        <v>2.2193945325543719E-4</v>
      </c>
      <c r="Q9" s="5">
        <v>8.8667420693904582E-4</v>
      </c>
      <c r="R9" s="5">
        <v>2.6334811764525069E-4</v>
      </c>
      <c r="S9" s="5">
        <v>9.4823359346549467E-4</v>
      </c>
      <c r="T9" s="5">
        <v>8.9376500321525467E-5</v>
      </c>
      <c r="U9" s="5">
        <v>1.9609437204517186E-4</v>
      </c>
      <c r="V9" s="5">
        <v>2.3174446324739583E-4</v>
      </c>
      <c r="W9" s="5">
        <v>0.15851631714938794</v>
      </c>
      <c r="X9" s="5">
        <v>1.1905912028590999E-2</v>
      </c>
      <c r="Y9" s="5">
        <v>1.0843952291568818E-2</v>
      </c>
      <c r="Z9" s="5">
        <v>3.0151627079589489E-3</v>
      </c>
      <c r="AA9" s="5">
        <v>1.4452473505923316E-3</v>
      </c>
      <c r="AB9" s="5">
        <v>1.5505401744417058E-4</v>
      </c>
      <c r="AC9" s="5">
        <v>4.8599451848710547E-4</v>
      </c>
      <c r="AD9" s="5">
        <v>3.3066474921132353E-5</v>
      </c>
      <c r="AE9" s="5">
        <v>1.181528518291112E-4</v>
      </c>
      <c r="AF9" s="5">
        <v>1.0589945335861128E-4</v>
      </c>
      <c r="AG9" s="5">
        <v>3.7972289815788138E-4</v>
      </c>
      <c r="AH9" s="5">
        <v>2.0218237572830312E-4</v>
      </c>
      <c r="AI9" s="5">
        <v>1.0445155956928477E-3</v>
      </c>
      <c r="AJ9" s="5">
        <v>1.1134783259737817E-5</v>
      </c>
      <c r="AK9" s="5">
        <v>3.9295745721181314E-5</v>
      </c>
      <c r="AL9" s="5">
        <v>1.6908299971962905E-4</v>
      </c>
      <c r="AM9" s="5">
        <v>1.5122755993956063E-4</v>
      </c>
      <c r="AN9" s="5">
        <v>4.4837953851358664E-3</v>
      </c>
      <c r="AO9" s="5">
        <v>9.602891422628054E-4</v>
      </c>
      <c r="AP9" s="5">
        <v>1.1114460843480314E-4</v>
      </c>
      <c r="AQ9" s="5">
        <v>2.8545469150820144E-3</v>
      </c>
      <c r="AR9" s="5">
        <v>4.3132828797169258E-4</v>
      </c>
      <c r="AS9" s="5">
        <v>7.4900825104202604E-5</v>
      </c>
      <c r="AT9" s="5">
        <v>9.1415196629714672E-5</v>
      </c>
      <c r="AU9" s="5">
        <v>1.5580945777676493E-4</v>
      </c>
      <c r="AV9" s="5">
        <v>8.5453016871752296E-5</v>
      </c>
      <c r="AW9" s="5">
        <v>6.191197222303073E-5</v>
      </c>
      <c r="AX9" s="5">
        <v>3.0539881841554418E-4</v>
      </c>
      <c r="AY9" s="5">
        <v>2.4576738622160627E-4</v>
      </c>
      <c r="AZ9" s="5">
        <v>1.7211057555155198E-4</v>
      </c>
      <c r="BA9" s="5">
        <v>1.0958591082799032E-4</v>
      </c>
      <c r="BB9" s="5">
        <v>1.0514574179433163E-4</v>
      </c>
      <c r="BC9" s="5">
        <v>2.9807222000308213E-4</v>
      </c>
      <c r="BD9" s="5">
        <v>1.4527664606432569E-4</v>
      </c>
      <c r="BE9" s="5">
        <v>3.0392820612055565E-4</v>
      </c>
      <c r="BF9" s="5">
        <v>1.9355052889797749E-4</v>
      </c>
      <c r="BG9" s="5">
        <v>1.8805032953459714E-4</v>
      </c>
      <c r="BH9" s="5">
        <v>1.2156560073386621E-4</v>
      </c>
      <c r="BI9" s="5">
        <v>2.0315835456056406E-4</v>
      </c>
      <c r="BJ9" s="5">
        <v>1.7105741311984767E-4</v>
      </c>
      <c r="BK9" s="5">
        <v>1.4777669793666337E-4</v>
      </c>
      <c r="BL9" s="5">
        <v>1.3985587115969346E-4</v>
      </c>
      <c r="BM9" s="5">
        <v>1.8103896633194584E-4</v>
      </c>
      <c r="BN9" s="5">
        <v>1.5604928119145351E-4</v>
      </c>
      <c r="BO9" s="5">
        <v>5.2669103691222277E-4</v>
      </c>
      <c r="BP9" s="5">
        <v>2.1085503054641539E-4</v>
      </c>
      <c r="BQ9" s="5">
        <v>3.8629268281848103E-3</v>
      </c>
      <c r="BR9" s="5">
        <v>7.2510709292977944E-5</v>
      </c>
      <c r="BS9" s="5">
        <v>6.9433186955937844E-3</v>
      </c>
      <c r="BT9" s="5">
        <v>2.0012370337162229E-3</v>
      </c>
      <c r="BU9" s="5">
        <v>3.7282399832559325E-4</v>
      </c>
      <c r="BV9" s="5">
        <v>5.8500772424549725E-4</v>
      </c>
      <c r="BW9" s="5">
        <v>3.3615079549002082E-4</v>
      </c>
      <c r="BX9" s="5">
        <v>9.5201089522234432E-5</v>
      </c>
      <c r="BY9" s="5">
        <v>1.6797870604791615E-4</v>
      </c>
      <c r="BZ9" s="5">
        <v>1.0524994090801395E-4</v>
      </c>
      <c r="CA9" s="5">
        <v>1.7355055880175489E-4</v>
      </c>
      <c r="CB9" s="5">
        <v>1.2070671769591915E-4</v>
      </c>
      <c r="CC9" s="5">
        <v>5.1367627557854679E-5</v>
      </c>
      <c r="CD9" s="5">
        <v>5.9066050985391358E-5</v>
      </c>
      <c r="CE9" s="5">
        <v>3.2063858756019259E-5</v>
      </c>
      <c r="CF9" s="5">
        <v>1.2973879242538948E-4</v>
      </c>
      <c r="CG9" s="5">
        <v>6.7769740148672841E-5</v>
      </c>
      <c r="CH9" s="5">
        <v>2.1341908805668533E-4</v>
      </c>
      <c r="CI9" s="5">
        <v>1.2082304205653187E-4</v>
      </c>
      <c r="CJ9" s="5">
        <v>3.2309512109698245E-4</v>
      </c>
      <c r="CK9" s="5">
        <v>1.1091708572908031E-4</v>
      </c>
      <c r="CL9" s="5">
        <v>2.0649839474993923E-4</v>
      </c>
      <c r="CM9" s="5">
        <v>1.0435641113283828E-3</v>
      </c>
      <c r="CN9" s="5">
        <v>5.9763236368690344E-5</v>
      </c>
      <c r="CO9" s="5">
        <v>1.2969466429324351E-4</v>
      </c>
      <c r="CP9" s="5">
        <v>2.8595057005889271E-4</v>
      </c>
      <c r="CQ9" s="5">
        <v>1.8211112156691836E-4</v>
      </c>
      <c r="CR9" s="5">
        <v>2.0233345352520013E-4</v>
      </c>
      <c r="CS9" s="5">
        <v>8.8787302666082141E-4</v>
      </c>
      <c r="CT9" s="5">
        <v>9.4886667734215264E-5</v>
      </c>
      <c r="CU9" s="5">
        <v>1.8232989858812623E-4</v>
      </c>
      <c r="CV9" s="5">
        <v>2.2640518171147705E-4</v>
      </c>
      <c r="CW9" s="5">
        <v>1.0799846154566714E-4</v>
      </c>
      <c r="CX9" s="5">
        <v>1.6680463264601907E-4</v>
      </c>
      <c r="CY9" s="5">
        <v>3.1428527836570687E-4</v>
      </c>
      <c r="CZ9" s="5">
        <v>3.5955015057219852E-4</v>
      </c>
      <c r="DA9" s="5">
        <v>3.068868513557876E-4</v>
      </c>
      <c r="DB9" s="5">
        <v>8.8421711375189738E-5</v>
      </c>
      <c r="DC9" s="5">
        <v>3.5186199810409712E-4</v>
      </c>
      <c r="DD9" s="5">
        <v>1.0756201466259572E-4</v>
      </c>
      <c r="DE9" s="5">
        <v>1.2215493404787401E-4</v>
      </c>
      <c r="DF9" s="5">
        <v>1.2602284803358117E-3</v>
      </c>
      <c r="DG9" s="5">
        <v>2.1272645059211589E-3</v>
      </c>
      <c r="DH9" s="5">
        <v>1.4906917979245915E-4</v>
      </c>
      <c r="DI9" s="5">
        <v>2.1306115141411981E-4</v>
      </c>
      <c r="DJ9" s="5">
        <v>3.1613232955141323E-4</v>
      </c>
      <c r="DK9" s="5">
        <v>2.4776735705431111E-3</v>
      </c>
      <c r="DL9" s="5">
        <v>1.0558746639744305E-4</v>
      </c>
    </row>
    <row r="10" spans="2:116">
      <c r="B10" s="125">
        <v>17</v>
      </c>
      <c r="C10" s="126" t="s">
        <v>185</v>
      </c>
      <c r="D10" s="5">
        <v>0.8608368417629102</v>
      </c>
      <c r="E10" s="5">
        <v>0.17885136124808929</v>
      </c>
      <c r="F10" s="5">
        <v>0.15147116447522438</v>
      </c>
      <c r="G10" s="5">
        <v>1.1057392565621286E-3</v>
      </c>
      <c r="H10" s="5">
        <v>0.14048140372488854</v>
      </c>
      <c r="I10" s="5">
        <v>6.1242080198901087E-2</v>
      </c>
      <c r="J10" s="5">
        <v>1.6538224552970372E-4</v>
      </c>
      <c r="K10" s="5">
        <v>4.3234813179823276E-3</v>
      </c>
      <c r="L10" s="5">
        <v>2.9668358233276659E-4</v>
      </c>
      <c r="M10" s="5">
        <v>8.3947824441898088E-4</v>
      </c>
      <c r="N10" s="5">
        <v>1.037645995359642</v>
      </c>
      <c r="O10" s="5">
        <v>2.1441228819567325E-5</v>
      </c>
      <c r="P10" s="5">
        <v>3.6632434898965186E-5</v>
      </c>
      <c r="Q10" s="5">
        <v>4.209668655781211E-2</v>
      </c>
      <c r="R10" s="5">
        <v>2.5778805409244487E-3</v>
      </c>
      <c r="S10" s="5">
        <v>1.1444619270159813E-2</v>
      </c>
      <c r="T10" s="5">
        <v>1.4485880272626323E-5</v>
      </c>
      <c r="U10" s="5">
        <v>5.5460938953832445E-5</v>
      </c>
      <c r="V10" s="5">
        <v>2.8539652655895273E-4</v>
      </c>
      <c r="W10" s="5">
        <v>2.1065290475144407E-4</v>
      </c>
      <c r="X10" s="5">
        <v>1.1008878693172277E-4</v>
      </c>
      <c r="Y10" s="5">
        <v>2.3086628091833106E-4</v>
      </c>
      <c r="Z10" s="5">
        <v>7.7010252670228269E-5</v>
      </c>
      <c r="AA10" s="5">
        <v>5.3376992331997815E-5</v>
      </c>
      <c r="AB10" s="5">
        <v>8.0513621333474315E-5</v>
      </c>
      <c r="AC10" s="5">
        <v>3.2794947528877732E-5</v>
      </c>
      <c r="AD10" s="5">
        <v>8.2125772903244072E-6</v>
      </c>
      <c r="AE10" s="5">
        <v>1.5695512703228106E-4</v>
      </c>
      <c r="AF10" s="5">
        <v>5.3846874164060338E-5</v>
      </c>
      <c r="AG10" s="5">
        <v>4.9627073366253791E-5</v>
      </c>
      <c r="AH10" s="5">
        <v>5.2548374203101821E-4</v>
      </c>
      <c r="AI10" s="5">
        <v>6.4217904451837379E-4</v>
      </c>
      <c r="AJ10" s="5">
        <v>1.4172949810300003E-6</v>
      </c>
      <c r="AK10" s="5">
        <v>9.8410107895623142E-6</v>
      </c>
      <c r="AL10" s="5">
        <v>2.6373265456238222E-5</v>
      </c>
      <c r="AM10" s="5">
        <v>3.6816690371432135E-5</v>
      </c>
      <c r="AN10" s="5">
        <v>2.3443285862885712E-3</v>
      </c>
      <c r="AO10" s="5">
        <v>4.652693242094223E-5</v>
      </c>
      <c r="AP10" s="5">
        <v>1.56481119121864E-5</v>
      </c>
      <c r="AQ10" s="5">
        <v>8.2343077120263335E-5</v>
      </c>
      <c r="AR10" s="5">
        <v>8.4686212754993726E-5</v>
      </c>
      <c r="AS10" s="5">
        <v>7.1477817982703693E-6</v>
      </c>
      <c r="AT10" s="5">
        <v>2.0362730706566539E-5</v>
      </c>
      <c r="AU10" s="5">
        <v>3.2274304053383785E-5</v>
      </c>
      <c r="AV10" s="5">
        <v>1.5308513720904479E-5</v>
      </c>
      <c r="AW10" s="5">
        <v>6.7662744342290497E-6</v>
      </c>
      <c r="AX10" s="5">
        <v>1.6242568644886673E-5</v>
      </c>
      <c r="AY10" s="5">
        <v>1.588029723591876E-5</v>
      </c>
      <c r="AZ10" s="5">
        <v>1.4617507367199915E-5</v>
      </c>
      <c r="BA10" s="5">
        <v>1.3993265712763944E-5</v>
      </c>
      <c r="BB10" s="5">
        <v>2.5892603723145846E-5</v>
      </c>
      <c r="BC10" s="5">
        <v>3.0320288419946364E-5</v>
      </c>
      <c r="BD10" s="5">
        <v>1.9161715071613716E-5</v>
      </c>
      <c r="BE10" s="5">
        <v>2.8965840233281306E-5</v>
      </c>
      <c r="BF10" s="5">
        <v>2.3593593546406139E-5</v>
      </c>
      <c r="BG10" s="5">
        <v>1.717541513514148E-5</v>
      </c>
      <c r="BH10" s="5">
        <v>3.4286673199881897E-5</v>
      </c>
      <c r="BI10" s="5">
        <v>2.1993147824074319E-5</v>
      </c>
      <c r="BJ10" s="5">
        <v>3.031085363964848E-5</v>
      </c>
      <c r="BK10" s="5">
        <v>2.2638724848681124E-5</v>
      </c>
      <c r="BL10" s="5">
        <v>2.5903724975643624E-5</v>
      </c>
      <c r="BM10" s="5">
        <v>2.7431414149802457E-5</v>
      </c>
      <c r="BN10" s="5">
        <v>2.4935262052929064E-5</v>
      </c>
      <c r="BO10" s="5">
        <v>2.663638136173618E-5</v>
      </c>
      <c r="BP10" s="5">
        <v>1.5870241408897015E-5</v>
      </c>
      <c r="BQ10" s="5">
        <v>1.2288057907071069E-2</v>
      </c>
      <c r="BR10" s="5">
        <v>1.1592224074529556E-5</v>
      </c>
      <c r="BS10" s="5">
        <v>3.5466933943610432E-5</v>
      </c>
      <c r="BT10" s="5">
        <v>5.6716639344848199E-5</v>
      </c>
      <c r="BU10" s="5">
        <v>4.0699264901334874E-5</v>
      </c>
      <c r="BV10" s="5">
        <v>4.0339993487765275E-5</v>
      </c>
      <c r="BW10" s="5">
        <v>7.4154190401143611E-6</v>
      </c>
      <c r="BX10" s="5">
        <v>9.8310075967638378E-6</v>
      </c>
      <c r="BY10" s="5">
        <v>2.20451469015995E-5</v>
      </c>
      <c r="BZ10" s="5">
        <v>1.7813233566222881E-5</v>
      </c>
      <c r="CA10" s="5">
        <v>1.5769658831485052E-5</v>
      </c>
      <c r="CB10" s="5">
        <v>1.7990364305223448E-5</v>
      </c>
      <c r="CC10" s="5">
        <v>9.5918752708119631E-6</v>
      </c>
      <c r="CD10" s="5">
        <v>6.9484900560028155E-6</v>
      </c>
      <c r="CE10" s="5">
        <v>2.3078792590246696E-6</v>
      </c>
      <c r="CF10" s="5">
        <v>1.3466533525402962E-5</v>
      </c>
      <c r="CG10" s="5">
        <v>1.0525454305455173E-5</v>
      </c>
      <c r="CH10" s="5">
        <v>2.6423814412060029E-5</v>
      </c>
      <c r="CI10" s="5">
        <v>1.2561233925053184E-5</v>
      </c>
      <c r="CJ10" s="5">
        <v>2.9156535685918841E-5</v>
      </c>
      <c r="CK10" s="5">
        <v>1.549203313865227E-5</v>
      </c>
      <c r="CL10" s="5">
        <v>1.4252796998208639E-5</v>
      </c>
      <c r="CM10" s="5">
        <v>6.3787240856096289E-5</v>
      </c>
      <c r="CN10" s="5">
        <v>9.8999106783102731E-6</v>
      </c>
      <c r="CO10" s="5">
        <v>3.1893798140138962E-5</v>
      </c>
      <c r="CP10" s="5">
        <v>5.4988204783363399E-5</v>
      </c>
      <c r="CQ10" s="5">
        <v>6.8726533462857024E-5</v>
      </c>
      <c r="CR10" s="5">
        <v>4.4854657528224815E-5</v>
      </c>
      <c r="CS10" s="5">
        <v>1.0638608327730124E-4</v>
      </c>
      <c r="CT10" s="5">
        <v>3.8332190288065874E-5</v>
      </c>
      <c r="CU10" s="5">
        <v>3.7055393803134176E-4</v>
      </c>
      <c r="CV10" s="5">
        <v>1.3721385080786818E-4</v>
      </c>
      <c r="CW10" s="5">
        <v>4.7697988084565834E-4</v>
      </c>
      <c r="CX10" s="5">
        <v>2.7967275050612218E-5</v>
      </c>
      <c r="CY10" s="5">
        <v>1.161459444842519E-3</v>
      </c>
      <c r="CZ10" s="5">
        <v>2.3574936962634943E-3</v>
      </c>
      <c r="DA10" s="5">
        <v>1.0947416575618649E-4</v>
      </c>
      <c r="DB10" s="5">
        <v>6.6200449820404608E-5</v>
      </c>
      <c r="DC10" s="5">
        <v>6.6872263671435196E-5</v>
      </c>
      <c r="DD10" s="5">
        <v>2.5794018233012143E-5</v>
      </c>
      <c r="DE10" s="5">
        <v>4.1051783875090642E-5</v>
      </c>
      <c r="DF10" s="5">
        <v>5.4383832700172427E-3</v>
      </c>
      <c r="DG10" s="5">
        <v>1.2128025754034346E-2</v>
      </c>
      <c r="DH10" s="5">
        <v>5.8807246330406032E-5</v>
      </c>
      <c r="DI10" s="5">
        <v>1.0039413430206697E-4</v>
      </c>
      <c r="DJ10" s="5">
        <v>6.9042714639082196E-4</v>
      </c>
      <c r="DK10" s="5">
        <v>1.076399014716181E-3</v>
      </c>
      <c r="DL10" s="5">
        <v>3.2313322813875275E-5</v>
      </c>
    </row>
    <row r="11" spans="2:116">
      <c r="B11" s="125">
        <v>61</v>
      </c>
      <c r="C11" s="126" t="s">
        <v>186</v>
      </c>
      <c r="D11" s="5">
        <v>1.0597331158082923E-2</v>
      </c>
      <c r="E11" s="5">
        <v>0.11783479945377751</v>
      </c>
      <c r="F11" s="5">
        <v>0.14284882551578859</v>
      </c>
      <c r="G11" s="5">
        <v>4.6975346365166816E-8</v>
      </c>
      <c r="H11" s="5">
        <v>1.4872918585326092E-2</v>
      </c>
      <c r="I11" s="5">
        <v>1.4872918585326092E-2</v>
      </c>
      <c r="J11" s="5">
        <v>3.3186973649780143E-4</v>
      </c>
      <c r="K11" s="5">
        <v>2.3372489050618004E-4</v>
      </c>
      <c r="L11" s="5">
        <v>2.375719709396815E-4</v>
      </c>
      <c r="M11" s="5">
        <v>1.9233448744553143E-4</v>
      </c>
      <c r="N11" s="5">
        <v>4.2864370764205935E-4</v>
      </c>
      <c r="O11" s="5">
        <v>1.0003941199079858</v>
      </c>
      <c r="P11" s="5">
        <v>7.4568071349282502E-4</v>
      </c>
      <c r="Q11" s="5">
        <v>2.5888898638263164E-4</v>
      </c>
      <c r="R11" s="5">
        <v>2.0201695292644908E-4</v>
      </c>
      <c r="S11" s="5">
        <v>2.5623011232072735E-4</v>
      </c>
      <c r="T11" s="5">
        <v>5.2421490084791629E-5</v>
      </c>
      <c r="U11" s="5">
        <v>4.9112179736094958E-4</v>
      </c>
      <c r="V11" s="5">
        <v>2.7490493306274195E-4</v>
      </c>
      <c r="W11" s="5">
        <v>2.2755299607209805E-4</v>
      </c>
      <c r="X11" s="5">
        <v>2.3448115503210858E-4</v>
      </c>
      <c r="Y11" s="5">
        <v>8.2465164531675135E-4</v>
      </c>
      <c r="Z11" s="5">
        <v>3.7629766011949188E-4</v>
      </c>
      <c r="AA11" s="5">
        <v>2.9178698858546852E-4</v>
      </c>
      <c r="AB11" s="5">
        <v>1.9231886511268197E-3</v>
      </c>
      <c r="AC11" s="5">
        <v>8.8307908186329733E-4</v>
      </c>
      <c r="AD11" s="5">
        <v>4.2515190561158954E-3</v>
      </c>
      <c r="AE11" s="5">
        <v>1.6303684316370595E-3</v>
      </c>
      <c r="AF11" s="5">
        <v>1.4383021663113204E-3</v>
      </c>
      <c r="AG11" s="5">
        <v>9.2373065190591781E-4</v>
      </c>
      <c r="AH11" s="5">
        <v>2.4715910946901252E-4</v>
      </c>
      <c r="AI11" s="5">
        <v>5.1120499798019633E-4</v>
      </c>
      <c r="AJ11" s="5">
        <v>6.5743628179099961E-3</v>
      </c>
      <c r="AK11" s="5">
        <v>6.4314247614229601E-3</v>
      </c>
      <c r="AL11" s="5">
        <v>4.756164090412323E-4</v>
      </c>
      <c r="AM11" s="5">
        <v>4.0359209186069411E-4</v>
      </c>
      <c r="AN11" s="5">
        <v>1.8697587141301971E-4</v>
      </c>
      <c r="AO11" s="5">
        <v>5.8235635391075706E-4</v>
      </c>
      <c r="AP11" s="5">
        <v>6.6456342293135071E-4</v>
      </c>
      <c r="AQ11" s="5">
        <v>7.0963852592541559E-4</v>
      </c>
      <c r="AR11" s="5">
        <v>5.6180068432558708E-4</v>
      </c>
      <c r="AS11" s="5">
        <v>8.8895617958663559E-4</v>
      </c>
      <c r="AT11" s="5">
        <v>7.8816930373533964E-4</v>
      </c>
      <c r="AU11" s="5">
        <v>8.5434400112149888E-4</v>
      </c>
      <c r="AV11" s="5">
        <v>5.197595585344644E-4</v>
      </c>
      <c r="AW11" s="5">
        <v>3.3102940119786344E-4</v>
      </c>
      <c r="AX11" s="5">
        <v>2.770814882921896E-4</v>
      </c>
      <c r="AY11" s="5">
        <v>3.4381008735156029E-4</v>
      </c>
      <c r="AZ11" s="5">
        <v>3.4050917504195371E-4</v>
      </c>
      <c r="BA11" s="5">
        <v>2.416483622474083E-4</v>
      </c>
      <c r="BB11" s="5">
        <v>2.0803282805604157E-4</v>
      </c>
      <c r="BC11" s="5">
        <v>1.8591384761393239E-4</v>
      </c>
      <c r="BD11" s="5">
        <v>2.5890507335623811E-4</v>
      </c>
      <c r="BE11" s="5">
        <v>2.5521280044315793E-4</v>
      </c>
      <c r="BF11" s="5">
        <v>2.0262742847202089E-4</v>
      </c>
      <c r="BG11" s="5">
        <v>1.9393493409756508E-4</v>
      </c>
      <c r="BH11" s="5">
        <v>1.2793211567540375E-4</v>
      </c>
      <c r="BI11" s="5">
        <v>2.3494521462671977E-4</v>
      </c>
      <c r="BJ11" s="5">
        <v>1.5370595279129393E-4</v>
      </c>
      <c r="BK11" s="5">
        <v>1.4696860995634829E-4</v>
      </c>
      <c r="BL11" s="5">
        <v>2.5956318808618013E-4</v>
      </c>
      <c r="BM11" s="5">
        <v>2.745102895073673E-4</v>
      </c>
      <c r="BN11" s="5">
        <v>2.7759066087815919E-4</v>
      </c>
      <c r="BO11" s="5">
        <v>3.344257417753554E-4</v>
      </c>
      <c r="BP11" s="5">
        <v>2.2856573655303947E-4</v>
      </c>
      <c r="BQ11" s="5">
        <v>2.5004361249598278E-4</v>
      </c>
      <c r="BR11" s="5">
        <v>3.663249674204337E-4</v>
      </c>
      <c r="BS11" s="5">
        <v>2.0392614739098901E-4</v>
      </c>
      <c r="BT11" s="5">
        <v>2.2302613183485984E-4</v>
      </c>
      <c r="BU11" s="5">
        <v>3.9438882027875363E-4</v>
      </c>
      <c r="BV11" s="5">
        <v>2.8407477246212464E-4</v>
      </c>
      <c r="BW11" s="5">
        <v>3.7394958101335954E-3</v>
      </c>
      <c r="BX11" s="5">
        <v>4.8093583850082828E-3</v>
      </c>
      <c r="BY11" s="5">
        <v>3.2825815218232246E-4</v>
      </c>
      <c r="BZ11" s="5">
        <v>4.3108214773288105E-4</v>
      </c>
      <c r="CA11" s="5">
        <v>1.9795430561135477E-4</v>
      </c>
      <c r="CB11" s="5">
        <v>7.9290167985169701E-5</v>
      </c>
      <c r="CC11" s="5">
        <v>1.0541241578192057E-4</v>
      </c>
      <c r="CD11" s="5">
        <v>5.5916656075863807E-5</v>
      </c>
      <c r="CE11" s="5">
        <v>1.0914789161677838E-5</v>
      </c>
      <c r="CF11" s="5">
        <v>2.6804954563240571E-4</v>
      </c>
      <c r="CG11" s="5">
        <v>3.7246935153150367E-4</v>
      </c>
      <c r="CH11" s="5">
        <v>1.9054314324045416E-3</v>
      </c>
      <c r="CI11" s="5">
        <v>5.0714959922667645E-4</v>
      </c>
      <c r="CJ11" s="5">
        <v>1.3713201129243642E-3</v>
      </c>
      <c r="CK11" s="5">
        <v>2.0079545343236924E-4</v>
      </c>
      <c r="CL11" s="5">
        <v>2.3001305356236873E-4</v>
      </c>
      <c r="CM11" s="5">
        <v>1.0369132771346401E-4</v>
      </c>
      <c r="CN11" s="5">
        <v>1.3303577430120417E-4</v>
      </c>
      <c r="CO11" s="5">
        <v>1.1134010519754314E-4</v>
      </c>
      <c r="CP11" s="5">
        <v>1.3225843070150748E-4</v>
      </c>
      <c r="CQ11" s="5">
        <v>9.1090131201030641E-5</v>
      </c>
      <c r="CR11" s="5">
        <v>1.1185268210602336E-4</v>
      </c>
      <c r="CS11" s="5">
        <v>1.9235151832340744E-4</v>
      </c>
      <c r="CT11" s="5">
        <v>1.7263124730373586E-4</v>
      </c>
      <c r="CU11" s="5">
        <v>1.5880364532285478E-4</v>
      </c>
      <c r="CV11" s="5">
        <v>1.6361199406514064E-4</v>
      </c>
      <c r="CW11" s="5">
        <v>1.2648634002774271E-4</v>
      </c>
      <c r="CX11" s="5">
        <v>1.4408105223370215E-4</v>
      </c>
      <c r="CY11" s="5">
        <v>1.6606312150723319E-4</v>
      </c>
      <c r="CZ11" s="5">
        <v>1.4005294252085633E-4</v>
      </c>
      <c r="DA11" s="5">
        <v>1.2607269247233172E-4</v>
      </c>
      <c r="DB11" s="5">
        <v>8.5959764559032724E-5</v>
      </c>
      <c r="DC11" s="5">
        <v>1.5622277551753108E-4</v>
      </c>
      <c r="DD11" s="5">
        <v>1.8221987289616083E-4</v>
      </c>
      <c r="DE11" s="5">
        <v>7.671432433858237E-5</v>
      </c>
      <c r="DF11" s="5">
        <v>3.8876331835033901E-4</v>
      </c>
      <c r="DG11" s="5">
        <v>2.9830281895419197E-4</v>
      </c>
      <c r="DH11" s="5">
        <v>2.7381565450461002E-4</v>
      </c>
      <c r="DI11" s="5">
        <v>2.5546058527155593E-4</v>
      </c>
      <c r="DJ11" s="5">
        <v>2.0886123783602604E-4</v>
      </c>
      <c r="DK11" s="5">
        <v>3.2558725054574128E-4</v>
      </c>
      <c r="DL11" s="5">
        <v>2.5498722819412839E-4</v>
      </c>
    </row>
    <row r="12" spans="2:116">
      <c r="B12" s="125">
        <v>62</v>
      </c>
      <c r="C12" s="126" t="s">
        <v>187</v>
      </c>
      <c r="D12" s="5">
        <v>0.21140255934957619</v>
      </c>
      <c r="E12" s="5">
        <v>0.23031013033759698</v>
      </c>
      <c r="F12" s="5">
        <v>7.6132695783338214E-2</v>
      </c>
      <c r="G12" s="5">
        <v>1.8119062169421486E-7</v>
      </c>
      <c r="H12" s="5">
        <v>5.3403664142061762E-2</v>
      </c>
      <c r="I12" s="5">
        <v>5.2230640944124336E-2</v>
      </c>
      <c r="J12" s="5">
        <v>1.9161768156535498E-4</v>
      </c>
      <c r="K12" s="5">
        <v>1.2767099241529453E-4</v>
      </c>
      <c r="L12" s="5">
        <v>1.0359086509334856E-4</v>
      </c>
      <c r="M12" s="5">
        <v>1.1981692900234347E-4</v>
      </c>
      <c r="N12" s="5">
        <v>2.4687703789546801E-4</v>
      </c>
      <c r="O12" s="5">
        <v>3.8718434201272684E-4</v>
      </c>
      <c r="P12" s="5">
        <v>1.0005684249976663</v>
      </c>
      <c r="Q12" s="5">
        <v>1.6288775721105163E-4</v>
      </c>
      <c r="R12" s="5">
        <v>4.4187136731705322E-4</v>
      </c>
      <c r="S12" s="5">
        <v>1.826204793653472E-4</v>
      </c>
      <c r="T12" s="5">
        <v>2.649897165574465E-5</v>
      </c>
      <c r="U12" s="5">
        <v>1.7969553278456241E-4</v>
      </c>
      <c r="V12" s="5">
        <v>1.2201396072283061E-4</v>
      </c>
      <c r="W12" s="5">
        <v>1.6559816336632718E-4</v>
      </c>
      <c r="X12" s="5">
        <v>1.6239023189516231E-3</v>
      </c>
      <c r="Y12" s="5">
        <v>7.1841547384045019E-4</v>
      </c>
      <c r="Z12" s="5">
        <v>2.5130957126365337E-4</v>
      </c>
      <c r="AA12" s="5">
        <v>1.6690708663926127E-4</v>
      </c>
      <c r="AB12" s="5">
        <v>1.5604194086787648E-3</v>
      </c>
      <c r="AC12" s="5">
        <v>7.5590710243028858E-3</v>
      </c>
      <c r="AD12" s="5">
        <v>-8.0388722008030962E-5</v>
      </c>
      <c r="AE12" s="5">
        <v>4.109560083700949E-4</v>
      </c>
      <c r="AF12" s="5">
        <v>2.4000884388246659E-4</v>
      </c>
      <c r="AG12" s="5">
        <v>2.3251685274954868E-4</v>
      </c>
      <c r="AH12" s="5">
        <v>4.1549991576512839E-4</v>
      </c>
      <c r="AI12" s="5">
        <v>7.9291636143388505E-4</v>
      </c>
      <c r="AJ12" s="5">
        <v>-2.2497517574481039E-4</v>
      </c>
      <c r="AK12" s="5">
        <v>3.7828689607010894E-3</v>
      </c>
      <c r="AL12" s="5">
        <v>2.7667968943210608E-4</v>
      </c>
      <c r="AM12" s="5">
        <v>5.6286177626221662E-4</v>
      </c>
      <c r="AN12" s="5">
        <v>1.6470087351736268E-4</v>
      </c>
      <c r="AO12" s="5">
        <v>1.0433522201902684E-2</v>
      </c>
      <c r="AP12" s="5">
        <v>1.3573977305345663E-2</v>
      </c>
      <c r="AQ12" s="5">
        <v>9.378659052106466E-3</v>
      </c>
      <c r="AR12" s="5">
        <v>9.086208393835709E-3</v>
      </c>
      <c r="AS12" s="5">
        <v>4.1232265933922499E-2</v>
      </c>
      <c r="AT12" s="5">
        <v>2.1578896798047476E-2</v>
      </c>
      <c r="AU12" s="5">
        <v>8.0247112038702127E-3</v>
      </c>
      <c r="AV12" s="5">
        <v>1.1598899411312286E-2</v>
      </c>
      <c r="AW12" s="5">
        <v>7.3862488406575166E-2</v>
      </c>
      <c r="AX12" s="5">
        <v>1.8646970537736642E-2</v>
      </c>
      <c r="AY12" s="5">
        <v>5.9521583787657262E-3</v>
      </c>
      <c r="AZ12" s="5">
        <v>4.9616613165847602E-3</v>
      </c>
      <c r="BA12" s="5">
        <v>2.9819458365398957E-3</v>
      </c>
      <c r="BB12" s="5">
        <v>2.3466876067110118E-3</v>
      </c>
      <c r="BC12" s="5">
        <v>1.8209347238654521E-3</v>
      </c>
      <c r="BD12" s="5">
        <v>1.1709980359411714E-3</v>
      </c>
      <c r="BE12" s="5">
        <v>2.6392098758751007E-3</v>
      </c>
      <c r="BF12" s="5">
        <v>2.9485504568411624E-3</v>
      </c>
      <c r="BG12" s="5">
        <v>2.0499908947175403E-3</v>
      </c>
      <c r="BH12" s="5">
        <v>1.0200462292900829E-3</v>
      </c>
      <c r="BI12" s="5">
        <v>3.6412947306686187E-3</v>
      </c>
      <c r="BJ12" s="5">
        <v>1.5592171311570326E-3</v>
      </c>
      <c r="BK12" s="5">
        <v>8.9941357389001987E-4</v>
      </c>
      <c r="BL12" s="5">
        <v>2.4341533359190704E-3</v>
      </c>
      <c r="BM12" s="5">
        <v>2.7071237766196523E-3</v>
      </c>
      <c r="BN12" s="5">
        <v>2.4574015218274819E-3</v>
      </c>
      <c r="BO12" s="5">
        <v>4.1817052128166384E-3</v>
      </c>
      <c r="BP12" s="5">
        <v>1.4603092745108775E-3</v>
      </c>
      <c r="BQ12" s="5">
        <v>1.5499439336275689E-3</v>
      </c>
      <c r="BR12" s="5">
        <v>5.0205236580827409E-5</v>
      </c>
      <c r="BS12" s="5">
        <v>2.1248554477061193E-3</v>
      </c>
      <c r="BT12" s="5">
        <v>2.0534077104236667E-3</v>
      </c>
      <c r="BU12" s="5">
        <v>4.6296472715473521E-3</v>
      </c>
      <c r="BV12" s="5">
        <v>5.0071916654325496E-3</v>
      </c>
      <c r="BW12" s="5">
        <v>1.4640874378124856E-4</v>
      </c>
      <c r="BX12" s="5">
        <v>7.1481855696720216E-5</v>
      </c>
      <c r="BY12" s="5">
        <v>2.4693848998114337E-4</v>
      </c>
      <c r="BZ12" s="5">
        <v>1.0937253261595151E-4</v>
      </c>
      <c r="CA12" s="5">
        <v>5.1307465314196349E-5</v>
      </c>
      <c r="CB12" s="5">
        <v>3.431305988818898E-5</v>
      </c>
      <c r="CC12" s="5">
        <v>2.6422325350514002E-5</v>
      </c>
      <c r="CD12" s="5">
        <v>3.674011961130036E-5</v>
      </c>
      <c r="CE12" s="5">
        <v>2.6858997962786173E-5</v>
      </c>
      <c r="CF12" s="5">
        <v>1.0867176479202301E-4</v>
      </c>
      <c r="CG12" s="5">
        <v>4.5623124120717732E-5</v>
      </c>
      <c r="CH12" s="5">
        <v>1.8844914121216632E-4</v>
      </c>
      <c r="CI12" s="5">
        <v>8.9267496592949349E-5</v>
      </c>
      <c r="CJ12" s="5">
        <v>1.2764182130718663E-4</v>
      </c>
      <c r="CK12" s="5">
        <v>4.1486965820263286E-5</v>
      </c>
      <c r="CL12" s="5">
        <v>7.803987572326642E-5</v>
      </c>
      <c r="CM12" s="5">
        <v>1.2187016332742205E-4</v>
      </c>
      <c r="CN12" s="5">
        <v>1.9427589592062542E-5</v>
      </c>
      <c r="CO12" s="5">
        <v>4.7380494983459924E-5</v>
      </c>
      <c r="CP12" s="5">
        <v>9.3591253661888172E-5</v>
      </c>
      <c r="CQ12" s="5">
        <v>5.553202599153102E-5</v>
      </c>
      <c r="CR12" s="5">
        <v>7.6824579144038114E-5</v>
      </c>
      <c r="CS12" s="5">
        <v>1.3305751075494825E-4</v>
      </c>
      <c r="CT12" s="5">
        <v>9.7584195414245772E-5</v>
      </c>
      <c r="CU12" s="5">
        <v>5.3859422844817449E-5</v>
      </c>
      <c r="CV12" s="5">
        <v>1.2879779117876494E-4</v>
      </c>
      <c r="CW12" s="5">
        <v>1.2853166608216347E-4</v>
      </c>
      <c r="CX12" s="5">
        <v>1.6095148747298198E-4</v>
      </c>
      <c r="CY12" s="5">
        <v>7.5902332111670351E-5</v>
      </c>
      <c r="CZ12" s="5">
        <v>5.9867487328162458E-5</v>
      </c>
      <c r="DA12" s="5">
        <v>8.3528974730353672E-5</v>
      </c>
      <c r="DB12" s="5">
        <v>1.3443398256703923E-4</v>
      </c>
      <c r="DC12" s="5">
        <v>8.1088949790594813E-5</v>
      </c>
      <c r="DD12" s="5">
        <v>9.0896524477282329E-4</v>
      </c>
      <c r="DE12" s="5">
        <v>3.3839310234971311E-5</v>
      </c>
      <c r="DF12" s="5">
        <v>9.3646768311489792E-5</v>
      </c>
      <c r="DG12" s="5">
        <v>1.2201439593793261E-4</v>
      </c>
      <c r="DH12" s="5">
        <v>9.8655860565229601E-5</v>
      </c>
      <c r="DI12" s="5">
        <v>7.8553426890832137E-5</v>
      </c>
      <c r="DJ12" s="5">
        <v>1.0204968387640514E-4</v>
      </c>
      <c r="DK12" s="5">
        <v>4.7361643794461097E-4</v>
      </c>
      <c r="DL12" s="5">
        <v>3.3885641935173851E-4</v>
      </c>
    </row>
    <row r="13" spans="2:116">
      <c r="B13" s="125">
        <v>111</v>
      </c>
      <c r="C13" s="126" t="s">
        <v>188</v>
      </c>
      <c r="D13" s="5">
        <v>0.83009615560739114</v>
      </c>
      <c r="E13" s="5">
        <v>0.15195766937978705</v>
      </c>
      <c r="F13" s="5">
        <v>8.1752051231570255E-2</v>
      </c>
      <c r="G13" s="5">
        <v>6.6454968912890156E-2</v>
      </c>
      <c r="H13" s="5">
        <v>4.9455131985181422E-2</v>
      </c>
      <c r="I13" s="5">
        <v>4.7024018620777076E-2</v>
      </c>
      <c r="J13" s="5">
        <v>3.9983626211411091E-3</v>
      </c>
      <c r="K13" s="5">
        <v>0.10839578231907876</v>
      </c>
      <c r="L13" s="5">
        <v>7.0913131777369373E-3</v>
      </c>
      <c r="M13" s="5">
        <v>2.3555719679287952E-2</v>
      </c>
      <c r="N13" s="5">
        <v>4.9995393727771571E-2</v>
      </c>
      <c r="O13" s="5">
        <v>1.1040428177683336E-4</v>
      </c>
      <c r="P13" s="5">
        <v>3.9472391318204342E-4</v>
      </c>
      <c r="Q13" s="5">
        <v>1.2163817632828704</v>
      </c>
      <c r="R13" s="5">
        <v>7.3973336568826056E-2</v>
      </c>
      <c r="S13" s="5">
        <v>0.28064539389046655</v>
      </c>
      <c r="T13" s="5">
        <v>3.2645715663830687E-4</v>
      </c>
      <c r="U13" s="5">
        <v>1.2484640251774406E-3</v>
      </c>
      <c r="V13" s="5">
        <v>4.1157814287063992E-3</v>
      </c>
      <c r="W13" s="5">
        <v>5.4567483428606409E-3</v>
      </c>
      <c r="X13" s="5">
        <v>9.9555489580663986E-4</v>
      </c>
      <c r="Y13" s="5">
        <v>6.3189294112069132E-3</v>
      </c>
      <c r="Z13" s="5">
        <v>1.9786693971588585E-3</v>
      </c>
      <c r="AA13" s="5">
        <v>1.3196688163725852E-3</v>
      </c>
      <c r="AB13" s="5">
        <v>5.7374241005209744E-4</v>
      </c>
      <c r="AC13" s="5">
        <v>7.2919203252417165E-4</v>
      </c>
      <c r="AD13" s="5">
        <v>1.8025406276729928E-4</v>
      </c>
      <c r="AE13" s="5">
        <v>4.2720854920562119E-3</v>
      </c>
      <c r="AF13" s="5">
        <v>1.3893401224828871E-3</v>
      </c>
      <c r="AG13" s="5">
        <v>1.2417020234462958E-3</v>
      </c>
      <c r="AH13" s="5">
        <v>1.1152486137329359E-2</v>
      </c>
      <c r="AI13" s="5">
        <v>1.823078512339165E-2</v>
      </c>
      <c r="AJ13" s="5">
        <v>2.1913347769873732E-5</v>
      </c>
      <c r="AK13" s="5">
        <v>1.9416971740247467E-4</v>
      </c>
      <c r="AL13" s="5">
        <v>5.3590920720883028E-4</v>
      </c>
      <c r="AM13" s="5">
        <v>7.8616521712764455E-4</v>
      </c>
      <c r="AN13" s="5">
        <v>6.5342793979585881E-2</v>
      </c>
      <c r="AO13" s="5">
        <v>4.9351193374860846E-4</v>
      </c>
      <c r="AP13" s="5">
        <v>2.0953075495487187E-4</v>
      </c>
      <c r="AQ13" s="5">
        <v>1.2334810975794283E-3</v>
      </c>
      <c r="AR13" s="5">
        <v>1.8497829323632208E-3</v>
      </c>
      <c r="AS13" s="5">
        <v>8.795921825735776E-5</v>
      </c>
      <c r="AT13" s="5">
        <v>9.3790198937288363E-5</v>
      </c>
      <c r="AU13" s="5">
        <v>1.8761760406818751E-4</v>
      </c>
      <c r="AV13" s="5">
        <v>7.8572702376407557E-5</v>
      </c>
      <c r="AW13" s="5">
        <v>7.098547432158491E-5</v>
      </c>
      <c r="AX13" s="5">
        <v>1.2309453944389125E-4</v>
      </c>
      <c r="AY13" s="5">
        <v>1.9358527926005602E-4</v>
      </c>
      <c r="AZ13" s="5">
        <v>1.7310130357509423E-4</v>
      </c>
      <c r="BA13" s="5">
        <v>1.3997996150709791E-4</v>
      </c>
      <c r="BB13" s="5">
        <v>1.5311094584641129E-4</v>
      </c>
      <c r="BC13" s="5">
        <v>3.325524814884722E-4</v>
      </c>
      <c r="BD13" s="5">
        <v>2.0009047445556987E-4</v>
      </c>
      <c r="BE13" s="5">
        <v>2.7901659201856014E-4</v>
      </c>
      <c r="BF13" s="5">
        <v>2.2236538034556551E-4</v>
      </c>
      <c r="BG13" s="5">
        <v>2.2017435925031166E-4</v>
      </c>
      <c r="BH13" s="5">
        <v>1.5936567635953654E-4</v>
      </c>
      <c r="BI13" s="5">
        <v>2.7028832696426869E-4</v>
      </c>
      <c r="BJ13" s="5">
        <v>2.3198950477562613E-4</v>
      </c>
      <c r="BK13" s="5">
        <v>2.2283443893298072E-4</v>
      </c>
      <c r="BL13" s="5">
        <v>3.1437849722301865E-4</v>
      </c>
      <c r="BM13" s="5">
        <v>3.5998065984421115E-4</v>
      </c>
      <c r="BN13" s="5">
        <v>3.2841823591850763E-4</v>
      </c>
      <c r="BO13" s="5">
        <v>3.6865556439917276E-4</v>
      </c>
      <c r="BP13" s="5">
        <v>1.6935097656040838E-4</v>
      </c>
      <c r="BQ13" s="5">
        <v>4.3886490074347981E-3</v>
      </c>
      <c r="BR13" s="5">
        <v>7.6113411663421756E-5</v>
      </c>
      <c r="BS13" s="5">
        <v>4.5525931924437091E-4</v>
      </c>
      <c r="BT13" s="5">
        <v>3.3227860443642022E-4</v>
      </c>
      <c r="BU13" s="5">
        <v>1.7732205265770279E-4</v>
      </c>
      <c r="BV13" s="5">
        <v>1.6555745185352374E-4</v>
      </c>
      <c r="BW13" s="5">
        <v>6.0800853197543785E-5</v>
      </c>
      <c r="BX13" s="5">
        <v>1.3478199710448581E-4</v>
      </c>
      <c r="BY13" s="5">
        <v>1.4278365938630053E-4</v>
      </c>
      <c r="BZ13" s="5">
        <v>1.5331490015877815E-4</v>
      </c>
      <c r="CA13" s="5">
        <v>1.0469412534655082E-4</v>
      </c>
      <c r="CB13" s="5">
        <v>9.6539740535294929E-5</v>
      </c>
      <c r="CC13" s="5">
        <v>4.8604389949956193E-5</v>
      </c>
      <c r="CD13" s="5">
        <v>3.6474794769655466E-5</v>
      </c>
      <c r="CE13" s="5">
        <v>1.4560484140137574E-5</v>
      </c>
      <c r="CF13" s="5">
        <v>1.3641154611391583E-4</v>
      </c>
      <c r="CG13" s="5">
        <v>7.4388085822498786E-5</v>
      </c>
      <c r="CH13" s="5">
        <v>1.9573957285525128E-4</v>
      </c>
      <c r="CI13" s="5">
        <v>9.1954742063025428E-5</v>
      </c>
      <c r="CJ13" s="5">
        <v>2.6127025105645462E-4</v>
      </c>
      <c r="CK13" s="5">
        <v>9.0449570624354504E-5</v>
      </c>
      <c r="CL13" s="5">
        <v>1.0738801483827869E-4</v>
      </c>
      <c r="CM13" s="5">
        <v>7.7798626947053339E-4</v>
      </c>
      <c r="CN13" s="5">
        <v>6.416846972544112E-5</v>
      </c>
      <c r="CO13" s="5">
        <v>1.9333912635400701E-4</v>
      </c>
      <c r="CP13" s="5">
        <v>2.7042969705063226E-4</v>
      </c>
      <c r="CQ13" s="5">
        <v>1.8653922875304049E-4</v>
      </c>
      <c r="CR13" s="5">
        <v>2.4834635710315844E-4</v>
      </c>
      <c r="CS13" s="5">
        <v>7.3308009544423649E-4</v>
      </c>
      <c r="CT13" s="5">
        <v>3.8781145880875038E-4</v>
      </c>
      <c r="CU13" s="5">
        <v>7.2773279977480761E-3</v>
      </c>
      <c r="CV13" s="5">
        <v>1.4009694381074546E-3</v>
      </c>
      <c r="CW13" s="5">
        <v>5.939928067761226E-3</v>
      </c>
      <c r="CX13" s="5">
        <v>3.6907828687825195E-4</v>
      </c>
      <c r="CY13" s="5">
        <v>1.2510043746126201E-2</v>
      </c>
      <c r="CZ13" s="5">
        <v>2.3264747257579394E-2</v>
      </c>
      <c r="DA13" s="5">
        <v>1.6906332192213301E-3</v>
      </c>
      <c r="DB13" s="5">
        <v>1.541953316425797E-4</v>
      </c>
      <c r="DC13" s="5">
        <v>4.0799706207683727E-4</v>
      </c>
      <c r="DD13" s="5">
        <v>2.2984298334981058E-4</v>
      </c>
      <c r="DE13" s="5">
        <v>1.4552599467352513E-4</v>
      </c>
      <c r="DF13" s="5">
        <v>5.3952659374818905E-2</v>
      </c>
      <c r="DG13" s="5">
        <v>0.17784628826366461</v>
      </c>
      <c r="DH13" s="5">
        <v>5.1090455498684539E-4</v>
      </c>
      <c r="DI13" s="5">
        <v>5.3313633600650216E-4</v>
      </c>
      <c r="DJ13" s="5">
        <v>6.4388397935366383E-3</v>
      </c>
      <c r="DK13" s="5">
        <v>1.8676936835581668E-3</v>
      </c>
      <c r="DL13" s="5">
        <v>4.349573602774108E-4</v>
      </c>
    </row>
    <row r="14" spans="2:116">
      <c r="B14" s="125">
        <v>112</v>
      </c>
      <c r="C14" s="126" t="s">
        <v>189</v>
      </c>
      <c r="D14" s="5">
        <v>0.9132403273878229</v>
      </c>
      <c r="E14" s="5">
        <v>9.4288873191592168E-2</v>
      </c>
      <c r="F14" s="5">
        <v>0.13515158291149823</v>
      </c>
      <c r="G14" s="5">
        <v>1.5160142143371642E-2</v>
      </c>
      <c r="H14" s="5">
        <v>2.4523765769107805E-2</v>
      </c>
      <c r="I14" s="5">
        <v>2.1745943964648812E-2</v>
      </c>
      <c r="J14" s="5">
        <v>5.3808243837492261E-5</v>
      </c>
      <c r="K14" s="5">
        <v>5.4733868311640727E-4</v>
      </c>
      <c r="L14" s="5">
        <v>8.0743908274496503E-5</v>
      </c>
      <c r="M14" s="5">
        <v>7.7814841482793856E-5</v>
      </c>
      <c r="N14" s="5">
        <v>1.2979196823874157E-2</v>
      </c>
      <c r="O14" s="5">
        <v>4.6894204199141044E-5</v>
      </c>
      <c r="P14" s="5">
        <v>7.229688683311702E-5</v>
      </c>
      <c r="Q14" s="5">
        <v>2.7946203720658771E-3</v>
      </c>
      <c r="R14" s="5">
        <v>1.0514452040544455</v>
      </c>
      <c r="S14" s="5">
        <v>7.5134767205093159E-4</v>
      </c>
      <c r="T14" s="5">
        <v>4.7551780886606692E-5</v>
      </c>
      <c r="U14" s="5">
        <v>2.9785660083318408E-5</v>
      </c>
      <c r="V14" s="5">
        <v>4.4465042971705393E-5</v>
      </c>
      <c r="W14" s="5">
        <v>5.7667436182459369E-5</v>
      </c>
      <c r="X14" s="5">
        <v>3.5865004103874693E-5</v>
      </c>
      <c r="Y14" s="5">
        <v>5.3073008499752658E-5</v>
      </c>
      <c r="Z14" s="5">
        <v>3.9421152057435708E-5</v>
      </c>
      <c r="AA14" s="5">
        <v>3.1872819132924382E-5</v>
      </c>
      <c r="AB14" s="5">
        <v>2.0608553159449296E-5</v>
      </c>
      <c r="AC14" s="5">
        <v>2.6280641927438254E-5</v>
      </c>
      <c r="AD14" s="5">
        <v>7.4766842203661163E-6</v>
      </c>
      <c r="AE14" s="5">
        <v>3.3285687767337111E-5</v>
      </c>
      <c r="AF14" s="5">
        <v>2.1884045475403688E-5</v>
      </c>
      <c r="AG14" s="5">
        <v>4.1774027304917208E-5</v>
      </c>
      <c r="AH14" s="5">
        <v>1.0097740087377446E-4</v>
      </c>
      <c r="AI14" s="5">
        <v>7.2602049267101284E-5</v>
      </c>
      <c r="AJ14" s="5">
        <v>3.4513626728637938E-6</v>
      </c>
      <c r="AK14" s="5">
        <v>1.5062491839002012E-5</v>
      </c>
      <c r="AL14" s="5">
        <v>2.691392841957097E-5</v>
      </c>
      <c r="AM14" s="5">
        <v>3.5435946368302594E-5</v>
      </c>
      <c r="AN14" s="5">
        <v>1.8973975393729234E-4</v>
      </c>
      <c r="AO14" s="5">
        <v>4.3692169547321869E-5</v>
      </c>
      <c r="AP14" s="5">
        <v>4.8567735159918243E-5</v>
      </c>
      <c r="AQ14" s="5">
        <v>2.8113655064104817E-5</v>
      </c>
      <c r="AR14" s="5">
        <v>5.0378657249107452E-5</v>
      </c>
      <c r="AS14" s="5">
        <v>2.9462547880668961E-5</v>
      </c>
      <c r="AT14" s="5">
        <v>3.1814545978571168E-5</v>
      </c>
      <c r="AU14" s="5">
        <v>5.9336008134924045E-5</v>
      </c>
      <c r="AV14" s="5">
        <v>4.9941630089159832E-5</v>
      </c>
      <c r="AW14" s="5">
        <v>2.6037983895568698E-5</v>
      </c>
      <c r="AX14" s="5">
        <v>3.8208770273717711E-5</v>
      </c>
      <c r="AY14" s="5">
        <v>3.3604950437228403E-5</v>
      </c>
      <c r="AZ14" s="5">
        <v>3.5958543936213681E-5</v>
      </c>
      <c r="BA14" s="5">
        <v>4.6043978570601707E-5</v>
      </c>
      <c r="BB14" s="5">
        <v>3.9707057440643033E-5</v>
      </c>
      <c r="BC14" s="5">
        <v>2.797688916610414E-5</v>
      </c>
      <c r="BD14" s="5">
        <v>2.0897471924535424E-5</v>
      </c>
      <c r="BE14" s="5">
        <v>2.1736315128446365E-5</v>
      </c>
      <c r="BF14" s="5">
        <v>3.2971174067257E-5</v>
      </c>
      <c r="BG14" s="5">
        <v>2.574697792383108E-5</v>
      </c>
      <c r="BH14" s="5">
        <v>1.902956166165143E-5</v>
      </c>
      <c r="BI14" s="5">
        <v>3.5911333619454086E-5</v>
      </c>
      <c r="BJ14" s="5">
        <v>2.34320654239767E-5</v>
      </c>
      <c r="BK14" s="5">
        <v>2.2367890933761575E-5</v>
      </c>
      <c r="BL14" s="5">
        <v>2.61857147581925E-5</v>
      </c>
      <c r="BM14" s="5">
        <v>2.7657082737753124E-5</v>
      </c>
      <c r="BN14" s="5">
        <v>2.8755413006848757E-5</v>
      </c>
      <c r="BO14" s="5">
        <v>7.6605940504512882E-5</v>
      </c>
      <c r="BP14" s="5">
        <v>4.241149210388646E-5</v>
      </c>
      <c r="BQ14" s="5">
        <v>1.934665307790395E-4</v>
      </c>
      <c r="BR14" s="5">
        <v>4.0517331660786215E-5</v>
      </c>
      <c r="BS14" s="5">
        <v>7.5136477799753627E-5</v>
      </c>
      <c r="BT14" s="5">
        <v>8.3275164733805079E-5</v>
      </c>
      <c r="BU14" s="5">
        <v>3.7548232303135258E-5</v>
      </c>
      <c r="BV14" s="5">
        <v>4.8938968041279594E-5</v>
      </c>
      <c r="BW14" s="5">
        <v>2.1077019365881635E-5</v>
      </c>
      <c r="BX14" s="5">
        <v>1.7331967394353318E-5</v>
      </c>
      <c r="BY14" s="5">
        <v>4.5864785526404855E-5</v>
      </c>
      <c r="BZ14" s="5">
        <v>7.5437373411605459E-5</v>
      </c>
      <c r="CA14" s="5">
        <v>1.3139492534037614E-4</v>
      </c>
      <c r="CB14" s="5">
        <v>2.4951358088267702E-5</v>
      </c>
      <c r="CC14" s="5">
        <v>3.3350384304251634E-5</v>
      </c>
      <c r="CD14" s="5">
        <v>1.2065597972202596E-5</v>
      </c>
      <c r="CE14" s="5">
        <v>3.8415845105594929E-6</v>
      </c>
      <c r="CF14" s="5">
        <v>5.8950173043614685E-5</v>
      </c>
      <c r="CG14" s="5">
        <v>6.2392696493882217E-5</v>
      </c>
      <c r="CH14" s="5">
        <v>1.0260198561803439E-4</v>
      </c>
      <c r="CI14" s="5">
        <v>8.8727536883438809E-5</v>
      </c>
      <c r="CJ14" s="5">
        <v>1.8897090882475141E-4</v>
      </c>
      <c r="CK14" s="5">
        <v>3.6928934581644329E-5</v>
      </c>
      <c r="CL14" s="5">
        <v>2.7826024663676298E-5</v>
      </c>
      <c r="CM14" s="5">
        <v>6.1189727826441349E-4</v>
      </c>
      <c r="CN14" s="5">
        <v>1.6630012515566794E-5</v>
      </c>
      <c r="CO14" s="5">
        <v>2.5319356621768384E-5</v>
      </c>
      <c r="CP14" s="5">
        <v>5.4711050968884087E-5</v>
      </c>
      <c r="CQ14" s="5">
        <v>2.159024424702447E-5</v>
      </c>
      <c r="CR14" s="5">
        <v>3.5301516831090206E-5</v>
      </c>
      <c r="CS14" s="5">
        <v>3.9455096310835847E-5</v>
      </c>
      <c r="CT14" s="5">
        <v>4.0084208994198491E-5</v>
      </c>
      <c r="CU14" s="5">
        <v>3.5278370614912806E-4</v>
      </c>
      <c r="CV14" s="5">
        <v>4.5889455392628176E-5</v>
      </c>
      <c r="CW14" s="5">
        <v>6.4331580363538858E-4</v>
      </c>
      <c r="CX14" s="5">
        <v>5.5200182905560354E-5</v>
      </c>
      <c r="CY14" s="5">
        <v>1.4385198360750897E-3</v>
      </c>
      <c r="CZ14" s="5">
        <v>2.8049761454744036E-3</v>
      </c>
      <c r="DA14" s="5">
        <v>3.7690643028724302E-5</v>
      </c>
      <c r="DB14" s="5">
        <v>3.3539903474321925E-5</v>
      </c>
      <c r="DC14" s="5">
        <v>3.7347591389493318E-5</v>
      </c>
      <c r="DD14" s="5">
        <v>3.1533352765098109E-5</v>
      </c>
      <c r="DE14" s="5">
        <v>2.8872487863539932E-5</v>
      </c>
      <c r="DF14" s="5">
        <v>2.3939392326016818E-2</v>
      </c>
      <c r="DG14" s="5">
        <v>7.5294660775274205E-2</v>
      </c>
      <c r="DH14" s="5">
        <v>4.0398251183923855E-5</v>
      </c>
      <c r="DI14" s="5">
        <v>2.5545918164850526E-5</v>
      </c>
      <c r="DJ14" s="5">
        <v>1.5178276962957921E-3</v>
      </c>
      <c r="DK14" s="5">
        <v>7.0912701176529058E-5</v>
      </c>
      <c r="DL14" s="5">
        <v>2.9678137129072672E-3</v>
      </c>
    </row>
    <row r="15" spans="2:116">
      <c r="B15" s="125">
        <v>113</v>
      </c>
      <c r="C15" s="127" t="s">
        <v>190</v>
      </c>
      <c r="D15" s="5">
        <v>0.88622185530580044</v>
      </c>
      <c r="E15" s="5">
        <v>5.5015531223526322E-2</v>
      </c>
      <c r="F15" s="5">
        <v>8.6015004898665898E-2</v>
      </c>
      <c r="G15" s="5">
        <v>6.0362984541051032E-4</v>
      </c>
      <c r="H15" s="5">
        <v>1.2856512176399699E-2</v>
      </c>
      <c r="I15" s="5">
        <v>1.2440887884850196E-2</v>
      </c>
      <c r="J15" s="5">
        <v>1.1501085406345377E-2</v>
      </c>
      <c r="K15" s="5">
        <v>0.34527233197477708</v>
      </c>
      <c r="L15" s="5">
        <v>2.3572839219068321E-2</v>
      </c>
      <c r="M15" s="5">
        <v>1.1358165795972619E-2</v>
      </c>
      <c r="N15" s="5">
        <v>4.9001545463778218E-2</v>
      </c>
      <c r="O15" s="5">
        <v>1.3200779389392449E-5</v>
      </c>
      <c r="P15" s="5">
        <v>2.7721170260846377E-5</v>
      </c>
      <c r="Q15" s="5">
        <v>4.1381530408763578E-2</v>
      </c>
      <c r="R15" s="5">
        <v>2.9124601590780879E-3</v>
      </c>
      <c r="S15" s="5">
        <v>1.0544877977957483</v>
      </c>
      <c r="T15" s="5">
        <v>3.3084879231746057E-4</v>
      </c>
      <c r="U15" s="5">
        <v>7.4334317004067082E-4</v>
      </c>
      <c r="V15" s="5">
        <v>4.2982985534605414E-4</v>
      </c>
      <c r="W15" s="5">
        <v>1.6864629529054255E-3</v>
      </c>
      <c r="X15" s="5">
        <v>1.6289625607579804E-4</v>
      </c>
      <c r="Y15" s="5">
        <v>3.3520200804969627E-4</v>
      </c>
      <c r="Z15" s="5">
        <v>1.1107859011830774E-4</v>
      </c>
      <c r="AA15" s="5">
        <v>6.6399145653330365E-5</v>
      </c>
      <c r="AB15" s="5">
        <v>6.7903869388372606E-4</v>
      </c>
      <c r="AC15" s="5">
        <v>3.7843889256675291E-5</v>
      </c>
      <c r="AD15" s="5">
        <v>8.2886400994979415E-6</v>
      </c>
      <c r="AE15" s="5">
        <v>1.5683593207903437E-4</v>
      </c>
      <c r="AF15" s="5">
        <v>5.5198166155379402E-5</v>
      </c>
      <c r="AG15" s="5">
        <v>7.0686996524195635E-5</v>
      </c>
      <c r="AH15" s="5">
        <v>4.3567171767802665E-4</v>
      </c>
      <c r="AI15" s="5">
        <v>6.4467674833315885E-4</v>
      </c>
      <c r="AJ15" s="5">
        <v>1.4865573647882154E-6</v>
      </c>
      <c r="AK15" s="5">
        <v>8.2606081545860679E-6</v>
      </c>
      <c r="AL15" s="5">
        <v>2.7011398119082182E-5</v>
      </c>
      <c r="AM15" s="5">
        <v>4.5671539738887827E-4</v>
      </c>
      <c r="AN15" s="5">
        <v>8.6080996217848104E-3</v>
      </c>
      <c r="AO15" s="5">
        <v>3.3140483293218079E-5</v>
      </c>
      <c r="AP15" s="5">
        <v>1.3354938890313966E-5</v>
      </c>
      <c r="AQ15" s="5">
        <v>7.955196113518019E-5</v>
      </c>
      <c r="AR15" s="5">
        <v>7.8914499689686462E-5</v>
      </c>
      <c r="AS15" s="5">
        <v>5.4666542565046908E-6</v>
      </c>
      <c r="AT15" s="5">
        <v>8.1837511780459075E-6</v>
      </c>
      <c r="AU15" s="5">
        <v>1.3827195290931238E-5</v>
      </c>
      <c r="AV15" s="5">
        <v>9.6530202710906995E-6</v>
      </c>
      <c r="AW15" s="5">
        <v>5.9845232456074128E-6</v>
      </c>
      <c r="AX15" s="5">
        <v>1.2366593327567138E-5</v>
      </c>
      <c r="AY15" s="5">
        <v>1.5990917736129056E-5</v>
      </c>
      <c r="AZ15" s="5">
        <v>1.2738844145376035E-5</v>
      </c>
      <c r="BA15" s="5">
        <v>1.3927532443203831E-5</v>
      </c>
      <c r="BB15" s="5">
        <v>1.7331695362048057E-5</v>
      </c>
      <c r="BC15" s="5">
        <v>2.6282402477148082E-5</v>
      </c>
      <c r="BD15" s="5">
        <v>1.6706156490817208E-5</v>
      </c>
      <c r="BE15" s="5">
        <v>1.9863673610701123E-5</v>
      </c>
      <c r="BF15" s="5">
        <v>1.9172558722367074E-5</v>
      </c>
      <c r="BG15" s="5">
        <v>1.9955738346169145E-5</v>
      </c>
      <c r="BH15" s="5">
        <v>1.3656654425409728E-5</v>
      </c>
      <c r="BI15" s="5">
        <v>1.8668860319850399E-5</v>
      </c>
      <c r="BJ15" s="5">
        <v>1.9457919749946066E-5</v>
      </c>
      <c r="BK15" s="5">
        <v>1.5495835079279506E-5</v>
      </c>
      <c r="BL15" s="5">
        <v>2.7735167872563067E-5</v>
      </c>
      <c r="BM15" s="5">
        <v>3.2168517834639902E-5</v>
      </c>
      <c r="BN15" s="5">
        <v>2.7849510401092339E-5</v>
      </c>
      <c r="BO15" s="5">
        <v>2.8983789294351629E-5</v>
      </c>
      <c r="BP15" s="5">
        <v>1.635812279554102E-5</v>
      </c>
      <c r="BQ15" s="5">
        <v>8.4102427279887215E-4</v>
      </c>
      <c r="BR15" s="5">
        <v>8.4118625566119661E-6</v>
      </c>
      <c r="BS15" s="5">
        <v>9.379173464970958E-5</v>
      </c>
      <c r="BT15" s="5">
        <v>4.0483390476583906E-5</v>
      </c>
      <c r="BU15" s="5">
        <v>1.5034037338159246E-4</v>
      </c>
      <c r="BV15" s="5">
        <v>3.1076162992687854E-5</v>
      </c>
      <c r="BW15" s="5">
        <v>8.3183596410463957E-6</v>
      </c>
      <c r="BX15" s="5">
        <v>1.3378417210194433E-5</v>
      </c>
      <c r="BY15" s="5">
        <v>1.2090897985474394E-5</v>
      </c>
      <c r="BZ15" s="5">
        <v>1.3877487306813987E-5</v>
      </c>
      <c r="CA15" s="5">
        <v>4.9221939185688627E-5</v>
      </c>
      <c r="CB15" s="5">
        <v>8.5824551273425062E-6</v>
      </c>
      <c r="CC15" s="5">
        <v>4.3056518432533561E-6</v>
      </c>
      <c r="CD15" s="5">
        <v>3.5921444208275072E-6</v>
      </c>
      <c r="CE15" s="5">
        <v>1.3491894485586172E-6</v>
      </c>
      <c r="CF15" s="5">
        <v>1.2129469177748011E-5</v>
      </c>
      <c r="CG15" s="5">
        <v>6.9775176505553419E-6</v>
      </c>
      <c r="CH15" s="5">
        <v>2.3897270306023843E-5</v>
      </c>
      <c r="CI15" s="5">
        <v>9.1881383988023138E-6</v>
      </c>
      <c r="CJ15" s="5">
        <v>1.9764019643887556E-5</v>
      </c>
      <c r="CK15" s="5">
        <v>8.0674543663772584E-6</v>
      </c>
      <c r="CL15" s="5">
        <v>8.9564005276231124E-6</v>
      </c>
      <c r="CM15" s="5">
        <v>5.3448518032717533E-5</v>
      </c>
      <c r="CN15" s="5">
        <v>6.0591600252243702E-6</v>
      </c>
      <c r="CO15" s="5">
        <v>2.0958589941572517E-5</v>
      </c>
      <c r="CP15" s="5">
        <v>7.7260518977883945E-5</v>
      </c>
      <c r="CQ15" s="5">
        <v>1.7145347369224283E-5</v>
      </c>
      <c r="CR15" s="5">
        <v>3.571963200220174E-5</v>
      </c>
      <c r="CS15" s="5">
        <v>8.8514255633403524E-5</v>
      </c>
      <c r="CT15" s="5">
        <v>2.0273432088103026E-5</v>
      </c>
      <c r="CU15" s="5">
        <v>6.5088640030064868E-4</v>
      </c>
      <c r="CV15" s="5">
        <v>4.0654359988940942E-3</v>
      </c>
      <c r="CW15" s="5">
        <v>3.2602512980285143E-4</v>
      </c>
      <c r="CX15" s="5">
        <v>2.0479813934317896E-5</v>
      </c>
      <c r="CY15" s="5">
        <v>7.1550543621231655E-4</v>
      </c>
      <c r="CZ15" s="5">
        <v>1.2544304459583557E-3</v>
      </c>
      <c r="DA15" s="5">
        <v>9.1307587815908455E-5</v>
      </c>
      <c r="DB15" s="5">
        <v>1.5946842525185204E-5</v>
      </c>
      <c r="DC15" s="5">
        <v>5.4401511340567554E-5</v>
      </c>
      <c r="DD15" s="5">
        <v>2.996323460835077E-5</v>
      </c>
      <c r="DE15" s="5">
        <v>1.1433696111645843E-5</v>
      </c>
      <c r="DF15" s="5">
        <v>2.7638374381109025E-3</v>
      </c>
      <c r="DG15" s="5">
        <v>8.5883636404493254E-3</v>
      </c>
      <c r="DH15" s="5">
        <v>2.7792279592628747E-5</v>
      </c>
      <c r="DI15" s="5">
        <v>1.1960510633087092E-3</v>
      </c>
      <c r="DJ15" s="5">
        <v>3.7364852300047498E-4</v>
      </c>
      <c r="DK15" s="5">
        <v>1.6951898762275467E-4</v>
      </c>
      <c r="DL15" s="5">
        <v>2.5351276644709726E-5</v>
      </c>
    </row>
    <row r="16" spans="2:116">
      <c r="B16" s="125">
        <v>114</v>
      </c>
      <c r="C16" s="126" t="s">
        <v>290</v>
      </c>
      <c r="D16" s="5">
        <v>0.59801873226780033</v>
      </c>
      <c r="E16" s="5">
        <v>3.4045356490393398E-2</v>
      </c>
      <c r="F16" s="5">
        <v>0.12801196528291481</v>
      </c>
      <c r="G16" s="5">
        <v>1.1028640298263922E-2</v>
      </c>
      <c r="H16" s="5">
        <v>2.7054196754514159E-3</v>
      </c>
      <c r="I16" s="5">
        <v>2.7054196754514159E-3</v>
      </c>
      <c r="J16" s="5">
        <v>0</v>
      </c>
      <c r="K16" s="5">
        <v>0</v>
      </c>
      <c r="L16" s="5">
        <v>0</v>
      </c>
      <c r="M16" s="5">
        <v>0</v>
      </c>
      <c r="N16" s="5">
        <v>0</v>
      </c>
      <c r="O16" s="5">
        <v>0</v>
      </c>
      <c r="P16" s="5">
        <v>0</v>
      </c>
      <c r="Q16" s="5">
        <v>0</v>
      </c>
      <c r="R16" s="5">
        <v>0</v>
      </c>
      <c r="S16" s="5">
        <v>0</v>
      </c>
      <c r="T16" s="5">
        <v>1</v>
      </c>
      <c r="U16" s="5">
        <v>0</v>
      </c>
      <c r="V16" s="5">
        <v>0</v>
      </c>
      <c r="W16" s="5">
        <v>0</v>
      </c>
      <c r="X16" s="5">
        <v>0</v>
      </c>
      <c r="Y16" s="5">
        <v>0</v>
      </c>
      <c r="Z16" s="5">
        <v>0</v>
      </c>
      <c r="AA16" s="5">
        <v>0</v>
      </c>
      <c r="AB16" s="5">
        <v>0</v>
      </c>
      <c r="AC16" s="5">
        <v>0</v>
      </c>
      <c r="AD16" s="5">
        <v>0</v>
      </c>
      <c r="AE16" s="5">
        <v>0</v>
      </c>
      <c r="AF16" s="5">
        <v>0</v>
      </c>
      <c r="AG16" s="5">
        <v>0</v>
      </c>
      <c r="AH16" s="5">
        <v>0</v>
      </c>
      <c r="AI16" s="5">
        <v>0</v>
      </c>
      <c r="AJ16" s="5">
        <v>0</v>
      </c>
      <c r="AK16" s="5">
        <v>0</v>
      </c>
      <c r="AL16" s="5">
        <v>0</v>
      </c>
      <c r="AM16" s="5">
        <v>0</v>
      </c>
      <c r="AN16" s="5">
        <v>0</v>
      </c>
      <c r="AO16" s="5">
        <v>0</v>
      </c>
      <c r="AP16" s="5">
        <v>0</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0</v>
      </c>
      <c r="BQ16" s="5">
        <v>0</v>
      </c>
      <c r="BR16" s="5">
        <v>0</v>
      </c>
      <c r="BS16" s="5">
        <v>0</v>
      </c>
      <c r="BT16" s="5">
        <v>0</v>
      </c>
      <c r="BU16" s="5">
        <v>0</v>
      </c>
      <c r="BV16" s="5">
        <v>0</v>
      </c>
      <c r="BW16" s="5">
        <v>0</v>
      </c>
      <c r="BX16" s="5">
        <v>0</v>
      </c>
      <c r="BY16" s="5">
        <v>0</v>
      </c>
      <c r="BZ16" s="5">
        <v>0</v>
      </c>
      <c r="CA16" s="5">
        <v>0</v>
      </c>
      <c r="CB16" s="5">
        <v>0</v>
      </c>
      <c r="CC16" s="5">
        <v>0</v>
      </c>
      <c r="CD16" s="5">
        <v>0</v>
      </c>
      <c r="CE16" s="5">
        <v>0</v>
      </c>
      <c r="CF16" s="5">
        <v>0</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row>
    <row r="17" spans="2:116">
      <c r="B17" s="125">
        <v>151</v>
      </c>
      <c r="C17" s="126" t="s">
        <v>192</v>
      </c>
      <c r="D17" s="5">
        <v>0.64843004853652797</v>
      </c>
      <c r="E17" s="5">
        <v>0.23921407895800506</v>
      </c>
      <c r="F17" s="5">
        <v>-7.8888512272570627E-2</v>
      </c>
      <c r="G17" s="5">
        <v>2.7020890305620596E-4</v>
      </c>
      <c r="H17" s="5">
        <v>0.10998795930841898</v>
      </c>
      <c r="I17" s="5">
        <v>6.7957578190038698E-2</v>
      </c>
      <c r="J17" s="5">
        <v>1.0227868868339159E-3</v>
      </c>
      <c r="K17" s="5">
        <v>5.6229093579328131E-4</v>
      </c>
      <c r="L17" s="5">
        <v>8.8634394772054814E-4</v>
      </c>
      <c r="M17" s="5">
        <v>1.807450801300159E-3</v>
      </c>
      <c r="N17" s="5">
        <v>1.1608106041150057E-2</v>
      </c>
      <c r="O17" s="5">
        <v>4.8858151448534796E-4</v>
      </c>
      <c r="P17" s="5">
        <v>5.5367712147532354E-4</v>
      </c>
      <c r="Q17" s="5">
        <v>1.0120096145949287E-3</v>
      </c>
      <c r="R17" s="5">
        <v>6.6430205903974854E-4</v>
      </c>
      <c r="S17" s="5">
        <v>6.0742042044026323E-4</v>
      </c>
      <c r="T17" s="5">
        <v>2.1275436129288572E-4</v>
      </c>
      <c r="U17" s="5">
        <v>1.1533298292502945</v>
      </c>
      <c r="V17" s="5">
        <v>0.18199214696670113</v>
      </c>
      <c r="W17" s="5">
        <v>8.4782054950614707E-4</v>
      </c>
      <c r="X17" s="5">
        <v>7.9052307180138819E-3</v>
      </c>
      <c r="Y17" s="5">
        <v>2.3699577516610522E-3</v>
      </c>
      <c r="Z17" s="5">
        <v>8.1496389510167227E-3</v>
      </c>
      <c r="AA17" s="5">
        <v>8.8323958862017286E-4</v>
      </c>
      <c r="AB17" s="5">
        <v>1.4058918576873003E-3</v>
      </c>
      <c r="AC17" s="5">
        <v>3.1237273455300734E-4</v>
      </c>
      <c r="AD17" s="5">
        <v>7.604978265664902E-5</v>
      </c>
      <c r="AE17" s="5">
        <v>2.3446903435551391E-4</v>
      </c>
      <c r="AF17" s="5">
        <v>2.1885932322738698E-4</v>
      </c>
      <c r="AG17" s="5">
        <v>7.8669347697824365E-3</v>
      </c>
      <c r="AH17" s="5">
        <v>4.6972432784272842E-4</v>
      </c>
      <c r="AI17" s="5">
        <v>5.2797008503890528E-4</v>
      </c>
      <c r="AJ17" s="5">
        <v>2.8999265786519239E-5</v>
      </c>
      <c r="AK17" s="5">
        <v>1.1902138402076206E-4</v>
      </c>
      <c r="AL17" s="5">
        <v>9.0718354177284359E-4</v>
      </c>
      <c r="AM17" s="5">
        <v>1.4495739241175398E-2</v>
      </c>
      <c r="AN17" s="5">
        <v>2.0669617318317839E-2</v>
      </c>
      <c r="AO17" s="5">
        <v>2.0079284826143586E-3</v>
      </c>
      <c r="AP17" s="5">
        <v>3.3419980496392167E-4</v>
      </c>
      <c r="AQ17" s="5">
        <v>7.4977667589236786E-4</v>
      </c>
      <c r="AR17" s="5">
        <v>1.9815532144626274E-3</v>
      </c>
      <c r="AS17" s="5">
        <v>1.7413023510189334E-4</v>
      </c>
      <c r="AT17" s="5">
        <v>2.0103245358537442E-4</v>
      </c>
      <c r="AU17" s="5">
        <v>3.0763573146765918E-4</v>
      </c>
      <c r="AV17" s="5">
        <v>2.4210701218776331E-4</v>
      </c>
      <c r="AW17" s="5">
        <v>1.7026143370659869E-4</v>
      </c>
      <c r="AX17" s="5">
        <v>7.2203193684343501E-4</v>
      </c>
      <c r="AY17" s="5">
        <v>4.7191368410541264E-4</v>
      </c>
      <c r="AZ17" s="5">
        <v>5.261197943069385E-4</v>
      </c>
      <c r="BA17" s="5">
        <v>4.4085013541294779E-4</v>
      </c>
      <c r="BB17" s="5">
        <v>9.2142008996667468E-4</v>
      </c>
      <c r="BC17" s="5">
        <v>6.9846108684621115E-4</v>
      </c>
      <c r="BD17" s="5">
        <v>1.867229211076793E-3</v>
      </c>
      <c r="BE17" s="5">
        <v>7.3071368520194382E-4</v>
      </c>
      <c r="BF17" s="5">
        <v>5.6942924796173208E-4</v>
      </c>
      <c r="BG17" s="5">
        <v>2.4180409904990072E-3</v>
      </c>
      <c r="BH17" s="5">
        <v>4.9196795664755138E-4</v>
      </c>
      <c r="BI17" s="5">
        <v>8.9143305652169755E-4</v>
      </c>
      <c r="BJ17" s="5">
        <v>8.2524271162160009E-4</v>
      </c>
      <c r="BK17" s="5">
        <v>5.7325456495590393E-4</v>
      </c>
      <c r="BL17" s="5">
        <v>1.7075151057587095E-3</v>
      </c>
      <c r="BM17" s="5">
        <v>1.1549671272093787E-3</v>
      </c>
      <c r="BN17" s="5">
        <v>1.3747051696404017E-3</v>
      </c>
      <c r="BO17" s="5">
        <v>2.6138179874431863E-3</v>
      </c>
      <c r="BP17" s="5">
        <v>7.4450228575448482E-4</v>
      </c>
      <c r="BQ17" s="5">
        <v>3.4572826532662756E-3</v>
      </c>
      <c r="BR17" s="5">
        <v>4.7063489238807001E-4</v>
      </c>
      <c r="BS17" s="5">
        <v>8.6674172141855692E-4</v>
      </c>
      <c r="BT17" s="5">
        <v>2.6303299688408372E-3</v>
      </c>
      <c r="BU17" s="5">
        <v>4.6685439455182806E-4</v>
      </c>
      <c r="BV17" s="5">
        <v>4.0111261833790076E-4</v>
      </c>
      <c r="BW17" s="5">
        <v>1.7031685971895323E-4</v>
      </c>
      <c r="BX17" s="5">
        <v>2.0033169469706245E-4</v>
      </c>
      <c r="BY17" s="5">
        <v>5.0929036306082459E-4</v>
      </c>
      <c r="BZ17" s="5">
        <v>4.742182748194569E-4</v>
      </c>
      <c r="CA17" s="5">
        <v>6.6350829024434445E-4</v>
      </c>
      <c r="CB17" s="5">
        <v>3.3156172548678785E-4</v>
      </c>
      <c r="CC17" s="5">
        <v>1.4165211115290828E-4</v>
      </c>
      <c r="CD17" s="5">
        <v>1.1857272034878046E-4</v>
      </c>
      <c r="CE17" s="5">
        <v>5.4868968592263094E-5</v>
      </c>
      <c r="CF17" s="5">
        <v>6.2885649906943542E-4</v>
      </c>
      <c r="CG17" s="5">
        <v>2.7785129137278893E-4</v>
      </c>
      <c r="CH17" s="5">
        <v>6.3721787549217011E-4</v>
      </c>
      <c r="CI17" s="5">
        <v>2.0875904642155304E-3</v>
      </c>
      <c r="CJ17" s="5">
        <v>5.7571319788915813E-4</v>
      </c>
      <c r="CK17" s="5">
        <v>6.9832803681519359E-4</v>
      </c>
      <c r="CL17" s="5">
        <v>5.5256410527793954E-4</v>
      </c>
      <c r="CM17" s="5">
        <v>9.3986912616625547E-4</v>
      </c>
      <c r="CN17" s="5">
        <v>2.7697995619974726E-4</v>
      </c>
      <c r="CO17" s="5">
        <v>3.0874764891237978E-4</v>
      </c>
      <c r="CP17" s="5">
        <v>5.0459160506052759E-4</v>
      </c>
      <c r="CQ17" s="5">
        <v>6.1838811918070783E-4</v>
      </c>
      <c r="CR17" s="5">
        <v>4.835706279996827E-4</v>
      </c>
      <c r="CS17" s="5">
        <v>7.5331409037376939E-4</v>
      </c>
      <c r="CT17" s="5">
        <v>4.6499902738949688E-4</v>
      </c>
      <c r="CU17" s="5">
        <v>1.6013832542130022E-4</v>
      </c>
      <c r="CV17" s="5">
        <v>4.3671351716369802E-4</v>
      </c>
      <c r="CW17" s="5">
        <v>4.2246469657096443E-4</v>
      </c>
      <c r="CX17" s="5">
        <v>2.3008325071379307E-3</v>
      </c>
      <c r="CY17" s="5">
        <v>7.1128682887306447E-4</v>
      </c>
      <c r="CZ17" s="5">
        <v>5.1190170607679213E-4</v>
      </c>
      <c r="DA17" s="5">
        <v>1.9263531094440051E-3</v>
      </c>
      <c r="DB17" s="5">
        <v>5.7211953420680699E-4</v>
      </c>
      <c r="DC17" s="5">
        <v>4.6984398788763162E-4</v>
      </c>
      <c r="DD17" s="5">
        <v>9.5973211109878429E-4</v>
      </c>
      <c r="DE17" s="5">
        <v>5.5259483599203536E-4</v>
      </c>
      <c r="DF17" s="5">
        <v>1.3860104545369329E-3</v>
      </c>
      <c r="DG17" s="5">
        <v>5.3268557507712446E-4</v>
      </c>
      <c r="DH17" s="5">
        <v>6.8418547074778951E-4</v>
      </c>
      <c r="DI17" s="5">
        <v>2.0799240844438867E-3</v>
      </c>
      <c r="DJ17" s="5">
        <v>8.2455050874671052E-4</v>
      </c>
      <c r="DK17" s="5">
        <v>1.5936286332560709E-2</v>
      </c>
      <c r="DL17" s="5">
        <v>4.1610267429259312E-4</v>
      </c>
    </row>
    <row r="18" spans="2:116">
      <c r="B18" s="125">
        <v>152</v>
      </c>
      <c r="C18" s="127" t="s">
        <v>193</v>
      </c>
      <c r="D18" s="5">
        <v>0.30494754746548325</v>
      </c>
      <c r="E18" s="5">
        <v>0.26323087515201432</v>
      </c>
      <c r="F18" s="5">
        <v>-2.4598052562251182E-3</v>
      </c>
      <c r="G18" s="5">
        <v>1.4475278502568226E-2</v>
      </c>
      <c r="H18" s="5">
        <v>0.14315312839245845</v>
      </c>
      <c r="I18" s="5">
        <v>0.10176203314486469</v>
      </c>
      <c r="J18" s="5">
        <v>2.22159099966496E-3</v>
      </c>
      <c r="K18" s="5">
        <v>9.4574208769690937E-4</v>
      </c>
      <c r="L18" s="5">
        <v>1.824940551237953E-3</v>
      </c>
      <c r="M18" s="5">
        <v>2.3401162843228641E-4</v>
      </c>
      <c r="N18" s="5">
        <v>2.2908638246093276E-3</v>
      </c>
      <c r="O18" s="5">
        <v>1.530609884900354E-3</v>
      </c>
      <c r="P18" s="5">
        <v>1.5365919504059659E-3</v>
      </c>
      <c r="Q18" s="5">
        <v>1.0859510412572098E-3</v>
      </c>
      <c r="R18" s="5">
        <v>5.8241651367517476E-4</v>
      </c>
      <c r="S18" s="5">
        <v>9.507254069582525E-4</v>
      </c>
      <c r="T18" s="5">
        <v>1.581656663788612E-4</v>
      </c>
      <c r="U18" s="5">
        <v>1.1142562594020676E-3</v>
      </c>
      <c r="V18" s="5">
        <v>1.0046243013925056</v>
      </c>
      <c r="W18" s="5">
        <v>8.2169385532997858E-4</v>
      </c>
      <c r="X18" s="5">
        <v>1.0244634786592637E-3</v>
      </c>
      <c r="Y18" s="5">
        <v>1.0319452872226383E-3</v>
      </c>
      <c r="Z18" s="5">
        <v>9.0291578435994766E-4</v>
      </c>
      <c r="AA18" s="5">
        <v>4.6158735825197454E-4</v>
      </c>
      <c r="AB18" s="5">
        <v>1.9337065022672619E-3</v>
      </c>
      <c r="AC18" s="5">
        <v>5.8033300969909986E-4</v>
      </c>
      <c r="AD18" s="5">
        <v>1.0665254406542385E-4</v>
      </c>
      <c r="AE18" s="5">
        <v>4.3525903565187199E-4</v>
      </c>
      <c r="AF18" s="5">
        <v>3.8296736748140046E-4</v>
      </c>
      <c r="AG18" s="5">
        <v>5.448204059375272E-4</v>
      </c>
      <c r="AH18" s="5">
        <v>6.1338206943761645E-4</v>
      </c>
      <c r="AI18" s="5">
        <v>6.4922078683552983E-4</v>
      </c>
      <c r="AJ18" s="5">
        <v>4.3536329667157821E-5</v>
      </c>
      <c r="AK18" s="5">
        <v>1.9872207843899179E-4</v>
      </c>
      <c r="AL18" s="5">
        <v>4.2283876019632183E-4</v>
      </c>
      <c r="AM18" s="5">
        <v>1.0235507678186177E-3</v>
      </c>
      <c r="AN18" s="5">
        <v>8.19887019005671E-4</v>
      </c>
      <c r="AO18" s="5">
        <v>1.5499437385001254E-3</v>
      </c>
      <c r="AP18" s="5">
        <v>5.8794603758915878E-4</v>
      </c>
      <c r="AQ18" s="5">
        <v>1.7239926087979261E-3</v>
      </c>
      <c r="AR18" s="5">
        <v>9.2453146768635766E-4</v>
      </c>
      <c r="AS18" s="5">
        <v>2.4791054516827728E-4</v>
      </c>
      <c r="AT18" s="5">
        <v>3.6440342145364543E-4</v>
      </c>
      <c r="AU18" s="5">
        <v>6.3489380120817357E-4</v>
      </c>
      <c r="AV18" s="5">
        <v>5.0381444030515486E-4</v>
      </c>
      <c r="AW18" s="5">
        <v>2.9859506404718002E-4</v>
      </c>
      <c r="AX18" s="5">
        <v>4.7530707548154209E-4</v>
      </c>
      <c r="AY18" s="5">
        <v>6.3590860166331696E-4</v>
      </c>
      <c r="AZ18" s="5">
        <v>5.7640468999990582E-4</v>
      </c>
      <c r="BA18" s="5">
        <v>6.6882497966939513E-4</v>
      </c>
      <c r="BB18" s="5">
        <v>5.6549794171282576E-4</v>
      </c>
      <c r="BC18" s="5">
        <v>6.7584944902269724E-4</v>
      </c>
      <c r="BD18" s="5">
        <v>1.1010496226095869E-3</v>
      </c>
      <c r="BE18" s="5">
        <v>1.5275623472569581E-3</v>
      </c>
      <c r="BF18" s="5">
        <v>1.0300389835423615E-3</v>
      </c>
      <c r="BG18" s="5">
        <v>1.7254692675240644E-3</v>
      </c>
      <c r="BH18" s="5">
        <v>6.9853331451641756E-4</v>
      </c>
      <c r="BI18" s="5">
        <v>6.9196788680487285E-4</v>
      </c>
      <c r="BJ18" s="5">
        <v>9.838016611365488E-4</v>
      </c>
      <c r="BK18" s="5">
        <v>7.6073747713236036E-4</v>
      </c>
      <c r="BL18" s="5">
        <v>1.1253104398126837E-3</v>
      </c>
      <c r="BM18" s="5">
        <v>6.7449460928478407E-4</v>
      </c>
      <c r="BN18" s="5">
        <v>5.7527354252912769E-4</v>
      </c>
      <c r="BO18" s="5">
        <v>7.0345104474218989E-4</v>
      </c>
      <c r="BP18" s="5">
        <v>4.4594041329922143E-4</v>
      </c>
      <c r="BQ18" s="5">
        <v>1.9024035617158646E-3</v>
      </c>
      <c r="BR18" s="5">
        <v>8.5616613331242642E-4</v>
      </c>
      <c r="BS18" s="5">
        <v>1.4218793180359379E-3</v>
      </c>
      <c r="BT18" s="5">
        <v>9.3868753534563968E-4</v>
      </c>
      <c r="BU18" s="5">
        <v>7.3761792945574532E-4</v>
      </c>
      <c r="BV18" s="5">
        <v>8.0784313037290175E-4</v>
      </c>
      <c r="BW18" s="5">
        <v>2.174735236745359E-4</v>
      </c>
      <c r="BX18" s="5">
        <v>2.8788777893331858E-4</v>
      </c>
      <c r="BY18" s="5">
        <v>6.3022782013673676E-4</v>
      </c>
      <c r="BZ18" s="5">
        <v>7.8125273474443323E-4</v>
      </c>
      <c r="CA18" s="5">
        <v>1.3919005880671841E-3</v>
      </c>
      <c r="CB18" s="5">
        <v>6.8932969222363272E-4</v>
      </c>
      <c r="CC18" s="5">
        <v>2.0771213177948769E-4</v>
      </c>
      <c r="CD18" s="5">
        <v>1.4181835001582851E-4</v>
      </c>
      <c r="CE18" s="5">
        <v>6.455384786133453E-5</v>
      </c>
      <c r="CF18" s="5">
        <v>5.5992177286381679E-4</v>
      </c>
      <c r="CG18" s="5">
        <v>4.9464178511102771E-4</v>
      </c>
      <c r="CH18" s="5">
        <v>7.8858454767338174E-4</v>
      </c>
      <c r="CI18" s="5">
        <v>8.5584008980584447E-4</v>
      </c>
      <c r="CJ18" s="5">
        <v>9.6844574029377882E-4</v>
      </c>
      <c r="CK18" s="5">
        <v>2.7696986665353665E-4</v>
      </c>
      <c r="CL18" s="5">
        <v>5.4568886438423987E-4</v>
      </c>
      <c r="CM18" s="5">
        <v>7.6271323635403621E-4</v>
      </c>
      <c r="CN18" s="5">
        <v>6.5123517727072578E-4</v>
      </c>
      <c r="CO18" s="5">
        <v>4.0870348311714347E-4</v>
      </c>
      <c r="CP18" s="5">
        <v>7.2527663555438675E-4</v>
      </c>
      <c r="CQ18" s="5">
        <v>5.8848382061741224E-4</v>
      </c>
      <c r="CR18" s="5">
        <v>7.9694465191749791E-4</v>
      </c>
      <c r="CS18" s="5">
        <v>9.848920516328831E-4</v>
      </c>
      <c r="CT18" s="5">
        <v>1.1881722959878581E-3</v>
      </c>
      <c r="CU18" s="5">
        <v>1.5865743937962072E-4</v>
      </c>
      <c r="CV18" s="5">
        <v>6.2224156693637138E-4</v>
      </c>
      <c r="CW18" s="5">
        <v>9.5952493801486338E-4</v>
      </c>
      <c r="CX18" s="5">
        <v>1.5844881218782328E-3</v>
      </c>
      <c r="CY18" s="5">
        <v>1.9563211971587017E-3</v>
      </c>
      <c r="CZ18" s="5">
        <v>1.0863602177935336E-3</v>
      </c>
      <c r="DA18" s="5">
        <v>7.9663677868131201E-3</v>
      </c>
      <c r="DB18" s="5">
        <v>1.3362739487608787E-3</v>
      </c>
      <c r="DC18" s="5">
        <v>6.7856555821996592E-4</v>
      </c>
      <c r="DD18" s="5">
        <v>7.1515884479936807E-4</v>
      </c>
      <c r="DE18" s="5">
        <v>7.5321845283913517E-4</v>
      </c>
      <c r="DF18" s="5">
        <v>3.2820386679530112E-3</v>
      </c>
      <c r="DG18" s="5">
        <v>7.47668837952114E-4</v>
      </c>
      <c r="DH18" s="5">
        <v>2.0020865277347384E-3</v>
      </c>
      <c r="DI18" s="5">
        <v>1.472858426883384E-3</v>
      </c>
      <c r="DJ18" s="5">
        <v>1.6953556363726574E-3</v>
      </c>
      <c r="DK18" s="5">
        <v>1.8348576318664657E-3</v>
      </c>
      <c r="DL18" s="5">
        <v>6.3521289912809274E-4</v>
      </c>
    </row>
    <row r="19" spans="2:116">
      <c r="B19" s="125">
        <v>161</v>
      </c>
      <c r="C19" s="126" t="s">
        <v>194</v>
      </c>
      <c r="D19" s="5">
        <v>0.66158251841789739</v>
      </c>
      <c r="E19" s="5">
        <v>0.16401614534969472</v>
      </c>
      <c r="F19" s="5">
        <v>0.13633929331895792</v>
      </c>
      <c r="G19" s="5">
        <v>1.5886726602511094E-4</v>
      </c>
      <c r="H19" s="5">
        <v>5.8850339754495953E-2</v>
      </c>
      <c r="I19" s="5">
        <v>4.5735878531795247E-2</v>
      </c>
      <c r="J19" s="5">
        <v>1.2681144516508392E-3</v>
      </c>
      <c r="K19" s="5">
        <v>4.8016870720838257E-3</v>
      </c>
      <c r="L19" s="5">
        <v>1.2560225386150446E-3</v>
      </c>
      <c r="M19" s="5">
        <v>5.285383266129302E-3</v>
      </c>
      <c r="N19" s="5">
        <v>2.0384482345089795E-3</v>
      </c>
      <c r="O19" s="5">
        <v>1.0889018500966523E-3</v>
      </c>
      <c r="P19" s="5">
        <v>1.2465227556675263E-3</v>
      </c>
      <c r="Q19" s="5">
        <v>1.9302459235075523E-3</v>
      </c>
      <c r="R19" s="5">
        <v>1.4658688036005389E-3</v>
      </c>
      <c r="S19" s="5">
        <v>4.0660024643102881E-3</v>
      </c>
      <c r="T19" s="5">
        <v>5.4290072819739303E-4</v>
      </c>
      <c r="U19" s="5">
        <v>1.0214350183208635E-3</v>
      </c>
      <c r="V19" s="5">
        <v>1.457522290460072E-3</v>
      </c>
      <c r="W19" s="5">
        <v>1.1334445711524987</v>
      </c>
      <c r="X19" s="5">
        <v>8.4777117459024595E-2</v>
      </c>
      <c r="Y19" s="5">
        <v>7.3956746749166594E-2</v>
      </c>
      <c r="Z19" s="5">
        <v>2.0557087822349347E-2</v>
      </c>
      <c r="AA19" s="5">
        <v>9.7198717410743544E-3</v>
      </c>
      <c r="AB19" s="5">
        <v>8.6948540476858695E-4</v>
      </c>
      <c r="AC19" s="5">
        <v>9.8121030818979762E-4</v>
      </c>
      <c r="AD19" s="5">
        <v>1.7865235506348334E-4</v>
      </c>
      <c r="AE19" s="5">
        <v>6.6219870509044937E-4</v>
      </c>
      <c r="AF19" s="5">
        <v>6.1461313075122513E-4</v>
      </c>
      <c r="AG19" s="5">
        <v>2.4823259841803545E-3</v>
      </c>
      <c r="AH19" s="5">
        <v>1.2134056791760798E-3</v>
      </c>
      <c r="AI19" s="5">
        <v>1.624062000478099E-3</v>
      </c>
      <c r="AJ19" s="5">
        <v>6.4565238434977155E-5</v>
      </c>
      <c r="AK19" s="5">
        <v>2.1025307548097635E-4</v>
      </c>
      <c r="AL19" s="5">
        <v>1.1083725928172669E-3</v>
      </c>
      <c r="AM19" s="5">
        <v>8.3490823093545509E-4</v>
      </c>
      <c r="AN19" s="5">
        <v>2.1167447617648502E-3</v>
      </c>
      <c r="AO19" s="5">
        <v>6.6951242098478954E-3</v>
      </c>
      <c r="AP19" s="5">
        <v>7.2737421027636157E-4</v>
      </c>
      <c r="AQ19" s="5">
        <v>2.0250238695467319E-2</v>
      </c>
      <c r="AR19" s="5">
        <v>2.9305574368300395E-3</v>
      </c>
      <c r="AS19" s="5">
        <v>4.8755446109811462E-4</v>
      </c>
      <c r="AT19" s="5">
        <v>6.0664029013922209E-4</v>
      </c>
      <c r="AU19" s="5">
        <v>1.0461008624743618E-3</v>
      </c>
      <c r="AV19" s="5">
        <v>5.7640990149261889E-4</v>
      </c>
      <c r="AW19" s="5">
        <v>4.02833418848115E-4</v>
      </c>
      <c r="AX19" s="5">
        <v>2.1396300021199817E-3</v>
      </c>
      <c r="AY19" s="5">
        <v>1.6863502199106234E-3</v>
      </c>
      <c r="AZ19" s="5">
        <v>1.1703501689976799E-3</v>
      </c>
      <c r="BA19" s="5">
        <v>7.3874822913714091E-4</v>
      </c>
      <c r="BB19" s="5">
        <v>7.0114846918853163E-4</v>
      </c>
      <c r="BC19" s="5">
        <v>2.0224393227454571E-3</v>
      </c>
      <c r="BD19" s="5">
        <v>9.6660138904076107E-4</v>
      </c>
      <c r="BE19" s="5">
        <v>2.0826657023614277E-3</v>
      </c>
      <c r="BF19" s="5">
        <v>1.3088151416690737E-3</v>
      </c>
      <c r="BG19" s="5">
        <v>1.2693360040993246E-3</v>
      </c>
      <c r="BH19" s="5">
        <v>8.1408728353131693E-4</v>
      </c>
      <c r="BI19" s="5">
        <v>1.3453960652829587E-3</v>
      </c>
      <c r="BJ19" s="5">
        <v>1.1430923876445255E-3</v>
      </c>
      <c r="BK19" s="5">
        <v>9.7988344284359878E-4</v>
      </c>
      <c r="BL19" s="5">
        <v>9.012731111139921E-4</v>
      </c>
      <c r="BM19" s="5">
        <v>1.1799514632133677E-3</v>
      </c>
      <c r="BN19" s="5">
        <v>1.0127168097024538E-3</v>
      </c>
      <c r="BO19" s="5">
        <v>3.6083511924524265E-3</v>
      </c>
      <c r="BP19" s="5">
        <v>1.4522943307311445E-3</v>
      </c>
      <c r="BQ19" s="5">
        <v>2.4702957436360962E-2</v>
      </c>
      <c r="BR19" s="5">
        <v>4.9552253935698223E-4</v>
      </c>
      <c r="BS19" s="5">
        <v>4.9494655873117306E-2</v>
      </c>
      <c r="BT19" s="5">
        <v>1.3924247268016388E-2</v>
      </c>
      <c r="BU19" s="5">
        <v>1.8902325717826077E-3</v>
      </c>
      <c r="BV19" s="5">
        <v>3.9301522017331945E-3</v>
      </c>
      <c r="BW19" s="5">
        <v>2.3790045205246122E-3</v>
      </c>
      <c r="BX19" s="5">
        <v>6.1813743790681047E-4</v>
      </c>
      <c r="BY19" s="5">
        <v>1.1392039704531264E-3</v>
      </c>
      <c r="BZ19" s="5">
        <v>7.0289288172785337E-4</v>
      </c>
      <c r="CA19" s="5">
        <v>1.2126888521918071E-3</v>
      </c>
      <c r="CB19" s="5">
        <v>8.2657169299716401E-4</v>
      </c>
      <c r="CC19" s="5">
        <v>3.5097918042598656E-4</v>
      </c>
      <c r="CD19" s="5">
        <v>4.0754365978398115E-4</v>
      </c>
      <c r="CE19" s="5">
        <v>2.2166750899302347E-4</v>
      </c>
      <c r="CF19" s="5">
        <v>8.9880881395959001E-4</v>
      </c>
      <c r="CG19" s="5">
        <v>4.6642508536018449E-4</v>
      </c>
      <c r="CH19" s="5">
        <v>1.4798426167350698E-3</v>
      </c>
      <c r="CI19" s="5">
        <v>8.4361202225039953E-4</v>
      </c>
      <c r="CJ19" s="5">
        <v>2.271462286027912E-3</v>
      </c>
      <c r="CK19" s="5">
        <v>7.664089130580376E-4</v>
      </c>
      <c r="CL19" s="5">
        <v>1.43524875885603E-3</v>
      </c>
      <c r="CM19" s="5">
        <v>7.3968578556146405E-3</v>
      </c>
      <c r="CN19" s="5">
        <v>4.0582726890671969E-4</v>
      </c>
      <c r="CO19" s="5">
        <v>8.6216566682319467E-4</v>
      </c>
      <c r="CP19" s="5">
        <v>1.9382682305869082E-3</v>
      </c>
      <c r="CQ19" s="5">
        <v>1.2334695920397816E-3</v>
      </c>
      <c r="CR19" s="5">
        <v>1.3643028120128855E-3</v>
      </c>
      <c r="CS19" s="5">
        <v>6.0102320734678359E-3</v>
      </c>
      <c r="CT19" s="5">
        <v>6.1808048916461487E-4</v>
      </c>
      <c r="CU19" s="5">
        <v>6.7753158168609381E-4</v>
      </c>
      <c r="CV19" s="5">
        <v>1.4902003351930887E-3</v>
      </c>
      <c r="CW19" s="5">
        <v>6.0036115866184093E-4</v>
      </c>
      <c r="CX19" s="5">
        <v>1.0871650859886612E-3</v>
      </c>
      <c r="CY19" s="5">
        <v>1.259848702450532E-3</v>
      </c>
      <c r="CZ19" s="5">
        <v>7.8855756309773961E-4</v>
      </c>
      <c r="DA19" s="5">
        <v>2.0894898196217641E-3</v>
      </c>
      <c r="DB19" s="5">
        <v>5.7811641026300298E-4</v>
      </c>
      <c r="DC19" s="5">
        <v>2.3555649865381577E-3</v>
      </c>
      <c r="DD19" s="5">
        <v>6.9504573098410651E-4</v>
      </c>
      <c r="DE19" s="5">
        <v>8.2148442815517151E-4</v>
      </c>
      <c r="DF19" s="5">
        <v>1.5824374437566062E-3</v>
      </c>
      <c r="DG19" s="5">
        <v>1.7795764655495708E-3</v>
      </c>
      <c r="DH19" s="5">
        <v>8.9706972946771259E-4</v>
      </c>
      <c r="DI19" s="5">
        <v>1.4552159280602039E-3</v>
      </c>
      <c r="DJ19" s="5">
        <v>1.2972303512414753E-3</v>
      </c>
      <c r="DK19" s="5">
        <v>1.671955920521051E-2</v>
      </c>
      <c r="DL19" s="5">
        <v>7.0266334371481981E-4</v>
      </c>
    </row>
    <row r="20" spans="2:116">
      <c r="B20" s="125">
        <v>162</v>
      </c>
      <c r="C20" s="126" t="s">
        <v>195</v>
      </c>
      <c r="D20" s="5">
        <v>0.70137061969972736</v>
      </c>
      <c r="E20" s="5">
        <v>0.25201963152372181</v>
      </c>
      <c r="F20" s="5">
        <v>5.7257164062983208E-2</v>
      </c>
      <c r="G20" s="5">
        <v>4.6033155132356896E-4</v>
      </c>
      <c r="H20" s="5">
        <v>0.10202869206004044</v>
      </c>
      <c r="I20" s="5">
        <v>6.5130607359759715E-2</v>
      </c>
      <c r="J20" s="5">
        <v>5.1107633676456281E-4</v>
      </c>
      <c r="K20" s="5">
        <v>5.5049726407406193E-4</v>
      </c>
      <c r="L20" s="5">
        <v>5.1688843227695399E-4</v>
      </c>
      <c r="M20" s="5">
        <v>3.6279989266344178E-4</v>
      </c>
      <c r="N20" s="5">
        <v>9.4355595898857518E-4</v>
      </c>
      <c r="O20" s="5">
        <v>3.1463829120473154E-3</v>
      </c>
      <c r="P20" s="5">
        <v>1.7041530743777855E-3</v>
      </c>
      <c r="Q20" s="5">
        <v>8.7068116806541824E-4</v>
      </c>
      <c r="R20" s="5">
        <v>9.1837680765509823E-4</v>
      </c>
      <c r="S20" s="5">
        <v>6.4806927083020573E-4</v>
      </c>
      <c r="T20" s="5">
        <v>3.304052824789753E-4</v>
      </c>
      <c r="U20" s="5">
        <v>1.2380446994368442E-3</v>
      </c>
      <c r="V20" s="5">
        <v>1.1545760221324383E-3</v>
      </c>
      <c r="W20" s="5">
        <v>6.6970995179614005E-4</v>
      </c>
      <c r="X20" s="5">
        <v>1.0201563519449071</v>
      </c>
      <c r="Y20" s="5">
        <v>1.7066529089061761E-3</v>
      </c>
      <c r="Z20" s="5">
        <v>1.4277764183696852E-3</v>
      </c>
      <c r="AA20" s="5">
        <v>9.5573807235513732E-4</v>
      </c>
      <c r="AB20" s="5">
        <v>1.4081658260527623E-3</v>
      </c>
      <c r="AC20" s="5">
        <v>1.4630913613004235E-3</v>
      </c>
      <c r="AD20" s="5">
        <v>2.6845744294219577E-4</v>
      </c>
      <c r="AE20" s="5">
        <v>1.0933803663124634E-3</v>
      </c>
      <c r="AF20" s="5">
        <v>9.1711086195776792E-4</v>
      </c>
      <c r="AG20" s="5">
        <v>1.2352940314426966E-3</v>
      </c>
      <c r="AH20" s="5">
        <v>1.8187156100144342E-3</v>
      </c>
      <c r="AI20" s="5">
        <v>1.1639814939101486E-3</v>
      </c>
      <c r="AJ20" s="5">
        <v>9.1644691192344495E-5</v>
      </c>
      <c r="AK20" s="5">
        <v>3.2666893429682357E-4</v>
      </c>
      <c r="AL20" s="5">
        <v>1.3797343813246453E-3</v>
      </c>
      <c r="AM20" s="5">
        <v>1.4559357112298884E-3</v>
      </c>
      <c r="AN20" s="5">
        <v>6.3052853454415806E-4</v>
      </c>
      <c r="AO20" s="5">
        <v>8.4774262532037964E-4</v>
      </c>
      <c r="AP20" s="5">
        <v>1.1046242157297635E-3</v>
      </c>
      <c r="AQ20" s="5">
        <v>4.0984803977804751E-3</v>
      </c>
      <c r="AR20" s="5">
        <v>1.5620175468650064E-3</v>
      </c>
      <c r="AS20" s="5">
        <v>5.9253682356706985E-4</v>
      </c>
      <c r="AT20" s="5">
        <v>7.0640935451564901E-4</v>
      </c>
      <c r="AU20" s="5">
        <v>1.3318152342213306E-3</v>
      </c>
      <c r="AV20" s="5">
        <v>6.3561820025667714E-4</v>
      </c>
      <c r="AW20" s="5">
        <v>4.5316047355957754E-4</v>
      </c>
      <c r="AX20" s="5">
        <v>7.2306213646967986E-4</v>
      </c>
      <c r="AY20" s="5">
        <v>8.5185169575584187E-4</v>
      </c>
      <c r="AZ20" s="5">
        <v>6.8585411425739029E-4</v>
      </c>
      <c r="BA20" s="5">
        <v>7.9873460737255693E-4</v>
      </c>
      <c r="BB20" s="5">
        <v>8.12954661315806E-4</v>
      </c>
      <c r="BC20" s="5">
        <v>8.705980042053934E-4</v>
      </c>
      <c r="BD20" s="5">
        <v>1.3624994173259497E-3</v>
      </c>
      <c r="BE20" s="5">
        <v>1.6228718463077649E-3</v>
      </c>
      <c r="BF20" s="5">
        <v>1.2341185164116365E-3</v>
      </c>
      <c r="BG20" s="5">
        <v>1.4298984642266259E-3</v>
      </c>
      <c r="BH20" s="5">
        <v>1.2201979566058775E-3</v>
      </c>
      <c r="BI20" s="5">
        <v>1.1426137571570474E-3</v>
      </c>
      <c r="BJ20" s="5">
        <v>2.3925588418641261E-3</v>
      </c>
      <c r="BK20" s="5">
        <v>2.865766254531638E-3</v>
      </c>
      <c r="BL20" s="5">
        <v>9.4930827130534033E-4</v>
      </c>
      <c r="BM20" s="5">
        <v>9.9094167570449492E-4</v>
      </c>
      <c r="BN20" s="5">
        <v>9.293315263527932E-4</v>
      </c>
      <c r="BO20" s="5">
        <v>4.8510838011929097E-3</v>
      </c>
      <c r="BP20" s="5">
        <v>1.0066919523705167E-3</v>
      </c>
      <c r="BQ20" s="5">
        <v>3.3964583072390213E-3</v>
      </c>
      <c r="BR20" s="5">
        <v>6.6610798656021469E-4</v>
      </c>
      <c r="BS20" s="5">
        <v>8.1513092174023572E-3</v>
      </c>
      <c r="BT20" s="5">
        <v>1.8113466729419925E-2</v>
      </c>
      <c r="BU20" s="5">
        <v>6.957582760563117E-4</v>
      </c>
      <c r="BV20" s="5">
        <v>6.6056372559238378E-4</v>
      </c>
      <c r="BW20" s="5">
        <v>1.0993383577115727E-3</v>
      </c>
      <c r="BX20" s="5">
        <v>1.056656376902931E-3</v>
      </c>
      <c r="BY20" s="5">
        <v>3.5189266554233275E-3</v>
      </c>
      <c r="BZ20" s="5">
        <v>2.3779834286270039E-3</v>
      </c>
      <c r="CA20" s="5">
        <v>1.4079965188334331E-3</v>
      </c>
      <c r="CB20" s="5">
        <v>2.3942859565567504E-3</v>
      </c>
      <c r="CC20" s="5">
        <v>8.6597504069981163E-4</v>
      </c>
      <c r="CD20" s="5">
        <v>1.3763592686437036E-3</v>
      </c>
      <c r="CE20" s="5">
        <v>4.7380296918567654E-4</v>
      </c>
      <c r="CF20" s="5">
        <v>9.9169249671712876E-4</v>
      </c>
      <c r="CG20" s="5">
        <v>5.9064129645558972E-4</v>
      </c>
      <c r="CH20" s="5">
        <v>1.175286417096555E-3</v>
      </c>
      <c r="CI20" s="5">
        <v>1.1668629077218541E-3</v>
      </c>
      <c r="CJ20" s="5">
        <v>1.469607220775502E-3</v>
      </c>
      <c r="CK20" s="5">
        <v>7.4351479283715674E-4</v>
      </c>
      <c r="CL20" s="5">
        <v>2.3870278934262109E-3</v>
      </c>
      <c r="CM20" s="5">
        <v>2.2041862882654895E-3</v>
      </c>
      <c r="CN20" s="5">
        <v>4.7754211477023001E-4</v>
      </c>
      <c r="CO20" s="5">
        <v>3.1300330099950976E-3</v>
      </c>
      <c r="CP20" s="5">
        <v>1.9625646221677687E-3</v>
      </c>
      <c r="CQ20" s="5">
        <v>3.3863955076352289E-3</v>
      </c>
      <c r="CR20" s="5">
        <v>3.9121526497733466E-3</v>
      </c>
      <c r="CS20" s="5">
        <v>2.4060749244963777E-3</v>
      </c>
      <c r="CT20" s="5">
        <v>1.2624703100673114E-3</v>
      </c>
      <c r="CU20" s="5">
        <v>1.755463969504843E-3</v>
      </c>
      <c r="CV20" s="5">
        <v>3.3292124351392027E-3</v>
      </c>
      <c r="CW20" s="5">
        <v>1.8290513554546045E-3</v>
      </c>
      <c r="CX20" s="5">
        <v>1.0792311861055823E-3</v>
      </c>
      <c r="CY20" s="5">
        <v>5.9602750395719439E-3</v>
      </c>
      <c r="CZ20" s="5">
        <v>2.8859017956985957E-3</v>
      </c>
      <c r="DA20" s="5">
        <v>1.0759499336908814E-2</v>
      </c>
      <c r="DB20" s="5">
        <v>1.5834023357750948E-3</v>
      </c>
      <c r="DC20" s="5">
        <v>1.8956405530763021E-3</v>
      </c>
      <c r="DD20" s="5">
        <v>8.1708327917944358E-4</v>
      </c>
      <c r="DE20" s="5">
        <v>1.9011867006800502E-3</v>
      </c>
      <c r="DF20" s="5">
        <v>3.0032225001847498E-3</v>
      </c>
      <c r="DG20" s="5">
        <v>2.5643341672413086E-3</v>
      </c>
      <c r="DH20" s="5">
        <v>1.1818732153933936E-3</v>
      </c>
      <c r="DI20" s="5">
        <v>3.8830474247585857E-3</v>
      </c>
      <c r="DJ20" s="5">
        <v>3.0516907727223684E-3</v>
      </c>
      <c r="DK20" s="5">
        <v>1.3932358696642018E-3</v>
      </c>
      <c r="DL20" s="5">
        <v>1.1262658796913621E-3</v>
      </c>
    </row>
    <row r="21" spans="2:116">
      <c r="B21" s="125">
        <v>163</v>
      </c>
      <c r="C21" s="127" t="s">
        <v>196</v>
      </c>
      <c r="D21" s="5">
        <v>0.91077169496855748</v>
      </c>
      <c r="E21" s="5">
        <v>8.7329448466654899E-2</v>
      </c>
      <c r="F21" s="5">
        <v>5.429607393019012E-2</v>
      </c>
      <c r="G21" s="5">
        <v>1.3061830595022955E-4</v>
      </c>
      <c r="H21" s="5">
        <v>1.5141326740832304E-2</v>
      </c>
      <c r="I21" s="5">
        <v>1.4754488198245925E-2</v>
      </c>
      <c r="J21" s="5">
        <v>1.4599640467976106E-2</v>
      </c>
      <c r="K21" s="5">
        <v>8.0411242719813023E-3</v>
      </c>
      <c r="L21" s="5">
        <v>1.387513119581907E-2</v>
      </c>
      <c r="M21" s="5">
        <v>3.5307598057951126E-3</v>
      </c>
      <c r="N21" s="5">
        <v>3.6331548292128741E-3</v>
      </c>
      <c r="O21" s="5">
        <v>2.0007448927656089E-3</v>
      </c>
      <c r="P21" s="5">
        <v>2.9241513743434085E-3</v>
      </c>
      <c r="Q21" s="5">
        <v>1.2567786575265824E-2</v>
      </c>
      <c r="R21" s="5">
        <v>1.4592731955153723E-2</v>
      </c>
      <c r="S21" s="5">
        <v>7.9491697987845427E-3</v>
      </c>
      <c r="T21" s="5">
        <v>8.6704612941012199E-3</v>
      </c>
      <c r="U21" s="5">
        <v>7.7631411922413221E-3</v>
      </c>
      <c r="V21" s="5">
        <v>1.0470725896071261E-2</v>
      </c>
      <c r="W21" s="5">
        <v>1.7040961157009812E-2</v>
      </c>
      <c r="X21" s="5">
        <v>2.5628634779939936E-2</v>
      </c>
      <c r="Y21" s="5">
        <v>1.421087900157272</v>
      </c>
      <c r="Z21" s="5">
        <v>0.35519522062512821</v>
      </c>
      <c r="AA21" s="5">
        <v>0.18041570121213168</v>
      </c>
      <c r="AB21" s="5">
        <v>4.2244756350503562E-3</v>
      </c>
      <c r="AC21" s="5">
        <v>4.9151378773432822E-3</v>
      </c>
      <c r="AD21" s="5">
        <v>6.7533653854461018E-4</v>
      </c>
      <c r="AE21" s="5">
        <v>2.3121231582263592E-3</v>
      </c>
      <c r="AF21" s="5">
        <v>4.0784722025604134E-3</v>
      </c>
      <c r="AG21" s="5">
        <v>3.6497554871220875E-2</v>
      </c>
      <c r="AH21" s="5">
        <v>1.4421015604040308E-2</v>
      </c>
      <c r="AI21" s="5">
        <v>1.71349011468215E-2</v>
      </c>
      <c r="AJ21" s="5">
        <v>2.5445147152791951E-4</v>
      </c>
      <c r="AK21" s="5">
        <v>8.8346811205347109E-4</v>
      </c>
      <c r="AL21" s="5">
        <v>9.4143537036242876E-3</v>
      </c>
      <c r="AM21" s="5">
        <v>7.5613348153115677E-3</v>
      </c>
      <c r="AN21" s="5">
        <v>7.340091299273965E-3</v>
      </c>
      <c r="AO21" s="5">
        <v>2.4848568168669802E-2</v>
      </c>
      <c r="AP21" s="5">
        <v>3.1104046443541748E-3</v>
      </c>
      <c r="AQ21" s="5">
        <v>3.1061841861613662E-2</v>
      </c>
      <c r="AR21" s="5">
        <v>1.5345340379110858E-2</v>
      </c>
      <c r="AS21" s="5">
        <v>1.2224845162821095E-3</v>
      </c>
      <c r="AT21" s="5">
        <v>1.4701980500328657E-3</v>
      </c>
      <c r="AU21" s="5">
        <v>2.0278042671361628E-3</v>
      </c>
      <c r="AV21" s="5">
        <v>2.2787261083838037E-3</v>
      </c>
      <c r="AW21" s="5">
        <v>1.2000450772193649E-3</v>
      </c>
      <c r="AX21" s="5">
        <v>3.409692877090417E-3</v>
      </c>
      <c r="AY21" s="5">
        <v>2.480956868052948E-3</v>
      </c>
      <c r="AZ21" s="5">
        <v>4.2179847066053777E-3</v>
      </c>
      <c r="BA21" s="5">
        <v>3.7896889574483366E-3</v>
      </c>
      <c r="BB21" s="5">
        <v>3.0996410571776487E-3</v>
      </c>
      <c r="BC21" s="5">
        <v>5.5785022104009336E-3</v>
      </c>
      <c r="BD21" s="5">
        <v>6.3096979332056217E-3</v>
      </c>
      <c r="BE21" s="5">
        <v>1.2830414639774509E-2</v>
      </c>
      <c r="BF21" s="5">
        <v>1.0829560853738561E-2</v>
      </c>
      <c r="BG21" s="5">
        <v>9.7720050585321083E-3</v>
      </c>
      <c r="BH21" s="5">
        <v>4.4598310904372203E-3</v>
      </c>
      <c r="BI21" s="5">
        <v>9.7903155303902482E-3</v>
      </c>
      <c r="BJ21" s="5">
        <v>7.9164632227540915E-3</v>
      </c>
      <c r="BK21" s="5">
        <v>6.8863805544214758E-3</v>
      </c>
      <c r="BL21" s="5">
        <v>4.2811760282141492E-3</v>
      </c>
      <c r="BM21" s="5">
        <v>3.8306326413452127E-3</v>
      </c>
      <c r="BN21" s="5">
        <v>4.3373269957874532E-3</v>
      </c>
      <c r="BO21" s="5">
        <v>2.9485772170248763E-3</v>
      </c>
      <c r="BP21" s="5">
        <v>3.1249299086446853E-3</v>
      </c>
      <c r="BQ21" s="5">
        <v>2.345919532412806E-2</v>
      </c>
      <c r="BR21" s="5">
        <v>3.165694340176915E-3</v>
      </c>
      <c r="BS21" s="5">
        <v>8.7612430475760422E-3</v>
      </c>
      <c r="BT21" s="5">
        <v>7.5901892301568127E-3</v>
      </c>
      <c r="BU21" s="5">
        <v>3.1195871385380144E-3</v>
      </c>
      <c r="BV21" s="5">
        <v>2.3320404062557583E-3</v>
      </c>
      <c r="BW21" s="5">
        <v>1.6274973714809451E-3</v>
      </c>
      <c r="BX21" s="5">
        <v>2.1220601342274228E-3</v>
      </c>
      <c r="BY21" s="5">
        <v>4.0368259101355676E-3</v>
      </c>
      <c r="BZ21" s="5">
        <v>3.5474683619253827E-3</v>
      </c>
      <c r="CA21" s="5">
        <v>5.2550852826745448E-3</v>
      </c>
      <c r="CB21" s="5">
        <v>7.904579313947141E-3</v>
      </c>
      <c r="CC21" s="5">
        <v>2.4048077318743E-3</v>
      </c>
      <c r="CD21" s="5">
        <v>1.8398585033437775E-3</v>
      </c>
      <c r="CE21" s="5">
        <v>7.9287341101114725E-4</v>
      </c>
      <c r="CF21" s="5">
        <v>2.9808436325443706E-3</v>
      </c>
      <c r="CG21" s="5">
        <v>2.6877896475006797E-3</v>
      </c>
      <c r="CH21" s="5">
        <v>4.5357278945976874E-3</v>
      </c>
      <c r="CI21" s="5">
        <v>2.976476539718735E-3</v>
      </c>
      <c r="CJ21" s="5">
        <v>6.6230106179062968E-3</v>
      </c>
      <c r="CK21" s="5">
        <v>5.9171064725736947E-3</v>
      </c>
      <c r="CL21" s="5">
        <v>8.6596233334197605E-3</v>
      </c>
      <c r="CM21" s="5">
        <v>1.6571484456501244E-2</v>
      </c>
      <c r="CN21" s="5">
        <v>3.9347744891827215E-3</v>
      </c>
      <c r="CO21" s="5">
        <v>6.6021986233056858E-3</v>
      </c>
      <c r="CP21" s="5">
        <v>2.4600575381654589E-2</v>
      </c>
      <c r="CQ21" s="5">
        <v>1.337989671483439E-2</v>
      </c>
      <c r="CR21" s="5">
        <v>1.2561536295803401E-2</v>
      </c>
      <c r="CS21" s="5">
        <v>0.10217936708449979</v>
      </c>
      <c r="CT21" s="5">
        <v>4.4080005686140643E-3</v>
      </c>
      <c r="CU21" s="5">
        <v>5.2364445137520451E-3</v>
      </c>
      <c r="CV21" s="5">
        <v>1.461860404473728E-2</v>
      </c>
      <c r="CW21" s="5">
        <v>4.4023689932486771E-3</v>
      </c>
      <c r="CX21" s="5">
        <v>8.6269079755158327E-3</v>
      </c>
      <c r="CY21" s="5">
        <v>8.8676363490876736E-3</v>
      </c>
      <c r="CZ21" s="5">
        <v>5.8403739645099878E-3</v>
      </c>
      <c r="DA21" s="5">
        <v>1.635053630514658E-2</v>
      </c>
      <c r="DB21" s="5">
        <v>2.6901144736737495E-3</v>
      </c>
      <c r="DC21" s="5">
        <v>3.5100202483171909E-2</v>
      </c>
      <c r="DD21" s="5">
        <v>4.0132739598162503E-3</v>
      </c>
      <c r="DE21" s="5">
        <v>6.2848955415944971E-3</v>
      </c>
      <c r="DF21" s="5">
        <v>6.4971603772604695E-3</v>
      </c>
      <c r="DG21" s="5">
        <v>6.5828804414648761E-3</v>
      </c>
      <c r="DH21" s="5">
        <v>4.9830335518690604E-3</v>
      </c>
      <c r="DI21" s="5">
        <v>6.2265007611206936E-3</v>
      </c>
      <c r="DJ21" s="5">
        <v>4.1019883577320558E-3</v>
      </c>
      <c r="DK21" s="5">
        <v>0.26554344342893554</v>
      </c>
      <c r="DL21" s="5">
        <v>4.5920781652333325E-3</v>
      </c>
    </row>
    <row r="22" spans="2:116">
      <c r="B22" s="125">
        <v>164</v>
      </c>
      <c r="C22" s="126" t="s">
        <v>197</v>
      </c>
      <c r="D22" s="5">
        <v>0.94974596620479934</v>
      </c>
      <c r="E22" s="5">
        <v>0.21769527036723282</v>
      </c>
      <c r="F22" s="5">
        <v>8.9775415353136961E-2</v>
      </c>
      <c r="G22" s="5">
        <v>8.7234560352868066E-4</v>
      </c>
      <c r="H22" s="5">
        <v>5.4614771249091525E-2</v>
      </c>
      <c r="I22" s="5">
        <v>5.0646696385999508E-2</v>
      </c>
      <c r="J22" s="5">
        <v>3.7225407460037489E-2</v>
      </c>
      <c r="K22" s="5">
        <v>1.75699275833874E-2</v>
      </c>
      <c r="L22" s="5">
        <v>3.3442551210876463E-2</v>
      </c>
      <c r="M22" s="5">
        <v>6.4928605889099655E-3</v>
      </c>
      <c r="N22" s="5">
        <v>4.476078147298391E-3</v>
      </c>
      <c r="O22" s="5">
        <v>1.0207578440714726E-3</v>
      </c>
      <c r="P22" s="5">
        <v>1.9291264388129807E-3</v>
      </c>
      <c r="Q22" s="5">
        <v>2.3409958245696139E-2</v>
      </c>
      <c r="R22" s="5">
        <v>3.1542448086969425E-2</v>
      </c>
      <c r="S22" s="5">
        <v>1.5673350940347254E-2</v>
      </c>
      <c r="T22" s="5">
        <v>6.2228736272725779E-3</v>
      </c>
      <c r="U22" s="5">
        <v>5.0034279659302823E-3</v>
      </c>
      <c r="V22" s="5">
        <v>6.9322143930533311E-3</v>
      </c>
      <c r="W22" s="5">
        <v>3.9846938350754195E-3</v>
      </c>
      <c r="X22" s="5">
        <v>1.3054271172041493E-2</v>
      </c>
      <c r="Y22" s="5">
        <v>3.7665222158052044E-3</v>
      </c>
      <c r="Z22" s="5">
        <v>1.0145451755712089</v>
      </c>
      <c r="AA22" s="5">
        <v>3.4844393893247289E-3</v>
      </c>
      <c r="AB22" s="5">
        <v>5.7641013170212415E-3</v>
      </c>
      <c r="AC22" s="5">
        <v>2.8565803064537635E-3</v>
      </c>
      <c r="AD22" s="5">
        <v>4.9984565084180109E-4</v>
      </c>
      <c r="AE22" s="5">
        <v>3.0292554442246282E-3</v>
      </c>
      <c r="AF22" s="5">
        <v>4.4236736015547309E-3</v>
      </c>
      <c r="AG22" s="5">
        <v>9.6455004423130954E-3</v>
      </c>
      <c r="AH22" s="5">
        <v>2.2696775961275253E-2</v>
      </c>
      <c r="AI22" s="5">
        <v>2.2832883503618749E-2</v>
      </c>
      <c r="AJ22" s="5">
        <v>1.6121883641292763E-4</v>
      </c>
      <c r="AK22" s="5">
        <v>7.2290810568527257E-4</v>
      </c>
      <c r="AL22" s="5">
        <v>4.5391073707296888E-3</v>
      </c>
      <c r="AM22" s="5">
        <v>3.8219181700826946E-3</v>
      </c>
      <c r="AN22" s="5">
        <v>1.1104957904096106E-2</v>
      </c>
      <c r="AO22" s="5">
        <v>1.5179356940643552E-2</v>
      </c>
      <c r="AP22" s="5">
        <v>4.3924807189065227E-3</v>
      </c>
      <c r="AQ22" s="5">
        <v>2.564674176703375E-2</v>
      </c>
      <c r="AR22" s="5">
        <v>5.6159035909807854E-3</v>
      </c>
      <c r="AS22" s="5">
        <v>7.045412385819291E-4</v>
      </c>
      <c r="AT22" s="5">
        <v>8.223969111431017E-4</v>
      </c>
      <c r="AU22" s="5">
        <v>1.0969940642912355E-3</v>
      </c>
      <c r="AV22" s="5">
        <v>1.9062951650417183E-3</v>
      </c>
      <c r="AW22" s="5">
        <v>7.216873278936153E-4</v>
      </c>
      <c r="AX22" s="5">
        <v>1.4101433724101108E-3</v>
      </c>
      <c r="AY22" s="5">
        <v>1.5942961169074E-3</v>
      </c>
      <c r="AZ22" s="5">
        <v>4.3262889690981804E-3</v>
      </c>
      <c r="BA22" s="5">
        <v>2.0959278295703161E-3</v>
      </c>
      <c r="BB22" s="5">
        <v>2.0088388189437706E-3</v>
      </c>
      <c r="BC22" s="5">
        <v>5.0424023693241907E-3</v>
      </c>
      <c r="BD22" s="5">
        <v>2.9868865950782222E-3</v>
      </c>
      <c r="BE22" s="5">
        <v>6.5542620353647536E-3</v>
      </c>
      <c r="BF22" s="5">
        <v>3.9015476232123875E-3</v>
      </c>
      <c r="BG22" s="5">
        <v>6.6420459328415506E-3</v>
      </c>
      <c r="BH22" s="5">
        <v>2.7431799101908655E-3</v>
      </c>
      <c r="BI22" s="5">
        <v>7.2054679613929185E-3</v>
      </c>
      <c r="BJ22" s="5">
        <v>4.0675540295926843E-3</v>
      </c>
      <c r="BK22" s="5">
        <v>2.9838702029370305E-3</v>
      </c>
      <c r="BL22" s="5">
        <v>2.3358488459945155E-3</v>
      </c>
      <c r="BM22" s="5">
        <v>2.1653167012537409E-3</v>
      </c>
      <c r="BN22" s="5">
        <v>2.5223707197607821E-3</v>
      </c>
      <c r="BO22" s="5">
        <v>2.0318192615571412E-3</v>
      </c>
      <c r="BP22" s="5">
        <v>1.859475459307317E-3</v>
      </c>
      <c r="BQ22" s="5">
        <v>8.6940076050276566E-3</v>
      </c>
      <c r="BR22" s="5">
        <v>2.2423481051553969E-3</v>
      </c>
      <c r="BS22" s="5">
        <v>2.094350565378311E-3</v>
      </c>
      <c r="BT22" s="5">
        <v>4.3008465950066599E-3</v>
      </c>
      <c r="BU22" s="5">
        <v>2.1760925444508881E-3</v>
      </c>
      <c r="BV22" s="5">
        <v>1.4230021925078849E-3</v>
      </c>
      <c r="BW22" s="5">
        <v>6.5409815939934017E-4</v>
      </c>
      <c r="BX22" s="5">
        <v>7.1449647998664463E-4</v>
      </c>
      <c r="BY22" s="5">
        <v>1.5655217522679565E-3</v>
      </c>
      <c r="BZ22" s="5">
        <v>2.4033597644541656E-3</v>
      </c>
      <c r="CA22" s="5">
        <v>7.581306930085103E-3</v>
      </c>
      <c r="CB22" s="5">
        <v>3.2065201654484306E-3</v>
      </c>
      <c r="CC22" s="5">
        <v>1.027626165027962E-3</v>
      </c>
      <c r="CD22" s="5">
        <v>7.0020125637268633E-4</v>
      </c>
      <c r="CE22" s="5">
        <v>3.0017138396876142E-4</v>
      </c>
      <c r="CF22" s="5">
        <v>1.6479615728483023E-3</v>
      </c>
      <c r="CG22" s="5">
        <v>1.5245044320444608E-3</v>
      </c>
      <c r="CH22" s="5">
        <v>2.9687008551663569E-3</v>
      </c>
      <c r="CI22" s="5">
        <v>2.1906159047052807E-3</v>
      </c>
      <c r="CJ22" s="5">
        <v>3.5908912443549552E-3</v>
      </c>
      <c r="CK22" s="5">
        <v>2.7783189925130428E-3</v>
      </c>
      <c r="CL22" s="5">
        <v>3.0303662164429417E-3</v>
      </c>
      <c r="CM22" s="5">
        <v>8.1542232072835535E-3</v>
      </c>
      <c r="CN22" s="5">
        <v>1.9398426268443147E-3</v>
      </c>
      <c r="CO22" s="5">
        <v>2.0637430208186864E-3</v>
      </c>
      <c r="CP22" s="5">
        <v>2.4910116503378834E-3</v>
      </c>
      <c r="CQ22" s="5">
        <v>2.2050563736737993E-3</v>
      </c>
      <c r="CR22" s="5">
        <v>2.6411029207689999E-3</v>
      </c>
      <c r="CS22" s="5">
        <v>3.2187954808995728E-3</v>
      </c>
      <c r="CT22" s="5">
        <v>1.7339656221432161E-3</v>
      </c>
      <c r="CU22" s="5">
        <v>1.7398021049746162E-3</v>
      </c>
      <c r="CV22" s="5">
        <v>5.0815800876758159E-3</v>
      </c>
      <c r="CW22" s="5">
        <v>5.1386712809625337E-3</v>
      </c>
      <c r="CX22" s="5">
        <v>4.8551050640336527E-3</v>
      </c>
      <c r="CY22" s="5">
        <v>8.7187290180669574E-3</v>
      </c>
      <c r="CZ22" s="5">
        <v>7.0565350891924521E-3</v>
      </c>
      <c r="DA22" s="5">
        <v>4.6758981299398917E-3</v>
      </c>
      <c r="DB22" s="5">
        <v>1.2067344792585162E-3</v>
      </c>
      <c r="DC22" s="5">
        <v>2.895737527216613E-3</v>
      </c>
      <c r="DD22" s="5">
        <v>2.3659337070537443E-3</v>
      </c>
      <c r="DE22" s="5">
        <v>2.0997078698568612E-3</v>
      </c>
      <c r="DF22" s="5">
        <v>5.0628894821506025E-3</v>
      </c>
      <c r="DG22" s="5">
        <v>1.0801636216798555E-2</v>
      </c>
      <c r="DH22" s="5">
        <v>2.9343655325255484E-3</v>
      </c>
      <c r="DI22" s="5">
        <v>2.2478641604480941E-3</v>
      </c>
      <c r="DJ22" s="5">
        <v>3.5386452880652153E-3</v>
      </c>
      <c r="DK22" s="5">
        <v>0.30236863805211678</v>
      </c>
      <c r="DL22" s="5">
        <v>1.8742198165603878E-3</v>
      </c>
    </row>
    <row r="23" spans="2:116">
      <c r="B23" s="125">
        <v>191</v>
      </c>
      <c r="C23" s="126" t="s">
        <v>198</v>
      </c>
      <c r="D23" s="5">
        <v>0.9871315221312702</v>
      </c>
      <c r="E23" s="5">
        <v>0.26802740624678856</v>
      </c>
      <c r="F23" s="5">
        <v>9.633956588340982E-2</v>
      </c>
      <c r="G23" s="5">
        <v>1.4419418104976277E-4</v>
      </c>
      <c r="H23" s="5">
        <v>7.2189062800719891E-2</v>
      </c>
      <c r="I23" s="5">
        <v>6.2267179332171331E-2</v>
      </c>
      <c r="J23" s="5">
        <v>2.9883718826251952E-3</v>
      </c>
      <c r="K23" s="5">
        <v>3.8763016098513551E-3</v>
      </c>
      <c r="L23" s="5">
        <v>3.3315237053494528E-3</v>
      </c>
      <c r="M23" s="5">
        <v>1.6973434270896436E-3</v>
      </c>
      <c r="N23" s="5">
        <v>3.4866809009525992E-3</v>
      </c>
      <c r="O23" s="5">
        <v>3.4021037694765706E-3</v>
      </c>
      <c r="P23" s="5">
        <v>3.903544174993597E-3</v>
      </c>
      <c r="Q23" s="5">
        <v>1.5526537804853947E-2</v>
      </c>
      <c r="R23" s="5">
        <v>6.9284693123594313E-3</v>
      </c>
      <c r="S23" s="5">
        <v>6.0782722556349898E-3</v>
      </c>
      <c r="T23" s="5">
        <v>3.669444472581336E-3</v>
      </c>
      <c r="U23" s="5">
        <v>3.3007802686165883E-3</v>
      </c>
      <c r="V23" s="5">
        <v>7.3295063278419528E-3</v>
      </c>
      <c r="W23" s="5">
        <v>3.5909171682802386E-3</v>
      </c>
      <c r="X23" s="5">
        <v>7.2314607015125654E-3</v>
      </c>
      <c r="Y23" s="5">
        <v>3.7180637056558924E-3</v>
      </c>
      <c r="Z23" s="5">
        <v>1.6729556938182902E-2</v>
      </c>
      <c r="AA23" s="5">
        <v>1.0542598217609733</v>
      </c>
      <c r="AB23" s="5">
        <v>3.1450958600925585E-3</v>
      </c>
      <c r="AC23" s="5">
        <v>2.9634148211116844E-3</v>
      </c>
      <c r="AD23" s="5">
        <v>8.8425328051030345E-4</v>
      </c>
      <c r="AE23" s="5">
        <v>2.2586908333321019E-3</v>
      </c>
      <c r="AF23" s="5">
        <v>1.9220648858348452E-3</v>
      </c>
      <c r="AG23" s="5">
        <v>6.939421583087026E-3</v>
      </c>
      <c r="AH23" s="5">
        <v>8.5815702746035085E-3</v>
      </c>
      <c r="AI23" s="5">
        <v>1.3681533294059578E-2</v>
      </c>
      <c r="AJ23" s="5">
        <v>3.3491013403757228E-4</v>
      </c>
      <c r="AK23" s="5">
        <v>1.159647071514101E-3</v>
      </c>
      <c r="AL23" s="5">
        <v>2.9585160149708796E-3</v>
      </c>
      <c r="AM23" s="5">
        <v>3.6518198324421028E-3</v>
      </c>
      <c r="AN23" s="5">
        <v>4.1050224291088681E-3</v>
      </c>
      <c r="AO23" s="5">
        <v>8.7083503801121485E-3</v>
      </c>
      <c r="AP23" s="5">
        <v>2.2447128767393207E-3</v>
      </c>
      <c r="AQ23" s="5">
        <v>5.0106330465969438E-3</v>
      </c>
      <c r="AR23" s="5">
        <v>2.6107522592500689E-3</v>
      </c>
      <c r="AS23" s="5">
        <v>1.4420379536784905E-3</v>
      </c>
      <c r="AT23" s="5">
        <v>1.749425159709357E-3</v>
      </c>
      <c r="AU23" s="5">
        <v>3.5703455477881321E-3</v>
      </c>
      <c r="AV23" s="5">
        <v>2.2543684265750896E-3</v>
      </c>
      <c r="AW23" s="5">
        <v>1.6044269551611036E-3</v>
      </c>
      <c r="AX23" s="5">
        <v>2.7802463309744611E-3</v>
      </c>
      <c r="AY23" s="5">
        <v>2.8929490702959255E-3</v>
      </c>
      <c r="AZ23" s="5">
        <v>5.9890158065953672E-3</v>
      </c>
      <c r="BA23" s="5">
        <v>4.0413186467434846E-3</v>
      </c>
      <c r="BB23" s="5">
        <v>3.9205094827570548E-3</v>
      </c>
      <c r="BC23" s="5">
        <v>7.3896339188519143E-3</v>
      </c>
      <c r="BD23" s="5">
        <v>9.6948019462448441E-3</v>
      </c>
      <c r="BE23" s="5">
        <v>5.810947960162377E-3</v>
      </c>
      <c r="BF23" s="5">
        <v>4.4050686047934729E-3</v>
      </c>
      <c r="BG23" s="5">
        <v>1.6041516707574165E-2</v>
      </c>
      <c r="BH23" s="5">
        <v>5.3613190174983732E-3</v>
      </c>
      <c r="BI23" s="5">
        <v>3.7187506426052176E-3</v>
      </c>
      <c r="BJ23" s="5">
        <v>1.0549677491873192E-2</v>
      </c>
      <c r="BK23" s="5">
        <v>8.0942289323555523E-3</v>
      </c>
      <c r="BL23" s="5">
        <v>4.8606882924853321E-3</v>
      </c>
      <c r="BM23" s="5">
        <v>4.3015663986553454E-3</v>
      </c>
      <c r="BN23" s="5">
        <v>3.5794329408291134E-3</v>
      </c>
      <c r="BO23" s="5">
        <v>4.2775681923984642E-3</v>
      </c>
      <c r="BP23" s="5">
        <v>5.8783801380442261E-3</v>
      </c>
      <c r="BQ23" s="5">
        <v>1.0805256075501179E-2</v>
      </c>
      <c r="BR23" s="5">
        <v>5.2711654329080163E-3</v>
      </c>
      <c r="BS23" s="5">
        <v>3.5984985905584406E-3</v>
      </c>
      <c r="BT23" s="5">
        <v>4.0474928396107557E-3</v>
      </c>
      <c r="BU23" s="5">
        <v>3.2225846376240245E-3</v>
      </c>
      <c r="BV23" s="5">
        <v>2.7688512451577744E-3</v>
      </c>
      <c r="BW23" s="5">
        <v>3.2499135441385056E-3</v>
      </c>
      <c r="BX23" s="5">
        <v>5.7394291541946587E-3</v>
      </c>
      <c r="BY23" s="5">
        <v>7.1047475408289075E-3</v>
      </c>
      <c r="BZ23" s="5">
        <v>5.67718536984265E-3</v>
      </c>
      <c r="CA23" s="5">
        <v>8.9368489492158108E-3</v>
      </c>
      <c r="CB23" s="5">
        <v>2.1224020103903611E-2</v>
      </c>
      <c r="CC23" s="5">
        <v>4.0806068568004887E-3</v>
      </c>
      <c r="CD23" s="5">
        <v>3.211144621972912E-3</v>
      </c>
      <c r="CE23" s="5">
        <v>1.6296931186525435E-3</v>
      </c>
      <c r="CF23" s="5">
        <v>4.6019751365252081E-3</v>
      </c>
      <c r="CG23" s="5">
        <v>3.3372786823009132E-3</v>
      </c>
      <c r="CH23" s="5">
        <v>4.8102763444371841E-3</v>
      </c>
      <c r="CI23" s="5">
        <v>3.2239806771171917E-3</v>
      </c>
      <c r="CJ23" s="5">
        <v>5.8797699088693469E-3</v>
      </c>
      <c r="CK23" s="5">
        <v>4.5004784850907068E-3</v>
      </c>
      <c r="CL23" s="5">
        <v>3.6563452282132561E-3</v>
      </c>
      <c r="CM23" s="5">
        <v>1.0244769147270681E-2</v>
      </c>
      <c r="CN23" s="5">
        <v>9.2816915122639985E-3</v>
      </c>
      <c r="CO23" s="5">
        <v>1.4427500433328438E-2</v>
      </c>
      <c r="CP23" s="5">
        <v>2.7820777500411134E-2</v>
      </c>
      <c r="CQ23" s="5">
        <v>1.1958834988802149E-2</v>
      </c>
      <c r="CR23" s="5">
        <v>2.2075713593830888E-2</v>
      </c>
      <c r="CS23" s="5">
        <v>0.10304816805497413</v>
      </c>
      <c r="CT23" s="5">
        <v>1.0139431862685754E-2</v>
      </c>
      <c r="CU23" s="5">
        <v>7.3245579941102748E-3</v>
      </c>
      <c r="CV23" s="5">
        <v>2.4274910349127689E-2</v>
      </c>
      <c r="CW23" s="5">
        <v>5.5053472435423649E-3</v>
      </c>
      <c r="CX23" s="5">
        <v>9.5509069763888739E-3</v>
      </c>
      <c r="CY23" s="5">
        <v>1.1461452888646473E-2</v>
      </c>
      <c r="CZ23" s="5">
        <v>3.7350457597421453E-3</v>
      </c>
      <c r="DA23" s="5">
        <v>4.7543453522919756E-2</v>
      </c>
      <c r="DB23" s="5">
        <v>4.3038549376118451E-3</v>
      </c>
      <c r="DC23" s="5">
        <v>7.343654875840297E-2</v>
      </c>
      <c r="DD23" s="5">
        <v>4.3952223912049294E-3</v>
      </c>
      <c r="DE23" s="5">
        <v>6.0536013729806746E-3</v>
      </c>
      <c r="DF23" s="5">
        <v>5.1195999490795587E-3</v>
      </c>
      <c r="DG23" s="5">
        <v>6.5663258382188507E-3</v>
      </c>
      <c r="DH23" s="5">
        <v>5.7003799698819285E-3</v>
      </c>
      <c r="DI23" s="5">
        <v>1.0968543550944147E-2</v>
      </c>
      <c r="DJ23" s="5">
        <v>6.8110510287758726E-3</v>
      </c>
      <c r="DK23" s="5">
        <v>8.9977128914831249E-3</v>
      </c>
      <c r="DL23" s="5">
        <v>6.0865496569331486E-3</v>
      </c>
    </row>
    <row r="24" spans="2:116">
      <c r="B24" s="125">
        <v>201</v>
      </c>
      <c r="C24" s="126" t="s">
        <v>199</v>
      </c>
      <c r="D24" s="5">
        <v>0.77531689467586951</v>
      </c>
      <c r="E24" s="5">
        <v>7.9088013532238044E-2</v>
      </c>
      <c r="F24" s="5">
        <v>7.2728067311573094E-2</v>
      </c>
      <c r="G24" s="5">
        <v>2.3725905296292467E-5</v>
      </c>
      <c r="H24" s="5">
        <v>1.3879284416075189E-2</v>
      </c>
      <c r="I24" s="5">
        <v>1.3838152993467816E-2</v>
      </c>
      <c r="J24" s="5">
        <v>4.9138577801961333E-2</v>
      </c>
      <c r="K24" s="5">
        <v>7.0906372485275886E-3</v>
      </c>
      <c r="L24" s="5">
        <v>1.1743488001195188E-3</v>
      </c>
      <c r="M24" s="5">
        <v>4.2394834604185907E-4</v>
      </c>
      <c r="N24" s="5">
        <v>7.8455158553763875E-4</v>
      </c>
      <c r="O24" s="5">
        <v>4.1292689860788473E-5</v>
      </c>
      <c r="P24" s="5">
        <v>1.0601937488531515E-4</v>
      </c>
      <c r="Q24" s="5">
        <v>5.481840410687798E-3</v>
      </c>
      <c r="R24" s="5">
        <v>2.1471468806395322E-3</v>
      </c>
      <c r="S24" s="5">
        <v>1.1537791936291439E-2</v>
      </c>
      <c r="T24" s="5">
        <v>1.4247920020672028E-3</v>
      </c>
      <c r="U24" s="5">
        <v>1.1922143833730621E-3</v>
      </c>
      <c r="V24" s="5">
        <v>4.2486541159650451E-4</v>
      </c>
      <c r="W24" s="5">
        <v>2.4443361490238369E-4</v>
      </c>
      <c r="X24" s="5">
        <v>1.3262950945362511E-4</v>
      </c>
      <c r="Y24" s="5">
        <v>3.7348991125837503E-4</v>
      </c>
      <c r="Z24" s="5">
        <v>2.7791656602262229E-4</v>
      </c>
      <c r="AA24" s="5">
        <v>2.1094455142613451E-4</v>
      </c>
      <c r="AB24" s="5">
        <v>1.1625192900212857</v>
      </c>
      <c r="AC24" s="5">
        <v>6.4720871216733256E-3</v>
      </c>
      <c r="AD24" s="5">
        <v>1.8398733613536784E-4</v>
      </c>
      <c r="AE24" s="5">
        <v>8.4672847765228237E-3</v>
      </c>
      <c r="AF24" s="5">
        <v>4.5918657106751633E-3</v>
      </c>
      <c r="AG24" s="5">
        <v>2.2388692777124113E-3</v>
      </c>
      <c r="AH24" s="5">
        <v>1.8407206993786768E-3</v>
      </c>
      <c r="AI24" s="5">
        <v>3.8678643128705671E-3</v>
      </c>
      <c r="AJ24" s="5">
        <v>9.0004521571531398E-6</v>
      </c>
      <c r="AK24" s="5">
        <v>-2.6929828807129214E-3</v>
      </c>
      <c r="AL24" s="5">
        <v>9.6596581430221577E-4</v>
      </c>
      <c r="AM24" s="5">
        <v>2.8264706266753646E-3</v>
      </c>
      <c r="AN24" s="5">
        <v>6.497088315134032E-4</v>
      </c>
      <c r="AO24" s="5">
        <v>3.9092935961065997E-4</v>
      </c>
      <c r="AP24" s="5">
        <v>5.7481564760819213E-5</v>
      </c>
      <c r="AQ24" s="5">
        <v>1.3837325400718428E-4</v>
      </c>
      <c r="AR24" s="5">
        <v>3.8056174076202016E-4</v>
      </c>
      <c r="AS24" s="5">
        <v>-2.5039254989677011E-3</v>
      </c>
      <c r="AT24" s="5">
        <v>-9.3834587238006103E-4</v>
      </c>
      <c r="AU24" s="5">
        <v>-3.9957836087563725E-4</v>
      </c>
      <c r="AV24" s="5">
        <v>-4.8954009009275379E-4</v>
      </c>
      <c r="AW24" s="5">
        <v>1.1459563673563947E-4</v>
      </c>
      <c r="AX24" s="5">
        <v>1.0852663194599041E-4</v>
      </c>
      <c r="AY24" s="5">
        <v>-1.2963111593063465E-4</v>
      </c>
      <c r="AZ24" s="5">
        <v>-9.615429036992426E-5</v>
      </c>
      <c r="BA24" s="5">
        <v>-2.0481484559686378E-5</v>
      </c>
      <c r="BB24" s="5">
        <v>1.5676312249459277E-5</v>
      </c>
      <c r="BC24" s="5">
        <v>1.24436166843811E-4</v>
      </c>
      <c r="BD24" s="5">
        <v>1.7721823756523366E-4</v>
      </c>
      <c r="BE24" s="5">
        <v>1.1040910291277953E-4</v>
      </c>
      <c r="BF24" s="5">
        <v>6.0467600801732043E-5</v>
      </c>
      <c r="BG24" s="5">
        <v>1.2596040881517301E-4</v>
      </c>
      <c r="BH24" s="5">
        <v>6.67412331753778E-5</v>
      </c>
      <c r="BI24" s="5">
        <v>4.2148344420210989E-4</v>
      </c>
      <c r="BJ24" s="5">
        <v>1.2110099566561761E-4</v>
      </c>
      <c r="BK24" s="5">
        <v>1.0544537900448993E-4</v>
      </c>
      <c r="BL24" s="5">
        <v>1.1615214181979765E-4</v>
      </c>
      <c r="BM24" s="5">
        <v>1.1029009441384706E-4</v>
      </c>
      <c r="BN24" s="5">
        <v>1.2500528366111925E-4</v>
      </c>
      <c r="BO24" s="5">
        <v>-2.075897751906778E-5</v>
      </c>
      <c r="BP24" s="5">
        <v>5.0966223685075697E-5</v>
      </c>
      <c r="BQ24" s="5">
        <v>4.1418161908957486E-4</v>
      </c>
      <c r="BR24" s="5">
        <v>4.1970421679596453E-5</v>
      </c>
      <c r="BS24" s="5">
        <v>7.4059740207613333E-5</v>
      </c>
      <c r="BT24" s="5">
        <v>6.1388139784376866E-5</v>
      </c>
      <c r="BU24" s="5">
        <v>3.9961767073433597E-4</v>
      </c>
      <c r="BV24" s="5">
        <v>2.2125137806683205E-4</v>
      </c>
      <c r="BW24" s="5">
        <v>8.1128454968108069E-5</v>
      </c>
      <c r="BX24" s="5">
        <v>1.0776114169656998E-4</v>
      </c>
      <c r="BY24" s="5">
        <v>1.16022007892026E-4</v>
      </c>
      <c r="BZ24" s="5">
        <v>1.1453179619843634E-4</v>
      </c>
      <c r="CA24" s="5">
        <v>3.3676717240255233E-5</v>
      </c>
      <c r="CB24" s="5">
        <v>2.4724862687283879E-5</v>
      </c>
      <c r="CC24" s="5">
        <v>2.5202614114841472E-5</v>
      </c>
      <c r="CD24" s="5">
        <v>1.1129901186082519E-5</v>
      </c>
      <c r="CE24" s="5">
        <v>3.6689838338941818E-6</v>
      </c>
      <c r="CF24" s="5">
        <v>2.7919703855079701E-5</v>
      </c>
      <c r="CG24" s="5">
        <v>3.2627843906542057E-5</v>
      </c>
      <c r="CH24" s="5">
        <v>6.6482679765702459E-5</v>
      </c>
      <c r="CI24" s="5">
        <v>3.547381413898403E-5</v>
      </c>
      <c r="CJ24" s="5">
        <v>3.8827650440826003E-5</v>
      </c>
      <c r="CK24" s="5">
        <v>1.9244861785015884E-5</v>
      </c>
      <c r="CL24" s="5">
        <v>4.1374184549540621E-5</v>
      </c>
      <c r="CM24" s="5">
        <v>5.2598159039608536E-5</v>
      </c>
      <c r="CN24" s="5">
        <v>1.3495923653086018E-5</v>
      </c>
      <c r="CO24" s="5">
        <v>2.4381106068790828E-5</v>
      </c>
      <c r="CP24" s="5">
        <v>6.3566757152365525E-5</v>
      </c>
      <c r="CQ24" s="5">
        <v>3.4506863830830059E-5</v>
      </c>
      <c r="CR24" s="5">
        <v>3.944632725862174E-5</v>
      </c>
      <c r="CS24" s="5">
        <v>1.0111100261973462E-4</v>
      </c>
      <c r="CT24" s="5">
        <v>2.9371255796309285E-5</v>
      </c>
      <c r="CU24" s="5">
        <v>1.3312859402649872E-4</v>
      </c>
      <c r="CV24" s="5">
        <v>1.6301015648431899E-4</v>
      </c>
      <c r="CW24" s="5">
        <v>3.2225582777113747E-4</v>
      </c>
      <c r="CX24" s="5">
        <v>1.5249901017725954E-4</v>
      </c>
      <c r="CY24" s="5">
        <v>2.3510043408749796E-4</v>
      </c>
      <c r="CZ24" s="5">
        <v>3.3891905982519273E-4</v>
      </c>
      <c r="DA24" s="5">
        <v>1.3560846840748184E-4</v>
      </c>
      <c r="DB24" s="5">
        <v>4.8161501950794916E-5</v>
      </c>
      <c r="DC24" s="5">
        <v>7.7293865604410151E-5</v>
      </c>
      <c r="DD24" s="5">
        <v>1.5119433756255368E-4</v>
      </c>
      <c r="DE24" s="5">
        <v>3.0477823143864095E-5</v>
      </c>
      <c r="DF24" s="5">
        <v>7.4694498963296773E-4</v>
      </c>
      <c r="DG24" s="5">
        <v>1.8269707238405368E-3</v>
      </c>
      <c r="DH24" s="5">
        <v>1.3477430063795075E-4</v>
      </c>
      <c r="DI24" s="5">
        <v>2.9897749310997497E-4</v>
      </c>
      <c r="DJ24" s="5">
        <v>8.1986786947553058E-4</v>
      </c>
      <c r="DK24" s="5">
        <v>2.6904368259103513E-4</v>
      </c>
      <c r="DL24" s="5">
        <v>1.1816503081212061E-3</v>
      </c>
    </row>
    <row r="25" spans="2:116">
      <c r="B25" s="125">
        <v>202</v>
      </c>
      <c r="C25" s="126" t="s">
        <v>200</v>
      </c>
      <c r="D25" s="5">
        <v>0.74897332828449104</v>
      </c>
      <c r="E25" s="5">
        <v>0.11681130512213406</v>
      </c>
      <c r="F25" s="5">
        <v>9.8368965649844264E-2</v>
      </c>
      <c r="G25" s="5">
        <v>3.7415863379855368E-5</v>
      </c>
      <c r="H25" s="5">
        <v>1.8202621021610119E-2</v>
      </c>
      <c r="I25" s="5">
        <v>1.8072274114053044E-2</v>
      </c>
      <c r="J25" s="5">
        <v>7.2399440582203555E-3</v>
      </c>
      <c r="K25" s="5">
        <v>3.434944772308322E-3</v>
      </c>
      <c r="L25" s="5">
        <v>3.5023773341080937E-3</v>
      </c>
      <c r="M25" s="5">
        <v>6.3920777799726582E-4</v>
      </c>
      <c r="N25" s="5">
        <v>2.5605688866225922E-3</v>
      </c>
      <c r="O25" s="5">
        <v>6.6048876006231092E-4</v>
      </c>
      <c r="P25" s="5">
        <v>1.468164009818782E-3</v>
      </c>
      <c r="Q25" s="5">
        <v>6.1335189065868274E-3</v>
      </c>
      <c r="R25" s="5">
        <v>5.8430361293699343E-3</v>
      </c>
      <c r="S25" s="5">
        <v>5.2355317280250229E-3</v>
      </c>
      <c r="T25" s="5">
        <v>6.5617937198915975E-4</v>
      </c>
      <c r="U25" s="5">
        <v>1.7783964295928045E-2</v>
      </c>
      <c r="V25" s="5">
        <v>4.914079116307239E-3</v>
      </c>
      <c r="W25" s="5">
        <v>2.3891345355287761E-3</v>
      </c>
      <c r="X25" s="5">
        <v>3.3615574185121649E-3</v>
      </c>
      <c r="Y25" s="5">
        <v>1.5438268352780449E-2</v>
      </c>
      <c r="Z25" s="5">
        <v>6.3204316670603371E-3</v>
      </c>
      <c r="AA25" s="5">
        <v>3.8415726123715199E-3</v>
      </c>
      <c r="AB25" s="5">
        <v>8.7817412497465788E-2</v>
      </c>
      <c r="AC25" s="5">
        <v>1.1422359172086978</v>
      </c>
      <c r="AD25" s="5">
        <v>6.8677503382421892E-3</v>
      </c>
      <c r="AE25" s="5">
        <v>3.6183224854949965E-2</v>
      </c>
      <c r="AF25" s="5">
        <v>2.5093793003312836E-2</v>
      </c>
      <c r="AG25" s="5">
        <v>1.950221157506252E-2</v>
      </c>
      <c r="AH25" s="5">
        <v>2.7579149248764031E-2</v>
      </c>
      <c r="AI25" s="5">
        <v>5.0259921587100867E-2</v>
      </c>
      <c r="AJ25" s="5">
        <v>1.0675185750774474E-4</v>
      </c>
      <c r="AK25" s="5">
        <v>6.331477759669344E-4</v>
      </c>
      <c r="AL25" s="5">
        <v>9.6620371617971955E-3</v>
      </c>
      <c r="AM25" s="5">
        <v>3.6323050233738774E-2</v>
      </c>
      <c r="AN25" s="5">
        <v>3.8417075177495028E-3</v>
      </c>
      <c r="AO25" s="5">
        <v>3.2116559888970116E-2</v>
      </c>
      <c r="AP25" s="5">
        <v>1.8890990168165206E-3</v>
      </c>
      <c r="AQ25" s="5">
        <v>1.5852429292754613E-2</v>
      </c>
      <c r="AR25" s="5">
        <v>5.0184272503171175E-3</v>
      </c>
      <c r="AS25" s="5">
        <v>7.77657309655355E-3</v>
      </c>
      <c r="AT25" s="5">
        <v>6.8443455982209588E-3</v>
      </c>
      <c r="AU25" s="5">
        <v>3.4522286847028507E-3</v>
      </c>
      <c r="AV25" s="5">
        <v>3.963948846018253E-3</v>
      </c>
      <c r="AW25" s="5">
        <v>2.9213873310564463E-3</v>
      </c>
      <c r="AX25" s="5">
        <v>3.6356832122981003E-3</v>
      </c>
      <c r="AY25" s="5">
        <v>6.1000620329642622E-3</v>
      </c>
      <c r="AZ25" s="5">
        <v>2.6778133514008878E-3</v>
      </c>
      <c r="BA25" s="5">
        <v>2.8713970824977377E-3</v>
      </c>
      <c r="BB25" s="5">
        <v>2.3178741299402302E-3</v>
      </c>
      <c r="BC25" s="5">
        <v>3.3638348341023111E-3</v>
      </c>
      <c r="BD25" s="5">
        <v>1.0463214890507687E-2</v>
      </c>
      <c r="BE25" s="5">
        <v>5.1513213164527038E-3</v>
      </c>
      <c r="BF25" s="5">
        <v>3.1074143627761396E-3</v>
      </c>
      <c r="BG25" s="5">
        <v>6.9054699200251325E-3</v>
      </c>
      <c r="BH25" s="5">
        <v>3.3617815818147057E-3</v>
      </c>
      <c r="BI25" s="5">
        <v>1.514272167865509E-2</v>
      </c>
      <c r="BJ25" s="5">
        <v>5.4146231415281619E-3</v>
      </c>
      <c r="BK25" s="5">
        <v>4.4067170675086585E-3</v>
      </c>
      <c r="BL25" s="5">
        <v>3.3431687047106458E-3</v>
      </c>
      <c r="BM25" s="5">
        <v>3.3374287696406025E-3</v>
      </c>
      <c r="BN25" s="5">
        <v>2.9390099026589383E-3</v>
      </c>
      <c r="BO25" s="5">
        <v>4.53074168840589E-3</v>
      </c>
      <c r="BP25" s="5">
        <v>2.4981012806604753E-3</v>
      </c>
      <c r="BQ25" s="5">
        <v>5.9840158748597381E-3</v>
      </c>
      <c r="BR25" s="5">
        <v>9.4431954786286499E-4</v>
      </c>
      <c r="BS25" s="5">
        <v>1.8407653247127953E-3</v>
      </c>
      <c r="BT25" s="5">
        <v>2.1705897467217332E-3</v>
      </c>
      <c r="BU25" s="5">
        <v>1.5901916048571547E-3</v>
      </c>
      <c r="BV25" s="5">
        <v>2.1618310586911074E-3</v>
      </c>
      <c r="BW25" s="5">
        <v>3.4768156774661613E-4</v>
      </c>
      <c r="BX25" s="5">
        <v>3.3647943725380813E-4</v>
      </c>
      <c r="BY25" s="5">
        <v>7.9469147348212917E-3</v>
      </c>
      <c r="BZ25" s="5">
        <v>6.4818865378834158E-3</v>
      </c>
      <c r="CA25" s="5">
        <v>3.2295019639880181E-4</v>
      </c>
      <c r="CB25" s="5">
        <v>3.2522820452545581E-4</v>
      </c>
      <c r="CC25" s="5">
        <v>1.5912274425034244E-4</v>
      </c>
      <c r="CD25" s="5">
        <v>1.2989696752284318E-4</v>
      </c>
      <c r="CE25" s="5">
        <v>5.6231924861538446E-5</v>
      </c>
      <c r="CF25" s="5">
        <v>5.0400822100225915E-4</v>
      </c>
      <c r="CG25" s="5">
        <v>3.5394940238848879E-4</v>
      </c>
      <c r="CH25" s="5">
        <v>1.1630827814816387E-3</v>
      </c>
      <c r="CI25" s="5">
        <v>3.4807071029906649E-4</v>
      </c>
      <c r="CJ25" s="5">
        <v>6.0795436527584534E-4</v>
      </c>
      <c r="CK25" s="5">
        <v>3.0338789312161981E-4</v>
      </c>
      <c r="CL25" s="5">
        <v>1.1895814502435713E-3</v>
      </c>
      <c r="CM25" s="5">
        <v>8.4361437304719547E-4</v>
      </c>
      <c r="CN25" s="5">
        <v>1.8789873353255103E-4</v>
      </c>
      <c r="CO25" s="5">
        <v>3.9540064550284417E-4</v>
      </c>
      <c r="CP25" s="5">
        <v>8.0629705592520379E-4</v>
      </c>
      <c r="CQ25" s="5">
        <v>5.0084394703693298E-4</v>
      </c>
      <c r="CR25" s="5">
        <v>5.5137577160927008E-4</v>
      </c>
      <c r="CS25" s="5">
        <v>2.0974710781865801E-3</v>
      </c>
      <c r="CT25" s="5">
        <v>6.6312195881091773E-4</v>
      </c>
      <c r="CU25" s="5">
        <v>3.8226508323962896E-4</v>
      </c>
      <c r="CV25" s="5">
        <v>5.2068381238610534E-3</v>
      </c>
      <c r="CW25" s="5">
        <v>4.2784600134661583E-3</v>
      </c>
      <c r="CX25" s="5">
        <v>1.1544031838360247E-2</v>
      </c>
      <c r="CY25" s="5">
        <v>1.1468644051766217E-3</v>
      </c>
      <c r="CZ25" s="5">
        <v>9.8320274822414418E-4</v>
      </c>
      <c r="DA25" s="5">
        <v>8.0421738000853742E-4</v>
      </c>
      <c r="DB25" s="5">
        <v>6.4328858989743396E-4</v>
      </c>
      <c r="DC25" s="5">
        <v>1.3542935101167552E-3</v>
      </c>
      <c r="DD25" s="5">
        <v>3.0510003225875E-3</v>
      </c>
      <c r="DE25" s="5">
        <v>3.8923932710992979E-4</v>
      </c>
      <c r="DF25" s="5">
        <v>1.4443992752367352E-3</v>
      </c>
      <c r="DG25" s="5">
        <v>2.1968921731685353E-3</v>
      </c>
      <c r="DH25" s="5">
        <v>3.4166411085875667E-3</v>
      </c>
      <c r="DI25" s="5">
        <v>1.2613753560871573E-3</v>
      </c>
      <c r="DJ25" s="5">
        <v>8.3819365574366769E-4</v>
      </c>
      <c r="DK25" s="5">
        <v>5.5392316138762748E-3</v>
      </c>
      <c r="DL25" s="5">
        <v>1.6859809204434226E-3</v>
      </c>
    </row>
    <row r="26" spans="2:116">
      <c r="B26" s="125">
        <v>203</v>
      </c>
      <c r="C26" s="126" t="s">
        <v>291</v>
      </c>
      <c r="D26" s="5">
        <v>0.98129341062553366</v>
      </c>
      <c r="E26" s="5">
        <v>1.9135417882452734E-2</v>
      </c>
      <c r="F26" s="5">
        <v>4.0495333847319738E-3</v>
      </c>
      <c r="G26" s="5">
        <v>0</v>
      </c>
      <c r="H26" s="5">
        <v>2.1827435366757793E-3</v>
      </c>
      <c r="I26" s="5">
        <v>2.1827435366757793E-3</v>
      </c>
      <c r="J26" s="5">
        <v>4.7700009946252927E-3</v>
      </c>
      <c r="K26" s="5">
        <v>1.8138410947797698E-3</v>
      </c>
      <c r="L26" s="5">
        <v>1.9081314178303632E-3</v>
      </c>
      <c r="M26" s="5">
        <v>1.2206465196511033E-3</v>
      </c>
      <c r="N26" s="5">
        <v>1.8569038165251722E-3</v>
      </c>
      <c r="O26" s="5">
        <v>6.4969630298725839E-4</v>
      </c>
      <c r="P26" s="5">
        <v>1.8041304879158717E-3</v>
      </c>
      <c r="Q26" s="5">
        <v>3.2552876764953536E-3</v>
      </c>
      <c r="R26" s="5">
        <v>4.1863223524443048E-3</v>
      </c>
      <c r="S26" s="5">
        <v>2.3779169224026489E-3</v>
      </c>
      <c r="T26" s="5">
        <v>1.358325617348038E-3</v>
      </c>
      <c r="U26" s="5">
        <v>1.527778849800507E-2</v>
      </c>
      <c r="V26" s="5">
        <v>7.1899456583755491E-3</v>
      </c>
      <c r="W26" s="5">
        <v>4.2218599320274072E-3</v>
      </c>
      <c r="X26" s="5">
        <v>4.8153463003297306E-3</v>
      </c>
      <c r="Y26" s="5">
        <v>8.380147914485268E-3</v>
      </c>
      <c r="Z26" s="5">
        <v>8.2717662818395845E-3</v>
      </c>
      <c r="AA26" s="5">
        <v>5.9509367621553262E-3</v>
      </c>
      <c r="AB26" s="5">
        <v>2.6877858589727223E-2</v>
      </c>
      <c r="AC26" s="5">
        <v>1.5675783974054686E-2</v>
      </c>
      <c r="AD26" s="5">
        <v>1.2168259674594788</v>
      </c>
      <c r="AE26" s="5">
        <v>0.33912504432300278</v>
      </c>
      <c r="AF26" s="5">
        <v>0.34212756090585639</v>
      </c>
      <c r="AG26" s="5">
        <v>7.9985257757282727E-2</v>
      </c>
      <c r="AH26" s="5">
        <v>2.0158688171895922E-2</v>
      </c>
      <c r="AI26" s="5">
        <v>7.0638442403064799E-2</v>
      </c>
      <c r="AJ26" s="5">
        <v>2.9454475006613094E-4</v>
      </c>
      <c r="AK26" s="5">
        <v>1.0967789624297005E-3</v>
      </c>
      <c r="AL26" s="5">
        <v>5.8445448804031686E-2</v>
      </c>
      <c r="AM26" s="5">
        <v>3.3375530543783366E-2</v>
      </c>
      <c r="AN26" s="5">
        <v>7.2633838080302026E-3</v>
      </c>
      <c r="AO26" s="5">
        <v>7.2707600892533654E-3</v>
      </c>
      <c r="AP26" s="5">
        <v>1.0479908224690741E-3</v>
      </c>
      <c r="AQ26" s="5">
        <v>1.4273496198961536E-3</v>
      </c>
      <c r="AR26" s="5">
        <v>1.0194349103086302E-2</v>
      </c>
      <c r="AS26" s="5">
        <v>5.2136094715228597E-4</v>
      </c>
      <c r="AT26" s="5">
        <v>5.2661153666408184E-4</v>
      </c>
      <c r="AU26" s="5">
        <v>8.3752719803767374E-4</v>
      </c>
      <c r="AV26" s="5">
        <v>4.0859225078945891E-4</v>
      </c>
      <c r="AW26" s="5">
        <v>4.8871094986710961E-4</v>
      </c>
      <c r="AX26" s="5">
        <v>2.6488857068428409E-3</v>
      </c>
      <c r="AY26" s="5">
        <v>1.1994232742565101E-3</v>
      </c>
      <c r="AZ26" s="5">
        <v>1.1021929054248322E-3</v>
      </c>
      <c r="BA26" s="5">
        <v>1.4352235734548331E-3</v>
      </c>
      <c r="BB26" s="5">
        <v>1.5134806666558811E-3</v>
      </c>
      <c r="BC26" s="5">
        <v>4.4021405665598959E-3</v>
      </c>
      <c r="BD26" s="5">
        <v>4.9970741242422716E-3</v>
      </c>
      <c r="BE26" s="5">
        <v>3.8117484438491456E-3</v>
      </c>
      <c r="BF26" s="5">
        <v>3.6056712858025478E-3</v>
      </c>
      <c r="BG26" s="5">
        <v>5.8242383316599571E-3</v>
      </c>
      <c r="BH26" s="5">
        <v>2.0173639654282576E-3</v>
      </c>
      <c r="BI26" s="5">
        <v>7.294958589150192E-3</v>
      </c>
      <c r="BJ26" s="5">
        <v>4.1738653423393449E-3</v>
      </c>
      <c r="BK26" s="5">
        <v>3.655870672317952E-3</v>
      </c>
      <c r="BL26" s="5">
        <v>5.2181899953459669E-3</v>
      </c>
      <c r="BM26" s="5">
        <v>4.5640310194897593E-3</v>
      </c>
      <c r="BN26" s="5">
        <v>5.485167161153345E-3</v>
      </c>
      <c r="BO26" s="5">
        <v>2.3144070097470366E-3</v>
      </c>
      <c r="BP26" s="5">
        <v>2.0091382356182191E-3</v>
      </c>
      <c r="BQ26" s="5">
        <v>8.7145632260943184E-3</v>
      </c>
      <c r="BR26" s="5">
        <v>5.5685370807961648E-4</v>
      </c>
      <c r="BS26" s="5">
        <v>1.722749990027703E-3</v>
      </c>
      <c r="BT26" s="5">
        <v>2.1705568455711037E-3</v>
      </c>
      <c r="BU26" s="5">
        <v>1.151617695094096E-3</v>
      </c>
      <c r="BV26" s="5">
        <v>1.4017832562021959E-3</v>
      </c>
      <c r="BW26" s="5">
        <v>2.9882794565275054E-4</v>
      </c>
      <c r="BX26" s="5">
        <v>6.5166780372206241E-4</v>
      </c>
      <c r="BY26" s="5">
        <v>2.7635361050233971E-3</v>
      </c>
      <c r="BZ26" s="5">
        <v>9.6625301314175898E-4</v>
      </c>
      <c r="CA26" s="5">
        <v>5.7325127559582361E-4</v>
      </c>
      <c r="CB26" s="5">
        <v>5.0275921400731586E-4</v>
      </c>
      <c r="CC26" s="5">
        <v>2.0243710423685599E-4</v>
      </c>
      <c r="CD26" s="5">
        <v>2.1120795194139806E-4</v>
      </c>
      <c r="CE26" s="5">
        <v>8.720147800937501E-5</v>
      </c>
      <c r="CF26" s="5">
        <v>3.1397168376474851E-4</v>
      </c>
      <c r="CG26" s="5">
        <v>3.3501329925635488E-4</v>
      </c>
      <c r="CH26" s="5">
        <v>1.2204298718255647E-3</v>
      </c>
      <c r="CI26" s="5">
        <v>3.2083981252066713E-4</v>
      </c>
      <c r="CJ26" s="5">
        <v>6.5323389388466878E-4</v>
      </c>
      <c r="CK26" s="5">
        <v>3.7751795908642666E-4</v>
      </c>
      <c r="CL26" s="5">
        <v>5.4031529607063164E-4</v>
      </c>
      <c r="CM26" s="5">
        <v>8.1018029110906998E-4</v>
      </c>
      <c r="CN26" s="5">
        <v>2.0044390623728174E-4</v>
      </c>
      <c r="CO26" s="5">
        <v>3.7081916238587215E-4</v>
      </c>
      <c r="CP26" s="5">
        <v>7.985890266746339E-4</v>
      </c>
      <c r="CQ26" s="5">
        <v>9.5582973411073764E-4</v>
      </c>
      <c r="CR26" s="5">
        <v>6.203011574192794E-4</v>
      </c>
      <c r="CS26" s="5">
        <v>2.0273824542919342E-3</v>
      </c>
      <c r="CT26" s="5">
        <v>4.360798369566911E-4</v>
      </c>
      <c r="CU26" s="5">
        <v>3.7600411040410886E-4</v>
      </c>
      <c r="CV26" s="5">
        <v>3.8500599221286992E-3</v>
      </c>
      <c r="CW26" s="5">
        <v>3.1861228506697807E-3</v>
      </c>
      <c r="CX26" s="5">
        <v>1.6311267920423389E-3</v>
      </c>
      <c r="CY26" s="5">
        <v>7.9736073384087424E-4</v>
      </c>
      <c r="CZ26" s="5">
        <v>6.584538288946577E-4</v>
      </c>
      <c r="DA26" s="5">
        <v>1.0737596782496596E-3</v>
      </c>
      <c r="DB26" s="5">
        <v>7.6236974564982492E-4</v>
      </c>
      <c r="DC26" s="5">
        <v>1.5122665849768176E-3</v>
      </c>
      <c r="DD26" s="5">
        <v>3.163675818187061E-3</v>
      </c>
      <c r="DE26" s="5">
        <v>5.4883152383353217E-4</v>
      </c>
      <c r="DF26" s="5">
        <v>9.9431967739455713E-4</v>
      </c>
      <c r="DG26" s="5">
        <v>1.330253686157562E-3</v>
      </c>
      <c r="DH26" s="5">
        <v>2.2463425892530488E-3</v>
      </c>
      <c r="DI26" s="5">
        <v>8.8990032417319079E-4</v>
      </c>
      <c r="DJ26" s="5">
        <v>8.6776442155474069E-4</v>
      </c>
      <c r="DK26" s="5">
        <v>7.3410604907108755E-3</v>
      </c>
      <c r="DL26" s="5">
        <v>1.1127352086413925E-3</v>
      </c>
    </row>
    <row r="27" spans="2:116">
      <c r="B27" s="125">
        <v>204</v>
      </c>
      <c r="C27" s="126" t="s">
        <v>292</v>
      </c>
      <c r="D27" s="5">
        <v>0.67763407072940918</v>
      </c>
      <c r="E27" s="5">
        <v>7.4864937187012995E-2</v>
      </c>
      <c r="F27" s="5">
        <v>1.0627223080116673E-3</v>
      </c>
      <c r="G27" s="5">
        <v>4.7310884553489434E-7</v>
      </c>
      <c r="H27" s="5">
        <v>9.4711547437118116E-3</v>
      </c>
      <c r="I27" s="5">
        <v>9.4546191615393019E-3</v>
      </c>
      <c r="J27" s="5">
        <v>8.0259736777141075E-3</v>
      </c>
      <c r="K27" s="5">
        <v>3.9634275450701108E-3</v>
      </c>
      <c r="L27" s="5">
        <v>5.0971017592920699E-3</v>
      </c>
      <c r="M27" s="5">
        <v>2.1942460300628875E-3</v>
      </c>
      <c r="N27" s="5">
        <v>3.7075743726548674E-3</v>
      </c>
      <c r="O27" s="5">
        <v>1.5238011597429873E-3</v>
      </c>
      <c r="P27" s="5">
        <v>4.3086957004049107E-3</v>
      </c>
      <c r="Q27" s="5">
        <v>7.4998656180560183E-3</v>
      </c>
      <c r="R27" s="5">
        <v>9.4042326780352462E-3</v>
      </c>
      <c r="S27" s="5">
        <v>5.3056761956274193E-3</v>
      </c>
      <c r="T27" s="5">
        <v>3.5115415025824314E-3</v>
      </c>
      <c r="U27" s="5">
        <v>4.6367150809266726E-2</v>
      </c>
      <c r="V27" s="5">
        <v>2.0363674368789109E-2</v>
      </c>
      <c r="W27" s="5">
        <v>8.5433337823655545E-3</v>
      </c>
      <c r="X27" s="5">
        <v>9.6072220678295323E-3</v>
      </c>
      <c r="Y27" s="5">
        <v>2.3036655454983491E-2</v>
      </c>
      <c r="Z27" s="5">
        <v>1.9562585416716669E-2</v>
      </c>
      <c r="AA27" s="5">
        <v>1.1604300882373826E-2</v>
      </c>
      <c r="AB27" s="5">
        <v>1.0830360992316112E-2</v>
      </c>
      <c r="AC27" s="5">
        <v>2.7491479561428455E-2</v>
      </c>
      <c r="AD27" s="5">
        <v>1.9377221899139027E-2</v>
      </c>
      <c r="AE27" s="5">
        <v>1.265138285198891</v>
      </c>
      <c r="AF27" s="5">
        <v>0.33294931767877922</v>
      </c>
      <c r="AG27" s="5">
        <v>0.24481980595527977</v>
      </c>
      <c r="AH27" s="5">
        <v>6.6062599973150032E-2</v>
      </c>
      <c r="AI27" s="5">
        <v>0.14663819898461014</v>
      </c>
      <c r="AJ27" s="5">
        <v>3.794651050803749E-4</v>
      </c>
      <c r="AK27" s="5">
        <v>3.0070059363730213E-3</v>
      </c>
      <c r="AL27" s="5">
        <v>8.8034451640845349E-2</v>
      </c>
      <c r="AM27" s="5">
        <v>0.11520805207248522</v>
      </c>
      <c r="AN27" s="5">
        <v>1.412888284123022E-2</v>
      </c>
      <c r="AO27" s="5">
        <v>1.7044195262009374E-2</v>
      </c>
      <c r="AP27" s="5">
        <v>2.4702249460929939E-3</v>
      </c>
      <c r="AQ27" s="5">
        <v>3.4986439962165767E-3</v>
      </c>
      <c r="AR27" s="5">
        <v>3.2153666976165139E-2</v>
      </c>
      <c r="AS27" s="5">
        <v>1.4347364314455662E-3</v>
      </c>
      <c r="AT27" s="5">
        <v>1.2855039974341861E-3</v>
      </c>
      <c r="AU27" s="5">
        <v>1.9091974050774486E-3</v>
      </c>
      <c r="AV27" s="5">
        <v>9.4686320229017673E-4</v>
      </c>
      <c r="AW27" s="5">
        <v>1.258818477933006E-3</v>
      </c>
      <c r="AX27" s="5">
        <v>5.1323429612589715E-3</v>
      </c>
      <c r="AY27" s="5">
        <v>2.5776773432443427E-3</v>
      </c>
      <c r="AZ27" s="5">
        <v>2.2950578121446216E-3</v>
      </c>
      <c r="BA27" s="5">
        <v>3.3947663039852376E-3</v>
      </c>
      <c r="BB27" s="5">
        <v>3.4835561299813573E-3</v>
      </c>
      <c r="BC27" s="5">
        <v>8.4720341979988376E-3</v>
      </c>
      <c r="BD27" s="5">
        <v>1.1603133087341176E-2</v>
      </c>
      <c r="BE27" s="5">
        <v>7.0179471201125068E-3</v>
      </c>
      <c r="BF27" s="5">
        <v>6.758030568102061E-3</v>
      </c>
      <c r="BG27" s="5">
        <v>1.1291957517456708E-2</v>
      </c>
      <c r="BH27" s="5">
        <v>4.4092407586396746E-3</v>
      </c>
      <c r="BI27" s="5">
        <v>1.2494649251988935E-2</v>
      </c>
      <c r="BJ27" s="5">
        <v>7.4461639902453393E-3</v>
      </c>
      <c r="BK27" s="5">
        <v>6.4945684342619502E-3</v>
      </c>
      <c r="BL27" s="5">
        <v>9.7506208898359599E-3</v>
      </c>
      <c r="BM27" s="5">
        <v>9.3341467904495337E-3</v>
      </c>
      <c r="BN27" s="5">
        <v>9.8533175316767637E-3</v>
      </c>
      <c r="BO27" s="5">
        <v>4.9487085459321654E-3</v>
      </c>
      <c r="BP27" s="5">
        <v>4.0234199226962834E-3</v>
      </c>
      <c r="BQ27" s="5">
        <v>1.5343618708604552E-2</v>
      </c>
      <c r="BR27" s="5">
        <v>1.2976091379518224E-3</v>
      </c>
      <c r="BS27" s="5">
        <v>3.3681592190532936E-3</v>
      </c>
      <c r="BT27" s="5">
        <v>4.2815117954160004E-3</v>
      </c>
      <c r="BU27" s="5">
        <v>2.309670564912505E-3</v>
      </c>
      <c r="BV27" s="5">
        <v>2.8333896006681085E-3</v>
      </c>
      <c r="BW27" s="5">
        <v>6.5199917664565134E-4</v>
      </c>
      <c r="BX27" s="5">
        <v>7.2246154906082912E-4</v>
      </c>
      <c r="BY27" s="5">
        <v>4.6335481445716571E-3</v>
      </c>
      <c r="BZ27" s="5">
        <v>2.413730442357142E-3</v>
      </c>
      <c r="CA27" s="5">
        <v>1.0589307865851252E-3</v>
      </c>
      <c r="CB27" s="5">
        <v>9.4293512933094439E-4</v>
      </c>
      <c r="CC27" s="5">
        <v>3.8734617252167663E-4</v>
      </c>
      <c r="CD27" s="5">
        <v>3.8612792203600321E-4</v>
      </c>
      <c r="CE27" s="5">
        <v>1.5964153524586483E-4</v>
      </c>
      <c r="CF27" s="5">
        <v>6.6007723684865171E-4</v>
      </c>
      <c r="CG27" s="5">
        <v>7.6750416148453073E-4</v>
      </c>
      <c r="CH27" s="5">
        <v>2.9050814473609164E-3</v>
      </c>
      <c r="CI27" s="5">
        <v>7.3662221577017542E-4</v>
      </c>
      <c r="CJ27" s="5">
        <v>1.3298573894077717E-3</v>
      </c>
      <c r="CK27" s="5">
        <v>7.8363388173143228E-4</v>
      </c>
      <c r="CL27" s="5">
        <v>1.0699823211820498E-3</v>
      </c>
      <c r="CM27" s="5">
        <v>1.8255510486368952E-3</v>
      </c>
      <c r="CN27" s="5">
        <v>4.4831317947886259E-4</v>
      </c>
      <c r="CO27" s="5">
        <v>7.6220007887591696E-4</v>
      </c>
      <c r="CP27" s="5">
        <v>1.6723585471773855E-3</v>
      </c>
      <c r="CQ27" s="5">
        <v>1.7365327774209658E-3</v>
      </c>
      <c r="CR27" s="5">
        <v>1.2793678726187873E-3</v>
      </c>
      <c r="CS27" s="5">
        <v>4.4224288945909317E-3</v>
      </c>
      <c r="CT27" s="5">
        <v>9.3936417549571186E-4</v>
      </c>
      <c r="CU27" s="5">
        <v>9.4372216695065157E-4</v>
      </c>
      <c r="CV27" s="5">
        <v>6.4288536541785499E-3</v>
      </c>
      <c r="CW27" s="5">
        <v>9.5808091113781611E-3</v>
      </c>
      <c r="CX27" s="5">
        <v>3.8242695393424491E-3</v>
      </c>
      <c r="CY27" s="5">
        <v>1.8476741622333451E-3</v>
      </c>
      <c r="CZ27" s="5">
        <v>1.5106023391353778E-3</v>
      </c>
      <c r="DA27" s="5">
        <v>2.3371429813706331E-3</v>
      </c>
      <c r="DB27" s="5">
        <v>1.6921424764907518E-3</v>
      </c>
      <c r="DC27" s="5">
        <v>3.0076121655175842E-3</v>
      </c>
      <c r="DD27" s="5">
        <v>7.6590700239388843E-3</v>
      </c>
      <c r="DE27" s="5">
        <v>1.0974216621272086E-3</v>
      </c>
      <c r="DF27" s="5">
        <v>2.1190563330292594E-3</v>
      </c>
      <c r="DG27" s="5">
        <v>2.8331029145305894E-3</v>
      </c>
      <c r="DH27" s="5">
        <v>4.8479516383540117E-3</v>
      </c>
      <c r="DI27" s="5">
        <v>1.7890978165380335E-3</v>
      </c>
      <c r="DJ27" s="5">
        <v>1.805561328095137E-3</v>
      </c>
      <c r="DK27" s="5">
        <v>1.5715066463009787E-2</v>
      </c>
      <c r="DL27" s="5">
        <v>1.953007948299618E-3</v>
      </c>
    </row>
    <row r="28" spans="2:116">
      <c r="B28" s="125">
        <v>205</v>
      </c>
      <c r="C28" s="126" t="s">
        <v>203</v>
      </c>
      <c r="D28" s="5">
        <v>0.68688266140316601</v>
      </c>
      <c r="E28" s="5">
        <v>7.5796798631670645E-2</v>
      </c>
      <c r="F28" s="5">
        <v>3.1231735303438819E-2</v>
      </c>
      <c r="G28" s="5">
        <v>0</v>
      </c>
      <c r="H28" s="5">
        <v>9.7854978110233966E-3</v>
      </c>
      <c r="I28" s="5">
        <v>9.7811182652539578E-3</v>
      </c>
      <c r="J28" s="5">
        <v>2.5265131877879343E-3</v>
      </c>
      <c r="K28" s="5">
        <v>1.4315587517134607E-3</v>
      </c>
      <c r="L28" s="5">
        <v>1.2481213443744056E-3</v>
      </c>
      <c r="M28" s="5">
        <v>2.2629542746743355E-3</v>
      </c>
      <c r="N28" s="5">
        <v>2.6529156777463253E-3</v>
      </c>
      <c r="O28" s="5">
        <v>6.1843754595494445E-4</v>
      </c>
      <c r="P28" s="5">
        <v>8.8533147567577779E-4</v>
      </c>
      <c r="Q28" s="5">
        <v>3.4816547721056496E-3</v>
      </c>
      <c r="R28" s="5">
        <v>5.5700520061577469E-3</v>
      </c>
      <c r="S28" s="5">
        <v>1.6818131041342109E-3</v>
      </c>
      <c r="T28" s="5">
        <v>8.2855320670707506E-4</v>
      </c>
      <c r="U28" s="5">
        <v>7.5022630275095922E-3</v>
      </c>
      <c r="V28" s="5">
        <v>5.0357204142609168E-3</v>
      </c>
      <c r="W28" s="5">
        <v>4.4590957233280387E-3</v>
      </c>
      <c r="X28" s="5">
        <v>6.176637997490725E-3</v>
      </c>
      <c r="Y28" s="5">
        <v>4.5670022951746856E-3</v>
      </c>
      <c r="Z28" s="5">
        <v>9.1764617298395676E-3</v>
      </c>
      <c r="AA28" s="5">
        <v>7.8830075313851E-3</v>
      </c>
      <c r="AB28" s="5">
        <v>1.985588208469574E-3</v>
      </c>
      <c r="AC28" s="5">
        <v>1.7638853690030742E-3</v>
      </c>
      <c r="AD28" s="5">
        <v>2.3719749969253569E-4</v>
      </c>
      <c r="AE28" s="5">
        <v>9.3446097716936129E-4</v>
      </c>
      <c r="AF28" s="5">
        <v>1.0029114251711164</v>
      </c>
      <c r="AG28" s="5">
        <v>4.6668203402181391E-2</v>
      </c>
      <c r="AH28" s="5">
        <v>5.4324316915712175E-3</v>
      </c>
      <c r="AI28" s="5">
        <v>2.0508436729695403E-2</v>
      </c>
      <c r="AJ28" s="5">
        <v>6.7406686903407443E-5</v>
      </c>
      <c r="AK28" s="5">
        <v>3.3188417163012147E-4</v>
      </c>
      <c r="AL28" s="5">
        <v>0.13727245035489866</v>
      </c>
      <c r="AM28" s="5">
        <v>6.2578837442156593E-3</v>
      </c>
      <c r="AN28" s="5">
        <v>1.314967054745223E-2</v>
      </c>
      <c r="AO28" s="5">
        <v>4.3377165398440663E-3</v>
      </c>
      <c r="AP28" s="5">
        <v>6.327370059733624E-4</v>
      </c>
      <c r="AQ28" s="5">
        <v>1.0375927007767354E-3</v>
      </c>
      <c r="AR28" s="5">
        <v>3.1058547974171609E-3</v>
      </c>
      <c r="AS28" s="5">
        <v>2.7485344062846387E-4</v>
      </c>
      <c r="AT28" s="5">
        <v>3.2427798501687263E-4</v>
      </c>
      <c r="AU28" s="5">
        <v>4.9445530704596578E-4</v>
      </c>
      <c r="AV28" s="5">
        <v>3.3757632460308797E-4</v>
      </c>
      <c r="AW28" s="5">
        <v>3.1493638769896921E-4</v>
      </c>
      <c r="AX28" s="5">
        <v>4.5944009757899647E-3</v>
      </c>
      <c r="AY28" s="5">
        <v>1.0946888174441503E-3</v>
      </c>
      <c r="AZ28" s="5">
        <v>1.1670286650373614E-3</v>
      </c>
      <c r="BA28" s="5">
        <v>1.4704770035053533E-3</v>
      </c>
      <c r="BB28" s="5">
        <v>1.6950765051835326E-3</v>
      </c>
      <c r="BC28" s="5">
        <v>7.0016898762443602E-3</v>
      </c>
      <c r="BD28" s="5">
        <v>6.5043144733375911E-3</v>
      </c>
      <c r="BE28" s="5">
        <v>6.0022019070878618E-3</v>
      </c>
      <c r="BF28" s="5">
        <v>6.380239270721841E-3</v>
      </c>
      <c r="BG28" s="5">
        <v>1.0329888313029023E-2</v>
      </c>
      <c r="BH28" s="5">
        <v>2.6441541030392973E-3</v>
      </c>
      <c r="BI28" s="5">
        <v>1.4363328413624376E-2</v>
      </c>
      <c r="BJ28" s="5">
        <v>7.7247727002331878E-3</v>
      </c>
      <c r="BK28" s="5">
        <v>6.5997543661346888E-3</v>
      </c>
      <c r="BL28" s="5">
        <v>8.8690234023865878E-3</v>
      </c>
      <c r="BM28" s="5">
        <v>6.4356303734358199E-3</v>
      </c>
      <c r="BN28" s="5">
        <v>9.7702500632196702E-3</v>
      </c>
      <c r="BO28" s="5">
        <v>2.0512222022083522E-3</v>
      </c>
      <c r="BP28" s="5">
        <v>2.9216886993732412E-3</v>
      </c>
      <c r="BQ28" s="5">
        <v>1.3735328605178444E-2</v>
      </c>
      <c r="BR28" s="5">
        <v>6.2681347925663421E-4</v>
      </c>
      <c r="BS28" s="5">
        <v>2.2992037435990808E-3</v>
      </c>
      <c r="BT28" s="5">
        <v>3.0067765465558154E-3</v>
      </c>
      <c r="BU28" s="5">
        <v>1.6106563239785834E-3</v>
      </c>
      <c r="BV28" s="5">
        <v>2.0094300710901403E-3</v>
      </c>
      <c r="BW28" s="5">
        <v>3.1191736467197343E-4</v>
      </c>
      <c r="BX28" s="5">
        <v>3.1153941137938634E-4</v>
      </c>
      <c r="BY28" s="5">
        <v>5.4839962468876792E-3</v>
      </c>
      <c r="BZ28" s="5">
        <v>7.1007519852464519E-4</v>
      </c>
      <c r="CA28" s="5">
        <v>9.8478508860108714E-4</v>
      </c>
      <c r="CB28" s="5">
        <v>7.9709190642356532E-4</v>
      </c>
      <c r="CC28" s="5">
        <v>2.9247099744189955E-4</v>
      </c>
      <c r="CD28" s="5">
        <v>3.483765738116821E-4</v>
      </c>
      <c r="CE28" s="5">
        <v>1.4449257217336923E-4</v>
      </c>
      <c r="CF28" s="5">
        <v>3.9499324960398652E-4</v>
      </c>
      <c r="CG28" s="5">
        <v>3.4430630072397671E-4</v>
      </c>
      <c r="CH28" s="5">
        <v>1.1824276851045417E-3</v>
      </c>
      <c r="CI28" s="5">
        <v>3.1168907686225167E-4</v>
      </c>
      <c r="CJ28" s="5">
        <v>7.9529059003482084E-4</v>
      </c>
      <c r="CK28" s="5">
        <v>5.2773417962786865E-4</v>
      </c>
      <c r="CL28" s="5">
        <v>7.8015419944512505E-4</v>
      </c>
      <c r="CM28" s="5">
        <v>9.9351600078616069E-4</v>
      </c>
      <c r="CN28" s="5">
        <v>2.2115543008678599E-4</v>
      </c>
      <c r="CO28" s="5">
        <v>4.579017423022555E-4</v>
      </c>
      <c r="CP28" s="5">
        <v>8.9185303808771675E-4</v>
      </c>
      <c r="CQ28" s="5">
        <v>1.6289691156316035E-3</v>
      </c>
      <c r="CR28" s="5">
        <v>7.4613096925371214E-4</v>
      </c>
      <c r="CS28" s="5">
        <v>1.9654511393286203E-3</v>
      </c>
      <c r="CT28" s="5">
        <v>5.1252400072299847E-4</v>
      </c>
      <c r="CU28" s="5">
        <v>3.4669993253145327E-4</v>
      </c>
      <c r="CV28" s="5">
        <v>1.8127498450255684E-3</v>
      </c>
      <c r="CW28" s="5">
        <v>1.2986532134993949E-3</v>
      </c>
      <c r="CX28" s="5">
        <v>8.1873847186592465E-4</v>
      </c>
      <c r="CY28" s="5">
        <v>6.4270100963497812E-4</v>
      </c>
      <c r="CZ28" s="5">
        <v>5.3228788835619708E-4</v>
      </c>
      <c r="DA28" s="5">
        <v>1.2079122173045444E-3</v>
      </c>
      <c r="DB28" s="5">
        <v>7.4042522580235388E-4</v>
      </c>
      <c r="DC28" s="5">
        <v>1.7713129285034498E-3</v>
      </c>
      <c r="DD28" s="5">
        <v>3.3499268261756466E-3</v>
      </c>
      <c r="DE28" s="5">
        <v>5.5191825379022038E-4</v>
      </c>
      <c r="DF28" s="5">
        <v>1.054767537236467E-3</v>
      </c>
      <c r="DG28" s="5">
        <v>1.4998788640541694E-3</v>
      </c>
      <c r="DH28" s="5">
        <v>1.257486565665968E-3</v>
      </c>
      <c r="DI28" s="5">
        <v>1.1249852276688347E-3</v>
      </c>
      <c r="DJ28" s="5">
        <v>6.664635567149703E-4</v>
      </c>
      <c r="DK28" s="5">
        <v>9.7323206080317179E-3</v>
      </c>
      <c r="DL28" s="5">
        <v>1.924825999253335E-3</v>
      </c>
    </row>
    <row r="29" spans="2:116">
      <c r="B29" s="125">
        <v>206</v>
      </c>
      <c r="C29" s="126" t="s">
        <v>204</v>
      </c>
      <c r="D29" s="5">
        <v>0.70962063394796948</v>
      </c>
      <c r="E29" s="5">
        <v>0.13229616906817251</v>
      </c>
      <c r="F29" s="5">
        <v>5.3974130981653497E-2</v>
      </c>
      <c r="G29" s="5">
        <v>0</v>
      </c>
      <c r="H29" s="5">
        <v>2.2644505567955796E-2</v>
      </c>
      <c r="I29" s="5">
        <v>2.2638429224780137E-2</v>
      </c>
      <c r="J29" s="5">
        <v>2.2322772797048017E-4</v>
      </c>
      <c r="K29" s="5">
        <v>1.2180396946656742E-4</v>
      </c>
      <c r="L29" s="5">
        <v>1.9062377679639165E-4</v>
      </c>
      <c r="M29" s="5">
        <v>1.8653698189656463E-4</v>
      </c>
      <c r="N29" s="5">
        <v>1.1745936155301109E-3</v>
      </c>
      <c r="O29" s="5">
        <v>1.3187716792863036E-4</v>
      </c>
      <c r="P29" s="5">
        <v>1.3597540561418586E-4</v>
      </c>
      <c r="Q29" s="5">
        <v>1.6768104981714849E-4</v>
      </c>
      <c r="R29" s="5">
        <v>1.2984292813475904E-4</v>
      </c>
      <c r="S29" s="5">
        <v>1.2883392902179528E-4</v>
      </c>
      <c r="T29" s="5">
        <v>8.0020830690833034E-3</v>
      </c>
      <c r="U29" s="5">
        <v>0.10321548727153096</v>
      </c>
      <c r="V29" s="5">
        <v>5.65588176960269E-2</v>
      </c>
      <c r="W29" s="5">
        <v>2.2088016350692925E-4</v>
      </c>
      <c r="X29" s="5">
        <v>1.4982270638993634E-3</v>
      </c>
      <c r="Y29" s="5">
        <v>1.4582276317907613E-3</v>
      </c>
      <c r="Z29" s="5">
        <v>1.0996765983615081E-3</v>
      </c>
      <c r="AA29" s="5">
        <v>2.7076098608070167E-4</v>
      </c>
      <c r="AB29" s="5">
        <v>2.5278751983603688E-4</v>
      </c>
      <c r="AC29" s="5">
        <v>1.7775470096429607E-4</v>
      </c>
      <c r="AD29" s="5">
        <v>1.520934357227705E-5</v>
      </c>
      <c r="AE29" s="5">
        <v>5.8878710400872393E-5</v>
      </c>
      <c r="AF29" s="5">
        <v>5.1684263880443323E-5</v>
      </c>
      <c r="AG29" s="5">
        <v>1.0008267727607325</v>
      </c>
      <c r="AH29" s="5">
        <v>1.1378830241912513E-4</v>
      </c>
      <c r="AI29" s="5">
        <v>1.213161029246848E-4</v>
      </c>
      <c r="AJ29" s="5">
        <v>5.5412908987542807E-6</v>
      </c>
      <c r="AK29" s="5">
        <v>2.1904934898954676E-4</v>
      </c>
      <c r="AL29" s="5">
        <v>4.1380309049220213E-4</v>
      </c>
      <c r="AM29" s="5">
        <v>1.4677478197754306E-3</v>
      </c>
      <c r="AN29" s="5">
        <v>3.1497623526666341E-3</v>
      </c>
      <c r="AO29" s="5">
        <v>1.0262062006803434E-3</v>
      </c>
      <c r="AP29" s="5">
        <v>1.5548281550407806E-4</v>
      </c>
      <c r="AQ29" s="5">
        <v>3.2376224576220459E-4</v>
      </c>
      <c r="AR29" s="5">
        <v>6.7571508701179932E-3</v>
      </c>
      <c r="AS29" s="5">
        <v>1.3679625925605628E-4</v>
      </c>
      <c r="AT29" s="5">
        <v>1.0654434432093053E-4</v>
      </c>
      <c r="AU29" s="5">
        <v>1.7751993552882737E-4</v>
      </c>
      <c r="AV29" s="5">
        <v>8.6762632925750419E-5</v>
      </c>
      <c r="AW29" s="5">
        <v>9.5606717392829121E-5</v>
      </c>
      <c r="AX29" s="5">
        <v>1.282030538083517E-4</v>
      </c>
      <c r="AY29" s="5">
        <v>1.142647633723098E-4</v>
      </c>
      <c r="AZ29" s="5">
        <v>1.0959496787080982E-4</v>
      </c>
      <c r="BA29" s="5">
        <v>1.2910961649147189E-4</v>
      </c>
      <c r="BB29" s="5">
        <v>1.6460151550882541E-4</v>
      </c>
      <c r="BC29" s="5">
        <v>5.0990443682800654E-4</v>
      </c>
      <c r="BD29" s="5">
        <v>2.911131507243673E-4</v>
      </c>
      <c r="BE29" s="5">
        <v>1.937005520228467E-4</v>
      </c>
      <c r="BF29" s="5">
        <v>1.6132979694559387E-4</v>
      </c>
      <c r="BG29" s="5">
        <v>3.3771885976962451E-4</v>
      </c>
      <c r="BH29" s="5">
        <v>1.2059988518986574E-4</v>
      </c>
      <c r="BI29" s="5">
        <v>2.0535497562279161E-4</v>
      </c>
      <c r="BJ29" s="5">
        <v>1.7005480369526729E-4</v>
      </c>
      <c r="BK29" s="5">
        <v>1.3034681239509991E-4</v>
      </c>
      <c r="BL29" s="5">
        <v>2.6139607862795837E-4</v>
      </c>
      <c r="BM29" s="5">
        <v>1.7971170941607831E-4</v>
      </c>
      <c r="BN29" s="5">
        <v>1.9955429077119372E-4</v>
      </c>
      <c r="BO29" s="5">
        <v>3.0789919588259664E-4</v>
      </c>
      <c r="BP29" s="5">
        <v>1.1986626081584218E-4</v>
      </c>
      <c r="BQ29" s="5">
        <v>8.0029135072948211E-3</v>
      </c>
      <c r="BR29" s="5">
        <v>8.876487537976262E-5</v>
      </c>
      <c r="BS29" s="5">
        <v>2.280742043197125E-4</v>
      </c>
      <c r="BT29" s="5">
        <v>4.2617716042339074E-4</v>
      </c>
      <c r="BU29" s="5">
        <v>1.4387643273970711E-4</v>
      </c>
      <c r="BV29" s="5">
        <v>1.7169344899355273E-4</v>
      </c>
      <c r="BW29" s="5">
        <v>3.7174873696419466E-5</v>
      </c>
      <c r="BX29" s="5">
        <v>4.0320795546645813E-5</v>
      </c>
      <c r="BY29" s="5">
        <v>1.3155123148408842E-4</v>
      </c>
      <c r="BZ29" s="5">
        <v>9.2982487123225463E-5</v>
      </c>
      <c r="CA29" s="5">
        <v>1.3240311530409392E-4</v>
      </c>
      <c r="CB29" s="5">
        <v>7.7647828583646814E-5</v>
      </c>
      <c r="CC29" s="5">
        <v>3.0601526719214232E-5</v>
      </c>
      <c r="CD29" s="5">
        <v>2.4478445894599942E-5</v>
      </c>
      <c r="CE29" s="5">
        <v>1.0975986176166849E-5</v>
      </c>
      <c r="CF29" s="5">
        <v>9.1077777179979019E-5</v>
      </c>
      <c r="CG29" s="5">
        <v>5.5139539303911338E-5</v>
      </c>
      <c r="CH29" s="5">
        <v>1.1380247098408454E-4</v>
      </c>
      <c r="CI29" s="5">
        <v>2.3304339204565147E-4</v>
      </c>
      <c r="CJ29" s="5">
        <v>1.1108010309181754E-4</v>
      </c>
      <c r="CK29" s="5">
        <v>8.885173967379939E-5</v>
      </c>
      <c r="CL29" s="5">
        <v>9.0957835308890948E-5</v>
      </c>
      <c r="CM29" s="5">
        <v>1.4360896878076046E-4</v>
      </c>
      <c r="CN29" s="5">
        <v>6.0603665679910407E-5</v>
      </c>
      <c r="CO29" s="5">
        <v>7.055669417853328E-5</v>
      </c>
      <c r="CP29" s="5">
        <v>1.2882009563635501E-4</v>
      </c>
      <c r="CQ29" s="5">
        <v>1.3497625817603071E-4</v>
      </c>
      <c r="CR29" s="5">
        <v>1.1486236040431844E-4</v>
      </c>
      <c r="CS29" s="5">
        <v>2.4884164255375708E-4</v>
      </c>
      <c r="CT29" s="5">
        <v>1.1106485878139298E-4</v>
      </c>
      <c r="CU29" s="5">
        <v>5.1043314626519776E-5</v>
      </c>
      <c r="CV29" s="5">
        <v>1.3809822986947387E-4</v>
      </c>
      <c r="CW29" s="5">
        <v>9.6689053217904362E-5</v>
      </c>
      <c r="CX29" s="5">
        <v>2.9476069569227937E-4</v>
      </c>
      <c r="CY29" s="5">
        <v>1.8048078709912834E-4</v>
      </c>
      <c r="CZ29" s="5">
        <v>1.1529515821654288E-4</v>
      </c>
      <c r="DA29" s="5">
        <v>5.4793302945409076E-4</v>
      </c>
      <c r="DB29" s="5">
        <v>1.5132965682334795E-4</v>
      </c>
      <c r="DC29" s="5">
        <v>1.3698253763209014E-4</v>
      </c>
      <c r="DD29" s="5">
        <v>1.5836013475654432E-4</v>
      </c>
      <c r="DE29" s="5">
        <v>1.1046012285077317E-4</v>
      </c>
      <c r="DF29" s="5">
        <v>2.8537784819776437E-4</v>
      </c>
      <c r="DG29" s="5">
        <v>1.0764526587929741E-4</v>
      </c>
      <c r="DH29" s="5">
        <v>1.7675638009832697E-4</v>
      </c>
      <c r="DI29" s="5">
        <v>2.9399340209215286E-4</v>
      </c>
      <c r="DJ29" s="5">
        <v>1.9664984780998568E-4</v>
      </c>
      <c r="DK29" s="5">
        <v>2.4116993061653329E-3</v>
      </c>
      <c r="DL29" s="5">
        <v>1.8276643530140414E-4</v>
      </c>
    </row>
    <row r="30" spans="2:116">
      <c r="B30" s="125">
        <v>207</v>
      </c>
      <c r="C30" s="126" t="s">
        <v>205</v>
      </c>
      <c r="D30" s="5">
        <v>0.67559409743428711</v>
      </c>
      <c r="E30" s="5">
        <v>8.6284557406390586E-2</v>
      </c>
      <c r="F30" s="5">
        <v>0.13613563673049736</v>
      </c>
      <c r="G30" s="5">
        <v>2.0467057749846682E-3</v>
      </c>
      <c r="H30" s="5">
        <v>1.4048179034769513E-2</v>
      </c>
      <c r="I30" s="5">
        <v>1.4010052393658561E-2</v>
      </c>
      <c r="J30" s="5">
        <v>1.8441014472840511E-3</v>
      </c>
      <c r="K30" s="5">
        <v>8.940522319153035E-3</v>
      </c>
      <c r="L30" s="5">
        <v>3.0279625049930176E-2</v>
      </c>
      <c r="M30" s="5">
        <v>6.6317366566431799E-5</v>
      </c>
      <c r="N30" s="5">
        <v>4.1404783775390039E-3</v>
      </c>
      <c r="O30" s="5">
        <v>4.2922020624175748E-5</v>
      </c>
      <c r="P30" s="5">
        <v>5.3952395417070385E-5</v>
      </c>
      <c r="Q30" s="5">
        <v>1.5174804046713297E-3</v>
      </c>
      <c r="R30" s="5">
        <v>1.7491669355193293E-4</v>
      </c>
      <c r="S30" s="5">
        <v>2.2849264296193397E-3</v>
      </c>
      <c r="T30" s="5">
        <v>1.0319721748517213E-4</v>
      </c>
      <c r="U30" s="5">
        <v>7.6803580918390096E-5</v>
      </c>
      <c r="V30" s="5">
        <v>7.7757371296898942E-5</v>
      </c>
      <c r="W30" s="5">
        <v>6.3194788885496335E-5</v>
      </c>
      <c r="X30" s="5">
        <v>4.233269686816557E-5</v>
      </c>
      <c r="Y30" s="5">
        <v>5.5470271919676855E-5</v>
      </c>
      <c r="Z30" s="5">
        <v>4.438892683565294E-5</v>
      </c>
      <c r="AA30" s="5">
        <v>4.7282192717524623E-5</v>
      </c>
      <c r="AB30" s="5">
        <v>5.0916354432580546E-5</v>
      </c>
      <c r="AC30" s="5">
        <v>5.4264104217758725E-5</v>
      </c>
      <c r="AD30" s="5">
        <v>1.7367532318782256E-5</v>
      </c>
      <c r="AE30" s="5">
        <v>3.7993637919641888E-5</v>
      </c>
      <c r="AF30" s="5">
        <v>2.9714922875011915E-5</v>
      </c>
      <c r="AG30" s="5">
        <v>5.6944610420308642E-5</v>
      </c>
      <c r="AH30" s="5">
        <v>1.0265174480396373</v>
      </c>
      <c r="AI30" s="5">
        <v>1.0241796974658247E-3</v>
      </c>
      <c r="AJ30" s="5">
        <v>4.9080194933982069E-6</v>
      </c>
      <c r="AK30" s="5">
        <v>1.8836740704677319E-5</v>
      </c>
      <c r="AL30" s="5">
        <v>2.3407575005671395E-5</v>
      </c>
      <c r="AM30" s="5">
        <v>9.7706271606393317E-5</v>
      </c>
      <c r="AN30" s="5">
        <v>2.6597505942559823E-4</v>
      </c>
      <c r="AO30" s="5">
        <v>3.3077582909633582E-5</v>
      </c>
      <c r="AP30" s="5">
        <v>4.7733485052487391E-5</v>
      </c>
      <c r="AQ30" s="5">
        <v>2.1639877269805679E-5</v>
      </c>
      <c r="AR30" s="5">
        <v>5.5778271198571995E-5</v>
      </c>
      <c r="AS30" s="5">
        <v>2.3648743966890075E-5</v>
      </c>
      <c r="AT30" s="5">
        <v>2.2877062436099715E-5</v>
      </c>
      <c r="AU30" s="5">
        <v>4.3191318761989034E-5</v>
      </c>
      <c r="AV30" s="5">
        <v>2.7855924012938995E-5</v>
      </c>
      <c r="AW30" s="5">
        <v>2.0471660732600033E-5</v>
      </c>
      <c r="AX30" s="5">
        <v>2.6464328088020181E-5</v>
      </c>
      <c r="AY30" s="5">
        <v>2.5563255183844432E-5</v>
      </c>
      <c r="AZ30" s="5">
        <v>2.5925149637073308E-5</v>
      </c>
      <c r="BA30" s="5">
        <v>2.8562629099486492E-5</v>
      </c>
      <c r="BB30" s="5">
        <v>2.5413391552590815E-5</v>
      </c>
      <c r="BC30" s="5">
        <v>2.8469527307144233E-5</v>
      </c>
      <c r="BD30" s="5">
        <v>1.9626971197477445E-5</v>
      </c>
      <c r="BE30" s="5">
        <v>2.1400653477706644E-5</v>
      </c>
      <c r="BF30" s="5">
        <v>2.2130474049177798E-5</v>
      </c>
      <c r="BG30" s="5">
        <v>1.8284739091420677E-5</v>
      </c>
      <c r="BH30" s="5">
        <v>1.4895395300369057E-5</v>
      </c>
      <c r="BI30" s="5">
        <v>2.8985608965618459E-5</v>
      </c>
      <c r="BJ30" s="5">
        <v>1.9702032087860037E-5</v>
      </c>
      <c r="BK30" s="5">
        <v>1.9729021170275894E-5</v>
      </c>
      <c r="BL30" s="5">
        <v>2.6849989382698703E-5</v>
      </c>
      <c r="BM30" s="5">
        <v>3.1273133282217799E-5</v>
      </c>
      <c r="BN30" s="5">
        <v>2.776022973793764E-5</v>
      </c>
      <c r="BO30" s="5">
        <v>5.8842033964216825E-5</v>
      </c>
      <c r="BP30" s="5">
        <v>4.3624531281790345E-5</v>
      </c>
      <c r="BQ30" s="5">
        <v>1.0013252257016556E-4</v>
      </c>
      <c r="BR30" s="5">
        <v>5.7750323628533593E-5</v>
      </c>
      <c r="BS30" s="5">
        <v>4.7452146561542984E-5</v>
      </c>
      <c r="BT30" s="5">
        <v>5.0681043807594174E-5</v>
      </c>
      <c r="BU30" s="5">
        <v>4.227993413493157E-5</v>
      </c>
      <c r="BV30" s="5">
        <v>5.1182244605990098E-5</v>
      </c>
      <c r="BW30" s="5">
        <v>6.2451270196171198E-5</v>
      </c>
      <c r="BX30" s="5">
        <v>2.4977705086745745E-5</v>
      </c>
      <c r="BY30" s="5">
        <v>6.3055168873675879E-5</v>
      </c>
      <c r="BZ30" s="5">
        <v>3.519179450418272E-3</v>
      </c>
      <c r="CA30" s="5">
        <v>2.515277703926729E-5</v>
      </c>
      <c r="CB30" s="5">
        <v>3.3682477456339961E-5</v>
      </c>
      <c r="CC30" s="5">
        <v>2.0156300959054036E-5</v>
      </c>
      <c r="CD30" s="5">
        <v>8.9806980347354962E-6</v>
      </c>
      <c r="CE30" s="5">
        <v>3.3762279221201904E-6</v>
      </c>
      <c r="CF30" s="5">
        <v>1.0381708729281376E-4</v>
      </c>
      <c r="CG30" s="5">
        <v>4.3131885100467125E-5</v>
      </c>
      <c r="CH30" s="5">
        <v>2.408557118086443E-5</v>
      </c>
      <c r="CI30" s="5">
        <v>5.8738480787743093E-5</v>
      </c>
      <c r="CJ30" s="5">
        <v>4.0894644888597376E-5</v>
      </c>
      <c r="CK30" s="5">
        <v>2.5181928177813551E-5</v>
      </c>
      <c r="CL30" s="5">
        <v>3.1170088696069151E-4</v>
      </c>
      <c r="CM30" s="5">
        <v>6.3104542155524723E-5</v>
      </c>
      <c r="CN30" s="5">
        <v>6.1521733723768476E-4</v>
      </c>
      <c r="CO30" s="5">
        <v>7.1818020989886311E-5</v>
      </c>
      <c r="CP30" s="5">
        <v>7.1162479827980267E-5</v>
      </c>
      <c r="CQ30" s="5">
        <v>1.3687038615719837E-5</v>
      </c>
      <c r="CR30" s="5">
        <v>4.8450413648585774E-5</v>
      </c>
      <c r="CS30" s="5">
        <v>4.371203425646796E-5</v>
      </c>
      <c r="CT30" s="5">
        <v>3.3405712540410525E-4</v>
      </c>
      <c r="CU30" s="5">
        <v>7.1847348120195883E-5</v>
      </c>
      <c r="CV30" s="5">
        <v>6.2342466870281797E-4</v>
      </c>
      <c r="CW30" s="5">
        <v>0.12854188206958744</v>
      </c>
      <c r="CX30" s="5">
        <v>1.1794242171223077E-2</v>
      </c>
      <c r="CY30" s="5">
        <v>5.6163190699892252E-3</v>
      </c>
      <c r="CZ30" s="5">
        <v>2.8114844494322683E-3</v>
      </c>
      <c r="DA30" s="5">
        <v>2.9232420656716417E-5</v>
      </c>
      <c r="DB30" s="5">
        <v>2.1624610367170287E-5</v>
      </c>
      <c r="DC30" s="5">
        <v>4.2583239532777411E-5</v>
      </c>
      <c r="DD30" s="5">
        <v>2.7564023860526431E-5</v>
      </c>
      <c r="DE30" s="5">
        <v>1.5876086602850618E-5</v>
      </c>
      <c r="DF30" s="5">
        <v>3.1477836692057675E-4</v>
      </c>
      <c r="DG30" s="5">
        <v>4.0654840976002367E-4</v>
      </c>
      <c r="DH30" s="5">
        <v>8.6765258401941514E-5</v>
      </c>
      <c r="DI30" s="5">
        <v>1.1710156377143668E-4</v>
      </c>
      <c r="DJ30" s="5">
        <v>9.8045837261939562E-5</v>
      </c>
      <c r="DK30" s="5">
        <v>4.8528216756456446E-5</v>
      </c>
      <c r="DL30" s="5">
        <v>1.4860119176705192E-3</v>
      </c>
    </row>
    <row r="31" spans="2:116">
      <c r="B31" s="125">
        <v>208</v>
      </c>
      <c r="C31" s="127" t="s">
        <v>206</v>
      </c>
      <c r="D31" s="5">
        <v>0.80293558468479065</v>
      </c>
      <c r="E31" s="5">
        <v>0.1290406445812112</v>
      </c>
      <c r="F31" s="5">
        <v>7.0076113328353368E-2</v>
      </c>
      <c r="G31" s="5">
        <v>6.4133292947956989E-3</v>
      </c>
      <c r="H31" s="5">
        <v>2.2233325368873982E-2</v>
      </c>
      <c r="I31" s="5">
        <v>2.2061891107163396E-2</v>
      </c>
      <c r="J31" s="5">
        <v>4.133631208284088E-2</v>
      </c>
      <c r="K31" s="5">
        <v>9.3696478241611716E-3</v>
      </c>
      <c r="L31" s="5">
        <v>6.7297669118782317E-3</v>
      </c>
      <c r="M31" s="5">
        <v>1.8564537701645334E-3</v>
      </c>
      <c r="N31" s="5">
        <v>6.2405988308136037E-3</v>
      </c>
      <c r="O31" s="5">
        <v>3.1207334958689862E-3</v>
      </c>
      <c r="P31" s="5">
        <v>1.7032075816222701E-2</v>
      </c>
      <c r="Q31" s="5">
        <v>9.1026211848486763E-3</v>
      </c>
      <c r="R31" s="5">
        <v>7.1089995291333113E-3</v>
      </c>
      <c r="S31" s="5">
        <v>1.1352707440561622E-2</v>
      </c>
      <c r="T31" s="5">
        <v>3.6228766666610659E-3</v>
      </c>
      <c r="U31" s="5">
        <v>2.288034722052357E-2</v>
      </c>
      <c r="V31" s="5">
        <v>1.2244598391727177E-2</v>
      </c>
      <c r="W31" s="5">
        <v>3.3566644284965023E-2</v>
      </c>
      <c r="X31" s="5">
        <v>2.7058945430729446E-2</v>
      </c>
      <c r="Y31" s="5">
        <v>1.6775289730924937E-2</v>
      </c>
      <c r="Z31" s="5">
        <v>2.2142947722545485E-2</v>
      </c>
      <c r="AA31" s="5">
        <v>3.157071844789245E-2</v>
      </c>
      <c r="AB31" s="5">
        <v>6.4681494551186852E-3</v>
      </c>
      <c r="AC31" s="5">
        <v>1.5455651491476957E-2</v>
      </c>
      <c r="AD31" s="5">
        <v>6.4208840674242372E-3</v>
      </c>
      <c r="AE31" s="5">
        <v>1.5331332977523923E-2</v>
      </c>
      <c r="AF31" s="5">
        <v>1.3363714674969952E-2</v>
      </c>
      <c r="AG31" s="5">
        <v>1.7174332649882763E-2</v>
      </c>
      <c r="AH31" s="5">
        <v>1.7351979562188719E-2</v>
      </c>
      <c r="AI31" s="5">
        <v>1.1094429859646884</v>
      </c>
      <c r="AJ31" s="5">
        <v>7.6827663500191956E-4</v>
      </c>
      <c r="AK31" s="5">
        <v>1.0323736899493228E-2</v>
      </c>
      <c r="AL31" s="5">
        <v>9.5657628821871274E-3</v>
      </c>
      <c r="AM31" s="5">
        <v>1.4123765407830261E-2</v>
      </c>
      <c r="AN31" s="5">
        <v>4.6477620723346979E-3</v>
      </c>
      <c r="AO31" s="5">
        <v>5.8023331661048068E-3</v>
      </c>
      <c r="AP31" s="5">
        <v>8.6510890463603E-3</v>
      </c>
      <c r="AQ31" s="5">
        <v>3.8199911745575195E-3</v>
      </c>
      <c r="AR31" s="5">
        <v>1.6942269244555979E-2</v>
      </c>
      <c r="AS31" s="5">
        <v>2.4219014096262797E-3</v>
      </c>
      <c r="AT31" s="5">
        <v>2.7647169975458423E-3</v>
      </c>
      <c r="AU31" s="5">
        <v>6.1665805368404389E-3</v>
      </c>
      <c r="AV31" s="5">
        <v>1.9813701628763497E-3</v>
      </c>
      <c r="AW31" s="5">
        <v>1.8803298837143071E-3</v>
      </c>
      <c r="AX31" s="5">
        <v>3.4580762354717211E-3</v>
      </c>
      <c r="AY31" s="5">
        <v>8.0365310826069816E-3</v>
      </c>
      <c r="AZ31" s="5">
        <v>7.2132001958668274E-3</v>
      </c>
      <c r="BA31" s="5">
        <v>4.2984986264856077E-3</v>
      </c>
      <c r="BB31" s="5">
        <v>5.1959202180530397E-3</v>
      </c>
      <c r="BC31" s="5">
        <v>1.3300349387014887E-2</v>
      </c>
      <c r="BD31" s="5">
        <v>4.9238954259883698E-3</v>
      </c>
      <c r="BE31" s="5">
        <v>6.8954973749318915E-3</v>
      </c>
      <c r="BF31" s="5">
        <v>6.379581674980532E-3</v>
      </c>
      <c r="BG31" s="5">
        <v>5.6348954777054767E-3</v>
      </c>
      <c r="BH31" s="5">
        <v>4.8679238387165204E-3</v>
      </c>
      <c r="BI31" s="5">
        <v>8.4940732301724709E-3</v>
      </c>
      <c r="BJ31" s="5">
        <v>7.0726246064474543E-3</v>
      </c>
      <c r="BK31" s="5">
        <v>8.3923166696163853E-3</v>
      </c>
      <c r="BL31" s="5">
        <v>1.3848901314796125E-2</v>
      </c>
      <c r="BM31" s="5">
        <v>1.7049103964344094E-2</v>
      </c>
      <c r="BN31" s="5">
        <v>1.49194824900167E-2</v>
      </c>
      <c r="BO31" s="5">
        <v>1.7770131317725767E-2</v>
      </c>
      <c r="BP31" s="5">
        <v>6.8752723759202931E-3</v>
      </c>
      <c r="BQ31" s="5">
        <v>2.8848931596467786E-2</v>
      </c>
      <c r="BR31" s="5">
        <v>1.4533767384283618E-3</v>
      </c>
      <c r="BS31" s="5">
        <v>9.1569539275309433E-3</v>
      </c>
      <c r="BT31" s="5">
        <v>1.007329688980239E-2</v>
      </c>
      <c r="BU31" s="5">
        <v>4.2352901420618285E-3</v>
      </c>
      <c r="BV31" s="5">
        <v>4.5955925140109379E-3</v>
      </c>
      <c r="BW31" s="5">
        <v>1.422984472775519E-3</v>
      </c>
      <c r="BX31" s="5">
        <v>3.1200683413374745E-3</v>
      </c>
      <c r="BY31" s="5">
        <v>3.3834659146388247E-3</v>
      </c>
      <c r="BZ31" s="5">
        <v>3.6378424718251875E-3</v>
      </c>
      <c r="CA31" s="5">
        <v>1.3522670181565363E-3</v>
      </c>
      <c r="CB31" s="5">
        <v>1.7499124120664818E-3</v>
      </c>
      <c r="CC31" s="5">
        <v>8.6996830851765049E-4</v>
      </c>
      <c r="CD31" s="5">
        <v>7.2629715432299903E-4</v>
      </c>
      <c r="CE31" s="5">
        <v>2.9560181658001264E-4</v>
      </c>
      <c r="CF31" s="5">
        <v>1.2652701920892948E-3</v>
      </c>
      <c r="CG31" s="5">
        <v>1.2175036394568421E-3</v>
      </c>
      <c r="CH31" s="5">
        <v>3.4810141152893737E-3</v>
      </c>
      <c r="CI31" s="5">
        <v>1.1575567345146031E-3</v>
      </c>
      <c r="CJ31" s="5">
        <v>2.3504570521650499E-3</v>
      </c>
      <c r="CK31" s="5">
        <v>1.0386556396520745E-3</v>
      </c>
      <c r="CL31" s="5">
        <v>1.7520387115832763E-3</v>
      </c>
      <c r="CM31" s="5">
        <v>2.3638700959893845E-3</v>
      </c>
      <c r="CN31" s="5">
        <v>7.5310098602913652E-4</v>
      </c>
      <c r="CO31" s="5">
        <v>1.794537214115168E-3</v>
      </c>
      <c r="CP31" s="5">
        <v>4.3042583784779504E-3</v>
      </c>
      <c r="CQ31" s="5">
        <v>2.8406771660330417E-3</v>
      </c>
      <c r="CR31" s="5">
        <v>3.1967029167585632E-3</v>
      </c>
      <c r="CS31" s="5">
        <v>1.137208297744411E-2</v>
      </c>
      <c r="CT31" s="5">
        <v>1.8213461702520097E-3</v>
      </c>
      <c r="CU31" s="5">
        <v>1.0338191904322004E-3</v>
      </c>
      <c r="CV31" s="5">
        <v>8.4467303322192048E-3</v>
      </c>
      <c r="CW31" s="5">
        <v>4.910434783928469E-3</v>
      </c>
      <c r="CX31" s="5">
        <v>1.0103595552642666E-2</v>
      </c>
      <c r="CY31" s="5">
        <v>4.9759172211781702E-3</v>
      </c>
      <c r="CZ31" s="5">
        <v>4.2030253314060103E-3</v>
      </c>
      <c r="DA31" s="5">
        <v>5.1804222161759336E-3</v>
      </c>
      <c r="DB31" s="5">
        <v>4.6995047086462443E-3</v>
      </c>
      <c r="DC31" s="5">
        <v>9.6921910343124185E-3</v>
      </c>
      <c r="DD31" s="5">
        <v>9.2288643135790844E-3</v>
      </c>
      <c r="DE31" s="5">
        <v>4.5840162661012606E-3</v>
      </c>
      <c r="DF31" s="5">
        <v>5.2464722079892979E-3</v>
      </c>
      <c r="DG31" s="5">
        <v>5.5990729466128082E-3</v>
      </c>
      <c r="DH31" s="5">
        <v>2.5671803609916249E-2</v>
      </c>
      <c r="DI31" s="5">
        <v>4.4118731661846062E-3</v>
      </c>
      <c r="DJ31" s="5">
        <v>7.9732841137120664E-3</v>
      </c>
      <c r="DK31" s="5">
        <v>2.0614027772109939E-2</v>
      </c>
      <c r="DL31" s="5">
        <v>2.5665699939006951E-3</v>
      </c>
    </row>
    <row r="32" spans="2:116">
      <c r="B32" s="125">
        <v>211</v>
      </c>
      <c r="C32" s="126" t="s">
        <v>207</v>
      </c>
      <c r="D32" s="5">
        <v>0.81290552011535611</v>
      </c>
      <c r="E32" s="5">
        <v>9.2596107865166206E-3</v>
      </c>
      <c r="F32" s="5">
        <v>4.1734719695198708E-2</v>
      </c>
      <c r="G32" s="5">
        <v>1.707449152459057E-2</v>
      </c>
      <c r="H32" s="5">
        <v>9.8838870797755287E-4</v>
      </c>
      <c r="I32" s="5">
        <v>9.8806366565054094E-4</v>
      </c>
      <c r="J32" s="5">
        <v>3.2516667333612699E-2</v>
      </c>
      <c r="K32" s="5">
        <v>2.0167670114418265E-2</v>
      </c>
      <c r="L32" s="5">
        <v>1.4159710608157773E-2</v>
      </c>
      <c r="M32" s="5">
        <v>2.2465503895689246E-2</v>
      </c>
      <c r="N32" s="5">
        <v>5.7479866762691928E-2</v>
      </c>
      <c r="O32" s="5">
        <v>2.1136513029233077E-2</v>
      </c>
      <c r="P32" s="5">
        <v>9.5961593380224669E-2</v>
      </c>
      <c r="Q32" s="5">
        <v>2.0820302486624052E-2</v>
      </c>
      <c r="R32" s="5">
        <v>1.3855336048190623E-2</v>
      </c>
      <c r="S32" s="5">
        <v>2.2431426490099431E-2</v>
      </c>
      <c r="T32" s="5">
        <v>4.0514190507983357E-3</v>
      </c>
      <c r="U32" s="5">
        <v>3.1148506147886015E-2</v>
      </c>
      <c r="V32" s="5">
        <v>1.6781348511219076E-2</v>
      </c>
      <c r="W32" s="5">
        <v>1.7813272549037605E-2</v>
      </c>
      <c r="X32" s="5">
        <v>1.4493037982921914E-2</v>
      </c>
      <c r="Y32" s="5">
        <v>2.5852958433296776E-2</v>
      </c>
      <c r="Z32" s="5">
        <v>1.9059099177582164E-2</v>
      </c>
      <c r="AA32" s="5">
        <v>1.4639417311038124E-2</v>
      </c>
      <c r="AB32" s="5">
        <v>8.0937860722227445E-2</v>
      </c>
      <c r="AC32" s="5">
        <v>3.8884861787352773E-2</v>
      </c>
      <c r="AD32" s="5">
        <v>0.66767042889880057</v>
      </c>
      <c r="AE32" s="5">
        <v>0.20822249739345239</v>
      </c>
      <c r="AF32" s="5">
        <v>0.19804921314266893</v>
      </c>
      <c r="AG32" s="5">
        <v>6.355812972712821E-2</v>
      </c>
      <c r="AH32" s="5">
        <v>2.0574580930637132E-2</v>
      </c>
      <c r="AI32" s="5">
        <v>5.3597511422543709E-2</v>
      </c>
      <c r="AJ32" s="5">
        <v>1.0470156726364916</v>
      </c>
      <c r="AK32" s="5">
        <v>9.7365723412112637E-2</v>
      </c>
      <c r="AL32" s="5">
        <v>4.0615638158870808E-2</v>
      </c>
      <c r="AM32" s="5">
        <v>3.1654943377978896E-2</v>
      </c>
      <c r="AN32" s="5">
        <v>1.5506915868782009E-2</v>
      </c>
      <c r="AO32" s="5">
        <v>3.6985427551115932E-2</v>
      </c>
      <c r="AP32" s="5">
        <v>2.7928200246357324E-2</v>
      </c>
      <c r="AQ32" s="5">
        <v>4.8611004155595758E-2</v>
      </c>
      <c r="AR32" s="5">
        <v>3.297310083342183E-2</v>
      </c>
      <c r="AS32" s="5">
        <v>2.0190329166261182E-2</v>
      </c>
      <c r="AT32" s="5">
        <v>1.8931599130685536E-2</v>
      </c>
      <c r="AU32" s="5">
        <v>1.872252025615043E-2</v>
      </c>
      <c r="AV32" s="5">
        <v>1.6032081376948306E-2</v>
      </c>
      <c r="AW32" s="5">
        <v>1.672699911944657E-2</v>
      </c>
      <c r="AX32" s="5">
        <v>1.3019991371127434E-2</v>
      </c>
      <c r="AY32" s="5">
        <v>1.5038906916376561E-2</v>
      </c>
      <c r="AZ32" s="5">
        <v>1.3562777890149421E-2</v>
      </c>
      <c r="BA32" s="5">
        <v>1.0473583212832566E-2</v>
      </c>
      <c r="BB32" s="5">
        <v>9.5182967282440838E-3</v>
      </c>
      <c r="BC32" s="5">
        <v>1.1264319310528072E-2</v>
      </c>
      <c r="BD32" s="5">
        <v>1.1457494916876896E-2</v>
      </c>
      <c r="BE32" s="5">
        <v>1.1276718955616591E-2</v>
      </c>
      <c r="BF32" s="5">
        <v>1.0376485721092843E-2</v>
      </c>
      <c r="BG32" s="5">
        <v>1.1047383920702449E-2</v>
      </c>
      <c r="BH32" s="5">
        <v>6.7892838262017391E-3</v>
      </c>
      <c r="BI32" s="5">
        <v>1.3234020285821628E-2</v>
      </c>
      <c r="BJ32" s="5">
        <v>8.3396985508863482E-3</v>
      </c>
      <c r="BK32" s="5">
        <v>8.6417562709257979E-3</v>
      </c>
      <c r="BL32" s="5">
        <v>1.2782218133301496E-2</v>
      </c>
      <c r="BM32" s="5">
        <v>1.2467336262554172E-2</v>
      </c>
      <c r="BN32" s="5">
        <v>1.3472392372626445E-2</v>
      </c>
      <c r="BO32" s="5">
        <v>1.4384765810257771E-2</v>
      </c>
      <c r="BP32" s="5">
        <v>1.2203425642380351E-2</v>
      </c>
      <c r="BQ32" s="5">
        <v>2.2615340156298482E-2</v>
      </c>
      <c r="BR32" s="5">
        <v>3.6154112762302876E-2</v>
      </c>
      <c r="BS32" s="5">
        <v>1.5753044641541588E-2</v>
      </c>
      <c r="BT32" s="5">
        <v>1.7836476433006329E-2</v>
      </c>
      <c r="BU32" s="5">
        <v>2.5226062028898235E-2</v>
      </c>
      <c r="BV32" s="5">
        <v>1.7207907301522593E-2</v>
      </c>
      <c r="BW32" s="5">
        <v>3.9097989391439311E-2</v>
      </c>
      <c r="BX32" s="5">
        <v>3.031135155307782E-2</v>
      </c>
      <c r="BY32" s="5">
        <v>2.04228036966052E-2</v>
      </c>
      <c r="BZ32" s="5">
        <v>2.3031517239718059E-2</v>
      </c>
      <c r="CA32" s="5">
        <v>1.506450309632463E-2</v>
      </c>
      <c r="CB32" s="5">
        <v>6.1580117671197017E-3</v>
      </c>
      <c r="CC32" s="5">
        <v>5.2151532419462705E-3</v>
      </c>
      <c r="CD32" s="5">
        <v>3.4614510447350255E-3</v>
      </c>
      <c r="CE32" s="5">
        <v>9.2458215088879285E-4</v>
      </c>
      <c r="CF32" s="5">
        <v>8.3300099363318725E-3</v>
      </c>
      <c r="CG32" s="5">
        <v>5.4264458350097626E-2</v>
      </c>
      <c r="CH32" s="5">
        <v>0.29429768620656216</v>
      </c>
      <c r="CI32" s="5">
        <v>7.6811626142338385E-2</v>
      </c>
      <c r="CJ32" s="5">
        <v>0.21057241204478119</v>
      </c>
      <c r="CK32" s="5">
        <v>2.6039728593871509E-2</v>
      </c>
      <c r="CL32" s="5">
        <v>6.4113695697552439E-3</v>
      </c>
      <c r="CM32" s="5">
        <v>6.799986038462838E-3</v>
      </c>
      <c r="CN32" s="5">
        <v>1.5427738753170959E-2</v>
      </c>
      <c r="CO32" s="5">
        <v>6.9958115175154691E-3</v>
      </c>
      <c r="CP32" s="5">
        <v>1.0027076295390593E-2</v>
      </c>
      <c r="CQ32" s="5">
        <v>8.8489988802165839E-3</v>
      </c>
      <c r="CR32" s="5">
        <v>7.8001756990326038E-3</v>
      </c>
      <c r="CS32" s="5">
        <v>1.4497116371739662E-2</v>
      </c>
      <c r="CT32" s="5">
        <v>1.6133283068943204E-2</v>
      </c>
      <c r="CU32" s="5">
        <v>7.4104744097248862E-3</v>
      </c>
      <c r="CV32" s="5">
        <v>1.3967269364826887E-2</v>
      </c>
      <c r="CW32" s="5">
        <v>9.0608775713776485E-3</v>
      </c>
      <c r="CX32" s="5">
        <v>9.1433530860005816E-3</v>
      </c>
      <c r="CY32" s="5">
        <v>7.8587739021862384E-3</v>
      </c>
      <c r="CZ32" s="5">
        <v>8.1731570425647299E-3</v>
      </c>
      <c r="DA32" s="5">
        <v>1.1474448107336497E-2</v>
      </c>
      <c r="DB32" s="5">
        <v>8.3260285200412506E-3</v>
      </c>
      <c r="DC32" s="5">
        <v>1.2579718294088622E-2</v>
      </c>
      <c r="DD32" s="5">
        <v>1.2840686463873057E-2</v>
      </c>
      <c r="DE32" s="5">
        <v>6.1159798942703285E-3</v>
      </c>
      <c r="DF32" s="5">
        <v>1.8902373854899027E-2</v>
      </c>
      <c r="DG32" s="5">
        <v>1.4377895223255825E-2</v>
      </c>
      <c r="DH32" s="5">
        <v>1.6464253153586818E-2</v>
      </c>
      <c r="DI32" s="5">
        <v>1.8111440464040819E-2</v>
      </c>
      <c r="DJ32" s="5">
        <v>1.4826660259091616E-2</v>
      </c>
      <c r="DK32" s="5">
        <v>1.9124382719204146E-2</v>
      </c>
      <c r="DL32" s="5">
        <v>3.0033863084790665E-2</v>
      </c>
    </row>
    <row r="33" spans="2:116">
      <c r="B33" s="125">
        <v>212</v>
      </c>
      <c r="C33" s="126" t="s">
        <v>208</v>
      </c>
      <c r="D33" s="5">
        <v>0.95661005166129731</v>
      </c>
      <c r="E33" s="5">
        <v>3.653305785123967E-2</v>
      </c>
      <c r="F33" s="5">
        <v>3.425895316804408E-2</v>
      </c>
      <c r="G33" s="5">
        <v>4.4962117235231096E-7</v>
      </c>
      <c r="H33" s="5">
        <v>5.6921487603305782E-3</v>
      </c>
      <c r="I33" s="5">
        <v>5.6921487603305782E-3</v>
      </c>
      <c r="J33" s="5">
        <v>7.9276568672731853E-4</v>
      </c>
      <c r="K33" s="5">
        <v>6.7655022927873005E-4</v>
      </c>
      <c r="L33" s="5">
        <v>9.2586808169112483E-4</v>
      </c>
      <c r="M33" s="5">
        <v>3.3585155319146439E-4</v>
      </c>
      <c r="N33" s="5">
        <v>7.8784380795681342E-4</v>
      </c>
      <c r="O33" s="5">
        <v>2.0670005044571053E-3</v>
      </c>
      <c r="P33" s="5">
        <v>1.3988044775823131E-3</v>
      </c>
      <c r="Q33" s="5">
        <v>7.3412739557858508E-4</v>
      </c>
      <c r="R33" s="5">
        <v>9.3583669904792274E-4</v>
      </c>
      <c r="S33" s="5">
        <v>6.6808241286410669E-4</v>
      </c>
      <c r="T33" s="5">
        <v>1.6613896627573483E-4</v>
      </c>
      <c r="U33" s="5">
        <v>1.4593044199312218E-3</v>
      </c>
      <c r="V33" s="5">
        <v>9.738167373543054E-4</v>
      </c>
      <c r="W33" s="5">
        <v>8.4326939445467032E-4</v>
      </c>
      <c r="X33" s="5">
        <v>3.1328870856000084E-3</v>
      </c>
      <c r="Y33" s="5">
        <v>3.2490475953971297E-3</v>
      </c>
      <c r="Z33" s="5">
        <v>1.3807571385164223E-3</v>
      </c>
      <c r="AA33" s="5">
        <v>1.1429563331350296E-3</v>
      </c>
      <c r="AB33" s="5">
        <v>6.8977774970815815E-3</v>
      </c>
      <c r="AC33" s="5">
        <v>4.6581062859937118E-3</v>
      </c>
      <c r="AD33" s="5">
        <v>7.8150357623114669E-4</v>
      </c>
      <c r="AE33" s="5">
        <v>5.5431077259027227E-3</v>
      </c>
      <c r="AF33" s="5">
        <v>2.1440982896958273E-3</v>
      </c>
      <c r="AG33" s="5">
        <v>2.9562544252218336E-3</v>
      </c>
      <c r="AH33" s="5">
        <v>9.0897164722016771E-4</v>
      </c>
      <c r="AI33" s="5">
        <v>1.6177339049596466E-3</v>
      </c>
      <c r="AJ33" s="5">
        <v>2.0217341320752101E-4</v>
      </c>
      <c r="AK33" s="5">
        <v>1.0395105714193813</v>
      </c>
      <c r="AL33" s="5">
        <v>1.5996667057114867E-3</v>
      </c>
      <c r="AM33" s="5">
        <v>1.7439745382474183E-3</v>
      </c>
      <c r="AN33" s="5">
        <v>6.48502049075678E-4</v>
      </c>
      <c r="AO33" s="5">
        <v>1.6461363343601211E-3</v>
      </c>
      <c r="AP33" s="5">
        <v>2.5918287421038246E-3</v>
      </c>
      <c r="AQ33" s="5">
        <v>1.5523864618427533E-3</v>
      </c>
      <c r="AR33" s="5">
        <v>1.054568849709697E-2</v>
      </c>
      <c r="AS33" s="5">
        <v>7.1953020007711019E-2</v>
      </c>
      <c r="AT33" s="5">
        <v>4.7547992614326552E-2</v>
      </c>
      <c r="AU33" s="5">
        <v>2.7670032584840222E-2</v>
      </c>
      <c r="AV33" s="5">
        <v>2.5905879304948778E-2</v>
      </c>
      <c r="AW33" s="5">
        <v>2.6195746881442715E-3</v>
      </c>
      <c r="AX33" s="5">
        <v>1.5718051963302753E-3</v>
      </c>
      <c r="AY33" s="5">
        <v>1.1101232443992156E-2</v>
      </c>
      <c r="AZ33" s="5">
        <v>8.66548164560315E-3</v>
      </c>
      <c r="BA33" s="5">
        <v>5.7126713899836173E-3</v>
      </c>
      <c r="BB33" s="5">
        <v>4.782281388855507E-3</v>
      </c>
      <c r="BC33" s="5">
        <v>1.881941195852216E-3</v>
      </c>
      <c r="BD33" s="5">
        <v>1.4047910052431751E-3</v>
      </c>
      <c r="BE33" s="5">
        <v>1.7650164991804759E-3</v>
      </c>
      <c r="BF33" s="5">
        <v>3.4999001769243079E-3</v>
      </c>
      <c r="BG33" s="5">
        <v>2.852750580653879E-3</v>
      </c>
      <c r="BH33" s="5">
        <v>1.0174283563624846E-3</v>
      </c>
      <c r="BI33" s="5">
        <v>2.2005319115553212E-3</v>
      </c>
      <c r="BJ33" s="5">
        <v>1.300992728565729E-3</v>
      </c>
      <c r="BK33" s="5">
        <v>1.0301457833702219E-3</v>
      </c>
      <c r="BL33" s="5">
        <v>4.0829967448748226E-3</v>
      </c>
      <c r="BM33" s="5">
        <v>4.8582270540012094E-3</v>
      </c>
      <c r="BN33" s="5">
        <v>3.7262390321736692E-3</v>
      </c>
      <c r="BO33" s="5">
        <v>9.0983183309619291E-3</v>
      </c>
      <c r="BP33" s="5">
        <v>3.2638981636286353E-3</v>
      </c>
      <c r="BQ33" s="5">
        <v>1.2549811267186359E-3</v>
      </c>
      <c r="BR33" s="5">
        <v>9.7357435837800983E-4</v>
      </c>
      <c r="BS33" s="5">
        <v>3.1606232835561169E-3</v>
      </c>
      <c r="BT33" s="5">
        <v>2.7689320911597282E-3</v>
      </c>
      <c r="BU33" s="5">
        <v>2.878700949986842E-2</v>
      </c>
      <c r="BV33" s="5">
        <v>1.5630431717403474E-2</v>
      </c>
      <c r="BW33" s="5">
        <v>2.1638044370514118E-2</v>
      </c>
      <c r="BX33" s="5">
        <v>5.6698708853125733E-4</v>
      </c>
      <c r="BY33" s="5">
        <v>1.3814059297094831E-3</v>
      </c>
      <c r="BZ33" s="5">
        <v>1.8930740759234086E-3</v>
      </c>
      <c r="CA33" s="5">
        <v>5.533107965437486E-4</v>
      </c>
      <c r="CB33" s="5">
        <v>2.4046523644124626E-4</v>
      </c>
      <c r="CC33" s="5">
        <v>4.0290891486233639E-4</v>
      </c>
      <c r="CD33" s="5">
        <v>2.2877948218858412E-4</v>
      </c>
      <c r="CE33" s="5">
        <v>5.3960301346598254E-5</v>
      </c>
      <c r="CF33" s="5">
        <v>1.4556948521551201E-3</v>
      </c>
      <c r="CG33" s="5">
        <v>2.3531306306479372E-4</v>
      </c>
      <c r="CH33" s="5">
        <v>6.1425022309169843E-4</v>
      </c>
      <c r="CI33" s="5">
        <v>3.0137478979929273E-4</v>
      </c>
      <c r="CJ33" s="5">
        <v>5.5399979103250654E-4</v>
      </c>
      <c r="CK33" s="5">
        <v>2.345852023499913E-4</v>
      </c>
      <c r="CL33" s="5">
        <v>1.2154324851898291E-3</v>
      </c>
      <c r="CM33" s="5">
        <v>4.8693401443053111E-4</v>
      </c>
      <c r="CN33" s="5">
        <v>2.0948462220875562E-4</v>
      </c>
      <c r="CO33" s="5">
        <v>4.1255634834015296E-4</v>
      </c>
      <c r="CP33" s="5">
        <v>4.365255804827741E-4</v>
      </c>
      <c r="CQ33" s="5">
        <v>2.3236516480217001E-4</v>
      </c>
      <c r="CR33" s="5">
        <v>3.8813828782227486E-4</v>
      </c>
      <c r="CS33" s="5">
        <v>6.0163026888080263E-4</v>
      </c>
      <c r="CT33" s="5">
        <v>4.5462340876419125E-4</v>
      </c>
      <c r="CU33" s="5">
        <v>5.8859051625922444E-4</v>
      </c>
      <c r="CV33" s="5">
        <v>4.575036510416789E-4</v>
      </c>
      <c r="CW33" s="5">
        <v>4.1874035571966436E-4</v>
      </c>
      <c r="CX33" s="5">
        <v>4.7589994487571267E-4</v>
      </c>
      <c r="CY33" s="5">
        <v>5.8033302149531772E-4</v>
      </c>
      <c r="CZ33" s="5">
        <v>4.3218493161367505E-4</v>
      </c>
      <c r="DA33" s="5">
        <v>5.3346354689451467E-4</v>
      </c>
      <c r="DB33" s="5">
        <v>3.2610249329840033E-4</v>
      </c>
      <c r="DC33" s="5">
        <v>4.7106649911199936E-4</v>
      </c>
      <c r="DD33" s="5">
        <v>1.455504278137852E-3</v>
      </c>
      <c r="DE33" s="5">
        <v>1.9874820093834835E-4</v>
      </c>
      <c r="DF33" s="5">
        <v>1.1967705715109325E-3</v>
      </c>
      <c r="DG33" s="5">
        <v>1.3147406175975024E-3</v>
      </c>
      <c r="DH33" s="5">
        <v>8.459073312733961E-4</v>
      </c>
      <c r="DI33" s="5">
        <v>8.6820046934758647E-4</v>
      </c>
      <c r="DJ33" s="5">
        <v>6.9164172511813741E-4</v>
      </c>
      <c r="DK33" s="5">
        <v>1.2335488656411364E-3</v>
      </c>
      <c r="DL33" s="5">
        <v>6.6273450314898634E-4</v>
      </c>
    </row>
    <row r="34" spans="2:116">
      <c r="B34" s="125">
        <v>221</v>
      </c>
      <c r="C34" s="126" t="s">
        <v>209</v>
      </c>
      <c r="D34" s="5">
        <v>0.89768911256076811</v>
      </c>
      <c r="E34" s="5">
        <v>0.22356020255725487</v>
      </c>
      <c r="F34" s="5">
        <v>-6.794826820862296E-3</v>
      </c>
      <c r="G34" s="5">
        <v>1.2535908038646081E-3</v>
      </c>
      <c r="H34" s="5">
        <v>5.3169339764062511E-2</v>
      </c>
      <c r="I34" s="5">
        <v>5.0401200136772142E-2</v>
      </c>
      <c r="J34" s="5">
        <v>1.6580158189403917E-2</v>
      </c>
      <c r="K34" s="5">
        <v>1.1091296940982593E-2</v>
      </c>
      <c r="L34" s="5">
        <v>9.3668718098098083E-3</v>
      </c>
      <c r="M34" s="5">
        <v>2.0337192368671014E-2</v>
      </c>
      <c r="N34" s="5">
        <v>2.2675357103740013E-2</v>
      </c>
      <c r="O34" s="5">
        <v>4.6515931886080058E-3</v>
      </c>
      <c r="P34" s="5">
        <v>5.002585782670362E-3</v>
      </c>
      <c r="Q34" s="5">
        <v>2.9860485272783979E-2</v>
      </c>
      <c r="R34" s="5">
        <v>4.9979870769868845E-2</v>
      </c>
      <c r="S34" s="5">
        <v>1.2967092953857423E-2</v>
      </c>
      <c r="T34" s="5">
        <v>3.4051816525078014E-3</v>
      </c>
      <c r="U34" s="5">
        <v>9.2199470334480543E-3</v>
      </c>
      <c r="V34" s="5">
        <v>1.8363007030735647E-2</v>
      </c>
      <c r="W34" s="5">
        <v>1.7444471879315315E-2</v>
      </c>
      <c r="X34" s="5">
        <v>4.5695225329652353E-2</v>
      </c>
      <c r="Y34" s="5">
        <v>1.2294262090895944E-2</v>
      </c>
      <c r="Z34" s="5">
        <v>5.4504884169210926E-2</v>
      </c>
      <c r="AA34" s="5">
        <v>6.2456896985547183E-2</v>
      </c>
      <c r="AB34" s="5">
        <v>1.7152872172176221E-2</v>
      </c>
      <c r="AC34" s="5">
        <v>1.3616720949907265E-2</v>
      </c>
      <c r="AD34" s="5">
        <v>1.2237385486708633E-3</v>
      </c>
      <c r="AE34" s="5">
        <v>6.2490531327220435E-3</v>
      </c>
      <c r="AF34" s="5">
        <v>4.5948602848789001E-3</v>
      </c>
      <c r="AG34" s="5">
        <v>1.1951758692319325E-2</v>
      </c>
      <c r="AH34" s="5">
        <v>4.7639405920050878E-2</v>
      </c>
      <c r="AI34" s="5">
        <v>4.1812963162358614E-2</v>
      </c>
      <c r="AJ34" s="5">
        <v>4.824116378998984E-4</v>
      </c>
      <c r="AK34" s="5">
        <v>1.4073431084499026E-3</v>
      </c>
      <c r="AL34" s="5">
        <v>1.2913826115128879</v>
      </c>
      <c r="AM34" s="5">
        <v>5.1995080619127942E-2</v>
      </c>
      <c r="AN34" s="5">
        <v>7.0222767261036281E-2</v>
      </c>
      <c r="AO34" s="5">
        <v>3.1551289726323019E-2</v>
      </c>
      <c r="AP34" s="5">
        <v>3.9120914481775943E-3</v>
      </c>
      <c r="AQ34" s="5">
        <v>6.9039733597759893E-3</v>
      </c>
      <c r="AR34" s="5">
        <v>7.288784918940981E-3</v>
      </c>
      <c r="AS34" s="5">
        <v>1.6732070757471637E-3</v>
      </c>
      <c r="AT34" s="5">
        <v>2.0434361646519683E-3</v>
      </c>
      <c r="AU34" s="5">
        <v>2.9432723161973073E-3</v>
      </c>
      <c r="AV34" s="5">
        <v>2.3487446307615444E-3</v>
      </c>
      <c r="AW34" s="5">
        <v>2.2284679845522154E-3</v>
      </c>
      <c r="AX34" s="5">
        <v>1.2334315852131912E-2</v>
      </c>
      <c r="AY34" s="5">
        <v>6.5635021220903991E-3</v>
      </c>
      <c r="AZ34" s="5">
        <v>7.0395860775930201E-3</v>
      </c>
      <c r="BA34" s="5">
        <v>1.0760152456380361E-2</v>
      </c>
      <c r="BB34" s="5">
        <v>1.2732699252106161E-2</v>
      </c>
      <c r="BC34" s="5">
        <v>4.180581363086517E-2</v>
      </c>
      <c r="BD34" s="5">
        <v>3.0145116357642856E-2</v>
      </c>
      <c r="BE34" s="5">
        <v>2.7481099910649273E-2</v>
      </c>
      <c r="BF34" s="5">
        <v>3.1177252827296466E-2</v>
      </c>
      <c r="BG34" s="5">
        <v>5.7198541386743983E-2</v>
      </c>
      <c r="BH34" s="5">
        <v>1.6770884220429511E-2</v>
      </c>
      <c r="BI34" s="5">
        <v>9.962067900675671E-2</v>
      </c>
      <c r="BJ34" s="5">
        <v>5.1688967138791807E-2</v>
      </c>
      <c r="BK34" s="5">
        <v>4.6534711869738572E-2</v>
      </c>
      <c r="BL34" s="5">
        <v>6.1216189878672465E-2</v>
      </c>
      <c r="BM34" s="5">
        <v>3.9495899255632891E-2</v>
      </c>
      <c r="BN34" s="5">
        <v>5.5531131699804261E-2</v>
      </c>
      <c r="BO34" s="5">
        <v>1.1774281387620931E-2</v>
      </c>
      <c r="BP34" s="5">
        <v>2.3325312746067056E-2</v>
      </c>
      <c r="BQ34" s="5">
        <v>9.1055149301341926E-2</v>
      </c>
      <c r="BR34" s="5">
        <v>5.1741473053119273E-3</v>
      </c>
      <c r="BS34" s="5">
        <v>1.8011837177649148E-2</v>
      </c>
      <c r="BT34" s="5">
        <v>2.4676756568821307E-2</v>
      </c>
      <c r="BU34" s="5">
        <v>1.3661770892071618E-2</v>
      </c>
      <c r="BV34" s="5">
        <v>1.6650806656682181E-2</v>
      </c>
      <c r="BW34" s="5">
        <v>2.258233919310593E-3</v>
      </c>
      <c r="BX34" s="5">
        <v>2.2082867040127871E-3</v>
      </c>
      <c r="BY34" s="5">
        <v>5.0394582785161533E-2</v>
      </c>
      <c r="BZ34" s="5">
        <v>5.4522096582063622E-3</v>
      </c>
      <c r="CA34" s="5">
        <v>8.4559819053729793E-3</v>
      </c>
      <c r="CB34" s="5">
        <v>6.7246706680797073E-3</v>
      </c>
      <c r="CC34" s="5">
        <v>2.351186910991157E-3</v>
      </c>
      <c r="CD34" s="5">
        <v>2.9994661212167438E-3</v>
      </c>
      <c r="CE34" s="5">
        <v>1.2486429756097552E-3</v>
      </c>
      <c r="CF34" s="5">
        <v>3.0651894802135793E-3</v>
      </c>
      <c r="CG34" s="5">
        <v>2.4855250910883076E-3</v>
      </c>
      <c r="CH34" s="5">
        <v>8.633067693764155E-3</v>
      </c>
      <c r="CI34" s="5">
        <v>2.1735869764845776E-3</v>
      </c>
      <c r="CJ34" s="5">
        <v>6.2627636193976184E-3</v>
      </c>
      <c r="CK34" s="5">
        <v>4.3593722276401405E-3</v>
      </c>
      <c r="CL34" s="5">
        <v>6.5382475612058072E-3</v>
      </c>
      <c r="CM34" s="5">
        <v>8.004706481587737E-3</v>
      </c>
      <c r="CN34" s="5">
        <v>1.6682621529654307E-3</v>
      </c>
      <c r="CO34" s="5">
        <v>3.5035964214479649E-3</v>
      </c>
      <c r="CP34" s="5">
        <v>6.5283028548912955E-3</v>
      </c>
      <c r="CQ34" s="5">
        <v>1.4121536946280889E-2</v>
      </c>
      <c r="CR34" s="5">
        <v>5.6999462392447455E-3</v>
      </c>
      <c r="CS34" s="5">
        <v>1.3676947900042067E-2</v>
      </c>
      <c r="CT34" s="5">
        <v>3.9326236175104964E-3</v>
      </c>
      <c r="CU34" s="5">
        <v>2.6306072754534054E-3</v>
      </c>
      <c r="CV34" s="5">
        <v>1.4777054409142591E-2</v>
      </c>
      <c r="CW34" s="5">
        <v>9.8638709610796294E-3</v>
      </c>
      <c r="CX34" s="5">
        <v>4.0306745549805708E-3</v>
      </c>
      <c r="CY34" s="5">
        <v>4.4631855982278168E-3</v>
      </c>
      <c r="CZ34" s="5">
        <v>3.7375398750136308E-3</v>
      </c>
      <c r="DA34" s="5">
        <v>9.3799954815368455E-3</v>
      </c>
      <c r="DB34" s="5">
        <v>5.0078412517209842E-3</v>
      </c>
      <c r="DC34" s="5">
        <v>1.3846242423200057E-2</v>
      </c>
      <c r="DD34" s="5">
        <v>2.2547511849376853E-2</v>
      </c>
      <c r="DE34" s="5">
        <v>4.0884685783137741E-3</v>
      </c>
      <c r="DF34" s="5">
        <v>8.4514443393892118E-3</v>
      </c>
      <c r="DG34" s="5">
        <v>1.2538711116761412E-2</v>
      </c>
      <c r="DH34" s="5">
        <v>7.7316095271156658E-3</v>
      </c>
      <c r="DI34" s="5">
        <v>9.2155247435279104E-3</v>
      </c>
      <c r="DJ34" s="5">
        <v>4.4761809011853925E-3</v>
      </c>
      <c r="DK34" s="5">
        <v>7.2221919282659919E-2</v>
      </c>
      <c r="DL34" s="5">
        <v>7.2571679511400427E-3</v>
      </c>
    </row>
    <row r="35" spans="2:116">
      <c r="B35" s="125">
        <v>222</v>
      </c>
      <c r="C35" s="126" t="s">
        <v>210</v>
      </c>
      <c r="D35" s="5">
        <v>0.72094595632384006</v>
      </c>
      <c r="E35" s="5">
        <v>0.23022709549413301</v>
      </c>
      <c r="F35" s="5">
        <v>3.7460650014615821E-2</v>
      </c>
      <c r="G35" s="5">
        <v>1.7561632577161117E-3</v>
      </c>
      <c r="H35" s="5">
        <v>4.8796662231992034E-2</v>
      </c>
      <c r="I35" s="5">
        <v>4.559694830476968E-2</v>
      </c>
      <c r="J35" s="5">
        <v>3.4482708824755087E-3</v>
      </c>
      <c r="K35" s="5">
        <v>2.1447731335372117E-3</v>
      </c>
      <c r="L35" s="5">
        <v>6.4874561944298437E-3</v>
      </c>
      <c r="M35" s="5">
        <v>1.8985050037347991E-3</v>
      </c>
      <c r="N35" s="5">
        <v>2.0503118672862489E-3</v>
      </c>
      <c r="O35" s="5">
        <v>5.7338313435617806E-3</v>
      </c>
      <c r="P35" s="5">
        <v>6.4378657432656939E-3</v>
      </c>
      <c r="Q35" s="5">
        <v>1.5598013212831602E-3</v>
      </c>
      <c r="R35" s="5">
        <v>9.9409540240120347E-4</v>
      </c>
      <c r="S35" s="5">
        <v>1.5053158861563275E-3</v>
      </c>
      <c r="T35" s="5">
        <v>3.0458512829914595E-4</v>
      </c>
      <c r="U35" s="5">
        <v>1.1946173828393141E-3</v>
      </c>
      <c r="V35" s="5">
        <v>3.4621235490600202E-3</v>
      </c>
      <c r="W35" s="5">
        <v>1.5730501212689876E-3</v>
      </c>
      <c r="X35" s="5">
        <v>1.89720258700224E-3</v>
      </c>
      <c r="Y35" s="5">
        <v>1.3592927295493318E-3</v>
      </c>
      <c r="Z35" s="5">
        <v>1.813842747942559E-3</v>
      </c>
      <c r="AA35" s="5">
        <v>1.2255256266600679E-3</v>
      </c>
      <c r="AB35" s="5">
        <v>2.2451448844242462E-3</v>
      </c>
      <c r="AC35" s="5">
        <v>1.6007397876686021E-3</v>
      </c>
      <c r="AD35" s="5">
        <v>8.9017763785323716E-4</v>
      </c>
      <c r="AE35" s="5">
        <v>2.2911472363249924E-3</v>
      </c>
      <c r="AF35" s="5">
        <v>1.6304163085084154E-3</v>
      </c>
      <c r="AG35" s="5">
        <v>1.1873712524554055E-3</v>
      </c>
      <c r="AH35" s="5">
        <v>1.9500808695217932E-3</v>
      </c>
      <c r="AI35" s="5">
        <v>1.2955568698348645E-3</v>
      </c>
      <c r="AJ35" s="5">
        <v>1.6189094765166359E-4</v>
      </c>
      <c r="AK35" s="5">
        <v>7.93288355249519E-4</v>
      </c>
      <c r="AL35" s="5">
        <v>1.6991291074837265E-3</v>
      </c>
      <c r="AM35" s="5">
        <v>1.0337482908880709</v>
      </c>
      <c r="AN35" s="5">
        <v>2.9701504224929731E-2</v>
      </c>
      <c r="AO35" s="5">
        <v>1.2234179534883097E-3</v>
      </c>
      <c r="AP35" s="5">
        <v>3.1088434664230838E-3</v>
      </c>
      <c r="AQ35" s="5">
        <v>1.5495092551005912E-3</v>
      </c>
      <c r="AR35" s="5">
        <v>2.6626004004189283E-3</v>
      </c>
      <c r="AS35" s="5">
        <v>1.6891376185131158E-3</v>
      </c>
      <c r="AT35" s="5">
        <v>2.0641139362772179E-3</v>
      </c>
      <c r="AU35" s="5">
        <v>2.0787765484309943E-3</v>
      </c>
      <c r="AV35" s="5">
        <v>1.5097493077839475E-3</v>
      </c>
      <c r="AW35" s="5">
        <v>1.2005078066366298E-3</v>
      </c>
      <c r="AX35" s="5">
        <v>1.1155177844029034E-3</v>
      </c>
      <c r="AY35" s="5">
        <v>3.6383099429209789E-3</v>
      </c>
      <c r="AZ35" s="5">
        <v>1.7639123631309026E-3</v>
      </c>
      <c r="BA35" s="5">
        <v>7.9111951070259447E-3</v>
      </c>
      <c r="BB35" s="5">
        <v>1.3163933059749248E-2</v>
      </c>
      <c r="BC35" s="5">
        <v>9.8774378003358594E-3</v>
      </c>
      <c r="BD35" s="5">
        <v>4.7112572244344389E-3</v>
      </c>
      <c r="BE35" s="5">
        <v>2.0026757000395582E-3</v>
      </c>
      <c r="BF35" s="5">
        <v>8.6361693151492929E-3</v>
      </c>
      <c r="BG35" s="5">
        <v>7.1726929977157005E-3</v>
      </c>
      <c r="BH35" s="5">
        <v>2.3069095031658018E-3</v>
      </c>
      <c r="BI35" s="5">
        <v>3.6044018778785161E-3</v>
      </c>
      <c r="BJ35" s="5">
        <v>6.6550935350836197E-3</v>
      </c>
      <c r="BK35" s="5">
        <v>3.1066070407236887E-3</v>
      </c>
      <c r="BL35" s="5">
        <v>2.136363532471092E-2</v>
      </c>
      <c r="BM35" s="5">
        <v>2.9116773618151251E-2</v>
      </c>
      <c r="BN35" s="5">
        <v>1.9323385486117974E-2</v>
      </c>
      <c r="BO35" s="5">
        <v>1.003260626078716E-2</v>
      </c>
      <c r="BP35" s="5">
        <v>9.9178138406186746E-3</v>
      </c>
      <c r="BQ35" s="5">
        <v>5.8915671679866848E-3</v>
      </c>
      <c r="BR35" s="5">
        <v>5.6193206860823668E-3</v>
      </c>
      <c r="BS35" s="5">
        <v>1.552156683830056E-3</v>
      </c>
      <c r="BT35" s="5">
        <v>1.7934259932018467E-3</v>
      </c>
      <c r="BU35" s="5">
        <v>3.9854059953277482E-3</v>
      </c>
      <c r="BV35" s="5">
        <v>4.8380118726426965E-3</v>
      </c>
      <c r="BW35" s="5">
        <v>1.5789276775013672E-3</v>
      </c>
      <c r="BX35" s="5">
        <v>5.5585143840194973E-4</v>
      </c>
      <c r="BY35" s="5">
        <v>2.7014759775561303E-3</v>
      </c>
      <c r="BZ35" s="5">
        <v>1.0201230370724909E-2</v>
      </c>
      <c r="CA35" s="5">
        <v>8.4918884865520141E-4</v>
      </c>
      <c r="CB35" s="5">
        <v>5.6679453373848279E-4</v>
      </c>
      <c r="CC35" s="5">
        <v>3.3917296104594128E-4</v>
      </c>
      <c r="CD35" s="5">
        <v>2.5006839723554382E-4</v>
      </c>
      <c r="CE35" s="5">
        <v>7.433680642238399E-5</v>
      </c>
      <c r="CF35" s="5">
        <v>1.0580834451298896E-3</v>
      </c>
      <c r="CG35" s="5">
        <v>2.7137242509028205E-3</v>
      </c>
      <c r="CH35" s="5">
        <v>1.2971305585296035E-2</v>
      </c>
      <c r="CI35" s="5">
        <v>1.9634901334093053E-3</v>
      </c>
      <c r="CJ35" s="5">
        <v>1.8320080383003295E-3</v>
      </c>
      <c r="CK35" s="5">
        <v>1.4868570031534641E-3</v>
      </c>
      <c r="CL35" s="5">
        <v>1.1334717629432486E-3</v>
      </c>
      <c r="CM35" s="5">
        <v>8.2033936089493027E-4</v>
      </c>
      <c r="CN35" s="5">
        <v>7.5440379254083619E-4</v>
      </c>
      <c r="CO35" s="5">
        <v>9.245770228183222E-4</v>
      </c>
      <c r="CP35" s="5">
        <v>1.1304912582766208E-3</v>
      </c>
      <c r="CQ35" s="5">
        <v>1.0551627932297611E-3</v>
      </c>
      <c r="CR35" s="5">
        <v>1.4190856898442558E-3</v>
      </c>
      <c r="CS35" s="5">
        <v>9.9370072340358435E-4</v>
      </c>
      <c r="CT35" s="5">
        <v>2.1185165781836385E-3</v>
      </c>
      <c r="CU35" s="5">
        <v>5.3306804934253747E-4</v>
      </c>
      <c r="CV35" s="5">
        <v>1.3799024027496372E-3</v>
      </c>
      <c r="CW35" s="5">
        <v>1.5614797554925996E-3</v>
      </c>
      <c r="CX35" s="5">
        <v>1.5431042248889241E-3</v>
      </c>
      <c r="CY35" s="5">
        <v>1.826972392286196E-3</v>
      </c>
      <c r="CZ35" s="5">
        <v>1.7300767979072937E-3</v>
      </c>
      <c r="DA35" s="5">
        <v>4.7734379210072359E-3</v>
      </c>
      <c r="DB35" s="5">
        <v>4.6811094942505104E-3</v>
      </c>
      <c r="DC35" s="5">
        <v>9.7274058436573618E-4</v>
      </c>
      <c r="DD35" s="5">
        <v>3.5668509332831277E-2</v>
      </c>
      <c r="DE35" s="5">
        <v>5.0970458746981914E-4</v>
      </c>
      <c r="DF35" s="5">
        <v>2.4248122701928114E-3</v>
      </c>
      <c r="DG35" s="5">
        <v>1.1422959682006574E-3</v>
      </c>
      <c r="DH35" s="5">
        <v>1.2605992833289244E-3</v>
      </c>
      <c r="DI35" s="5">
        <v>2.6109285549385272E-3</v>
      </c>
      <c r="DJ35" s="5">
        <v>1.3628903335926507E-3</v>
      </c>
      <c r="DK35" s="5">
        <v>9.4480076167596169E-3</v>
      </c>
      <c r="DL35" s="5">
        <v>1.5379641267632552E-3</v>
      </c>
    </row>
    <row r="36" spans="2:116">
      <c r="B36" s="125">
        <v>231</v>
      </c>
      <c r="C36" s="127" t="s">
        <v>293</v>
      </c>
      <c r="D36" s="5">
        <v>0.22221825513504434</v>
      </c>
      <c r="E36" s="5">
        <v>0.24356308179837591</v>
      </c>
      <c r="F36" s="5">
        <v>7.0284738969860081E-2</v>
      </c>
      <c r="G36" s="5">
        <v>3.7320335657639917E-3</v>
      </c>
      <c r="H36" s="5">
        <v>0.13657917118124729</v>
      </c>
      <c r="I36" s="5">
        <v>7.7074085724604752E-2</v>
      </c>
      <c r="J36" s="5">
        <v>4.4735714483960119E-5</v>
      </c>
      <c r="K36" s="5">
        <v>2.8776981625238228E-5</v>
      </c>
      <c r="L36" s="5">
        <v>2.8520793442936666E-5</v>
      </c>
      <c r="M36" s="5">
        <v>3.9066162558076729E-5</v>
      </c>
      <c r="N36" s="5">
        <v>1.1681663329105702E-4</v>
      </c>
      <c r="O36" s="5">
        <v>4.1488014488183222E-5</v>
      </c>
      <c r="P36" s="5">
        <v>6.3429186762509269E-4</v>
      </c>
      <c r="Q36" s="5">
        <v>4.1582470095107158E-5</v>
      </c>
      <c r="R36" s="5">
        <v>3.0716735062026135E-5</v>
      </c>
      <c r="S36" s="5">
        <v>3.7309031722645545E-5</v>
      </c>
      <c r="T36" s="5">
        <v>1.2213810373073336E-5</v>
      </c>
      <c r="U36" s="5">
        <v>6.6231305450689315E-5</v>
      </c>
      <c r="V36" s="5">
        <v>6.8650123763414311E-4</v>
      </c>
      <c r="W36" s="5">
        <v>8.4801769257838978E-5</v>
      </c>
      <c r="X36" s="5">
        <v>2.602670144686735E-4</v>
      </c>
      <c r="Y36" s="5">
        <v>5.0937510078174743E-5</v>
      </c>
      <c r="Z36" s="5">
        <v>5.8399945867813369E-5</v>
      </c>
      <c r="AA36" s="5">
        <v>4.7413036181896416E-5</v>
      </c>
      <c r="AB36" s="5">
        <v>6.3548216435242079E-5</v>
      </c>
      <c r="AC36" s="5">
        <v>3.4929610654366216E-5</v>
      </c>
      <c r="AD36" s="5">
        <v>1.5280869176195677E-5</v>
      </c>
      <c r="AE36" s="5">
        <v>2.2206445533927175E-5</v>
      </c>
      <c r="AF36" s="5">
        <v>2.1266658182400999E-5</v>
      </c>
      <c r="AG36" s="5">
        <v>4.1734490695368043E-5</v>
      </c>
      <c r="AH36" s="5">
        <v>4.1280931137623506E-5</v>
      </c>
      <c r="AI36" s="5">
        <v>1.0080722326774794E-4</v>
      </c>
      <c r="AJ36" s="5">
        <v>2.1955624174402946E-6</v>
      </c>
      <c r="AK36" s="5">
        <v>6.6320717311360905E-5</v>
      </c>
      <c r="AL36" s="5">
        <v>5.6509785407401114E-5</v>
      </c>
      <c r="AM36" s="5">
        <v>6.3204626549550035E-5</v>
      </c>
      <c r="AN36" s="5">
        <v>1.0387932296997746</v>
      </c>
      <c r="AO36" s="5">
        <v>4.5589005590181299E-5</v>
      </c>
      <c r="AP36" s="5">
        <v>6.083444309077961E-5</v>
      </c>
      <c r="AQ36" s="5">
        <v>2.3525992419632763E-4</v>
      </c>
      <c r="AR36" s="5">
        <v>6.7414805954587101E-5</v>
      </c>
      <c r="AS36" s="5">
        <v>5.0189282097116144E-5</v>
      </c>
      <c r="AT36" s="5">
        <v>5.2481745588732587E-5</v>
      </c>
      <c r="AU36" s="5">
        <v>1.2873308215857732E-4</v>
      </c>
      <c r="AV36" s="5">
        <v>4.3058844917339882E-5</v>
      </c>
      <c r="AW36" s="5">
        <v>5.974140595773515E-5</v>
      </c>
      <c r="AX36" s="5">
        <v>4.2174442013804423E-5</v>
      </c>
      <c r="AY36" s="5">
        <v>1.0990788334058815E-4</v>
      </c>
      <c r="AZ36" s="5">
        <v>3.96898765852597E-5</v>
      </c>
      <c r="BA36" s="5">
        <v>3.8834082435673652E-5</v>
      </c>
      <c r="BB36" s="5">
        <v>9.4982587848337641E-5</v>
      </c>
      <c r="BC36" s="5">
        <v>4.3702257874900544E-4</v>
      </c>
      <c r="BD36" s="5">
        <v>1.0269871903966633E-4</v>
      </c>
      <c r="BE36" s="5">
        <v>1.0572457631153625E-4</v>
      </c>
      <c r="BF36" s="5">
        <v>4.9570384544086604E-5</v>
      </c>
      <c r="BG36" s="5">
        <v>3.6554082746838965E-5</v>
      </c>
      <c r="BH36" s="5">
        <v>1.0168075148938629E-4</v>
      </c>
      <c r="BI36" s="5">
        <v>3.9103741406774381E-5</v>
      </c>
      <c r="BJ36" s="5">
        <v>1.1981875210754853E-4</v>
      </c>
      <c r="BK36" s="5">
        <v>4.7450886801181311E-5</v>
      </c>
      <c r="BL36" s="5">
        <v>7.686786352320011E-5</v>
      </c>
      <c r="BM36" s="5">
        <v>7.2647125506337227E-5</v>
      </c>
      <c r="BN36" s="5">
        <v>7.3051677528803056E-5</v>
      </c>
      <c r="BO36" s="5">
        <v>5.283236527822293E-5</v>
      </c>
      <c r="BP36" s="5">
        <v>5.5307262963945098E-5</v>
      </c>
      <c r="BQ36" s="5">
        <v>7.4448089197243629E-4</v>
      </c>
      <c r="BR36" s="5">
        <v>4.6634326551104206E-5</v>
      </c>
      <c r="BS36" s="5">
        <v>4.4115854140648936E-5</v>
      </c>
      <c r="BT36" s="5">
        <v>6.1987312350114294E-5</v>
      </c>
      <c r="BU36" s="5">
        <v>4.3639716206383459E-5</v>
      </c>
      <c r="BV36" s="5">
        <v>5.9228007111652653E-5</v>
      </c>
      <c r="BW36" s="5">
        <v>2.9306124418331849E-5</v>
      </c>
      <c r="BX36" s="5">
        <v>8.3539540931431135E-4</v>
      </c>
      <c r="BY36" s="5">
        <v>6.4904590201278272E-5</v>
      </c>
      <c r="BZ36" s="5">
        <v>7.0202338559659233E-5</v>
      </c>
      <c r="CA36" s="5">
        <v>5.6438159723493001E-5</v>
      </c>
      <c r="CB36" s="5">
        <v>6.0803096817249774E-5</v>
      </c>
      <c r="CC36" s="5">
        <v>2.2723901422474312E-5</v>
      </c>
      <c r="CD36" s="5">
        <v>1.7017158466752632E-5</v>
      </c>
      <c r="CE36" s="5">
        <v>5.5347123772256649E-6</v>
      </c>
      <c r="CF36" s="5">
        <v>7.2786939290905652E-5</v>
      </c>
      <c r="CG36" s="5">
        <v>2.5784944098018095E-5</v>
      </c>
      <c r="CH36" s="5">
        <v>5.0872164799668016E-5</v>
      </c>
      <c r="CI36" s="5">
        <v>2.8849605215569156E-5</v>
      </c>
      <c r="CJ36" s="5">
        <v>4.3009202353407686E-5</v>
      </c>
      <c r="CK36" s="5">
        <v>1.9802999157568231E-5</v>
      </c>
      <c r="CL36" s="5">
        <v>2.5767847189900595E-5</v>
      </c>
      <c r="CM36" s="5">
        <v>3.8656962832278428E-5</v>
      </c>
      <c r="CN36" s="5">
        <v>1.5190877187220206E-4</v>
      </c>
      <c r="CO36" s="5">
        <v>9.0245999572185803E-4</v>
      </c>
      <c r="CP36" s="5">
        <v>1.4768665136161632E-4</v>
      </c>
      <c r="CQ36" s="5">
        <v>3.4948335506503681E-5</v>
      </c>
      <c r="CR36" s="5">
        <v>5.3509557304835353E-4</v>
      </c>
      <c r="CS36" s="5">
        <v>6.0732562019741849E-5</v>
      </c>
      <c r="CT36" s="5">
        <v>9.0111979516842587E-5</v>
      </c>
      <c r="CU36" s="5">
        <v>3.2899904645371347E-5</v>
      </c>
      <c r="CV36" s="5">
        <v>1.8142371312790832E-4</v>
      </c>
      <c r="CW36" s="5">
        <v>3.4290593661173868E-5</v>
      </c>
      <c r="CX36" s="5">
        <v>8.799373082809903E-5</v>
      </c>
      <c r="CY36" s="5">
        <v>5.480338921384265E-5</v>
      </c>
      <c r="CZ36" s="5">
        <v>3.5361645788864993E-5</v>
      </c>
      <c r="DA36" s="5">
        <v>4.115912133034592E-4</v>
      </c>
      <c r="DB36" s="5">
        <v>1.9158919154566552E-4</v>
      </c>
      <c r="DC36" s="5">
        <v>1.0229033363601275E-4</v>
      </c>
      <c r="DD36" s="5">
        <v>5.1264588708492534E-5</v>
      </c>
      <c r="DE36" s="5">
        <v>5.3539748407618E-5</v>
      </c>
      <c r="DF36" s="5">
        <v>1.5639070004385138E-4</v>
      </c>
      <c r="DG36" s="5">
        <v>5.1413827325769223E-5</v>
      </c>
      <c r="DH36" s="5">
        <v>1.3374591971100527E-4</v>
      </c>
      <c r="DI36" s="5">
        <v>9.1985845274679523E-5</v>
      </c>
      <c r="DJ36" s="5">
        <v>3.1136290817438116E-4</v>
      </c>
      <c r="DK36" s="5">
        <v>1.1376868528361823E-4</v>
      </c>
      <c r="DL36" s="5">
        <v>3.4009244380808729E-4</v>
      </c>
    </row>
    <row r="37" spans="2:116">
      <c r="B37" s="125">
        <v>251</v>
      </c>
      <c r="C37" s="126" t="s">
        <v>212</v>
      </c>
      <c r="D37" s="5">
        <v>0.78243896668490398</v>
      </c>
      <c r="E37" s="5">
        <v>0.22826216017776529</v>
      </c>
      <c r="F37" s="5">
        <v>6.5936640019643999E-2</v>
      </c>
      <c r="G37" s="5">
        <v>6.0718990558861332E-5</v>
      </c>
      <c r="H37" s="5">
        <v>4.0323512140590302E-2</v>
      </c>
      <c r="I37" s="5">
        <v>3.8106292461372315E-2</v>
      </c>
      <c r="J37" s="5">
        <v>5.2830781565964453E-4</v>
      </c>
      <c r="K37" s="5">
        <v>3.9409798328119409E-4</v>
      </c>
      <c r="L37" s="5">
        <v>5.2893208865643817E-4</v>
      </c>
      <c r="M37" s="5">
        <v>8.640331666478902E-4</v>
      </c>
      <c r="N37" s="5">
        <v>4.5812469504620702E-4</v>
      </c>
      <c r="O37" s="5">
        <v>2.8736022376672928E-4</v>
      </c>
      <c r="P37" s="5">
        <v>4.854388256217128E-4</v>
      </c>
      <c r="Q37" s="5">
        <v>1.1106270115920247E-3</v>
      </c>
      <c r="R37" s="5">
        <v>9.7046570454697237E-3</v>
      </c>
      <c r="S37" s="5">
        <v>4.7237434286357831E-4</v>
      </c>
      <c r="T37" s="5">
        <v>8.453093158086649E-5</v>
      </c>
      <c r="U37" s="5">
        <v>7.0296445906610798E-4</v>
      </c>
      <c r="V37" s="5">
        <v>1.0388290214011712E-3</v>
      </c>
      <c r="W37" s="5">
        <v>5.7394936605206694E-4</v>
      </c>
      <c r="X37" s="5">
        <v>1.2319965834769063E-2</v>
      </c>
      <c r="Y37" s="5">
        <v>4.3427614077154729E-4</v>
      </c>
      <c r="Z37" s="5">
        <v>4.5755062997643564E-4</v>
      </c>
      <c r="AA37" s="5">
        <v>5.1597207981837138E-4</v>
      </c>
      <c r="AB37" s="5">
        <v>4.1096597147392822E-4</v>
      </c>
      <c r="AC37" s="5">
        <v>1.8486107969945314E-3</v>
      </c>
      <c r="AD37" s="5">
        <v>1.539193180205668E-4</v>
      </c>
      <c r="AE37" s="5">
        <v>9.3170280535007262E-4</v>
      </c>
      <c r="AF37" s="5">
        <v>4.3585253366269181E-4</v>
      </c>
      <c r="AG37" s="5">
        <v>4.3445542951836677E-4</v>
      </c>
      <c r="AH37" s="5">
        <v>8.6065816439529069E-3</v>
      </c>
      <c r="AI37" s="5">
        <v>7.2342885348567242E-3</v>
      </c>
      <c r="AJ37" s="5">
        <v>2.4503578521533504E-5</v>
      </c>
      <c r="AK37" s="5">
        <v>1.4164264254775988E-4</v>
      </c>
      <c r="AL37" s="5">
        <v>3.854526379548865E-3</v>
      </c>
      <c r="AM37" s="5">
        <v>1.0376996662036127E-3</v>
      </c>
      <c r="AN37" s="5">
        <v>4.5449744874253672E-4</v>
      </c>
      <c r="AO37" s="5">
        <v>1.0365258947649667</v>
      </c>
      <c r="AP37" s="5">
        <v>2.9530451408948515E-4</v>
      </c>
      <c r="AQ37" s="5">
        <v>3.0710429627713314E-4</v>
      </c>
      <c r="AR37" s="5">
        <v>2.0053099502826788E-3</v>
      </c>
      <c r="AS37" s="5">
        <v>1.7241315988856653E-4</v>
      </c>
      <c r="AT37" s="5">
        <v>1.8178453726761049E-4</v>
      </c>
      <c r="AU37" s="5">
        <v>2.5631592295947346E-4</v>
      </c>
      <c r="AV37" s="5">
        <v>1.5534291112312E-4</v>
      </c>
      <c r="AW37" s="5">
        <v>1.3994765126928242E-4</v>
      </c>
      <c r="AX37" s="5">
        <v>5.2323523869176628E-3</v>
      </c>
      <c r="AY37" s="5">
        <v>9.0755717063899558E-4</v>
      </c>
      <c r="AZ37" s="5">
        <v>1.0391939966222421E-3</v>
      </c>
      <c r="BA37" s="5">
        <v>8.7111196799693244E-4</v>
      </c>
      <c r="BB37" s="5">
        <v>6.0770601722193488E-4</v>
      </c>
      <c r="BC37" s="5">
        <v>1.5318136684904851E-2</v>
      </c>
      <c r="BD37" s="5">
        <v>6.4043390912479252E-3</v>
      </c>
      <c r="BE37" s="5">
        <v>7.9549056145733193E-3</v>
      </c>
      <c r="BF37" s="5">
        <v>1.2040523160735267E-3</v>
      </c>
      <c r="BG37" s="5">
        <v>3.1507444476488273E-3</v>
      </c>
      <c r="BH37" s="5">
        <v>2.3308778524702492E-3</v>
      </c>
      <c r="BI37" s="5">
        <v>1.1957907984445742E-2</v>
      </c>
      <c r="BJ37" s="5">
        <v>2.3997570386517079E-3</v>
      </c>
      <c r="BK37" s="5">
        <v>1.8749817040190071E-3</v>
      </c>
      <c r="BL37" s="5">
        <v>9.7317478808123421E-3</v>
      </c>
      <c r="BM37" s="5">
        <v>4.0849512932888046E-3</v>
      </c>
      <c r="BN37" s="5">
        <v>8.4467534919287603E-4</v>
      </c>
      <c r="BO37" s="5">
        <v>1.0508950328443265E-3</v>
      </c>
      <c r="BP37" s="5">
        <v>7.3349989869836351E-3</v>
      </c>
      <c r="BQ37" s="5">
        <v>8.030297989698917E-3</v>
      </c>
      <c r="BR37" s="5">
        <v>2.0451060041838182E-4</v>
      </c>
      <c r="BS37" s="5">
        <v>3.4521786212448982E-3</v>
      </c>
      <c r="BT37" s="5">
        <v>2.3377997252746942E-3</v>
      </c>
      <c r="BU37" s="5">
        <v>3.2823268653372329E-4</v>
      </c>
      <c r="BV37" s="5">
        <v>4.7310844506898272E-4</v>
      </c>
      <c r="BW37" s="5">
        <v>2.1990047248241214E-4</v>
      </c>
      <c r="BX37" s="5">
        <v>1.3908085230713931E-4</v>
      </c>
      <c r="BY37" s="5">
        <v>4.7903034522470052E-4</v>
      </c>
      <c r="BZ37" s="5">
        <v>3.7349913900588141E-4</v>
      </c>
      <c r="CA37" s="5">
        <v>2.1591235034434551E-4</v>
      </c>
      <c r="CB37" s="5">
        <v>1.3980482508413477E-4</v>
      </c>
      <c r="CC37" s="5">
        <v>8.0830066744995582E-5</v>
      </c>
      <c r="CD37" s="5">
        <v>8.1996429678675621E-5</v>
      </c>
      <c r="CE37" s="5">
        <v>3.869405019019293E-5</v>
      </c>
      <c r="CF37" s="5">
        <v>3.6189169684175323E-4</v>
      </c>
      <c r="CG37" s="5">
        <v>2.2162988178706043E-4</v>
      </c>
      <c r="CH37" s="5">
        <v>9.9912087252954085E-4</v>
      </c>
      <c r="CI37" s="5">
        <v>1.5630590473600348E-4</v>
      </c>
      <c r="CJ37" s="5">
        <v>7.7655710726575757E-4</v>
      </c>
      <c r="CK37" s="5">
        <v>1.3681286507754003E-4</v>
      </c>
      <c r="CL37" s="5">
        <v>2.517724198401861E-4</v>
      </c>
      <c r="CM37" s="5">
        <v>2.0305452557613175E-4</v>
      </c>
      <c r="CN37" s="5">
        <v>7.9601849203894201E-5</v>
      </c>
      <c r="CO37" s="5">
        <v>1.6413457646788165E-4</v>
      </c>
      <c r="CP37" s="5">
        <v>2.9522509790086567E-4</v>
      </c>
      <c r="CQ37" s="5">
        <v>2.5940257204895025E-4</v>
      </c>
      <c r="CR37" s="5">
        <v>2.6346876187615412E-4</v>
      </c>
      <c r="CS37" s="5">
        <v>3.7577353021127851E-4</v>
      </c>
      <c r="CT37" s="5">
        <v>3.0832381204209226E-4</v>
      </c>
      <c r="CU37" s="5">
        <v>4.3561938931153331E-4</v>
      </c>
      <c r="CV37" s="5">
        <v>1.9983554235386077E-3</v>
      </c>
      <c r="CW37" s="5">
        <v>1.6533328503313279E-3</v>
      </c>
      <c r="CX37" s="5">
        <v>3.7336736267613597E-3</v>
      </c>
      <c r="CY37" s="5">
        <v>5.240746146803932E-4</v>
      </c>
      <c r="CZ37" s="5">
        <v>4.463680417522522E-4</v>
      </c>
      <c r="DA37" s="5">
        <v>5.4975539537834505E-4</v>
      </c>
      <c r="DB37" s="5">
        <v>6.0256512757433467E-4</v>
      </c>
      <c r="DC37" s="5">
        <v>3.1713784649162869E-4</v>
      </c>
      <c r="DD37" s="5">
        <v>4.1223200630227498E-3</v>
      </c>
      <c r="DE37" s="5">
        <v>1.5440684841932543E-4</v>
      </c>
      <c r="DF37" s="5">
        <v>1.0962075682901273E-3</v>
      </c>
      <c r="DG37" s="5">
        <v>1.3636462794525722E-3</v>
      </c>
      <c r="DH37" s="5">
        <v>4.1725396658893115E-4</v>
      </c>
      <c r="DI37" s="5">
        <v>7.3845049816946529E-4</v>
      </c>
      <c r="DJ37" s="5">
        <v>3.0430309254822111E-4</v>
      </c>
      <c r="DK37" s="5">
        <v>1.6029709360115857E-3</v>
      </c>
      <c r="DL37" s="5">
        <v>1.3049920686583544E-3</v>
      </c>
    </row>
    <row r="38" spans="2:116">
      <c r="B38" s="125">
        <v>252</v>
      </c>
      <c r="C38" s="126" t="s">
        <v>213</v>
      </c>
      <c r="D38" s="5">
        <v>0.99308810367882339</v>
      </c>
      <c r="E38" s="5">
        <v>0.20153437072163571</v>
      </c>
      <c r="F38" s="5">
        <v>0.11535566929319875</v>
      </c>
      <c r="G38" s="5">
        <v>5.1169573719199565E-6</v>
      </c>
      <c r="H38" s="5">
        <v>4.6174366581782172E-2</v>
      </c>
      <c r="I38" s="5">
        <v>4.5425893059033037E-2</v>
      </c>
      <c r="J38" s="5">
        <v>2.5743651684777253E-4</v>
      </c>
      <c r="K38" s="5">
        <v>1.9741193705103311E-4</v>
      </c>
      <c r="L38" s="5">
        <v>1.5502077887465671E-4</v>
      </c>
      <c r="M38" s="5">
        <v>2.0550276427555705E-4</v>
      </c>
      <c r="N38" s="5">
        <v>1.2213765327553938E-4</v>
      </c>
      <c r="O38" s="5">
        <v>1.0844674740314499E-3</v>
      </c>
      <c r="P38" s="5">
        <v>4.3641902329332995E-4</v>
      </c>
      <c r="Q38" s="5">
        <v>1.5825480552485622E-4</v>
      </c>
      <c r="R38" s="5">
        <v>1.3310104820193607E-4</v>
      </c>
      <c r="S38" s="5">
        <v>1.6781566603200801E-4</v>
      </c>
      <c r="T38" s="5">
        <v>4.6847362782283652E-5</v>
      </c>
      <c r="U38" s="5">
        <v>2.8575296133397587E-4</v>
      </c>
      <c r="V38" s="5">
        <v>2.1703203874388487E-4</v>
      </c>
      <c r="W38" s="5">
        <v>1.6381324682428449E-4</v>
      </c>
      <c r="X38" s="5">
        <v>2.1944042672049347E-4</v>
      </c>
      <c r="Y38" s="5">
        <v>5.1028308842124195E-4</v>
      </c>
      <c r="Z38" s="5">
        <v>3.2605919539801061E-4</v>
      </c>
      <c r="AA38" s="5">
        <v>2.0804608641625309E-4</v>
      </c>
      <c r="AB38" s="5">
        <v>2.5605228439926878E-4</v>
      </c>
      <c r="AC38" s="5">
        <v>4.1315616325079068E-4</v>
      </c>
      <c r="AD38" s="5">
        <v>1.4636861210103876E-4</v>
      </c>
      <c r="AE38" s="5">
        <v>3.2704481917279505E-4</v>
      </c>
      <c r="AF38" s="5">
        <v>3.6247158136067852E-4</v>
      </c>
      <c r="AG38" s="5">
        <v>5.3808051519471341E-4</v>
      </c>
      <c r="AH38" s="5">
        <v>1.7212714822601789E-4</v>
      </c>
      <c r="AI38" s="5">
        <v>2.9550215989458889E-4</v>
      </c>
      <c r="AJ38" s="5">
        <v>3.0390085122079675E-5</v>
      </c>
      <c r="AK38" s="5">
        <v>2.1026823284069735E-4</v>
      </c>
      <c r="AL38" s="5">
        <v>3.1090348213763967E-4</v>
      </c>
      <c r="AM38" s="5">
        <v>1.9454459357258702E-4</v>
      </c>
      <c r="AN38" s="5">
        <v>1.3391788460021418E-4</v>
      </c>
      <c r="AO38" s="5">
        <v>2.9976545760969836E-4</v>
      </c>
      <c r="AP38" s="5">
        <v>1.1179515635272386</v>
      </c>
      <c r="AQ38" s="5">
        <v>3.1121701263606925E-4</v>
      </c>
      <c r="AR38" s="5">
        <v>1.5942957093105293E-3</v>
      </c>
      <c r="AS38" s="5">
        <v>4.6329125203906828E-4</v>
      </c>
      <c r="AT38" s="5">
        <v>4.504859316440271E-4</v>
      </c>
      <c r="AU38" s="5">
        <v>5.7830755954506796E-4</v>
      </c>
      <c r="AV38" s="5">
        <v>3.6829788348537867E-4</v>
      </c>
      <c r="AW38" s="5">
        <v>2.5056895531158472E-4</v>
      </c>
      <c r="AX38" s="5">
        <v>2.44383752911321E-4</v>
      </c>
      <c r="AY38" s="5">
        <v>3.9927825456265403E-4</v>
      </c>
      <c r="AZ38" s="5">
        <v>3.6881551012222168E-4</v>
      </c>
      <c r="BA38" s="5">
        <v>2.3111087895339626E-4</v>
      </c>
      <c r="BB38" s="5">
        <v>2.0575901730771282E-4</v>
      </c>
      <c r="BC38" s="5">
        <v>1.7182759175498507E-4</v>
      </c>
      <c r="BD38" s="5">
        <v>2.0276982094021679E-4</v>
      </c>
      <c r="BE38" s="5">
        <v>3.4613269898398883E-4</v>
      </c>
      <c r="BF38" s="5">
        <v>2.2273412032175233E-4</v>
      </c>
      <c r="BG38" s="5">
        <v>1.9336409551671426E-4</v>
      </c>
      <c r="BH38" s="5">
        <v>1.5712076768733955E-4</v>
      </c>
      <c r="BI38" s="5">
        <v>2.2365376848009196E-4</v>
      </c>
      <c r="BJ38" s="5">
        <v>1.9901255555503002E-4</v>
      </c>
      <c r="BK38" s="5">
        <v>1.6278752282624956E-4</v>
      </c>
      <c r="BL38" s="5">
        <v>1.6691942859128732E-4</v>
      </c>
      <c r="BM38" s="5">
        <v>1.9009924131662068E-4</v>
      </c>
      <c r="BN38" s="5">
        <v>1.7858240343052056E-4</v>
      </c>
      <c r="BO38" s="5">
        <v>2.4405104351055634E-4</v>
      </c>
      <c r="BP38" s="5">
        <v>2.1198556669136973E-4</v>
      </c>
      <c r="BQ38" s="5">
        <v>6.8833914675357744E-4</v>
      </c>
      <c r="BR38" s="5">
        <v>1.173689959940976E-4</v>
      </c>
      <c r="BS38" s="5">
        <v>3.4406232310146896E-2</v>
      </c>
      <c r="BT38" s="5">
        <v>4.0019388711373276E-2</v>
      </c>
      <c r="BU38" s="5">
        <v>6.6167235555551804E-2</v>
      </c>
      <c r="BV38" s="5">
        <v>4.264906223552338E-2</v>
      </c>
      <c r="BW38" s="5">
        <v>6.0628547245316917E-4</v>
      </c>
      <c r="BX38" s="5">
        <v>1.0417897182209677E-3</v>
      </c>
      <c r="BY38" s="5">
        <v>1.3908124014974557E-3</v>
      </c>
      <c r="BZ38" s="5">
        <v>4.550462485577767E-4</v>
      </c>
      <c r="CA38" s="5">
        <v>2.0701493347881391E-4</v>
      </c>
      <c r="CB38" s="5">
        <v>1.6838877230840023E-4</v>
      </c>
      <c r="CC38" s="5">
        <v>2.2181120878286129E-4</v>
      </c>
      <c r="CD38" s="5">
        <v>5.1382640458031163E-4</v>
      </c>
      <c r="CE38" s="5">
        <v>5.2743760270894662E-4</v>
      </c>
      <c r="CF38" s="5">
        <v>6.8614362455809801E-4</v>
      </c>
      <c r="CG38" s="5">
        <v>9.5823606982676029E-5</v>
      </c>
      <c r="CH38" s="5">
        <v>6.2138142628803195E-4</v>
      </c>
      <c r="CI38" s="5">
        <v>1.5764600497839801E-4</v>
      </c>
      <c r="CJ38" s="5">
        <v>1.9666017150339748E-4</v>
      </c>
      <c r="CK38" s="5">
        <v>2.4123068983018198E-4</v>
      </c>
      <c r="CL38" s="5">
        <v>5.6533724390950583E-4</v>
      </c>
      <c r="CM38" s="5">
        <v>5.228363032182689E-4</v>
      </c>
      <c r="CN38" s="5">
        <v>1.0124423216415381E-4</v>
      </c>
      <c r="CO38" s="5">
        <v>2.7847889858236311E-4</v>
      </c>
      <c r="CP38" s="5">
        <v>6.1395142780495515E-4</v>
      </c>
      <c r="CQ38" s="5">
        <v>9.6227650115613035E-5</v>
      </c>
      <c r="CR38" s="5">
        <v>4.9979885814663825E-4</v>
      </c>
      <c r="CS38" s="5">
        <v>2.4825271067687235E-4</v>
      </c>
      <c r="CT38" s="5">
        <v>4.0424622857450528E-4</v>
      </c>
      <c r="CU38" s="5">
        <v>3.2502108684674382E-4</v>
      </c>
      <c r="CV38" s="5">
        <v>2.7649744038558185E-4</v>
      </c>
      <c r="CW38" s="5">
        <v>1.5487376888958533E-4</v>
      </c>
      <c r="CX38" s="5">
        <v>1.4563847321475876E-4</v>
      </c>
      <c r="CY38" s="5">
        <v>2.3130848809043889E-4</v>
      </c>
      <c r="CZ38" s="5">
        <v>1.6046104605844756E-4</v>
      </c>
      <c r="DA38" s="5">
        <v>1.4949984453407319E-4</v>
      </c>
      <c r="DB38" s="5">
        <v>1.2957393139360326E-4</v>
      </c>
      <c r="DC38" s="5">
        <v>2.9773767809052401E-4</v>
      </c>
      <c r="DD38" s="5">
        <v>1.4475220355307327E-4</v>
      </c>
      <c r="DE38" s="5">
        <v>1.0779489226218047E-4</v>
      </c>
      <c r="DF38" s="5">
        <v>2.5520263171006219E-4</v>
      </c>
      <c r="DG38" s="5">
        <v>1.9384799160937827E-4</v>
      </c>
      <c r="DH38" s="5">
        <v>2.1231333477440077E-4</v>
      </c>
      <c r="DI38" s="5">
        <v>2.6115638200017007E-4</v>
      </c>
      <c r="DJ38" s="5">
        <v>2.0584727222354031E-4</v>
      </c>
      <c r="DK38" s="5">
        <v>3.0058117406683523E-4</v>
      </c>
      <c r="DL38" s="5">
        <v>9.6365084034809821E-4</v>
      </c>
    </row>
    <row r="39" spans="2:116">
      <c r="B39" s="125">
        <v>253</v>
      </c>
      <c r="C39" s="126" t="s">
        <v>214</v>
      </c>
      <c r="D39" s="5">
        <v>0.78434324132498268</v>
      </c>
      <c r="E39" s="5">
        <v>0.29342890706968655</v>
      </c>
      <c r="F39" s="5">
        <v>1.7129440038739646E-2</v>
      </c>
      <c r="G39" s="5">
        <v>7.3811690667209976E-5</v>
      </c>
      <c r="H39" s="5">
        <v>9.4235086282398864E-2</v>
      </c>
      <c r="I39" s="5">
        <v>6.2760618279971661E-2</v>
      </c>
      <c r="J39" s="5">
        <v>1.8092974924451829E-4</v>
      </c>
      <c r="K39" s="5">
        <v>8.3480629685380017E-5</v>
      </c>
      <c r="L39" s="5">
        <v>7.0805375185010918E-5</v>
      </c>
      <c r="M39" s="5">
        <v>6.9808199321487517E-5</v>
      </c>
      <c r="N39" s="5">
        <v>6.3559722864083674E-5</v>
      </c>
      <c r="O39" s="5">
        <v>9.3990060405143845E-5</v>
      </c>
      <c r="P39" s="5">
        <v>1.5412076187705981E-4</v>
      </c>
      <c r="Q39" s="5">
        <v>7.4586518278350907E-5</v>
      </c>
      <c r="R39" s="5">
        <v>1.9119287639986313E-4</v>
      </c>
      <c r="S39" s="5">
        <v>9.7933341230501821E-5</v>
      </c>
      <c r="T39" s="5">
        <v>2.9959127342147219E-5</v>
      </c>
      <c r="U39" s="5">
        <v>5.8771479303790271E-5</v>
      </c>
      <c r="V39" s="5">
        <v>5.4740568233328359E-5</v>
      </c>
      <c r="W39" s="5">
        <v>7.7998345131648569E-5</v>
      </c>
      <c r="X39" s="5">
        <v>1.2962661110827182E-3</v>
      </c>
      <c r="Y39" s="5">
        <v>7.349316595718118E-5</v>
      </c>
      <c r="Z39" s="5">
        <v>5.6928815161143089E-5</v>
      </c>
      <c r="AA39" s="5">
        <v>7.5895358974761989E-5</v>
      </c>
      <c r="AB39" s="5">
        <v>7.5434145513996587E-5</v>
      </c>
      <c r="AC39" s="5">
        <v>2.8052580191732671E-4</v>
      </c>
      <c r="AD39" s="5">
        <v>2.5897263638421826E-5</v>
      </c>
      <c r="AE39" s="5">
        <v>7.791238134854978E-5</v>
      </c>
      <c r="AF39" s="5">
        <v>5.410106416062459E-5</v>
      </c>
      <c r="AG39" s="5">
        <v>6.8364583436405943E-5</v>
      </c>
      <c r="AH39" s="5">
        <v>5.9622959610386344E-5</v>
      </c>
      <c r="AI39" s="5">
        <v>1.137220290556589E-4</v>
      </c>
      <c r="AJ39" s="5">
        <v>7.8293435974247915E-6</v>
      </c>
      <c r="AK39" s="5">
        <v>3.1247808610973252E-5</v>
      </c>
      <c r="AL39" s="5">
        <v>1.1732953653100524E-4</v>
      </c>
      <c r="AM39" s="5">
        <v>7.8908867283505047E-5</v>
      </c>
      <c r="AN39" s="5">
        <v>5.326728953284074E-5</v>
      </c>
      <c r="AO39" s="5">
        <v>6.8391638647385454E-5</v>
      </c>
      <c r="AP39" s="5">
        <v>1.3581771321726659E-4</v>
      </c>
      <c r="AQ39" s="5">
        <v>1.004972267046762</v>
      </c>
      <c r="AR39" s="5">
        <v>7.7600753219046978E-5</v>
      </c>
      <c r="AS39" s="5">
        <v>5.5180679573370528E-5</v>
      </c>
      <c r="AT39" s="5">
        <v>5.6459883320966626E-5</v>
      </c>
      <c r="AU39" s="5">
        <v>8.1684651039706194E-5</v>
      </c>
      <c r="AV39" s="5">
        <v>5.6830342869123402E-5</v>
      </c>
      <c r="AW39" s="5">
        <v>4.7132451360981795E-5</v>
      </c>
      <c r="AX39" s="5">
        <v>6.0629969861859211E-5</v>
      </c>
      <c r="AY39" s="5">
        <v>7.8267410933172284E-5</v>
      </c>
      <c r="AZ39" s="5">
        <v>3.5024202269557509E-4</v>
      </c>
      <c r="BA39" s="5">
        <v>4.0455685084025403E-4</v>
      </c>
      <c r="BB39" s="5">
        <v>4.0190168402498338E-4</v>
      </c>
      <c r="BC39" s="5">
        <v>2.0501925073884027E-3</v>
      </c>
      <c r="BD39" s="5">
        <v>7.33929964808612E-3</v>
      </c>
      <c r="BE39" s="5">
        <v>3.8490435582983332E-2</v>
      </c>
      <c r="BF39" s="5">
        <v>4.0188974464734125E-3</v>
      </c>
      <c r="BG39" s="5">
        <v>1.6101380882859895E-3</v>
      </c>
      <c r="BH39" s="5">
        <v>5.0404315011503146E-3</v>
      </c>
      <c r="BI39" s="5">
        <v>1.4682265216405714E-3</v>
      </c>
      <c r="BJ39" s="5">
        <v>4.8429233700908172E-3</v>
      </c>
      <c r="BK39" s="5">
        <v>3.5920687067227501E-3</v>
      </c>
      <c r="BL39" s="5">
        <v>6.2101358344889912E-4</v>
      </c>
      <c r="BM39" s="5">
        <v>5.2757124162025062E-4</v>
      </c>
      <c r="BN39" s="5">
        <v>8.5153894985623012E-4</v>
      </c>
      <c r="BO39" s="5">
        <v>2.0959326508670381E-4</v>
      </c>
      <c r="BP39" s="5">
        <v>1.9714427410893586E-4</v>
      </c>
      <c r="BQ39" s="5">
        <v>4.4786547791214192E-4</v>
      </c>
      <c r="BR39" s="5">
        <v>1.3821744083746624E-4</v>
      </c>
      <c r="BS39" s="5">
        <v>4.3696082297058495E-3</v>
      </c>
      <c r="BT39" s="5">
        <v>8.0730120218393232E-4</v>
      </c>
      <c r="BU39" s="5">
        <v>2.8309603552129721E-4</v>
      </c>
      <c r="BV39" s="5">
        <v>5.3496424583114632E-4</v>
      </c>
      <c r="BW39" s="5">
        <v>8.6977511750740231E-5</v>
      </c>
      <c r="BX39" s="5">
        <v>4.5639393634482372E-5</v>
      </c>
      <c r="BY39" s="5">
        <v>1.220011603599294E-4</v>
      </c>
      <c r="BZ39" s="5">
        <v>2.3555762180739773E-4</v>
      </c>
      <c r="CA39" s="5">
        <v>9.6282452000752186E-5</v>
      </c>
      <c r="CB39" s="5">
        <v>4.6485857544709864E-5</v>
      </c>
      <c r="CC39" s="5">
        <v>3.2413470386954258E-5</v>
      </c>
      <c r="CD39" s="5">
        <v>2.6447842677421484E-5</v>
      </c>
      <c r="CE39" s="5">
        <v>1.2546641673395308E-5</v>
      </c>
      <c r="CF39" s="5">
        <v>5.3634289876209721E-5</v>
      </c>
      <c r="CG39" s="5">
        <v>1.0358913043853229E-4</v>
      </c>
      <c r="CH39" s="5">
        <v>4.0880545009174316E-4</v>
      </c>
      <c r="CI39" s="5">
        <v>1.1219005558333372E-4</v>
      </c>
      <c r="CJ39" s="5">
        <v>8.4608735025049615E-5</v>
      </c>
      <c r="CK39" s="5">
        <v>6.079909107608176E-5</v>
      </c>
      <c r="CL39" s="5">
        <v>5.7390739434794696E-5</v>
      </c>
      <c r="CM39" s="5">
        <v>6.6287332977029017E-5</v>
      </c>
      <c r="CN39" s="5">
        <v>2.822383334822714E-5</v>
      </c>
      <c r="CO39" s="5">
        <v>5.9962624160372658E-5</v>
      </c>
      <c r="CP39" s="5">
        <v>1.9277821327258091E-4</v>
      </c>
      <c r="CQ39" s="5">
        <v>9.6885804062931151E-5</v>
      </c>
      <c r="CR39" s="5">
        <v>1.1552584463358764E-4</v>
      </c>
      <c r="CS39" s="5">
        <v>2.0689472767729058E-4</v>
      </c>
      <c r="CT39" s="5">
        <v>1.7457972636718001E-4</v>
      </c>
      <c r="CU39" s="5">
        <v>1.2056305907131677E-4</v>
      </c>
      <c r="CV39" s="5">
        <v>1.8682776000397458E-4</v>
      </c>
      <c r="CW39" s="5">
        <v>1.984400499396935E-4</v>
      </c>
      <c r="CX39" s="5">
        <v>2.6049672027489515E-4</v>
      </c>
      <c r="CY39" s="5">
        <v>8.8943889956829073E-4</v>
      </c>
      <c r="CZ39" s="5">
        <v>6.2004493493849049E-4</v>
      </c>
      <c r="DA39" s="5">
        <v>2.1328628151768265E-4</v>
      </c>
      <c r="DB39" s="5">
        <v>2.2569066799757958E-4</v>
      </c>
      <c r="DC39" s="5">
        <v>1.2184480172922363E-4</v>
      </c>
      <c r="DD39" s="5">
        <v>1.7314834745619507E-3</v>
      </c>
      <c r="DE39" s="5">
        <v>4.1100856471688902E-5</v>
      </c>
      <c r="DF39" s="5">
        <v>9.1657946525335022E-4</v>
      </c>
      <c r="DG39" s="5">
        <v>1.0011698827379208E-3</v>
      </c>
      <c r="DH39" s="5">
        <v>5.8359547295628679E-5</v>
      </c>
      <c r="DI39" s="5">
        <v>7.4120006369733315E-5</v>
      </c>
      <c r="DJ39" s="5">
        <v>2.0447784848896561E-4</v>
      </c>
      <c r="DK39" s="5">
        <v>1.2025331658716163E-3</v>
      </c>
      <c r="DL39" s="5">
        <v>9.9177488947962988E-4</v>
      </c>
    </row>
    <row r="40" spans="2:116">
      <c r="B40" s="125">
        <v>259</v>
      </c>
      <c r="C40" s="127" t="s">
        <v>215</v>
      </c>
      <c r="D40" s="5">
        <v>0.80424836440794512</v>
      </c>
      <c r="E40" s="5">
        <v>0.23006751738028419</v>
      </c>
      <c r="F40" s="5">
        <v>0.13616043410117126</v>
      </c>
      <c r="G40" s="5">
        <v>3.1489923435889573E-4</v>
      </c>
      <c r="H40" s="5">
        <v>5.7107059326162037E-2</v>
      </c>
      <c r="I40" s="5">
        <v>4.965343074200023E-2</v>
      </c>
      <c r="J40" s="5">
        <v>3.3455797570075435E-3</v>
      </c>
      <c r="K40" s="5">
        <v>2.8056507004748034E-3</v>
      </c>
      <c r="L40" s="5">
        <v>2.5695201910992584E-3</v>
      </c>
      <c r="M40" s="5">
        <v>2.4812015927360538E-4</v>
      </c>
      <c r="N40" s="5">
        <v>5.4398850265419141E-4</v>
      </c>
      <c r="O40" s="5">
        <v>1.4346649569673326E-3</v>
      </c>
      <c r="P40" s="5">
        <v>4.6607116047897649E-4</v>
      </c>
      <c r="Q40" s="5">
        <v>1.0386285227681059E-3</v>
      </c>
      <c r="R40" s="5">
        <v>7.3176278587738471E-4</v>
      </c>
      <c r="S40" s="5">
        <v>3.0183807090201323E-3</v>
      </c>
      <c r="T40" s="5">
        <v>1.6714889697373291E-4</v>
      </c>
      <c r="U40" s="5">
        <v>5.7854018443835966E-4</v>
      </c>
      <c r="V40" s="5">
        <v>3.4397955529515438E-4</v>
      </c>
      <c r="W40" s="5">
        <v>4.3134136166032204E-4</v>
      </c>
      <c r="X40" s="5">
        <v>1.9371995340134454E-3</v>
      </c>
      <c r="Y40" s="5">
        <v>2.2186805770801231E-3</v>
      </c>
      <c r="Z40" s="5">
        <v>7.7394389253436632E-4</v>
      </c>
      <c r="AA40" s="5">
        <v>4.8000758664984986E-4</v>
      </c>
      <c r="AB40" s="5">
        <v>5.695537469400094E-3</v>
      </c>
      <c r="AC40" s="5">
        <v>1.787329672107927E-2</v>
      </c>
      <c r="AD40" s="5">
        <v>2.3443925447437313E-4</v>
      </c>
      <c r="AE40" s="5">
        <v>1.4338984904680454E-3</v>
      </c>
      <c r="AF40" s="5">
        <v>1.1537349845958094E-3</v>
      </c>
      <c r="AG40" s="5">
        <v>9.06473491290487E-4</v>
      </c>
      <c r="AH40" s="5">
        <v>1.7885970115316854E-3</v>
      </c>
      <c r="AI40" s="5">
        <v>1.7695406701041668E-3</v>
      </c>
      <c r="AJ40" s="5">
        <v>4.6069148336443947E-5</v>
      </c>
      <c r="AK40" s="5">
        <v>3.0226471951977437E-3</v>
      </c>
      <c r="AL40" s="5">
        <v>6.9587543739081117E-4</v>
      </c>
      <c r="AM40" s="5">
        <v>1.2601336631127831E-3</v>
      </c>
      <c r="AN40" s="5">
        <v>4.2275765484256212E-4</v>
      </c>
      <c r="AO40" s="5">
        <v>1.3951084859438077E-2</v>
      </c>
      <c r="AP40" s="5">
        <v>1.4531447991627259E-2</v>
      </c>
      <c r="AQ40" s="5">
        <v>2.0953730151482591E-2</v>
      </c>
      <c r="AR40" s="5">
        <v>1.0455329497279602</v>
      </c>
      <c r="AS40" s="5">
        <v>1.5020984443979462E-2</v>
      </c>
      <c r="AT40" s="5">
        <v>8.359647114481358E-3</v>
      </c>
      <c r="AU40" s="5">
        <v>1.5827757578511074E-2</v>
      </c>
      <c r="AV40" s="5">
        <v>4.5790708327253351E-3</v>
      </c>
      <c r="AW40" s="5">
        <v>1.0064622304562213E-2</v>
      </c>
      <c r="AX40" s="5">
        <v>4.2453107838454004E-3</v>
      </c>
      <c r="AY40" s="5">
        <v>5.3300815021625663E-3</v>
      </c>
      <c r="AZ40" s="5">
        <v>4.0787938475273892E-3</v>
      </c>
      <c r="BA40" s="5">
        <v>7.5489416544492413E-3</v>
      </c>
      <c r="BB40" s="5">
        <v>5.7364705024315213E-3</v>
      </c>
      <c r="BC40" s="5">
        <v>2.7782348612070485E-3</v>
      </c>
      <c r="BD40" s="5">
        <v>8.7211058819618419E-3</v>
      </c>
      <c r="BE40" s="5">
        <v>5.0346619326310221E-3</v>
      </c>
      <c r="BF40" s="5">
        <v>6.3089176037200824E-3</v>
      </c>
      <c r="BG40" s="5">
        <v>3.3577906606513091E-3</v>
      </c>
      <c r="BH40" s="5">
        <v>3.2210128908716149E-3</v>
      </c>
      <c r="BI40" s="5">
        <v>7.9573600509322117E-3</v>
      </c>
      <c r="BJ40" s="5">
        <v>3.2324232069256198E-3</v>
      </c>
      <c r="BK40" s="5">
        <v>3.0250390054741378E-3</v>
      </c>
      <c r="BL40" s="5">
        <v>4.3109721502803851E-3</v>
      </c>
      <c r="BM40" s="5">
        <v>3.3050550462496854E-3</v>
      </c>
      <c r="BN40" s="5">
        <v>3.9666023716733879E-3</v>
      </c>
      <c r="BO40" s="5">
        <v>3.7294747597818615E-3</v>
      </c>
      <c r="BP40" s="5">
        <v>2.1368116915760839E-3</v>
      </c>
      <c r="BQ40" s="5">
        <v>3.4459427438136283E-3</v>
      </c>
      <c r="BR40" s="5">
        <v>1.706191722856307E-4</v>
      </c>
      <c r="BS40" s="5">
        <v>9.1287239022244185E-3</v>
      </c>
      <c r="BT40" s="5">
        <v>1.5536268898604209E-2</v>
      </c>
      <c r="BU40" s="5">
        <v>6.2225770369185385E-3</v>
      </c>
      <c r="BV40" s="5">
        <v>1.1405020297001023E-2</v>
      </c>
      <c r="BW40" s="5">
        <v>4.2500962954232529E-4</v>
      </c>
      <c r="BX40" s="5">
        <v>5.202619592092892E-4</v>
      </c>
      <c r="BY40" s="5">
        <v>4.9772961716866015E-3</v>
      </c>
      <c r="BZ40" s="5">
        <v>3.7583132970366885E-4</v>
      </c>
      <c r="CA40" s="5">
        <v>2.3567935567688395E-4</v>
      </c>
      <c r="CB40" s="5">
        <v>1.5186767964077088E-4</v>
      </c>
      <c r="CC40" s="5">
        <v>1.4303737169705632E-4</v>
      </c>
      <c r="CD40" s="5">
        <v>2.1774947026008236E-4</v>
      </c>
      <c r="CE40" s="5">
        <v>1.7200486778103436E-4</v>
      </c>
      <c r="CF40" s="5">
        <v>4.3191332694660772E-4</v>
      </c>
      <c r="CG40" s="5">
        <v>1.6019434146735161E-4</v>
      </c>
      <c r="CH40" s="5">
        <v>7.4912066824493826E-4</v>
      </c>
      <c r="CI40" s="5">
        <v>2.0163414557619491E-4</v>
      </c>
      <c r="CJ40" s="5">
        <v>3.5126625811176469E-4</v>
      </c>
      <c r="CK40" s="5">
        <v>1.9366162395775607E-4</v>
      </c>
      <c r="CL40" s="5">
        <v>3.3009680442707806E-4</v>
      </c>
      <c r="CM40" s="5">
        <v>3.5986363256793183E-4</v>
      </c>
      <c r="CN40" s="5">
        <v>9.9010518233319162E-5</v>
      </c>
      <c r="CO40" s="5">
        <v>2.2359276423801418E-4</v>
      </c>
      <c r="CP40" s="5">
        <v>4.4312168834806284E-4</v>
      </c>
      <c r="CQ40" s="5">
        <v>1.6129263920741915E-4</v>
      </c>
      <c r="CR40" s="5">
        <v>3.4716621445521079E-4</v>
      </c>
      <c r="CS40" s="5">
        <v>4.7511846818492173E-4</v>
      </c>
      <c r="CT40" s="5">
        <v>3.4841049049161218E-4</v>
      </c>
      <c r="CU40" s="5">
        <v>1.1109728860230986E-3</v>
      </c>
      <c r="CV40" s="5">
        <v>5.5979642138154087E-4</v>
      </c>
      <c r="CW40" s="5">
        <v>4.3109115851030344E-4</v>
      </c>
      <c r="CX40" s="5">
        <v>4.1954516036591815E-4</v>
      </c>
      <c r="CY40" s="5">
        <v>2.8587362539856596E-4</v>
      </c>
      <c r="CZ40" s="5">
        <v>2.4782489207650463E-4</v>
      </c>
      <c r="DA40" s="5">
        <v>2.3684463336155382E-4</v>
      </c>
      <c r="DB40" s="5">
        <v>3.2301426917717376E-4</v>
      </c>
      <c r="DC40" s="5">
        <v>3.1684460405640547E-4</v>
      </c>
      <c r="DD40" s="5">
        <v>1.8966508457523693E-3</v>
      </c>
      <c r="DE40" s="5">
        <v>1.2197731642254938E-4</v>
      </c>
      <c r="DF40" s="5">
        <v>4.1440548092850369E-4</v>
      </c>
      <c r="DG40" s="5">
        <v>5.5292649681626101E-4</v>
      </c>
      <c r="DH40" s="5">
        <v>3.6192493937392875E-4</v>
      </c>
      <c r="DI40" s="5">
        <v>7.5889543947934538E-4</v>
      </c>
      <c r="DJ40" s="5">
        <v>7.5795737150607088E-4</v>
      </c>
      <c r="DK40" s="5">
        <v>5.2581976962791889E-3</v>
      </c>
      <c r="DL40" s="5">
        <v>1.6550941605182089E-3</v>
      </c>
    </row>
    <row r="41" spans="2:116">
      <c r="B41" s="125">
        <v>261</v>
      </c>
      <c r="C41" s="126" t="s">
        <v>216</v>
      </c>
      <c r="D41" s="5">
        <v>0.9643585021879385</v>
      </c>
      <c r="E41" s="5">
        <v>2.9648581574044701E-2</v>
      </c>
      <c r="F41" s="5">
        <v>0.11267108124107582</v>
      </c>
      <c r="G41" s="5">
        <v>0</v>
      </c>
      <c r="H41" s="5">
        <v>3.7554805496184912E-3</v>
      </c>
      <c r="I41" s="5">
        <v>3.7554805496184912E-3</v>
      </c>
      <c r="J41" s="5">
        <v>1.3116273072936811E-3</v>
      </c>
      <c r="K41" s="5">
        <v>1.1054742218934083E-3</v>
      </c>
      <c r="L41" s="5">
        <v>8.546669503405142E-4</v>
      </c>
      <c r="M41" s="5">
        <v>8.5231535506728674E-4</v>
      </c>
      <c r="N41" s="5">
        <v>6.9338869467670409E-3</v>
      </c>
      <c r="O41" s="5">
        <v>1.016566186912056E-2</v>
      </c>
      <c r="P41" s="5">
        <v>4.915126261532946E-3</v>
      </c>
      <c r="Q41" s="5">
        <v>1.5753352664951647E-3</v>
      </c>
      <c r="R41" s="5">
        <v>6.8489991622486682E-3</v>
      </c>
      <c r="S41" s="5">
        <v>1.1709560995376068E-3</v>
      </c>
      <c r="T41" s="5">
        <v>2.3583545885299013E-4</v>
      </c>
      <c r="U41" s="5">
        <v>9.1757455515939252E-4</v>
      </c>
      <c r="V41" s="5">
        <v>1.3998164260426911E-3</v>
      </c>
      <c r="W41" s="5">
        <v>2.5446960372189739E-3</v>
      </c>
      <c r="X41" s="5">
        <v>4.2304069971802555E-2</v>
      </c>
      <c r="Y41" s="5">
        <v>1.5013701267826216E-3</v>
      </c>
      <c r="Z41" s="5">
        <v>1.1194273758750378E-3</v>
      </c>
      <c r="AA41" s="5">
        <v>8.4897135761782111E-4</v>
      </c>
      <c r="AB41" s="5">
        <v>9.698451316730918E-4</v>
      </c>
      <c r="AC41" s="5">
        <v>3.0921351050333884E-3</v>
      </c>
      <c r="AD41" s="5">
        <v>4.6072930600751924E-4</v>
      </c>
      <c r="AE41" s="5">
        <v>1.6262979744208011E-3</v>
      </c>
      <c r="AF41" s="5">
        <v>1.1749188830316067E-3</v>
      </c>
      <c r="AG41" s="5">
        <v>1.2800318440704724E-3</v>
      </c>
      <c r="AH41" s="5">
        <v>2.3552112014628454E-3</v>
      </c>
      <c r="AI41" s="5">
        <v>2.7791076133989534E-3</v>
      </c>
      <c r="AJ41" s="5">
        <v>2.0509399372036489E-4</v>
      </c>
      <c r="AK41" s="5">
        <v>6.2150362646945935E-4</v>
      </c>
      <c r="AL41" s="5">
        <v>2.8638495784958245E-3</v>
      </c>
      <c r="AM41" s="5">
        <v>6.7923691832137249E-3</v>
      </c>
      <c r="AN41" s="5">
        <v>2.3268277654594411E-3</v>
      </c>
      <c r="AO41" s="5">
        <v>2.4638530381702879E-3</v>
      </c>
      <c r="AP41" s="5">
        <v>1.3998189507534207E-2</v>
      </c>
      <c r="AQ41" s="5">
        <v>4.9716260188359595E-3</v>
      </c>
      <c r="AR41" s="5">
        <v>5.0472939440594734E-3</v>
      </c>
      <c r="AS41" s="5">
        <v>1.5879491301314306</v>
      </c>
      <c r="AT41" s="5">
        <v>0.80829459797725967</v>
      </c>
      <c r="AU41" s="5">
        <v>0.29390994623926758</v>
      </c>
      <c r="AV41" s="5">
        <v>0.43443806914406946</v>
      </c>
      <c r="AW41" s="5">
        <v>1.1149712445486842E-3</v>
      </c>
      <c r="AX41" s="5">
        <v>2.3466841574477414E-3</v>
      </c>
      <c r="AY41" s="5">
        <v>0.17642877602660675</v>
      </c>
      <c r="AZ41" s="5">
        <v>0.13202860561406102</v>
      </c>
      <c r="BA41" s="5">
        <v>8.0943298388706619E-2</v>
      </c>
      <c r="BB41" s="5">
        <v>6.7431234320990255E-2</v>
      </c>
      <c r="BC41" s="5">
        <v>2.1201671565227634E-2</v>
      </c>
      <c r="BD41" s="5">
        <v>4.9075407254590879E-3</v>
      </c>
      <c r="BE41" s="5">
        <v>1.3077972298228371E-2</v>
      </c>
      <c r="BF41" s="5">
        <v>4.7308088050569984E-2</v>
      </c>
      <c r="BG41" s="5">
        <v>3.8192214833782857E-2</v>
      </c>
      <c r="BH41" s="5">
        <v>8.9418885651444818E-3</v>
      </c>
      <c r="BI41" s="5">
        <v>2.2900159075903714E-2</v>
      </c>
      <c r="BJ41" s="5">
        <v>1.2541924426887443E-2</v>
      </c>
      <c r="BK41" s="5">
        <v>8.6768072680299315E-3</v>
      </c>
      <c r="BL41" s="5">
        <v>5.4220234413157362E-2</v>
      </c>
      <c r="BM41" s="5">
        <v>6.8646369833940082E-2</v>
      </c>
      <c r="BN41" s="5">
        <v>4.3959564391228965E-2</v>
      </c>
      <c r="BO41" s="5">
        <v>0.13732671976931762</v>
      </c>
      <c r="BP41" s="5">
        <v>3.6065672431329916E-2</v>
      </c>
      <c r="BQ41" s="5">
        <v>1.0738046331342965E-2</v>
      </c>
      <c r="BR41" s="5">
        <v>9.1177337737836104E-4</v>
      </c>
      <c r="BS41" s="5">
        <v>3.3823700970212013E-2</v>
      </c>
      <c r="BT41" s="5">
        <v>3.7484323989591679E-2</v>
      </c>
      <c r="BU41" s="5">
        <v>2.3949310639043583E-2</v>
      </c>
      <c r="BV41" s="5">
        <v>4.1573458946509226E-2</v>
      </c>
      <c r="BW41" s="5">
        <v>1.3098665418921106E-3</v>
      </c>
      <c r="BX41" s="5">
        <v>1.3859832819097188E-3</v>
      </c>
      <c r="BY41" s="5">
        <v>3.0725887172719179E-3</v>
      </c>
      <c r="BZ41" s="5">
        <v>1.0616547849270947E-3</v>
      </c>
      <c r="CA41" s="5">
        <v>9.3009953190041226E-4</v>
      </c>
      <c r="CB41" s="5">
        <v>5.2032481186471615E-4</v>
      </c>
      <c r="CC41" s="5">
        <v>4.1722267080430834E-4</v>
      </c>
      <c r="CD41" s="5">
        <v>6.4871596949160485E-4</v>
      </c>
      <c r="CE41" s="5">
        <v>4.7221585084687153E-4</v>
      </c>
      <c r="CF41" s="5">
        <v>2.1899741210716275E-3</v>
      </c>
      <c r="CG41" s="5">
        <v>1.0152259381750451E-3</v>
      </c>
      <c r="CH41" s="5">
        <v>4.5052347240510859E-3</v>
      </c>
      <c r="CI41" s="5">
        <v>2.8837839081806657E-3</v>
      </c>
      <c r="CJ41" s="5">
        <v>3.9867146994494998E-3</v>
      </c>
      <c r="CK41" s="5">
        <v>8.1289804511258689E-4</v>
      </c>
      <c r="CL41" s="5">
        <v>1.2569910780355533E-3</v>
      </c>
      <c r="CM41" s="5">
        <v>2.8439367893131682E-3</v>
      </c>
      <c r="CN41" s="5">
        <v>3.5522652201222044E-4</v>
      </c>
      <c r="CO41" s="5">
        <v>7.6393403776190013E-4</v>
      </c>
      <c r="CP41" s="5">
        <v>1.1956388867806105E-3</v>
      </c>
      <c r="CQ41" s="5">
        <v>7.8268038781147077E-4</v>
      </c>
      <c r="CR41" s="5">
        <v>1.1813966049772199E-3</v>
      </c>
      <c r="CS41" s="5">
        <v>9.7409696231244298E-4</v>
      </c>
      <c r="CT41" s="5">
        <v>1.7353735519176163E-3</v>
      </c>
      <c r="CU41" s="5">
        <v>6.4708306765079568E-4</v>
      </c>
      <c r="CV41" s="5">
        <v>1.0030307828380251E-3</v>
      </c>
      <c r="CW41" s="5">
        <v>9.276404287192955E-4</v>
      </c>
      <c r="CX41" s="5">
        <v>7.3797107210291232E-4</v>
      </c>
      <c r="CY41" s="5">
        <v>9.295271006979788E-4</v>
      </c>
      <c r="CZ41" s="5">
        <v>6.5918740393704342E-4</v>
      </c>
      <c r="DA41" s="5">
        <v>1.3107775081239795E-3</v>
      </c>
      <c r="DB41" s="5">
        <v>2.2772575979120701E-3</v>
      </c>
      <c r="DC41" s="5">
        <v>8.4415637786507071E-4</v>
      </c>
      <c r="DD41" s="5">
        <v>1.5979133458414205E-2</v>
      </c>
      <c r="DE41" s="5">
        <v>4.6694468612240955E-4</v>
      </c>
      <c r="DF41" s="5">
        <v>1.2535414962226543E-3</v>
      </c>
      <c r="DG41" s="5">
        <v>1.6316461250551573E-3</v>
      </c>
      <c r="DH41" s="5">
        <v>1.1123538637033119E-3</v>
      </c>
      <c r="DI41" s="5">
        <v>8.8068246348947047E-4</v>
      </c>
      <c r="DJ41" s="5">
        <v>1.320944494445937E-3</v>
      </c>
      <c r="DK41" s="5">
        <v>2.6277868573921018E-3</v>
      </c>
      <c r="DL41" s="5">
        <v>4.7848316686115314E-3</v>
      </c>
    </row>
    <row r="42" spans="2:116">
      <c r="B42" s="125">
        <v>262</v>
      </c>
      <c r="C42" s="126" t="s">
        <v>217</v>
      </c>
      <c r="D42" s="5">
        <v>0.95671298836741314</v>
      </c>
      <c r="E42" s="5">
        <v>5.705701210032188E-2</v>
      </c>
      <c r="F42" s="5">
        <v>0.13014179873320134</v>
      </c>
      <c r="G42" s="5">
        <v>0</v>
      </c>
      <c r="H42" s="5">
        <v>7.5231168516370558E-3</v>
      </c>
      <c r="I42" s="5">
        <v>7.522687073852943E-3</v>
      </c>
      <c r="J42" s="5">
        <v>2.0079806989107786E-3</v>
      </c>
      <c r="K42" s="5">
        <v>1.7069349849688793E-3</v>
      </c>
      <c r="L42" s="5">
        <v>1.295270925895736E-3</v>
      </c>
      <c r="M42" s="5">
        <v>1.2801142185919661E-3</v>
      </c>
      <c r="N42" s="5">
        <v>1.0793813409511977E-2</v>
      </c>
      <c r="O42" s="5">
        <v>1.6142655886937331E-2</v>
      </c>
      <c r="P42" s="5">
        <v>7.5121931608805063E-3</v>
      </c>
      <c r="Q42" s="5">
        <v>2.4641917832719279E-3</v>
      </c>
      <c r="R42" s="5">
        <v>1.0990664965427624E-2</v>
      </c>
      <c r="S42" s="5">
        <v>1.8177948410063238E-3</v>
      </c>
      <c r="T42" s="5">
        <v>3.6026744820127985E-4</v>
      </c>
      <c r="U42" s="5">
        <v>1.416671432849006E-3</v>
      </c>
      <c r="V42" s="5">
        <v>2.2007713731961687E-3</v>
      </c>
      <c r="W42" s="5">
        <v>4.0132971624785227E-3</v>
      </c>
      <c r="X42" s="5">
        <v>6.7169090565942127E-2</v>
      </c>
      <c r="Y42" s="5">
        <v>2.3511001375937611E-3</v>
      </c>
      <c r="Z42" s="5">
        <v>1.7554990571617809E-3</v>
      </c>
      <c r="AA42" s="5">
        <v>1.3213312727228472E-3</v>
      </c>
      <c r="AB42" s="5">
        <v>1.486111812887415E-3</v>
      </c>
      <c r="AC42" s="5">
        <v>4.6931360865848743E-3</v>
      </c>
      <c r="AD42" s="5">
        <v>7.1147484379423958E-4</v>
      </c>
      <c r="AE42" s="5">
        <v>2.5282026198057044E-3</v>
      </c>
      <c r="AF42" s="5">
        <v>1.835655621748027E-3</v>
      </c>
      <c r="AG42" s="5">
        <v>1.9981353528484335E-3</v>
      </c>
      <c r="AH42" s="5">
        <v>3.7399214546508068E-3</v>
      </c>
      <c r="AI42" s="5">
        <v>4.4127000689283304E-3</v>
      </c>
      <c r="AJ42" s="5">
        <v>3.2027802515474728E-4</v>
      </c>
      <c r="AK42" s="5">
        <v>9.7506345887827313E-4</v>
      </c>
      <c r="AL42" s="5">
        <v>4.4991947560405832E-3</v>
      </c>
      <c r="AM42" s="5">
        <v>1.0835616489883633E-2</v>
      </c>
      <c r="AN42" s="5">
        <v>3.6563902079218666E-3</v>
      </c>
      <c r="AO42" s="5">
        <v>3.8442116529913959E-3</v>
      </c>
      <c r="AP42" s="5">
        <v>2.2271507962132137E-2</v>
      </c>
      <c r="AQ42" s="5">
        <v>7.0250515072805327E-3</v>
      </c>
      <c r="AR42" s="5">
        <v>7.8993931943100552E-3</v>
      </c>
      <c r="AS42" s="5">
        <v>1.7016939369509675E-3</v>
      </c>
      <c r="AT42" s="5">
        <v>1.2936226712585246</v>
      </c>
      <c r="AU42" s="5">
        <v>0.10075862717904836</v>
      </c>
      <c r="AV42" s="5">
        <v>0.68807689147519857</v>
      </c>
      <c r="AW42" s="5">
        <v>1.7290629850496206E-3</v>
      </c>
      <c r="AX42" s="5">
        <v>3.6932188642460921E-3</v>
      </c>
      <c r="AY42" s="5">
        <v>0.27777000012229186</v>
      </c>
      <c r="AZ42" s="5">
        <v>0.21272327125354637</v>
      </c>
      <c r="BA42" s="5">
        <v>0.11749944168469265</v>
      </c>
      <c r="BB42" s="5">
        <v>9.8481373084722393E-2</v>
      </c>
      <c r="BC42" s="5">
        <v>3.2373028704824468E-2</v>
      </c>
      <c r="BD42" s="5">
        <v>7.7443288407913809E-3</v>
      </c>
      <c r="BE42" s="5">
        <v>2.0627909170912458E-2</v>
      </c>
      <c r="BF42" s="5">
        <v>7.1718937011875261E-2</v>
      </c>
      <c r="BG42" s="5">
        <v>6.1212518277393831E-2</v>
      </c>
      <c r="BH42" s="5">
        <v>1.3477330773141734E-2</v>
      </c>
      <c r="BI42" s="5">
        <v>3.7069880787873953E-2</v>
      </c>
      <c r="BJ42" s="5">
        <v>2.0106134135240098E-2</v>
      </c>
      <c r="BK42" s="5">
        <v>1.330760546369575E-2</v>
      </c>
      <c r="BL42" s="5">
        <v>8.0279798370792951E-2</v>
      </c>
      <c r="BM42" s="5">
        <v>0.10478965361883853</v>
      </c>
      <c r="BN42" s="5">
        <v>5.8542055711120977E-2</v>
      </c>
      <c r="BO42" s="5">
        <v>0.21505996258915028</v>
      </c>
      <c r="BP42" s="5">
        <v>5.2386538505927296E-2</v>
      </c>
      <c r="BQ42" s="5">
        <v>1.6653350346186247E-2</v>
      </c>
      <c r="BR42" s="5">
        <v>1.380636085574048E-3</v>
      </c>
      <c r="BS42" s="5">
        <v>5.3562014442420675E-2</v>
      </c>
      <c r="BT42" s="5">
        <v>6.0478700601685378E-2</v>
      </c>
      <c r="BU42" s="5">
        <v>3.7884862325116224E-2</v>
      </c>
      <c r="BV42" s="5">
        <v>6.2912124296601396E-2</v>
      </c>
      <c r="BW42" s="5">
        <v>2.0059214356526927E-3</v>
      </c>
      <c r="BX42" s="5">
        <v>2.2076250429388993E-3</v>
      </c>
      <c r="BY42" s="5">
        <v>4.7096843953563948E-3</v>
      </c>
      <c r="BZ42" s="5">
        <v>1.6087261068069918E-3</v>
      </c>
      <c r="CA42" s="5">
        <v>1.4537884398763174E-3</v>
      </c>
      <c r="CB42" s="5">
        <v>8.0317747497708671E-4</v>
      </c>
      <c r="CC42" s="5">
        <v>6.4896819109901659E-4</v>
      </c>
      <c r="CD42" s="5">
        <v>1.0300406606257599E-3</v>
      </c>
      <c r="CE42" s="5">
        <v>7.5815743889935845E-4</v>
      </c>
      <c r="CF42" s="5">
        <v>3.3090874455707609E-3</v>
      </c>
      <c r="CG42" s="5">
        <v>1.5207197785712847E-3</v>
      </c>
      <c r="CH42" s="5">
        <v>6.6306165229577853E-3</v>
      </c>
      <c r="CI42" s="5">
        <v>4.5203798192061965E-3</v>
      </c>
      <c r="CJ42" s="5">
        <v>5.9053272690768712E-3</v>
      </c>
      <c r="CK42" s="5">
        <v>1.2524591400082839E-3</v>
      </c>
      <c r="CL42" s="5">
        <v>1.9799257930361515E-3</v>
      </c>
      <c r="CM42" s="5">
        <v>4.5093618865680958E-3</v>
      </c>
      <c r="CN42" s="5">
        <v>5.4144791013310573E-4</v>
      </c>
      <c r="CO42" s="5">
        <v>1.1889316099309908E-3</v>
      </c>
      <c r="CP42" s="5">
        <v>1.8606334593531579E-3</v>
      </c>
      <c r="CQ42" s="5">
        <v>1.1838130852355516E-3</v>
      </c>
      <c r="CR42" s="5">
        <v>1.8312224117140873E-3</v>
      </c>
      <c r="CS42" s="5">
        <v>1.5104713514266887E-3</v>
      </c>
      <c r="CT42" s="5">
        <v>2.7013513747250408E-3</v>
      </c>
      <c r="CU42" s="5">
        <v>1.0109221729054799E-3</v>
      </c>
      <c r="CV42" s="5">
        <v>1.539494424871374E-3</v>
      </c>
      <c r="CW42" s="5">
        <v>1.4462156886921372E-3</v>
      </c>
      <c r="CX42" s="5">
        <v>1.1212137159258217E-3</v>
      </c>
      <c r="CY42" s="5">
        <v>1.4455449170345837E-3</v>
      </c>
      <c r="CZ42" s="5">
        <v>1.0230742658063599E-3</v>
      </c>
      <c r="DA42" s="5">
        <v>2.0466633085058543E-3</v>
      </c>
      <c r="DB42" s="5">
        <v>3.3304155816641983E-3</v>
      </c>
      <c r="DC42" s="5">
        <v>1.3047874086044139E-3</v>
      </c>
      <c r="DD42" s="5">
        <v>2.2916557328407468E-2</v>
      </c>
      <c r="DE42" s="5">
        <v>7.176703994908253E-4</v>
      </c>
      <c r="DF42" s="5">
        <v>1.9484573783831675E-3</v>
      </c>
      <c r="DG42" s="5">
        <v>2.5661350237758092E-3</v>
      </c>
      <c r="DH42" s="5">
        <v>1.7400911195270205E-3</v>
      </c>
      <c r="DI42" s="5">
        <v>1.3602580743829003E-3</v>
      </c>
      <c r="DJ42" s="5">
        <v>2.0692290170642494E-3</v>
      </c>
      <c r="DK42" s="5">
        <v>4.0845798027564183E-3</v>
      </c>
      <c r="DL42" s="5">
        <v>7.2979850946062307E-3</v>
      </c>
    </row>
    <row r="43" spans="2:116">
      <c r="B43" s="125">
        <v>263</v>
      </c>
      <c r="C43" s="126" t="s">
        <v>294</v>
      </c>
      <c r="D43" s="5">
        <v>0.98306770040946667</v>
      </c>
      <c r="E43" s="5">
        <v>0.1803785003370344</v>
      </c>
      <c r="F43" s="5">
        <v>0.14532802208880019</v>
      </c>
      <c r="G43" s="5">
        <v>1.2414912967936945E-7</v>
      </c>
      <c r="H43" s="5">
        <v>3.6546943919344675E-2</v>
      </c>
      <c r="I43" s="5">
        <v>3.5003782366426428E-2</v>
      </c>
      <c r="J43" s="5">
        <v>3.2604837362239751E-4</v>
      </c>
      <c r="K43" s="5">
        <v>2.4025493766864129E-4</v>
      </c>
      <c r="L43" s="5">
        <v>2.4994668612184204E-4</v>
      </c>
      <c r="M43" s="5">
        <v>2.7725825991326648E-4</v>
      </c>
      <c r="N43" s="5">
        <v>1.6350177995849502E-3</v>
      </c>
      <c r="O43" s="5">
        <v>6.2066849460783212E-4</v>
      </c>
      <c r="P43" s="5">
        <v>1.253542761849037E-3</v>
      </c>
      <c r="Q43" s="5">
        <v>2.6962300745543929E-4</v>
      </c>
      <c r="R43" s="5">
        <v>4.197895425700792E-4</v>
      </c>
      <c r="S43" s="5">
        <v>2.2665214031943284E-4</v>
      </c>
      <c r="T43" s="5">
        <v>5.7690659346947617E-5</v>
      </c>
      <c r="U43" s="5">
        <v>1.8867882589487472E-4</v>
      </c>
      <c r="V43" s="5">
        <v>1.8658979225613973E-4</v>
      </c>
      <c r="W43" s="5">
        <v>2.9680395434910435E-4</v>
      </c>
      <c r="X43" s="5">
        <v>1.3593838590992421E-3</v>
      </c>
      <c r="Y43" s="5">
        <v>2.3693003589522242E-4</v>
      </c>
      <c r="Z43" s="5">
        <v>1.6816202836250036E-4</v>
      </c>
      <c r="AA43" s="5">
        <v>1.5115212086797494E-4</v>
      </c>
      <c r="AB43" s="5">
        <v>2.189769387435249E-4</v>
      </c>
      <c r="AC43" s="5">
        <v>3.6907722842096583E-4</v>
      </c>
      <c r="AD43" s="5">
        <v>9.7940312813554344E-5</v>
      </c>
      <c r="AE43" s="5">
        <v>2.9793445600733288E-4</v>
      </c>
      <c r="AF43" s="5">
        <v>1.9382887887098418E-4</v>
      </c>
      <c r="AG43" s="5">
        <v>2.1989396079269335E-4</v>
      </c>
      <c r="AH43" s="5">
        <v>2.2959512658234779E-4</v>
      </c>
      <c r="AI43" s="5">
        <v>2.5360526595304188E-4</v>
      </c>
      <c r="AJ43" s="5">
        <v>3.3096157995265772E-5</v>
      </c>
      <c r="AK43" s="5">
        <v>1.2253604330751683E-4</v>
      </c>
      <c r="AL43" s="5">
        <v>3.2234370840223352E-4</v>
      </c>
      <c r="AM43" s="5">
        <v>3.469317243071926E-4</v>
      </c>
      <c r="AN43" s="5">
        <v>3.3427940628645342E-4</v>
      </c>
      <c r="AO43" s="5">
        <v>4.1251325953774697E-4</v>
      </c>
      <c r="AP43" s="5">
        <v>4.8344590678994851E-4</v>
      </c>
      <c r="AQ43" s="5">
        <v>2.795523239936456E-3</v>
      </c>
      <c r="AR43" s="5">
        <v>7.1322850903450877E-4</v>
      </c>
      <c r="AS43" s="5">
        <v>2.1865343135803455E-4</v>
      </c>
      <c r="AT43" s="5">
        <v>2.105083737511867E-4</v>
      </c>
      <c r="AU43" s="5">
        <v>1.0062312280410044</v>
      </c>
      <c r="AV43" s="5">
        <v>1.8666101541162919E-4</v>
      </c>
      <c r="AW43" s="5">
        <v>2.1358692862527781E-4</v>
      </c>
      <c r="AX43" s="5">
        <v>1.9726889795487361E-4</v>
      </c>
      <c r="AY43" s="5">
        <v>1.444420971941722E-2</v>
      </c>
      <c r="AZ43" s="5">
        <v>6.0399048939198422E-3</v>
      </c>
      <c r="BA43" s="5">
        <v>3.6121220758843733E-2</v>
      </c>
      <c r="BB43" s="5">
        <v>3.0861553692339311E-2</v>
      </c>
      <c r="BC43" s="5">
        <v>6.2832809540622403E-3</v>
      </c>
      <c r="BD43" s="5">
        <v>5.5138648542826427E-4</v>
      </c>
      <c r="BE43" s="5">
        <v>1.1716153786397118E-3</v>
      </c>
      <c r="BF43" s="5">
        <v>1.29046890352874E-2</v>
      </c>
      <c r="BG43" s="5">
        <v>2.5727531379559241E-3</v>
      </c>
      <c r="BH43" s="5">
        <v>2.5808363942528907E-3</v>
      </c>
      <c r="BI43" s="5">
        <v>1.8808896336518456E-3</v>
      </c>
      <c r="BJ43" s="5">
        <v>1.3117878916543654E-3</v>
      </c>
      <c r="BK43" s="5">
        <v>1.9805339341929578E-3</v>
      </c>
      <c r="BL43" s="5">
        <v>1.9542160928654958E-2</v>
      </c>
      <c r="BM43" s="5">
        <v>1.8278945578508263E-2</v>
      </c>
      <c r="BN43" s="5">
        <v>3.4045408649389396E-2</v>
      </c>
      <c r="BO43" s="5">
        <v>3.0343150748532808E-2</v>
      </c>
      <c r="BP43" s="5">
        <v>1.7552453280238571E-2</v>
      </c>
      <c r="BQ43" s="5">
        <v>2.0350606750676472E-3</v>
      </c>
      <c r="BR43" s="5">
        <v>2.7166866177219111E-4</v>
      </c>
      <c r="BS43" s="5">
        <v>1.9460154279044668E-3</v>
      </c>
      <c r="BT43" s="5">
        <v>2.2665397949946597E-3</v>
      </c>
      <c r="BU43" s="5">
        <v>2.0007811257671056E-3</v>
      </c>
      <c r="BV43" s="5">
        <v>1.0609585072356275E-2</v>
      </c>
      <c r="BW43" s="5">
        <v>3.3767988905400052E-4</v>
      </c>
      <c r="BX43" s="5">
        <v>1.4436666346935931E-4</v>
      </c>
      <c r="BY43" s="5">
        <v>7.6279628229514792E-4</v>
      </c>
      <c r="BZ43" s="5">
        <v>2.9970169346339877E-4</v>
      </c>
      <c r="CA43" s="5">
        <v>1.5583029795909135E-4</v>
      </c>
      <c r="CB43" s="5">
        <v>1.0901951580962617E-4</v>
      </c>
      <c r="CC43" s="5">
        <v>7.8874328236631794E-5</v>
      </c>
      <c r="CD43" s="5">
        <v>7.272123932458986E-5</v>
      </c>
      <c r="CE43" s="5">
        <v>3.5229969793405138E-5</v>
      </c>
      <c r="CF43" s="5">
        <v>7.0831653702148236E-4</v>
      </c>
      <c r="CG43" s="5">
        <v>3.38411282938531E-4</v>
      </c>
      <c r="CH43" s="5">
        <v>1.8298328599158885E-3</v>
      </c>
      <c r="CI43" s="5">
        <v>5.6910288234484545E-4</v>
      </c>
      <c r="CJ43" s="5">
        <v>1.5782862677712161E-3</v>
      </c>
      <c r="CK43" s="5">
        <v>1.8367281120101937E-4</v>
      </c>
      <c r="CL43" s="5">
        <v>1.7604297784953182E-4</v>
      </c>
      <c r="CM43" s="5">
        <v>2.2601913274511009E-4</v>
      </c>
      <c r="CN43" s="5">
        <v>9.6623046149528155E-5</v>
      </c>
      <c r="CO43" s="5">
        <v>1.3752823191584158E-4</v>
      </c>
      <c r="CP43" s="5">
        <v>2.2660925284695205E-4</v>
      </c>
      <c r="CQ43" s="5">
        <v>2.2457858060579949E-4</v>
      </c>
      <c r="CR43" s="5">
        <v>2.3667561147317385E-4</v>
      </c>
      <c r="CS43" s="5">
        <v>1.8995706273075135E-4</v>
      </c>
      <c r="CT43" s="5">
        <v>3.3843461465299531E-4</v>
      </c>
      <c r="CU43" s="5">
        <v>1.105503942687089E-4</v>
      </c>
      <c r="CV43" s="5">
        <v>2.318599108227855E-4</v>
      </c>
      <c r="CW43" s="5">
        <v>1.6812878213196423E-4</v>
      </c>
      <c r="CX43" s="5">
        <v>2.0250824816829297E-4</v>
      </c>
      <c r="CY43" s="5">
        <v>1.6121219302290581E-4</v>
      </c>
      <c r="CZ43" s="5">
        <v>1.2498368248527357E-4</v>
      </c>
      <c r="DA43" s="5">
        <v>1.9507831234227149E-4</v>
      </c>
      <c r="DB43" s="5">
        <v>9.7687355170424073E-4</v>
      </c>
      <c r="DC43" s="5">
        <v>1.7800936918353311E-4</v>
      </c>
      <c r="DD43" s="5">
        <v>8.0659912772217696E-3</v>
      </c>
      <c r="DE43" s="5">
        <v>1.0591613767195751E-4</v>
      </c>
      <c r="DF43" s="5">
        <v>2.3010740566885155E-4</v>
      </c>
      <c r="DG43" s="5">
        <v>2.3359048224587961E-4</v>
      </c>
      <c r="DH43" s="5">
        <v>1.8114518520333933E-4</v>
      </c>
      <c r="DI43" s="5">
        <v>1.8449191840525203E-4</v>
      </c>
      <c r="DJ43" s="5">
        <v>1.8941088446508143E-4</v>
      </c>
      <c r="DK43" s="5">
        <v>4.8197682716154001E-4</v>
      </c>
      <c r="DL43" s="5">
        <v>1.0767543335113855E-3</v>
      </c>
    </row>
    <row r="44" spans="2:116">
      <c r="B44" s="125">
        <v>269</v>
      </c>
      <c r="C44" s="126" t="s">
        <v>219</v>
      </c>
      <c r="D44" s="5">
        <v>0.92534693236575227</v>
      </c>
      <c r="E44" s="5">
        <v>0.10614950738338397</v>
      </c>
      <c r="F44" s="5">
        <v>0.12859026700940523</v>
      </c>
      <c r="G44" s="5">
        <v>0</v>
      </c>
      <c r="H44" s="5">
        <v>2.6191436345841344E-2</v>
      </c>
      <c r="I44" s="5">
        <v>2.2371704324676778E-2</v>
      </c>
      <c r="J44" s="5">
        <v>5.50849465232972E-4</v>
      </c>
      <c r="K44" s="5">
        <v>4.9114730954135462E-4</v>
      </c>
      <c r="L44" s="5">
        <v>3.6159549104339104E-4</v>
      </c>
      <c r="M44" s="5">
        <v>3.4278816126962375E-4</v>
      </c>
      <c r="N44" s="5">
        <v>2.716316421404406E-3</v>
      </c>
      <c r="O44" s="5">
        <v>2.1335188155333059E-3</v>
      </c>
      <c r="P44" s="5">
        <v>2.0117858275589093E-3</v>
      </c>
      <c r="Q44" s="5">
        <v>7.3098262464793811E-4</v>
      </c>
      <c r="R44" s="5">
        <v>3.6934763079138002E-3</v>
      </c>
      <c r="S44" s="5">
        <v>5.254511572931991E-4</v>
      </c>
      <c r="T44" s="5">
        <v>9.6795830841090477E-5</v>
      </c>
      <c r="U44" s="5">
        <v>3.8795631067084323E-4</v>
      </c>
      <c r="V44" s="5">
        <v>5.9083387117272014E-4</v>
      </c>
      <c r="W44" s="5">
        <v>1.0564312581760138E-3</v>
      </c>
      <c r="X44" s="5">
        <v>4.1209831546172457E-2</v>
      </c>
      <c r="Y44" s="5">
        <v>6.9358182017363579E-4</v>
      </c>
      <c r="Z44" s="5">
        <v>5.0934247267283379E-4</v>
      </c>
      <c r="AA44" s="5">
        <v>3.689497111878472E-4</v>
      </c>
      <c r="AB44" s="5">
        <v>4.5380003610109555E-4</v>
      </c>
      <c r="AC44" s="5">
        <v>1.7509515631935946E-3</v>
      </c>
      <c r="AD44" s="5">
        <v>1.9453124589005675E-4</v>
      </c>
      <c r="AE44" s="5">
        <v>7.8254164926899045E-4</v>
      </c>
      <c r="AF44" s="5">
        <v>5.5642399823418358E-4</v>
      </c>
      <c r="AG44" s="5">
        <v>5.79911178146368E-4</v>
      </c>
      <c r="AH44" s="5">
        <v>1.2321406104047893E-3</v>
      </c>
      <c r="AI44" s="5">
        <v>1.4601506327482289E-3</v>
      </c>
      <c r="AJ44" s="5">
        <v>7.8658534477088609E-5</v>
      </c>
      <c r="AK44" s="5">
        <v>2.7169082766826465E-4</v>
      </c>
      <c r="AL44" s="5">
        <v>7.0625955804245457E-4</v>
      </c>
      <c r="AM44" s="5">
        <v>1.9894673296128249E-3</v>
      </c>
      <c r="AN44" s="5">
        <v>1.1081772991181173E-3</v>
      </c>
      <c r="AO44" s="5">
        <v>1.1961251723481899E-3</v>
      </c>
      <c r="AP44" s="5">
        <v>4.1615750474403397E-3</v>
      </c>
      <c r="AQ44" s="5">
        <v>3.0405418396661135E-3</v>
      </c>
      <c r="AR44" s="5">
        <v>3.2064772576606239E-3</v>
      </c>
      <c r="AS44" s="5">
        <v>5.8196700711736244E-4</v>
      </c>
      <c r="AT44" s="5">
        <v>4.9092867373838134E-4</v>
      </c>
      <c r="AU44" s="5">
        <v>1.9195149463453953E-3</v>
      </c>
      <c r="AV44" s="5">
        <v>1.0004041100057453</v>
      </c>
      <c r="AW44" s="5">
        <v>4.2331226827244567E-4</v>
      </c>
      <c r="AX44" s="5">
        <v>9.9872094570432521E-4</v>
      </c>
      <c r="AY44" s="5">
        <v>9.8741323142051279E-2</v>
      </c>
      <c r="AZ44" s="5">
        <v>7.2760157881483725E-2</v>
      </c>
      <c r="BA44" s="5">
        <v>2.6497647778759424E-2</v>
      </c>
      <c r="BB44" s="5">
        <v>2.252933039154971E-2</v>
      </c>
      <c r="BC44" s="5">
        <v>9.3613913160071876E-3</v>
      </c>
      <c r="BD44" s="5">
        <v>2.3749160940856979E-3</v>
      </c>
      <c r="BE44" s="5">
        <v>8.1904309746949153E-3</v>
      </c>
      <c r="BF44" s="5">
        <v>1.490074698565691E-2</v>
      </c>
      <c r="BG44" s="5">
        <v>2.5606519393437992E-2</v>
      </c>
      <c r="BH44" s="5">
        <v>2.8125173901854964E-3</v>
      </c>
      <c r="BI44" s="5">
        <v>9.8240932565455651E-3</v>
      </c>
      <c r="BJ44" s="5">
        <v>7.2159304185665197E-3</v>
      </c>
      <c r="BK44" s="5">
        <v>3.7375634848344406E-3</v>
      </c>
      <c r="BL44" s="5">
        <v>1.3618626544074064E-2</v>
      </c>
      <c r="BM44" s="5">
        <v>1.3085251427231204E-2</v>
      </c>
      <c r="BN44" s="5">
        <v>1.4921639894384225E-2</v>
      </c>
      <c r="BO44" s="5">
        <v>5.3364654318112874E-2</v>
      </c>
      <c r="BP44" s="5">
        <v>2.1928699026932157E-2</v>
      </c>
      <c r="BQ44" s="5">
        <v>4.5491014677248474E-3</v>
      </c>
      <c r="BR44" s="5">
        <v>3.7198316968904959E-4</v>
      </c>
      <c r="BS44" s="5">
        <v>9.7733199076971995E-3</v>
      </c>
      <c r="BT44" s="5">
        <v>1.5591303024711728E-2</v>
      </c>
      <c r="BU44" s="5">
        <v>4.2346785399449242E-3</v>
      </c>
      <c r="BV44" s="5">
        <v>6.6456214858923307E-3</v>
      </c>
      <c r="BW44" s="5">
        <v>5.3985115697913492E-4</v>
      </c>
      <c r="BX44" s="5">
        <v>5.9672274592818754E-4</v>
      </c>
      <c r="BY44" s="5">
        <v>1.2510027087819877E-3</v>
      </c>
      <c r="BZ44" s="5">
        <v>4.6503254376623076E-4</v>
      </c>
      <c r="CA44" s="5">
        <v>4.4959907213796646E-4</v>
      </c>
      <c r="CB44" s="5">
        <v>2.6678104128110403E-4</v>
      </c>
      <c r="CC44" s="5">
        <v>1.8423475891602502E-4</v>
      </c>
      <c r="CD44" s="5">
        <v>2.9985037023421015E-4</v>
      </c>
      <c r="CE44" s="5">
        <v>2.0829286934060154E-4</v>
      </c>
      <c r="CF44" s="5">
        <v>1.128199900973298E-3</v>
      </c>
      <c r="CG44" s="5">
        <v>4.0981008225398751E-4</v>
      </c>
      <c r="CH44" s="5">
        <v>1.7014907136572012E-3</v>
      </c>
      <c r="CI44" s="5">
        <v>1.1604158588000646E-3</v>
      </c>
      <c r="CJ44" s="5">
        <v>2.0690760828452484E-3</v>
      </c>
      <c r="CK44" s="5">
        <v>3.3846409512571369E-4</v>
      </c>
      <c r="CL44" s="5">
        <v>5.9828535959604516E-4</v>
      </c>
      <c r="CM44" s="5">
        <v>7.2472054644212558E-4</v>
      </c>
      <c r="CN44" s="5">
        <v>1.601829165721867E-4</v>
      </c>
      <c r="CO44" s="5">
        <v>3.9316007920312657E-4</v>
      </c>
      <c r="CP44" s="5">
        <v>5.3593663305021228E-4</v>
      </c>
      <c r="CQ44" s="5">
        <v>3.9369105643087679E-4</v>
      </c>
      <c r="CR44" s="5">
        <v>5.7643442663270162E-4</v>
      </c>
      <c r="CS44" s="5">
        <v>4.7981537103699608E-4</v>
      </c>
      <c r="CT44" s="5">
        <v>8.4269225127677318E-4</v>
      </c>
      <c r="CU44" s="5">
        <v>3.0104380052499468E-4</v>
      </c>
      <c r="CV44" s="5">
        <v>4.9147282816278755E-4</v>
      </c>
      <c r="CW44" s="5">
        <v>4.6133077744479526E-4</v>
      </c>
      <c r="CX44" s="5">
        <v>3.2663394537802109E-4</v>
      </c>
      <c r="CY44" s="5">
        <v>5.2450245822704413E-4</v>
      </c>
      <c r="CZ44" s="5">
        <v>3.4656398495410524E-4</v>
      </c>
      <c r="DA44" s="5">
        <v>8.2009597055723925E-4</v>
      </c>
      <c r="DB44" s="5">
        <v>9.2371381035268572E-4</v>
      </c>
      <c r="DC44" s="5">
        <v>3.9262651294538954E-4</v>
      </c>
      <c r="DD44" s="5">
        <v>6.0551272736168874E-3</v>
      </c>
      <c r="DE44" s="5">
        <v>2.3646341246180073E-4</v>
      </c>
      <c r="DF44" s="5">
        <v>5.7971949506531451E-4</v>
      </c>
      <c r="DG44" s="5">
        <v>8.3890029038109618E-4</v>
      </c>
      <c r="DH44" s="5">
        <v>5.4099544369174161E-4</v>
      </c>
      <c r="DI44" s="5">
        <v>4.4630603061119315E-4</v>
      </c>
      <c r="DJ44" s="5">
        <v>6.65315669148175E-4</v>
      </c>
      <c r="DK44" s="5">
        <v>1.207758186226725E-3</v>
      </c>
      <c r="DL44" s="5">
        <v>1.4185372908678867E-3</v>
      </c>
    </row>
    <row r="45" spans="2:116">
      <c r="B45" s="125">
        <v>271</v>
      </c>
      <c r="C45" s="126" t="s">
        <v>220</v>
      </c>
      <c r="D45" s="5">
        <v>0.51654948020755898</v>
      </c>
      <c r="E45" s="5">
        <v>4.4519888956604504E-2</v>
      </c>
      <c r="F45" s="5">
        <v>0.17090412598703805</v>
      </c>
      <c r="G45" s="5">
        <v>5.6489867233243027E-4</v>
      </c>
      <c r="H45" s="5">
        <v>7.1958211105373473E-3</v>
      </c>
      <c r="I45" s="5">
        <v>6.9212569524182612E-3</v>
      </c>
      <c r="J45" s="5">
        <v>6.4773988696328378E-4</v>
      </c>
      <c r="K45" s="5">
        <v>4.4066491455971296E-4</v>
      </c>
      <c r="L45" s="5">
        <v>4.0814954812424723E-4</v>
      </c>
      <c r="M45" s="5">
        <v>2.9661471205967739E-4</v>
      </c>
      <c r="N45" s="5">
        <v>7.4668013403192109E-4</v>
      </c>
      <c r="O45" s="5">
        <v>1.3681663447870991E-3</v>
      </c>
      <c r="P45" s="5">
        <v>1.1030457894383285E-3</v>
      </c>
      <c r="Q45" s="5">
        <v>8.8142491834066763E-4</v>
      </c>
      <c r="R45" s="5">
        <v>1.8981536976340546E-3</v>
      </c>
      <c r="S45" s="5">
        <v>5.3711460572876933E-4</v>
      </c>
      <c r="T45" s="5">
        <v>1.3851854426204159E-4</v>
      </c>
      <c r="U45" s="5">
        <v>6.68475050090548E-4</v>
      </c>
      <c r="V45" s="5">
        <v>5.5699668655157864E-4</v>
      </c>
      <c r="W45" s="5">
        <v>8.9239998680096689E-4</v>
      </c>
      <c r="X45" s="5">
        <v>5.3813840607128179E-3</v>
      </c>
      <c r="Y45" s="5">
        <v>8.0571906813520808E-4</v>
      </c>
      <c r="Z45" s="5">
        <v>6.4408614233914762E-4</v>
      </c>
      <c r="AA45" s="5">
        <v>6.8362646043288041E-4</v>
      </c>
      <c r="AB45" s="5">
        <v>1.9274146777533807E-3</v>
      </c>
      <c r="AC45" s="5">
        <v>2.1652108888638982E-2</v>
      </c>
      <c r="AD45" s="5">
        <v>2.7364937636554289E-4</v>
      </c>
      <c r="AE45" s="5">
        <v>2.0755117579137378E-3</v>
      </c>
      <c r="AF45" s="5">
        <v>1.0281895801244737E-3</v>
      </c>
      <c r="AG45" s="5">
        <v>9.0825941135527766E-4</v>
      </c>
      <c r="AH45" s="5">
        <v>1.3744919003513844E-3</v>
      </c>
      <c r="AI45" s="5">
        <v>4.9972299982280156E-3</v>
      </c>
      <c r="AJ45" s="5">
        <v>5.0094736323689255E-5</v>
      </c>
      <c r="AK45" s="5">
        <v>2.1092355629674721E-4</v>
      </c>
      <c r="AL45" s="5">
        <v>1.5011224880306076E-3</v>
      </c>
      <c r="AM45" s="5">
        <v>2.0265238252534117E-3</v>
      </c>
      <c r="AN45" s="5">
        <v>9.0002774494639978E-4</v>
      </c>
      <c r="AO45" s="5">
        <v>4.6805787604771686E-3</v>
      </c>
      <c r="AP45" s="5">
        <v>8.7049890488326688E-4</v>
      </c>
      <c r="AQ45" s="5">
        <v>1.8033263636184276E-2</v>
      </c>
      <c r="AR45" s="5">
        <v>8.7995234215597802E-3</v>
      </c>
      <c r="AS45" s="5">
        <v>5.5675804172496063E-3</v>
      </c>
      <c r="AT45" s="5">
        <v>1.0644432959336515E-2</v>
      </c>
      <c r="AU45" s="5">
        <v>3.3878031054930613E-3</v>
      </c>
      <c r="AV45" s="5">
        <v>5.6527087453681329E-3</v>
      </c>
      <c r="AW45" s="5">
        <v>1.090058111562572</v>
      </c>
      <c r="AX45" s="5">
        <v>0.27304347277421404</v>
      </c>
      <c r="AY45" s="5">
        <v>1.94621830853688E-2</v>
      </c>
      <c r="AZ45" s="5">
        <v>2.2199362934619781E-2</v>
      </c>
      <c r="BA45" s="5">
        <v>1.1930993496306464E-2</v>
      </c>
      <c r="BB45" s="5">
        <v>7.909993229317909E-3</v>
      </c>
      <c r="BC45" s="5">
        <v>1.5672440159510005E-2</v>
      </c>
      <c r="BD45" s="5">
        <v>1.1795164209065083E-2</v>
      </c>
      <c r="BE45" s="5">
        <v>2.7393543957433961E-2</v>
      </c>
      <c r="BF45" s="5">
        <v>2.3890502765575528E-2</v>
      </c>
      <c r="BG45" s="5">
        <v>1.4159164679246713E-2</v>
      </c>
      <c r="BH45" s="5">
        <v>1.0075169450931549E-2</v>
      </c>
      <c r="BI45" s="5">
        <v>4.1106030757460187E-2</v>
      </c>
      <c r="BJ45" s="5">
        <v>1.6504391959862762E-2</v>
      </c>
      <c r="BK45" s="5">
        <v>8.5557161921556678E-3</v>
      </c>
      <c r="BL45" s="5">
        <v>1.3109790636500947E-2</v>
      </c>
      <c r="BM45" s="5">
        <v>1.2581286351698702E-2</v>
      </c>
      <c r="BN45" s="5">
        <v>1.8603102570929089E-2</v>
      </c>
      <c r="BO45" s="5">
        <v>8.6107822721694649E-3</v>
      </c>
      <c r="BP45" s="5">
        <v>6.2994614518720425E-3</v>
      </c>
      <c r="BQ45" s="5">
        <v>1.3352135880324863E-2</v>
      </c>
      <c r="BR45" s="5">
        <v>2.8061087870899146E-4</v>
      </c>
      <c r="BS45" s="5">
        <v>4.3165883103362529E-3</v>
      </c>
      <c r="BT45" s="5">
        <v>6.0292381829119453E-3</v>
      </c>
      <c r="BU45" s="5">
        <v>2.2020131172059577E-3</v>
      </c>
      <c r="BV45" s="5">
        <v>7.0674941825192373E-3</v>
      </c>
      <c r="BW45" s="5">
        <v>4.3259602527354003E-4</v>
      </c>
      <c r="BX45" s="5">
        <v>2.7803358938615909E-4</v>
      </c>
      <c r="BY45" s="5">
        <v>9.1938687571365817E-4</v>
      </c>
      <c r="BZ45" s="5">
        <v>4.5356653975605834E-4</v>
      </c>
      <c r="CA45" s="5">
        <v>2.5784088933346105E-4</v>
      </c>
      <c r="CB45" s="5">
        <v>1.6788398868901344E-4</v>
      </c>
      <c r="CC45" s="5">
        <v>1.2170437812741677E-4</v>
      </c>
      <c r="CD45" s="5">
        <v>1.3710704738947209E-4</v>
      </c>
      <c r="CE45" s="5">
        <v>8.3969048832240994E-5</v>
      </c>
      <c r="CF45" s="5">
        <v>4.3157991694539691E-4</v>
      </c>
      <c r="CG45" s="5">
        <v>3.2610138999097758E-4</v>
      </c>
      <c r="CH45" s="5">
        <v>1.511831929863385E-3</v>
      </c>
      <c r="CI45" s="5">
        <v>3.2690142079063074E-4</v>
      </c>
      <c r="CJ45" s="5">
        <v>7.6445314861698179E-4</v>
      </c>
      <c r="CK45" s="5">
        <v>2.2521814489797151E-4</v>
      </c>
      <c r="CL45" s="5">
        <v>3.0524227398397657E-4</v>
      </c>
      <c r="CM45" s="5">
        <v>3.8313587315504772E-4</v>
      </c>
      <c r="CN45" s="5">
        <v>1.0821021407115527E-4</v>
      </c>
      <c r="CO45" s="5">
        <v>2.2808900479581832E-4</v>
      </c>
      <c r="CP45" s="5">
        <v>4.9029377184120547E-4</v>
      </c>
      <c r="CQ45" s="5">
        <v>3.2783974426334959E-4</v>
      </c>
      <c r="CR45" s="5">
        <v>3.8308478554753978E-4</v>
      </c>
      <c r="CS45" s="5">
        <v>6.9922294108256506E-4</v>
      </c>
      <c r="CT45" s="5">
        <v>5.2351186918849412E-4</v>
      </c>
      <c r="CU45" s="5">
        <v>2.0603491746711464E-4</v>
      </c>
      <c r="CV45" s="5">
        <v>6.1991954416946396E-4</v>
      </c>
      <c r="CW45" s="5">
        <v>8.3269416532495255E-4</v>
      </c>
      <c r="CX45" s="5">
        <v>5.3701515468738872E-4</v>
      </c>
      <c r="CY45" s="5">
        <v>3.550902037354883E-4</v>
      </c>
      <c r="CZ45" s="5">
        <v>3.2423716749379385E-4</v>
      </c>
      <c r="DA45" s="5">
        <v>4.2022809180260369E-4</v>
      </c>
      <c r="DB45" s="5">
        <v>8.7636931753930399E-4</v>
      </c>
      <c r="DC45" s="5">
        <v>4.2910966500253069E-4</v>
      </c>
      <c r="DD45" s="5">
        <v>6.0608753397274435E-3</v>
      </c>
      <c r="DE45" s="5">
        <v>1.9464949272960457E-4</v>
      </c>
      <c r="DF45" s="5">
        <v>5.2339943144675551E-4</v>
      </c>
      <c r="DG45" s="5">
        <v>5.95967894312017E-4</v>
      </c>
      <c r="DH45" s="5">
        <v>5.8506782483153162E-4</v>
      </c>
      <c r="DI45" s="5">
        <v>3.4804013594305936E-4</v>
      </c>
      <c r="DJ45" s="5">
        <v>4.605699032050203E-4</v>
      </c>
      <c r="DK45" s="5">
        <v>2.8424774374010979E-3</v>
      </c>
      <c r="DL45" s="5">
        <v>1.8197593097918875E-3</v>
      </c>
    </row>
    <row r="46" spans="2:116">
      <c r="B46" s="125">
        <v>272</v>
      </c>
      <c r="C46" s="126" t="s">
        <v>221</v>
      </c>
      <c r="D46" s="5">
        <v>0.7762637707729384</v>
      </c>
      <c r="E46" s="5">
        <v>0.13776338545656483</v>
      </c>
      <c r="F46" s="5">
        <v>5.9762396490503876E-3</v>
      </c>
      <c r="G46" s="5">
        <v>2.4353361708455768E-5</v>
      </c>
      <c r="H46" s="5">
        <v>2.3532171351422309E-2</v>
      </c>
      <c r="I46" s="5">
        <v>2.2018110511417149E-2</v>
      </c>
      <c r="J46" s="5">
        <v>9.0173445796902529E-4</v>
      </c>
      <c r="K46" s="5">
        <v>7.9397493119401027E-4</v>
      </c>
      <c r="L46" s="5">
        <v>7.0804390726009431E-4</v>
      </c>
      <c r="M46" s="5">
        <v>6.517619776715912E-4</v>
      </c>
      <c r="N46" s="5">
        <v>1.6059576676988815E-3</v>
      </c>
      <c r="O46" s="5">
        <v>3.3016722621985752E-3</v>
      </c>
      <c r="P46" s="5">
        <v>2.2286323002805625E-3</v>
      </c>
      <c r="Q46" s="5">
        <v>2.1955599939997919E-3</v>
      </c>
      <c r="R46" s="5">
        <v>3.955117393790326E-3</v>
      </c>
      <c r="S46" s="5">
        <v>9.7067361236874048E-4</v>
      </c>
      <c r="T46" s="5">
        <v>2.9716997363467691E-4</v>
      </c>
      <c r="U46" s="5">
        <v>5.9963224788025724E-4</v>
      </c>
      <c r="V46" s="5">
        <v>7.5044171166736211E-4</v>
      </c>
      <c r="W46" s="5">
        <v>1.9188106410341021E-3</v>
      </c>
      <c r="X46" s="5">
        <v>1.3525884951057001E-2</v>
      </c>
      <c r="Y46" s="5">
        <v>8.9580646248465969E-4</v>
      </c>
      <c r="Z46" s="5">
        <v>1.2191792946101693E-3</v>
      </c>
      <c r="AA46" s="5">
        <v>2.7511023540147473E-3</v>
      </c>
      <c r="AB46" s="5">
        <v>6.796220384450417E-4</v>
      </c>
      <c r="AC46" s="5">
        <v>2.0426916881184382E-3</v>
      </c>
      <c r="AD46" s="5">
        <v>2.8483503368443631E-4</v>
      </c>
      <c r="AE46" s="5">
        <v>8.9583614080011214E-4</v>
      </c>
      <c r="AF46" s="5">
        <v>6.3801377306592344E-4</v>
      </c>
      <c r="AG46" s="5">
        <v>7.6201907633277632E-4</v>
      </c>
      <c r="AH46" s="5">
        <v>1.8996707877441774E-3</v>
      </c>
      <c r="AI46" s="5">
        <v>3.079817468322065E-3</v>
      </c>
      <c r="AJ46" s="5">
        <v>1.081483896518971E-4</v>
      </c>
      <c r="AK46" s="5">
        <v>3.4842228868872834E-4</v>
      </c>
      <c r="AL46" s="5">
        <v>2.6601661002203024E-3</v>
      </c>
      <c r="AM46" s="5">
        <v>3.1090573536395999E-3</v>
      </c>
      <c r="AN46" s="5">
        <v>1.987528580822752E-3</v>
      </c>
      <c r="AO46" s="5">
        <v>1.7501680606006255E-3</v>
      </c>
      <c r="AP46" s="5">
        <v>1.3115992726731034E-3</v>
      </c>
      <c r="AQ46" s="5">
        <v>2.6935794639967297E-3</v>
      </c>
      <c r="AR46" s="5">
        <v>3.9967361393020585E-3</v>
      </c>
      <c r="AS46" s="5">
        <v>6.2065507556685454E-4</v>
      </c>
      <c r="AT46" s="5">
        <v>1.8045204047216715E-3</v>
      </c>
      <c r="AU46" s="5">
        <v>1.3529374200504942E-3</v>
      </c>
      <c r="AV46" s="5">
        <v>1.1570748922180134E-3</v>
      </c>
      <c r="AW46" s="5">
        <v>1.354886616968199E-3</v>
      </c>
      <c r="AX46" s="5">
        <v>1.032764149447563</v>
      </c>
      <c r="AY46" s="5">
        <v>6.338748723968092E-2</v>
      </c>
      <c r="AZ46" s="5">
        <v>3.5372570498000168E-2</v>
      </c>
      <c r="BA46" s="5">
        <v>3.7556684323582466E-2</v>
      </c>
      <c r="BB46" s="5">
        <v>2.0980236358795892E-2</v>
      </c>
      <c r="BC46" s="5">
        <v>2.5779790634455384E-2</v>
      </c>
      <c r="BD46" s="5">
        <v>1.688098349200895E-2</v>
      </c>
      <c r="BE46" s="5">
        <v>5.2389803838039331E-2</v>
      </c>
      <c r="BF46" s="5">
        <v>5.8522470185855699E-2</v>
      </c>
      <c r="BG46" s="5">
        <v>4.2991346955512176E-2</v>
      </c>
      <c r="BH46" s="5">
        <v>2.5931517618447478E-2</v>
      </c>
      <c r="BI46" s="5">
        <v>3.551964783184499E-2</v>
      </c>
      <c r="BJ46" s="5">
        <v>4.8329598041998059E-2</v>
      </c>
      <c r="BK46" s="5">
        <v>2.3197473485748958E-2</v>
      </c>
      <c r="BL46" s="5">
        <v>3.2288281315285564E-2</v>
      </c>
      <c r="BM46" s="5">
        <v>3.3208723883475504E-2</v>
      </c>
      <c r="BN46" s="5">
        <v>4.5811844993011719E-2</v>
      </c>
      <c r="BO46" s="5">
        <v>2.253986348740283E-2</v>
      </c>
      <c r="BP46" s="5">
        <v>1.8652659736996754E-2</v>
      </c>
      <c r="BQ46" s="5">
        <v>1.4687872197552762E-2</v>
      </c>
      <c r="BR46" s="5">
        <v>6.0104310365834016E-4</v>
      </c>
      <c r="BS46" s="5">
        <v>1.220169079801677E-2</v>
      </c>
      <c r="BT46" s="5">
        <v>1.657474728580309E-2</v>
      </c>
      <c r="BU46" s="5">
        <v>6.0461291795432066E-3</v>
      </c>
      <c r="BV46" s="5">
        <v>2.338079823294472E-2</v>
      </c>
      <c r="BW46" s="5">
        <v>1.1312547752094192E-3</v>
      </c>
      <c r="BX46" s="5">
        <v>6.6767070434243332E-4</v>
      </c>
      <c r="BY46" s="5">
        <v>1.9270239553148614E-3</v>
      </c>
      <c r="BZ46" s="5">
        <v>7.5234590440065633E-4</v>
      </c>
      <c r="CA46" s="5">
        <v>5.2917142926297211E-4</v>
      </c>
      <c r="CB46" s="5">
        <v>3.8260197387913602E-4</v>
      </c>
      <c r="CC46" s="5">
        <v>2.7053793586529265E-4</v>
      </c>
      <c r="CD46" s="5">
        <v>3.3539803910548615E-4</v>
      </c>
      <c r="CE46" s="5">
        <v>2.1395362863587514E-4</v>
      </c>
      <c r="CF46" s="5">
        <v>1.1343443605868104E-3</v>
      </c>
      <c r="CG46" s="5">
        <v>7.1953063785446805E-4</v>
      </c>
      <c r="CH46" s="5">
        <v>3.5928906054608074E-3</v>
      </c>
      <c r="CI46" s="5">
        <v>7.6449498083247199E-4</v>
      </c>
      <c r="CJ46" s="5">
        <v>2.0235778206161622E-3</v>
      </c>
      <c r="CK46" s="5">
        <v>4.9664988340812773E-4</v>
      </c>
      <c r="CL46" s="5">
        <v>6.4315315469016632E-4</v>
      </c>
      <c r="CM46" s="5">
        <v>7.6814212248660179E-4</v>
      </c>
      <c r="CN46" s="5">
        <v>2.5003907844765969E-4</v>
      </c>
      <c r="CO46" s="5">
        <v>4.9671157283221303E-4</v>
      </c>
      <c r="CP46" s="5">
        <v>1.0132877459339158E-3</v>
      </c>
      <c r="CQ46" s="5">
        <v>6.6396518200382019E-4</v>
      </c>
      <c r="CR46" s="5">
        <v>8.4289575896947144E-4</v>
      </c>
      <c r="CS46" s="5">
        <v>1.373203595192023E-3</v>
      </c>
      <c r="CT46" s="5">
        <v>1.1682945410814557E-3</v>
      </c>
      <c r="CU46" s="5">
        <v>4.0564082051503393E-4</v>
      </c>
      <c r="CV46" s="5">
        <v>1.0037441149603006E-3</v>
      </c>
      <c r="CW46" s="5">
        <v>2.1452346803162272E-3</v>
      </c>
      <c r="CX46" s="5">
        <v>6.07139924264179E-4</v>
      </c>
      <c r="CY46" s="5">
        <v>7.0963395480820146E-4</v>
      </c>
      <c r="CZ46" s="5">
        <v>7.4685795585663643E-4</v>
      </c>
      <c r="DA46" s="5">
        <v>9.5721482548017051E-4</v>
      </c>
      <c r="DB46" s="5">
        <v>1.9688099220732292E-3</v>
      </c>
      <c r="DC46" s="5">
        <v>8.885708947374716E-4</v>
      </c>
      <c r="DD46" s="5">
        <v>1.4592058885476596E-2</v>
      </c>
      <c r="DE46" s="5">
        <v>3.8467829105325491E-4</v>
      </c>
      <c r="DF46" s="5">
        <v>1.2730443429668208E-3</v>
      </c>
      <c r="DG46" s="5">
        <v>1.3226134348820592E-3</v>
      </c>
      <c r="DH46" s="5">
        <v>1.1786825576820305E-3</v>
      </c>
      <c r="DI46" s="5">
        <v>6.4478063026531549E-4</v>
      </c>
      <c r="DJ46" s="5">
        <v>9.3191500404262795E-4</v>
      </c>
      <c r="DK46" s="5">
        <v>4.6555591622479374E-3</v>
      </c>
      <c r="DL46" s="5">
        <v>2.5561337798817147E-3</v>
      </c>
    </row>
    <row r="47" spans="2:116">
      <c r="B47" s="125">
        <v>281</v>
      </c>
      <c r="C47" s="126" t="s">
        <v>295</v>
      </c>
      <c r="D47" s="5">
        <v>0.91848231885789378</v>
      </c>
      <c r="E47" s="5">
        <v>0.22943256849186244</v>
      </c>
      <c r="F47" s="5">
        <v>4.5749249625433738E-2</v>
      </c>
      <c r="G47" s="5">
        <v>9.6430319942037785E-5</v>
      </c>
      <c r="H47" s="5">
        <v>5.8982622917232982E-2</v>
      </c>
      <c r="I47" s="5">
        <v>5.3278427704157832E-2</v>
      </c>
      <c r="J47" s="5">
        <v>5.8913956876078047E-4</v>
      </c>
      <c r="K47" s="5">
        <v>4.5091900292498608E-4</v>
      </c>
      <c r="L47" s="5">
        <v>3.5909023339696273E-4</v>
      </c>
      <c r="M47" s="5">
        <v>3.1121000602715493E-4</v>
      </c>
      <c r="N47" s="5">
        <v>8.3151269742707677E-4</v>
      </c>
      <c r="O47" s="5">
        <v>1.3865371579641402E-3</v>
      </c>
      <c r="P47" s="5">
        <v>8.1526362575294966E-4</v>
      </c>
      <c r="Q47" s="5">
        <v>3.8748414351796596E-4</v>
      </c>
      <c r="R47" s="5">
        <v>3.60875977553741E-4</v>
      </c>
      <c r="S47" s="5">
        <v>3.6514476218842845E-4</v>
      </c>
      <c r="T47" s="5">
        <v>9.0901828372706898E-5</v>
      </c>
      <c r="U47" s="5">
        <v>6.6367196760226731E-4</v>
      </c>
      <c r="V47" s="5">
        <v>5.7174817774830052E-4</v>
      </c>
      <c r="W47" s="5">
        <v>4.0528885870398087E-4</v>
      </c>
      <c r="X47" s="5">
        <v>1.8411929830627301E-3</v>
      </c>
      <c r="Y47" s="5">
        <v>1.1827091224926058E-3</v>
      </c>
      <c r="Z47" s="5">
        <v>7.5691500776400627E-4</v>
      </c>
      <c r="AA47" s="5">
        <v>4.8409596813957998E-4</v>
      </c>
      <c r="AB47" s="5">
        <v>5.7961447023413949E-4</v>
      </c>
      <c r="AC47" s="5">
        <v>9.2280764328479857E-4</v>
      </c>
      <c r="AD47" s="5">
        <v>3.3476732904988329E-4</v>
      </c>
      <c r="AE47" s="5">
        <v>7.6422388133544231E-4</v>
      </c>
      <c r="AF47" s="5">
        <v>8.4115092007120242E-4</v>
      </c>
      <c r="AG47" s="5">
        <v>1.2398730590635809E-3</v>
      </c>
      <c r="AH47" s="5">
        <v>4.1052108943168028E-4</v>
      </c>
      <c r="AI47" s="5">
        <v>6.5603775413979179E-4</v>
      </c>
      <c r="AJ47" s="5">
        <v>6.1655883279935553E-5</v>
      </c>
      <c r="AK47" s="5">
        <v>3.0712631171034662E-4</v>
      </c>
      <c r="AL47" s="5">
        <v>7.2610874543910058E-4</v>
      </c>
      <c r="AM47" s="5">
        <v>4.7186376471244744E-4</v>
      </c>
      <c r="AN47" s="5">
        <v>3.5265506792770351E-4</v>
      </c>
      <c r="AO47" s="5">
        <v>6.7268157385273362E-4</v>
      </c>
      <c r="AP47" s="5">
        <v>1.0849860614176128E-3</v>
      </c>
      <c r="AQ47" s="5">
        <v>7.0588763110043242E-4</v>
      </c>
      <c r="AR47" s="5">
        <v>8.7677371222452671E-4</v>
      </c>
      <c r="AS47" s="5">
        <v>1.0102969054100034E-3</v>
      </c>
      <c r="AT47" s="5">
        <v>1.0133759875718309E-3</v>
      </c>
      <c r="AU47" s="5">
        <v>1.0926544069340641E-3</v>
      </c>
      <c r="AV47" s="5">
        <v>8.3109231366340023E-4</v>
      </c>
      <c r="AW47" s="5">
        <v>5.4134025388354338E-4</v>
      </c>
      <c r="AX47" s="5">
        <v>5.5323517710560005E-4</v>
      </c>
      <c r="AY47" s="5">
        <v>1.0180636095539264</v>
      </c>
      <c r="AZ47" s="5">
        <v>1.8794268246014744E-3</v>
      </c>
      <c r="BA47" s="5">
        <v>9.5515438957397654E-4</v>
      </c>
      <c r="BB47" s="5">
        <v>6.2422652626378523E-4</v>
      </c>
      <c r="BC47" s="5">
        <v>4.4484245934437469E-4</v>
      </c>
      <c r="BD47" s="5">
        <v>4.7576446741005591E-4</v>
      </c>
      <c r="BE47" s="5">
        <v>8.821363106420216E-4</v>
      </c>
      <c r="BF47" s="5">
        <v>5.4580937695734313E-4</v>
      </c>
      <c r="BG47" s="5">
        <v>4.8570058285413295E-4</v>
      </c>
      <c r="BH47" s="5">
        <v>4.0107648407197342E-4</v>
      </c>
      <c r="BI47" s="5">
        <v>4.9781812309671438E-4</v>
      </c>
      <c r="BJ47" s="5">
        <v>5.9887471912194472E-4</v>
      </c>
      <c r="BK47" s="5">
        <v>4.1209568128582362E-4</v>
      </c>
      <c r="BL47" s="5">
        <v>3.9778568188480058E-4</v>
      </c>
      <c r="BM47" s="5">
        <v>4.5527579693187378E-4</v>
      </c>
      <c r="BN47" s="5">
        <v>4.2737143636639767E-4</v>
      </c>
      <c r="BO47" s="5">
        <v>8.5538743063760039E-3</v>
      </c>
      <c r="BP47" s="5">
        <v>4.1073014237524401E-3</v>
      </c>
      <c r="BQ47" s="5">
        <v>7.4869948247528557E-3</v>
      </c>
      <c r="BR47" s="5">
        <v>2.9974534109076395E-4</v>
      </c>
      <c r="BS47" s="5">
        <v>7.5042034770629776E-2</v>
      </c>
      <c r="BT47" s="5">
        <v>9.2592160749180516E-2</v>
      </c>
      <c r="BU47" s="5">
        <v>2.8439136605230068E-2</v>
      </c>
      <c r="BV47" s="5">
        <v>5.66513036523838E-2</v>
      </c>
      <c r="BW47" s="5">
        <v>1.3953871716674833E-3</v>
      </c>
      <c r="BX47" s="5">
        <v>2.3863177748294126E-3</v>
      </c>
      <c r="BY47" s="5">
        <v>3.2137214418311842E-3</v>
      </c>
      <c r="BZ47" s="5">
        <v>5.5054496180246789E-4</v>
      </c>
      <c r="CA47" s="5">
        <v>4.8215248601508794E-4</v>
      </c>
      <c r="CB47" s="5">
        <v>3.9457267632200571E-4</v>
      </c>
      <c r="CC47" s="5">
        <v>5.0617806809077329E-4</v>
      </c>
      <c r="CD47" s="5">
        <v>1.188666551501593E-3</v>
      </c>
      <c r="CE47" s="5">
        <v>9.6672046748030394E-4</v>
      </c>
      <c r="CF47" s="5">
        <v>1.7183447408779245E-3</v>
      </c>
      <c r="CG47" s="5">
        <v>2.1702661032018224E-4</v>
      </c>
      <c r="CH47" s="5">
        <v>1.4986781951493091E-3</v>
      </c>
      <c r="CI47" s="5">
        <v>8.5265873156418267E-4</v>
      </c>
      <c r="CJ47" s="5">
        <v>7.3818514191969771E-4</v>
      </c>
      <c r="CK47" s="5">
        <v>5.6589900992012432E-4</v>
      </c>
      <c r="CL47" s="5">
        <v>1.3132945182203512E-3</v>
      </c>
      <c r="CM47" s="5">
        <v>1.2205968972201873E-3</v>
      </c>
      <c r="CN47" s="5">
        <v>2.4065852046358373E-4</v>
      </c>
      <c r="CO47" s="5">
        <v>6.535937331142986E-4</v>
      </c>
      <c r="CP47" s="5">
        <v>1.4293382081233383E-3</v>
      </c>
      <c r="CQ47" s="5">
        <v>2.6033781534452608E-4</v>
      </c>
      <c r="CR47" s="5">
        <v>1.1783121029841452E-3</v>
      </c>
      <c r="CS47" s="5">
        <v>6.1547771757853404E-4</v>
      </c>
      <c r="CT47" s="5">
        <v>9.4890010198213544E-4</v>
      </c>
      <c r="CU47" s="5">
        <v>7.4828896014489269E-4</v>
      </c>
      <c r="CV47" s="5">
        <v>6.1232845408553109E-4</v>
      </c>
      <c r="CW47" s="5">
        <v>3.6230240363369147E-4</v>
      </c>
      <c r="CX47" s="5">
        <v>3.2518870852129422E-4</v>
      </c>
      <c r="CY47" s="5">
        <v>5.4438336512021939E-4</v>
      </c>
      <c r="CZ47" s="5">
        <v>3.8290340694153806E-4</v>
      </c>
      <c r="DA47" s="5">
        <v>3.8286186714763914E-4</v>
      </c>
      <c r="DB47" s="5">
        <v>4.4430119723352896E-4</v>
      </c>
      <c r="DC47" s="5">
        <v>7.1186694043870143E-4</v>
      </c>
      <c r="DD47" s="5">
        <v>5.4415612153735945E-4</v>
      </c>
      <c r="DE47" s="5">
        <v>2.6725828172698406E-4</v>
      </c>
      <c r="DF47" s="5">
        <v>5.855154052797955E-4</v>
      </c>
      <c r="DG47" s="5">
        <v>4.6208669361974184E-4</v>
      </c>
      <c r="DH47" s="5">
        <v>4.9964825624252329E-4</v>
      </c>
      <c r="DI47" s="5">
        <v>6.2820920774385837E-4</v>
      </c>
      <c r="DJ47" s="5">
        <v>5.0166564658950545E-4</v>
      </c>
      <c r="DK47" s="5">
        <v>1.1765963413170421E-3</v>
      </c>
      <c r="DL47" s="5">
        <v>9.0140546844301483E-4</v>
      </c>
    </row>
    <row r="48" spans="2:116">
      <c r="B48" s="125">
        <v>289</v>
      </c>
      <c r="C48" s="126" t="s">
        <v>223</v>
      </c>
      <c r="D48" s="5">
        <v>0.88450800819438846</v>
      </c>
      <c r="E48" s="5">
        <v>0.31938945893907639</v>
      </c>
      <c r="F48" s="5">
        <v>2.4600735546720001E-2</v>
      </c>
      <c r="G48" s="5">
        <v>8.4111370895961117E-4</v>
      </c>
      <c r="H48" s="5">
        <v>8.7065749141817778E-2</v>
      </c>
      <c r="I48" s="5">
        <v>7.5192475159985409E-2</v>
      </c>
      <c r="J48" s="5">
        <v>4.072168796039095E-3</v>
      </c>
      <c r="K48" s="5">
        <v>4.0696603436516342E-3</v>
      </c>
      <c r="L48" s="5">
        <v>2.1177071429061877E-3</v>
      </c>
      <c r="M48" s="5">
        <v>1.911627602078347E-3</v>
      </c>
      <c r="N48" s="5">
        <v>5.4078190492544862E-3</v>
      </c>
      <c r="O48" s="5">
        <v>2.3980376458438694E-2</v>
      </c>
      <c r="P48" s="5">
        <v>2.1047226700733203E-2</v>
      </c>
      <c r="Q48" s="5">
        <v>6.7503203371699055E-3</v>
      </c>
      <c r="R48" s="5">
        <v>5.1996541292221372E-2</v>
      </c>
      <c r="S48" s="5">
        <v>4.6377398399798427E-3</v>
      </c>
      <c r="T48" s="5">
        <v>5.7266377912056239E-4</v>
      </c>
      <c r="U48" s="5">
        <v>2.3928953722667803E-3</v>
      </c>
      <c r="V48" s="5">
        <v>5.6194224551594429E-3</v>
      </c>
      <c r="W48" s="5">
        <v>1.1750349054739241E-2</v>
      </c>
      <c r="X48" s="5">
        <v>6.017607024864282E-2</v>
      </c>
      <c r="Y48" s="5">
        <v>5.5630046817590883E-3</v>
      </c>
      <c r="Z48" s="5">
        <v>4.2023154969271972E-3</v>
      </c>
      <c r="AA48" s="5">
        <v>2.78898734960005E-3</v>
      </c>
      <c r="AB48" s="5">
        <v>2.7167235770628809E-3</v>
      </c>
      <c r="AC48" s="5">
        <v>1.6082822287820493E-2</v>
      </c>
      <c r="AD48" s="5">
        <v>1.3707025009566443E-3</v>
      </c>
      <c r="AE48" s="5">
        <v>7.2805207829657135E-3</v>
      </c>
      <c r="AF48" s="5">
        <v>4.8459861212435413E-3</v>
      </c>
      <c r="AG48" s="5">
        <v>4.2254685647819422E-3</v>
      </c>
      <c r="AH48" s="5">
        <v>1.4944583363256561E-2</v>
      </c>
      <c r="AI48" s="5">
        <v>1.777993664657718E-2</v>
      </c>
      <c r="AJ48" s="5">
        <v>7.3699585753277943E-4</v>
      </c>
      <c r="AK48" s="5">
        <v>2.236679774294128E-3</v>
      </c>
      <c r="AL48" s="5">
        <v>4.7286457370790038E-3</v>
      </c>
      <c r="AM48" s="5">
        <v>2.5716619009635643E-2</v>
      </c>
      <c r="AN48" s="5">
        <v>1.4004839373276498E-2</v>
      </c>
      <c r="AO48" s="5">
        <v>1.1822263619827227E-2</v>
      </c>
      <c r="AP48" s="5">
        <v>1.1607163634020555E-2</v>
      </c>
      <c r="AQ48" s="5">
        <v>2.0827132181373546E-2</v>
      </c>
      <c r="AR48" s="5">
        <v>1.2151596187531635E-2</v>
      </c>
      <c r="AS48" s="5">
        <v>2.7286948868310802E-3</v>
      </c>
      <c r="AT48" s="5">
        <v>2.4342068834037971E-3</v>
      </c>
      <c r="AU48" s="5">
        <v>1.2988194576938308E-2</v>
      </c>
      <c r="AV48" s="5">
        <v>2.1622559727087994E-3</v>
      </c>
      <c r="AW48" s="5">
        <v>3.387752089144512E-3</v>
      </c>
      <c r="AX48" s="5">
        <v>4.1770151396420731E-3</v>
      </c>
      <c r="AY48" s="5">
        <v>5.1737062133714082E-2</v>
      </c>
      <c r="AZ48" s="5">
        <v>1.0673381334461343</v>
      </c>
      <c r="BA48" s="5">
        <v>4.1273917740403641E-2</v>
      </c>
      <c r="BB48" s="5">
        <v>3.9057521753736384E-2</v>
      </c>
      <c r="BC48" s="5">
        <v>4.3699423266214336E-2</v>
      </c>
      <c r="BD48" s="5">
        <v>1.7641114781037463E-2</v>
      </c>
      <c r="BE48" s="5">
        <v>3.6460412289024885E-2</v>
      </c>
      <c r="BF48" s="5">
        <v>3.9111505075049381E-2</v>
      </c>
      <c r="BG48" s="5">
        <v>3.1858356187393501E-2</v>
      </c>
      <c r="BH48" s="5">
        <v>2.5476857993981562E-2</v>
      </c>
      <c r="BI48" s="5">
        <v>2.1508679271351656E-2</v>
      </c>
      <c r="BJ48" s="5">
        <v>3.2025843791143663E-2</v>
      </c>
      <c r="BK48" s="5">
        <v>3.1687046011428542E-2</v>
      </c>
      <c r="BL48" s="5">
        <v>1.7232212288368926E-2</v>
      </c>
      <c r="BM48" s="5">
        <v>1.9671395967520069E-2</v>
      </c>
      <c r="BN48" s="5">
        <v>2.1110741074562567E-2</v>
      </c>
      <c r="BO48" s="5">
        <v>4.4555998657158612E-2</v>
      </c>
      <c r="BP48" s="5">
        <v>1.1273499034562866E-2</v>
      </c>
      <c r="BQ48" s="5">
        <v>2.4393981795205921E-2</v>
      </c>
      <c r="BR48" s="5">
        <v>1.9232848534071311E-3</v>
      </c>
      <c r="BS48" s="5">
        <v>2.5058850302114192E-2</v>
      </c>
      <c r="BT48" s="5">
        <v>7.7968293834061952E-2</v>
      </c>
      <c r="BU48" s="5">
        <v>1.081305803782296E-2</v>
      </c>
      <c r="BV48" s="5">
        <v>1.1127227001572546E-2</v>
      </c>
      <c r="BW48" s="5">
        <v>2.4660662833703296E-3</v>
      </c>
      <c r="BX48" s="5">
        <v>3.8248114584882886E-3</v>
      </c>
      <c r="BY48" s="5">
        <v>5.2862342206624327E-3</v>
      </c>
      <c r="BZ48" s="5">
        <v>1.9974057178838611E-3</v>
      </c>
      <c r="CA48" s="5">
        <v>3.8183825797718689E-3</v>
      </c>
      <c r="CB48" s="5">
        <v>1.0408373581871505E-3</v>
      </c>
      <c r="CC48" s="5">
        <v>8.214339653367772E-4</v>
      </c>
      <c r="CD48" s="5">
        <v>1.4607338039437001E-3</v>
      </c>
      <c r="CE48" s="5">
        <v>1.2338882240502007E-3</v>
      </c>
      <c r="CF48" s="5">
        <v>2.5028002813330349E-3</v>
      </c>
      <c r="CG48" s="5">
        <v>2.3611916052221306E-3</v>
      </c>
      <c r="CH48" s="5">
        <v>5.9214058244274831E-3</v>
      </c>
      <c r="CI48" s="5">
        <v>3.2045137096979588E-3</v>
      </c>
      <c r="CJ48" s="5">
        <v>3.1902013686270219E-3</v>
      </c>
      <c r="CK48" s="5">
        <v>2.1229780030796674E-3</v>
      </c>
      <c r="CL48" s="5">
        <v>4.3019544064645089E-3</v>
      </c>
      <c r="CM48" s="5">
        <v>5.5746627719426714E-3</v>
      </c>
      <c r="CN48" s="5">
        <v>6.8218068610945994E-4</v>
      </c>
      <c r="CO48" s="5">
        <v>1.9692721951788872E-3</v>
      </c>
      <c r="CP48" s="5">
        <v>2.4534514951982172E-3</v>
      </c>
      <c r="CQ48" s="5">
        <v>1.4495969174475674E-3</v>
      </c>
      <c r="CR48" s="5">
        <v>2.5322783396425066E-3</v>
      </c>
      <c r="CS48" s="5">
        <v>2.5318973539026832E-3</v>
      </c>
      <c r="CT48" s="5">
        <v>5.9197182759146609E-3</v>
      </c>
      <c r="CU48" s="5">
        <v>1.3398111514982148E-3</v>
      </c>
      <c r="CV48" s="5">
        <v>2.1304940992883633E-3</v>
      </c>
      <c r="CW48" s="5">
        <v>3.4882977518757722E-3</v>
      </c>
      <c r="CX48" s="5">
        <v>1.7163179305375034E-3</v>
      </c>
      <c r="CY48" s="5">
        <v>2.3585123982373894E-3</v>
      </c>
      <c r="CZ48" s="5">
        <v>1.9187800835479081E-3</v>
      </c>
      <c r="DA48" s="5">
        <v>4.1904743972267528E-3</v>
      </c>
      <c r="DB48" s="5">
        <v>3.2502411638236791E-3</v>
      </c>
      <c r="DC48" s="5">
        <v>1.8832905369630941E-3</v>
      </c>
      <c r="DD48" s="5">
        <v>1.5430594212417791E-2</v>
      </c>
      <c r="DE48" s="5">
        <v>1.0581946864417471E-3</v>
      </c>
      <c r="DF48" s="5">
        <v>4.228135026386649E-3</v>
      </c>
      <c r="DG48" s="5">
        <v>8.5512673591750903E-3</v>
      </c>
      <c r="DH48" s="5">
        <v>5.1146397507786769E-3</v>
      </c>
      <c r="DI48" s="5">
        <v>1.778066581866015E-3</v>
      </c>
      <c r="DJ48" s="5">
        <v>6.0426389060770219E-3</v>
      </c>
      <c r="DK48" s="5">
        <v>7.5407398231030504E-3</v>
      </c>
      <c r="DL48" s="5">
        <v>7.616387026941996E-3</v>
      </c>
    </row>
    <row r="49" spans="2:116">
      <c r="B49" s="125">
        <v>291</v>
      </c>
      <c r="C49" s="126" t="s">
        <v>224</v>
      </c>
      <c r="D49" s="5">
        <v>0.82159968649057269</v>
      </c>
      <c r="E49" s="5">
        <v>0.22912967542944257</v>
      </c>
      <c r="F49" s="5">
        <v>8.8744452151051798E-2</v>
      </c>
      <c r="G49" s="5">
        <v>4.4596380609959441E-5</v>
      </c>
      <c r="H49" s="5">
        <v>4.0231358854633685E-2</v>
      </c>
      <c r="I49" s="5">
        <v>3.8428050979876956E-2</v>
      </c>
      <c r="J49" s="5">
        <v>1.6594045782388545E-3</v>
      </c>
      <c r="K49" s="5">
        <v>1.1359581749992422E-3</v>
      </c>
      <c r="L49" s="5">
        <v>1.2699876488249718E-3</v>
      </c>
      <c r="M49" s="5">
        <v>1.4844317412078653E-3</v>
      </c>
      <c r="N49" s="5">
        <v>2.2317782798655567E-3</v>
      </c>
      <c r="O49" s="5">
        <v>3.0243491559191166E-3</v>
      </c>
      <c r="P49" s="5">
        <v>5.5254550191169653E-3</v>
      </c>
      <c r="Q49" s="5">
        <v>9.9673158519215672E-4</v>
      </c>
      <c r="R49" s="5">
        <v>7.8674509204404084E-4</v>
      </c>
      <c r="S49" s="5">
        <v>9.2847218869582379E-4</v>
      </c>
      <c r="T49" s="5">
        <v>2.4301429402606925E-4</v>
      </c>
      <c r="U49" s="5">
        <v>9.4489370746928729E-4</v>
      </c>
      <c r="V49" s="5">
        <v>7.3298100726290757E-4</v>
      </c>
      <c r="W49" s="5">
        <v>1.3031583246958351E-3</v>
      </c>
      <c r="X49" s="5">
        <v>7.712946956550306E-3</v>
      </c>
      <c r="Y49" s="5">
        <v>1.0887758179071879E-3</v>
      </c>
      <c r="Z49" s="5">
        <v>7.5388238242670455E-4</v>
      </c>
      <c r="AA49" s="5">
        <v>7.1389102406549322E-4</v>
      </c>
      <c r="AB49" s="5">
        <v>1.137308935615298E-3</v>
      </c>
      <c r="AC49" s="5">
        <v>1.5374392425995616E-3</v>
      </c>
      <c r="AD49" s="5">
        <v>4.8755546177795775E-4</v>
      </c>
      <c r="AE49" s="5">
        <v>1.4409146263247635E-3</v>
      </c>
      <c r="AF49" s="5">
        <v>8.976110880267663E-4</v>
      </c>
      <c r="AG49" s="5">
        <v>1.0166056419951726E-3</v>
      </c>
      <c r="AH49" s="5">
        <v>8.2960957320074992E-4</v>
      </c>
      <c r="AI49" s="5">
        <v>9.277600425425369E-4</v>
      </c>
      <c r="AJ49" s="5">
        <v>1.5730670155843893E-4</v>
      </c>
      <c r="AK49" s="5">
        <v>5.7939467341247607E-4</v>
      </c>
      <c r="AL49" s="5">
        <v>1.6624727405844752E-3</v>
      </c>
      <c r="AM49" s="5">
        <v>1.1337406588680661E-3</v>
      </c>
      <c r="AN49" s="5">
        <v>6.6231613129865753E-4</v>
      </c>
      <c r="AO49" s="5">
        <v>6.0117902482597239E-3</v>
      </c>
      <c r="AP49" s="5">
        <v>1.7417822233142752E-3</v>
      </c>
      <c r="AQ49" s="5">
        <v>6.0566992840518667E-3</v>
      </c>
      <c r="AR49" s="5">
        <v>2.7445484332971667E-3</v>
      </c>
      <c r="AS49" s="5">
        <v>9.8937690798907318E-4</v>
      </c>
      <c r="AT49" s="5">
        <v>9.8437818402099457E-4</v>
      </c>
      <c r="AU49" s="5">
        <v>2.8769949101320612E-3</v>
      </c>
      <c r="AV49" s="5">
        <v>8.1141600072461202E-4</v>
      </c>
      <c r="AW49" s="5">
        <v>9.5201022970445434E-4</v>
      </c>
      <c r="AX49" s="5">
        <v>9.0260558784752251E-4</v>
      </c>
      <c r="AY49" s="5">
        <v>2.1200387820231449E-3</v>
      </c>
      <c r="AZ49" s="5">
        <v>1.8915366172674261E-3</v>
      </c>
      <c r="BA49" s="5">
        <v>1.1489222607516498</v>
      </c>
      <c r="BB49" s="5">
        <v>4.350351280145473E-2</v>
      </c>
      <c r="BC49" s="5">
        <v>1.6334254856154144E-2</v>
      </c>
      <c r="BD49" s="5">
        <v>3.3644446257181503E-3</v>
      </c>
      <c r="BE49" s="5">
        <v>4.3470399322390182E-3</v>
      </c>
      <c r="BF49" s="5">
        <v>1.6374690928208327E-2</v>
      </c>
      <c r="BG49" s="5">
        <v>3.2747988328040108E-2</v>
      </c>
      <c r="BH49" s="5">
        <v>3.9854049714125282E-3</v>
      </c>
      <c r="BI49" s="5">
        <v>1.3826159289271182E-3</v>
      </c>
      <c r="BJ49" s="5">
        <v>4.0582549497177938E-3</v>
      </c>
      <c r="BK49" s="5">
        <v>2.2550634962304104E-3</v>
      </c>
      <c r="BL49" s="5">
        <v>1.0576655410816585E-2</v>
      </c>
      <c r="BM49" s="5">
        <v>1.0486394381496594E-2</v>
      </c>
      <c r="BN49" s="5">
        <v>1.7316567359751862E-2</v>
      </c>
      <c r="BO49" s="5">
        <v>3.7038985876874493E-2</v>
      </c>
      <c r="BP49" s="5">
        <v>1.2339044079637566E-2</v>
      </c>
      <c r="BQ49" s="5">
        <v>2.4486237870959687E-3</v>
      </c>
      <c r="BR49" s="5">
        <v>1.357539844196198E-3</v>
      </c>
      <c r="BS49" s="5">
        <v>9.9406398211179491E-3</v>
      </c>
      <c r="BT49" s="5">
        <v>2.2127344021517768E-3</v>
      </c>
      <c r="BU49" s="5">
        <v>5.5173377645023718E-3</v>
      </c>
      <c r="BV49" s="5">
        <v>7.824546140160921E-3</v>
      </c>
      <c r="BW49" s="5">
        <v>1.7187012662030787E-3</v>
      </c>
      <c r="BX49" s="5">
        <v>4.9525590631484305E-4</v>
      </c>
      <c r="BY49" s="5">
        <v>1.2459223381154799E-2</v>
      </c>
      <c r="BZ49" s="5">
        <v>1.5265218257641854E-3</v>
      </c>
      <c r="CA49" s="5">
        <v>6.7237923006740563E-4</v>
      </c>
      <c r="CB49" s="5">
        <v>5.0144687251428891E-4</v>
      </c>
      <c r="CC49" s="5">
        <v>3.4986043670399573E-4</v>
      </c>
      <c r="CD49" s="5">
        <v>2.5704417446934441E-4</v>
      </c>
      <c r="CE49" s="5">
        <v>7.2182103131207995E-5</v>
      </c>
      <c r="CF49" s="5">
        <v>1.1415356704798476E-3</v>
      </c>
      <c r="CG49" s="5">
        <v>1.7948138615966863E-3</v>
      </c>
      <c r="CH49" s="5">
        <v>1.0274188983071638E-2</v>
      </c>
      <c r="CI49" s="5">
        <v>8.8348215666879284E-4</v>
      </c>
      <c r="CJ49" s="5">
        <v>2.2637368218414553E-3</v>
      </c>
      <c r="CK49" s="5">
        <v>9.0582389357182162E-4</v>
      </c>
      <c r="CL49" s="5">
        <v>8.4213926517408223E-4</v>
      </c>
      <c r="CM49" s="5">
        <v>1.04159052756832E-3</v>
      </c>
      <c r="CN49" s="5">
        <v>4.1741325025357497E-4</v>
      </c>
      <c r="CO49" s="5">
        <v>6.7087553580125073E-4</v>
      </c>
      <c r="CP49" s="5">
        <v>9.8109146130650636E-4</v>
      </c>
      <c r="CQ49" s="5">
        <v>1.1707575080789543E-3</v>
      </c>
      <c r="CR49" s="5">
        <v>1.1202391087720173E-3</v>
      </c>
      <c r="CS49" s="5">
        <v>8.4102312077310505E-4</v>
      </c>
      <c r="CT49" s="5">
        <v>1.4660471866986811E-3</v>
      </c>
      <c r="CU49" s="5">
        <v>4.9151087580099251E-4</v>
      </c>
      <c r="CV49" s="5">
        <v>1.1559513884174396E-3</v>
      </c>
      <c r="CW49" s="5">
        <v>6.5019583994037529E-4</v>
      </c>
      <c r="CX49" s="5">
        <v>9.5976654338872185E-4</v>
      </c>
      <c r="CY49" s="5">
        <v>6.8871507246384136E-4</v>
      </c>
      <c r="CZ49" s="5">
        <v>5.5206560285959159E-4</v>
      </c>
      <c r="DA49" s="5">
        <v>8.7944115174547807E-4</v>
      </c>
      <c r="DB49" s="5">
        <v>5.3902702824472964E-3</v>
      </c>
      <c r="DC49" s="5">
        <v>8.1759439470627032E-4</v>
      </c>
      <c r="DD49" s="5">
        <v>4.6027899623884067E-2</v>
      </c>
      <c r="DE49" s="5">
        <v>5.9472555958413928E-4</v>
      </c>
      <c r="DF49" s="5">
        <v>1.0399663126510687E-3</v>
      </c>
      <c r="DG49" s="5">
        <v>8.5088155172742563E-4</v>
      </c>
      <c r="DH49" s="5">
        <v>9.0057829373624623E-4</v>
      </c>
      <c r="DI49" s="5">
        <v>8.7302963727119457E-4</v>
      </c>
      <c r="DJ49" s="5">
        <v>7.0322795743793423E-4</v>
      </c>
      <c r="DK49" s="5">
        <v>1.2733756559642655E-3</v>
      </c>
      <c r="DL49" s="5">
        <v>9.7979886749372013E-4</v>
      </c>
    </row>
    <row r="50" spans="2:116">
      <c r="B50" s="125">
        <v>301</v>
      </c>
      <c r="C50" s="126" t="s">
        <v>225</v>
      </c>
      <c r="D50" s="5">
        <v>0.83507220239527469</v>
      </c>
      <c r="E50" s="5">
        <v>0.23865054630901322</v>
      </c>
      <c r="F50" s="5">
        <v>9.5323276856768516E-2</v>
      </c>
      <c r="G50" s="5">
        <v>2.61887555985805E-5</v>
      </c>
      <c r="H50" s="5">
        <v>4.7300786720178234E-2</v>
      </c>
      <c r="I50" s="5">
        <v>4.3993857379647901E-2</v>
      </c>
      <c r="J50" s="5">
        <v>2.193850391032598E-3</v>
      </c>
      <c r="K50" s="5">
        <v>1.458275509635085E-3</v>
      </c>
      <c r="L50" s="5">
        <v>1.5939647450652337E-3</v>
      </c>
      <c r="M50" s="5">
        <v>2.1042166629716254E-3</v>
      </c>
      <c r="N50" s="5">
        <v>1.0590710057459089E-3</v>
      </c>
      <c r="O50" s="5">
        <v>3.9869632768223659E-3</v>
      </c>
      <c r="P50" s="5">
        <v>6.0769407067280366E-3</v>
      </c>
      <c r="Q50" s="5">
        <v>1.2297131426004934E-3</v>
      </c>
      <c r="R50" s="5">
        <v>9.9964481912269876E-4</v>
      </c>
      <c r="S50" s="5">
        <v>1.1829106271344409E-3</v>
      </c>
      <c r="T50" s="5">
        <v>2.9773999706475264E-4</v>
      </c>
      <c r="U50" s="5">
        <v>1.1864945965700299E-3</v>
      </c>
      <c r="V50" s="5">
        <v>9.190762899379093E-4</v>
      </c>
      <c r="W50" s="5">
        <v>1.6652873290532724E-3</v>
      </c>
      <c r="X50" s="5">
        <v>1.6394159978502345E-3</v>
      </c>
      <c r="Y50" s="5">
        <v>1.328436440677278E-3</v>
      </c>
      <c r="Z50" s="5">
        <v>1.0333375831796307E-3</v>
      </c>
      <c r="AA50" s="5">
        <v>1.026672537335922E-3</v>
      </c>
      <c r="AB50" s="5">
        <v>1.4424572199746794E-3</v>
      </c>
      <c r="AC50" s="5">
        <v>1.9389610718568071E-3</v>
      </c>
      <c r="AD50" s="5">
        <v>6.2489460452867557E-4</v>
      </c>
      <c r="AE50" s="5">
        <v>1.8256964819681114E-3</v>
      </c>
      <c r="AF50" s="5">
        <v>1.1139137980714492E-3</v>
      </c>
      <c r="AG50" s="5">
        <v>1.2573202798685694E-3</v>
      </c>
      <c r="AH50" s="5">
        <v>1.0486986895968937E-3</v>
      </c>
      <c r="AI50" s="5">
        <v>1.0842280891711295E-3</v>
      </c>
      <c r="AJ50" s="5">
        <v>2.1111741235685434E-4</v>
      </c>
      <c r="AK50" s="5">
        <v>7.4554917049198422E-4</v>
      </c>
      <c r="AL50" s="5">
        <v>5.1357342501164678E-3</v>
      </c>
      <c r="AM50" s="5">
        <v>1.5542685453604336E-3</v>
      </c>
      <c r="AN50" s="5">
        <v>9.7630400764223385E-4</v>
      </c>
      <c r="AO50" s="5">
        <v>1.5977425234839017E-3</v>
      </c>
      <c r="AP50" s="5">
        <v>2.424685182097909E-3</v>
      </c>
      <c r="AQ50" s="5">
        <v>5.5805604611337926E-3</v>
      </c>
      <c r="AR50" s="5">
        <v>3.4692895255449573E-3</v>
      </c>
      <c r="AS50" s="5">
        <v>1.2289106118957567E-3</v>
      </c>
      <c r="AT50" s="5">
        <v>1.2209630091202341E-3</v>
      </c>
      <c r="AU50" s="5">
        <v>2.945434027711536E-3</v>
      </c>
      <c r="AV50" s="5">
        <v>1.366741846705517E-3</v>
      </c>
      <c r="AW50" s="5">
        <v>1.1827892552257746E-3</v>
      </c>
      <c r="AX50" s="5">
        <v>1.2712095481919982E-3</v>
      </c>
      <c r="AY50" s="5">
        <v>1.3794808309127401E-3</v>
      </c>
      <c r="AZ50" s="5">
        <v>1.8754717218404534E-3</v>
      </c>
      <c r="BA50" s="5">
        <v>6.5785394773719185E-3</v>
      </c>
      <c r="BB50" s="5">
        <v>1.1407245415478691</v>
      </c>
      <c r="BC50" s="5">
        <v>3.4860401433603407E-3</v>
      </c>
      <c r="BD50" s="5">
        <v>5.4423809346873485E-3</v>
      </c>
      <c r="BE50" s="5">
        <v>4.2786818082168141E-3</v>
      </c>
      <c r="BF50" s="5">
        <v>5.0313503306770582E-3</v>
      </c>
      <c r="BG50" s="5">
        <v>3.1130748960633173E-3</v>
      </c>
      <c r="BH50" s="5">
        <v>4.0935300633591284E-3</v>
      </c>
      <c r="BI50" s="5">
        <v>1.7576598516959954E-3</v>
      </c>
      <c r="BJ50" s="5">
        <v>2.4702398423309441E-3</v>
      </c>
      <c r="BK50" s="5">
        <v>2.6125356893164152E-3</v>
      </c>
      <c r="BL50" s="5">
        <v>2.5412295452209841E-3</v>
      </c>
      <c r="BM50" s="5">
        <v>2.4839926240132742E-3</v>
      </c>
      <c r="BN50" s="5">
        <v>3.0200406882193785E-3</v>
      </c>
      <c r="BO50" s="5">
        <v>5.2977141684044061E-3</v>
      </c>
      <c r="BP50" s="5">
        <v>2.4630951937283391E-3</v>
      </c>
      <c r="BQ50" s="5">
        <v>1.7871745210472968E-3</v>
      </c>
      <c r="BR50" s="5">
        <v>1.7122768313041752E-3</v>
      </c>
      <c r="BS50" s="5">
        <v>1.2858100457848875E-3</v>
      </c>
      <c r="BT50" s="5">
        <v>1.7342304990324534E-3</v>
      </c>
      <c r="BU50" s="5">
        <v>1.7391686201112474E-3</v>
      </c>
      <c r="BV50" s="5">
        <v>1.6466253524399837E-3</v>
      </c>
      <c r="BW50" s="5">
        <v>2.2440393781470898E-3</v>
      </c>
      <c r="BX50" s="5">
        <v>6.0091197517601999E-4</v>
      </c>
      <c r="BY50" s="5">
        <v>2.6785403426552896E-3</v>
      </c>
      <c r="BZ50" s="5">
        <v>1.8511158164809583E-3</v>
      </c>
      <c r="CA50" s="5">
        <v>8.0679522786795445E-4</v>
      </c>
      <c r="CB50" s="5">
        <v>5.9788409202153224E-4</v>
      </c>
      <c r="CC50" s="5">
        <v>4.0389566119201833E-4</v>
      </c>
      <c r="CD50" s="5">
        <v>3.0088543277535779E-4</v>
      </c>
      <c r="CE50" s="5">
        <v>7.7871981006303183E-5</v>
      </c>
      <c r="CF50" s="5">
        <v>6.0634887188866255E-4</v>
      </c>
      <c r="CG50" s="5">
        <v>2.359222048061378E-3</v>
      </c>
      <c r="CH50" s="5">
        <v>1.3494262473310059E-2</v>
      </c>
      <c r="CI50" s="5">
        <v>5.3151845090354402E-4</v>
      </c>
      <c r="CJ50" s="5">
        <v>1.7835668271519479E-3</v>
      </c>
      <c r="CK50" s="5">
        <v>1.2354157084943024E-3</v>
      </c>
      <c r="CL50" s="5">
        <v>9.4495910557078604E-4</v>
      </c>
      <c r="CM50" s="5">
        <v>1.0204898146980493E-3</v>
      </c>
      <c r="CN50" s="5">
        <v>4.7876512897941837E-4</v>
      </c>
      <c r="CO50" s="5">
        <v>7.5278917427027672E-4</v>
      </c>
      <c r="CP50" s="5">
        <v>1.1803506959147786E-3</v>
      </c>
      <c r="CQ50" s="5">
        <v>1.4994026696735099E-3</v>
      </c>
      <c r="CR50" s="5">
        <v>1.3799835073107281E-3</v>
      </c>
      <c r="CS50" s="5">
        <v>9.5154333131949658E-4</v>
      </c>
      <c r="CT50" s="5">
        <v>1.2941661432997349E-3</v>
      </c>
      <c r="CU50" s="5">
        <v>4.8129846385052739E-4</v>
      </c>
      <c r="CV50" s="5">
        <v>1.339779268864958E-3</v>
      </c>
      <c r="CW50" s="5">
        <v>5.8464074285466698E-4</v>
      </c>
      <c r="CX50" s="5">
        <v>1.0923456254106345E-3</v>
      </c>
      <c r="CY50" s="5">
        <v>7.0833249175941335E-4</v>
      </c>
      <c r="CZ50" s="5">
        <v>5.5331502880357473E-4</v>
      </c>
      <c r="DA50" s="5">
        <v>1.0150681256182786E-3</v>
      </c>
      <c r="DB50" s="5">
        <v>7.1765552812268511E-3</v>
      </c>
      <c r="DC50" s="5">
        <v>1.0025434637505671E-3</v>
      </c>
      <c r="DD50" s="5">
        <v>6.1441995974300632E-2</v>
      </c>
      <c r="DE50" s="5">
        <v>5.9330402679173095E-4</v>
      </c>
      <c r="DF50" s="5">
        <v>1.1252285294626964E-3</v>
      </c>
      <c r="DG50" s="5">
        <v>9.242237693303741E-4</v>
      </c>
      <c r="DH50" s="5">
        <v>9.4130923201780035E-4</v>
      </c>
      <c r="DI50" s="5">
        <v>9.9367893139048254E-4</v>
      </c>
      <c r="DJ50" s="5">
        <v>7.8513981978015459E-4</v>
      </c>
      <c r="DK50" s="5">
        <v>1.283127372003533E-3</v>
      </c>
      <c r="DL50" s="5">
        <v>1.0633621327777311E-3</v>
      </c>
    </row>
    <row r="51" spans="2:116">
      <c r="B51" s="125">
        <v>311</v>
      </c>
      <c r="C51" s="127" t="s">
        <v>226</v>
      </c>
      <c r="D51" s="5">
        <v>0.69805529937291644</v>
      </c>
      <c r="E51" s="5">
        <v>0.20197007228426983</v>
      </c>
      <c r="F51" s="5">
        <v>3.3146321324583894E-2</v>
      </c>
      <c r="G51" s="5">
        <v>3.3928279450430056E-4</v>
      </c>
      <c r="H51" s="5">
        <v>3.7520461228687726E-2</v>
      </c>
      <c r="I51" s="5">
        <v>3.6104616632624979E-2</v>
      </c>
      <c r="J51" s="5">
        <v>8.8817423129451418E-4</v>
      </c>
      <c r="K51" s="5">
        <v>7.4035420592879217E-4</v>
      </c>
      <c r="L51" s="5">
        <v>3.857878461208478E-3</v>
      </c>
      <c r="M51" s="5">
        <v>6.2624047037740979E-4</v>
      </c>
      <c r="N51" s="5">
        <v>4.3764290715253698E-4</v>
      </c>
      <c r="O51" s="5">
        <v>7.0403420250817568E-4</v>
      </c>
      <c r="P51" s="5">
        <v>1.2291385039327424E-3</v>
      </c>
      <c r="Q51" s="5">
        <v>5.2247547092904641E-4</v>
      </c>
      <c r="R51" s="5">
        <v>3.4758454239043921E-4</v>
      </c>
      <c r="S51" s="5">
        <v>5.4325215171272694E-4</v>
      </c>
      <c r="T51" s="5">
        <v>1.2343792216401513E-4</v>
      </c>
      <c r="U51" s="5">
        <v>4.3229296266803142E-4</v>
      </c>
      <c r="V51" s="5">
        <v>3.9520654403334338E-4</v>
      </c>
      <c r="W51" s="5">
        <v>5.4915505783814981E-4</v>
      </c>
      <c r="X51" s="5">
        <v>3.9941421312182369E-4</v>
      </c>
      <c r="Y51" s="5">
        <v>5.0692603559369226E-4</v>
      </c>
      <c r="Z51" s="5">
        <v>3.9933818943845982E-4</v>
      </c>
      <c r="AA51" s="5">
        <v>3.7349378693613677E-4</v>
      </c>
      <c r="AB51" s="5">
        <v>4.6189992270267603E-4</v>
      </c>
      <c r="AC51" s="5">
        <v>6.0026562254039803E-4</v>
      </c>
      <c r="AD51" s="5">
        <v>1.9120255053389843E-4</v>
      </c>
      <c r="AE51" s="5">
        <v>5.4889097202824458E-4</v>
      </c>
      <c r="AF51" s="5">
        <v>3.6356429799314625E-4</v>
      </c>
      <c r="AG51" s="5">
        <v>4.3085074421951228E-4</v>
      </c>
      <c r="AH51" s="5">
        <v>3.517585688369679E-4</v>
      </c>
      <c r="AI51" s="5">
        <v>3.9250042682920062E-4</v>
      </c>
      <c r="AJ51" s="5">
        <v>6.3541844101974319E-5</v>
      </c>
      <c r="AK51" s="5">
        <v>2.3734612734349633E-4</v>
      </c>
      <c r="AL51" s="5">
        <v>4.2842870885932157E-4</v>
      </c>
      <c r="AM51" s="5">
        <v>4.7908131901670267E-4</v>
      </c>
      <c r="AN51" s="5">
        <v>3.7701010679281797E-4</v>
      </c>
      <c r="AO51" s="5">
        <v>4.1018285457232212E-4</v>
      </c>
      <c r="AP51" s="5">
        <v>5.6139476765706975E-4</v>
      </c>
      <c r="AQ51" s="5">
        <v>4.5116200115039446E-4</v>
      </c>
      <c r="AR51" s="5">
        <v>5.2324865347494747E-4</v>
      </c>
      <c r="AS51" s="5">
        <v>3.5112674336657533E-4</v>
      </c>
      <c r="AT51" s="5">
        <v>3.7456393118560585E-4</v>
      </c>
      <c r="AU51" s="5">
        <v>4.5724385885161811E-4</v>
      </c>
      <c r="AV51" s="5">
        <v>3.9136019946953154E-4</v>
      </c>
      <c r="AW51" s="5">
        <v>3.1245108131245486E-4</v>
      </c>
      <c r="AX51" s="5">
        <v>3.6340306781579106E-4</v>
      </c>
      <c r="AY51" s="5">
        <v>4.539822866389679E-4</v>
      </c>
      <c r="AZ51" s="5">
        <v>3.8804251878406617E-4</v>
      </c>
      <c r="BA51" s="5">
        <v>2.691483465226214E-3</v>
      </c>
      <c r="BB51" s="5">
        <v>5.1873384359745114E-3</v>
      </c>
      <c r="BC51" s="5">
        <v>1.0636619120597126</v>
      </c>
      <c r="BD51" s="5">
        <v>6.4428243686395119E-4</v>
      </c>
      <c r="BE51" s="5">
        <v>4.5093212795899016E-4</v>
      </c>
      <c r="BF51" s="5">
        <v>1.8063894082376132E-3</v>
      </c>
      <c r="BG51" s="5">
        <v>4.6595716956008106E-4</v>
      </c>
      <c r="BH51" s="5">
        <v>9.7980683778498803E-4</v>
      </c>
      <c r="BI51" s="5">
        <v>3.7173422975842732E-4</v>
      </c>
      <c r="BJ51" s="5">
        <v>1.1986080731208062E-3</v>
      </c>
      <c r="BK51" s="5">
        <v>1.4865668295933965E-3</v>
      </c>
      <c r="BL51" s="5">
        <v>8.1966582385428071E-4</v>
      </c>
      <c r="BM51" s="5">
        <v>8.2637536354018598E-4</v>
      </c>
      <c r="BN51" s="5">
        <v>9.3150100541401814E-4</v>
      </c>
      <c r="BO51" s="5">
        <v>2.2532658506643883E-3</v>
      </c>
      <c r="BP51" s="5">
        <v>7.4188168612571159E-4</v>
      </c>
      <c r="BQ51" s="5">
        <v>8.389365366786209E-4</v>
      </c>
      <c r="BR51" s="5">
        <v>6.0680303901261567E-4</v>
      </c>
      <c r="BS51" s="5">
        <v>7.5641985900171886E-4</v>
      </c>
      <c r="BT51" s="5">
        <v>5.2727241981388609E-4</v>
      </c>
      <c r="BU51" s="5">
        <v>6.3580398322571905E-4</v>
      </c>
      <c r="BV51" s="5">
        <v>5.8298773806939638E-4</v>
      </c>
      <c r="BW51" s="5">
        <v>6.4274304789032895E-4</v>
      </c>
      <c r="BX51" s="5">
        <v>2.127356236416386E-4</v>
      </c>
      <c r="BY51" s="5">
        <v>7.9620094501700004E-4</v>
      </c>
      <c r="BZ51" s="5">
        <v>6.3766575877020198E-4</v>
      </c>
      <c r="CA51" s="5">
        <v>1.1351401699020592E-3</v>
      </c>
      <c r="CB51" s="5">
        <v>3.1525109573526185E-4</v>
      </c>
      <c r="CC51" s="5">
        <v>1.8750307857890109E-4</v>
      </c>
      <c r="CD51" s="5">
        <v>1.3253668881846881E-4</v>
      </c>
      <c r="CE51" s="5">
        <v>3.4378953715128798E-5</v>
      </c>
      <c r="CF51" s="5">
        <v>2.385997928018673E-4</v>
      </c>
      <c r="CG51" s="5">
        <v>7.0211043151758939E-4</v>
      </c>
      <c r="CH51" s="5">
        <v>3.8735557671018541E-3</v>
      </c>
      <c r="CI51" s="5">
        <v>2.3922991847461937E-4</v>
      </c>
      <c r="CJ51" s="5">
        <v>7.1732193241334861E-4</v>
      </c>
      <c r="CK51" s="5">
        <v>5.353430548056151E-4</v>
      </c>
      <c r="CL51" s="5">
        <v>5.1490501917123704E-4</v>
      </c>
      <c r="CM51" s="5">
        <v>4.6994636258521592E-4</v>
      </c>
      <c r="CN51" s="5">
        <v>2.7045995629236498E-4</v>
      </c>
      <c r="CO51" s="5">
        <v>3.8683987253107722E-4</v>
      </c>
      <c r="CP51" s="5">
        <v>8.4253163642729421E-4</v>
      </c>
      <c r="CQ51" s="5">
        <v>5.1816976888276927E-4</v>
      </c>
      <c r="CR51" s="5">
        <v>8.2488354059733436E-4</v>
      </c>
      <c r="CS51" s="5">
        <v>1.5466416175797155E-3</v>
      </c>
      <c r="CT51" s="5">
        <v>2.8447567214672769E-3</v>
      </c>
      <c r="CU51" s="5">
        <v>2.0549258849609511E-4</v>
      </c>
      <c r="CV51" s="5">
        <v>5.7480310473027993E-4</v>
      </c>
      <c r="CW51" s="5">
        <v>1.0817505912915833E-2</v>
      </c>
      <c r="CX51" s="5">
        <v>4.8581111537451937E-3</v>
      </c>
      <c r="CY51" s="5">
        <v>2.4908168081060793E-3</v>
      </c>
      <c r="CZ51" s="5">
        <v>1.9964736920238648E-3</v>
      </c>
      <c r="DA51" s="5">
        <v>4.8023843142259201E-4</v>
      </c>
      <c r="DB51" s="5">
        <v>3.3212989429398836E-3</v>
      </c>
      <c r="DC51" s="5">
        <v>7.3738829115961341E-4</v>
      </c>
      <c r="DD51" s="5">
        <v>1.6113009701227105E-2</v>
      </c>
      <c r="DE51" s="5">
        <v>4.4908374267457019E-4</v>
      </c>
      <c r="DF51" s="5">
        <v>5.0458238906372563E-4</v>
      </c>
      <c r="DG51" s="5">
        <v>4.4696966602311396E-4</v>
      </c>
      <c r="DH51" s="5">
        <v>4.1232475400960399E-4</v>
      </c>
      <c r="DI51" s="5">
        <v>2.9744922599400292E-3</v>
      </c>
      <c r="DJ51" s="5">
        <v>7.2375143310100007E-4</v>
      </c>
      <c r="DK51" s="5">
        <v>1.8920997084070246E-2</v>
      </c>
      <c r="DL51" s="5">
        <v>9.7989986501870684E-4</v>
      </c>
    </row>
    <row r="52" spans="2:116">
      <c r="B52" s="125">
        <v>321</v>
      </c>
      <c r="C52" s="126" t="s">
        <v>227</v>
      </c>
      <c r="D52" s="5">
        <v>0.47867794572688094</v>
      </c>
      <c r="E52" s="5">
        <v>0.13045627554758116</v>
      </c>
      <c r="F52" s="5">
        <v>2.268648432467326E-4</v>
      </c>
      <c r="G52" s="5">
        <v>5.9121828782445662E-6</v>
      </c>
      <c r="H52" s="5">
        <v>1.8050589661286594E-2</v>
      </c>
      <c r="I52" s="5">
        <v>1.8050289971929596E-2</v>
      </c>
      <c r="J52" s="5">
        <v>5.3664849178573402E-4</v>
      </c>
      <c r="K52" s="5">
        <v>3.7554235148356413E-4</v>
      </c>
      <c r="L52" s="5">
        <v>5.6862738855337333E-4</v>
      </c>
      <c r="M52" s="5">
        <v>4.6796377779560278E-4</v>
      </c>
      <c r="N52" s="5">
        <v>3.3733293476229787E-4</v>
      </c>
      <c r="O52" s="5">
        <v>5.5030183432543502E-4</v>
      </c>
      <c r="P52" s="5">
        <v>1.0217188089593811E-3</v>
      </c>
      <c r="Q52" s="5">
        <v>3.0486078339710197E-4</v>
      </c>
      <c r="R52" s="5">
        <v>2.3955574163025964E-4</v>
      </c>
      <c r="S52" s="5">
        <v>3.0019677292635407E-4</v>
      </c>
      <c r="T52" s="5">
        <v>7.7865876377150063E-5</v>
      </c>
      <c r="U52" s="5">
        <v>2.9661666538782723E-4</v>
      </c>
      <c r="V52" s="5">
        <v>3.2436323634281981E-4</v>
      </c>
      <c r="W52" s="5">
        <v>4.0071362787845986E-4</v>
      </c>
      <c r="X52" s="5">
        <v>3.2856151116882266E-4</v>
      </c>
      <c r="Y52" s="5">
        <v>3.337690966919603E-4</v>
      </c>
      <c r="Z52" s="5">
        <v>2.3243657685685572E-4</v>
      </c>
      <c r="AA52" s="5">
        <v>2.4476493845961044E-4</v>
      </c>
      <c r="AB52" s="5">
        <v>3.4365764880037701E-4</v>
      </c>
      <c r="AC52" s="5">
        <v>4.6149526498962483E-4</v>
      </c>
      <c r="AD52" s="5">
        <v>1.4963420581784416E-4</v>
      </c>
      <c r="AE52" s="5">
        <v>4.4367049061447657E-4</v>
      </c>
      <c r="AF52" s="5">
        <v>2.7424852410174068E-4</v>
      </c>
      <c r="AG52" s="5">
        <v>3.0886542034746069E-4</v>
      </c>
      <c r="AH52" s="5">
        <v>2.4627126598714583E-4</v>
      </c>
      <c r="AI52" s="5">
        <v>2.5697374637410664E-4</v>
      </c>
      <c r="AJ52" s="5">
        <v>4.6341906889041378E-5</v>
      </c>
      <c r="AK52" s="5">
        <v>1.7271528475429972E-4</v>
      </c>
      <c r="AL52" s="5">
        <v>3.0110063036551413E-4</v>
      </c>
      <c r="AM52" s="5">
        <v>3.5621896462128942E-4</v>
      </c>
      <c r="AN52" s="5">
        <v>2.5465894573923291E-4</v>
      </c>
      <c r="AO52" s="5">
        <v>2.9416498393155491E-4</v>
      </c>
      <c r="AP52" s="5">
        <v>4.3454559563766646E-4</v>
      </c>
      <c r="AQ52" s="5">
        <v>3.4734002161514247E-4</v>
      </c>
      <c r="AR52" s="5">
        <v>4.0121009723084001E-4</v>
      </c>
      <c r="AS52" s="5">
        <v>2.7690718443457862E-4</v>
      </c>
      <c r="AT52" s="5">
        <v>2.9640111081301866E-4</v>
      </c>
      <c r="AU52" s="5">
        <v>3.625852392118056E-4</v>
      </c>
      <c r="AV52" s="5">
        <v>2.5358576441955187E-4</v>
      </c>
      <c r="AW52" s="5">
        <v>2.4102553343918209E-4</v>
      </c>
      <c r="AX52" s="5">
        <v>2.6586613493185401E-4</v>
      </c>
      <c r="AY52" s="5">
        <v>3.6328875845042597E-4</v>
      </c>
      <c r="AZ52" s="5">
        <v>6.3880288965179185E-4</v>
      </c>
      <c r="BA52" s="5">
        <v>2.0104799877104489E-3</v>
      </c>
      <c r="BB52" s="5">
        <v>4.0686586401479678E-3</v>
      </c>
      <c r="BC52" s="5">
        <v>5.6279398541962268E-2</v>
      </c>
      <c r="BD52" s="5">
        <v>1.0953535571379673</v>
      </c>
      <c r="BE52" s="5">
        <v>3.1699060253200011E-2</v>
      </c>
      <c r="BF52" s="5">
        <v>3.3052310309478639E-2</v>
      </c>
      <c r="BG52" s="5">
        <v>9.3278750905547075E-2</v>
      </c>
      <c r="BH52" s="5">
        <v>0.12984001074996449</v>
      </c>
      <c r="BI52" s="5">
        <v>5.1659986676102172E-2</v>
      </c>
      <c r="BJ52" s="5">
        <v>9.9223649318941398E-2</v>
      </c>
      <c r="BK52" s="5">
        <v>0.14711910288075733</v>
      </c>
      <c r="BL52" s="5">
        <v>8.310857699851874E-3</v>
      </c>
      <c r="BM52" s="5">
        <v>6.9779991955999715E-3</v>
      </c>
      <c r="BN52" s="5">
        <v>1.1648979941367297E-2</v>
      </c>
      <c r="BO52" s="5">
        <v>1.4187443948597504E-3</v>
      </c>
      <c r="BP52" s="5">
        <v>3.0755646163049136E-3</v>
      </c>
      <c r="BQ52" s="5">
        <v>8.813525702613732E-3</v>
      </c>
      <c r="BR52" s="5">
        <v>4.3715194867364191E-4</v>
      </c>
      <c r="BS52" s="5">
        <v>8.4608229579146452E-4</v>
      </c>
      <c r="BT52" s="5">
        <v>6.4421030286380347E-4</v>
      </c>
      <c r="BU52" s="5">
        <v>6.0534011878486541E-4</v>
      </c>
      <c r="BV52" s="5">
        <v>7.19394427991779E-4</v>
      </c>
      <c r="BW52" s="5">
        <v>5.4405893627110257E-4</v>
      </c>
      <c r="BX52" s="5">
        <v>1.5077541361310307E-4</v>
      </c>
      <c r="BY52" s="5">
        <v>5.8890888374190308E-4</v>
      </c>
      <c r="BZ52" s="5">
        <v>4.6488900382482795E-4</v>
      </c>
      <c r="CA52" s="5">
        <v>2.7569677667420393E-4</v>
      </c>
      <c r="CB52" s="5">
        <v>1.8165767074337184E-4</v>
      </c>
      <c r="CC52" s="5">
        <v>1.269727005504999E-4</v>
      </c>
      <c r="CD52" s="5">
        <v>9.1175362524870631E-5</v>
      </c>
      <c r="CE52" s="5">
        <v>2.3876260294289601E-5</v>
      </c>
      <c r="CF52" s="5">
        <v>2.5683393649824282E-4</v>
      </c>
      <c r="CG52" s="5">
        <v>5.8513402743245026E-4</v>
      </c>
      <c r="CH52" s="5">
        <v>3.2507636057046777E-3</v>
      </c>
      <c r="CI52" s="5">
        <v>1.302245481771598E-4</v>
      </c>
      <c r="CJ52" s="5">
        <v>6.4695612104898026E-4</v>
      </c>
      <c r="CK52" s="5">
        <v>3.1024335338203244E-4</v>
      </c>
      <c r="CL52" s="5">
        <v>2.4032481209662412E-4</v>
      </c>
      <c r="CM52" s="5">
        <v>2.7097678842554423E-4</v>
      </c>
      <c r="CN52" s="5">
        <v>1.2967755953952062E-4</v>
      </c>
      <c r="CO52" s="5">
        <v>2.336449198519051E-4</v>
      </c>
      <c r="CP52" s="5">
        <v>4.9721155302555504E-4</v>
      </c>
      <c r="CQ52" s="5">
        <v>4.5696830318232921E-4</v>
      </c>
      <c r="CR52" s="5">
        <v>4.4317728082487372E-4</v>
      </c>
      <c r="CS52" s="5">
        <v>5.5437401065504851E-4</v>
      </c>
      <c r="CT52" s="5">
        <v>6.7216849276821708E-4</v>
      </c>
      <c r="CU52" s="5">
        <v>1.6154012859619148E-4</v>
      </c>
      <c r="CV52" s="5">
        <v>5.1892574566219079E-4</v>
      </c>
      <c r="CW52" s="5">
        <v>7.102801478179342E-4</v>
      </c>
      <c r="CX52" s="5">
        <v>5.2308433040523252E-4</v>
      </c>
      <c r="CY52" s="5">
        <v>3.2604756592274746E-4</v>
      </c>
      <c r="CZ52" s="5">
        <v>2.5491414606146264E-4</v>
      </c>
      <c r="DA52" s="5">
        <v>3.0406914465199608E-4</v>
      </c>
      <c r="DB52" s="5">
        <v>1.9770369743284224E-3</v>
      </c>
      <c r="DC52" s="5">
        <v>3.9892226755978039E-4</v>
      </c>
      <c r="DD52" s="5">
        <v>1.4530778091459026E-2</v>
      </c>
      <c r="DE52" s="5">
        <v>2.2282384131604261E-4</v>
      </c>
      <c r="DF52" s="5">
        <v>3.0682229468939799E-4</v>
      </c>
      <c r="DG52" s="5">
        <v>2.5957492795743522E-4</v>
      </c>
      <c r="DH52" s="5">
        <v>2.6994777081124543E-4</v>
      </c>
      <c r="DI52" s="5">
        <v>4.6108420581014497E-4</v>
      </c>
      <c r="DJ52" s="5">
        <v>2.6473490117023845E-4</v>
      </c>
      <c r="DK52" s="5">
        <v>2.7954950221077248E-3</v>
      </c>
      <c r="DL52" s="5">
        <v>3.9501167591813203E-4</v>
      </c>
    </row>
    <row r="53" spans="2:116">
      <c r="B53" s="128">
        <v>329</v>
      </c>
      <c r="C53" s="129" t="s">
        <v>296</v>
      </c>
      <c r="D53" s="5">
        <v>0.77381955741223807</v>
      </c>
      <c r="E53" s="5">
        <v>0.27482828068517817</v>
      </c>
      <c r="F53" s="5">
        <v>-9.5541760467421022E-2</v>
      </c>
      <c r="G53" s="5">
        <v>5.1979562905810366E-4</v>
      </c>
      <c r="H53" s="5">
        <v>5.1880894256282728E-2</v>
      </c>
      <c r="I53" s="5">
        <v>5.0635431045826254E-2</v>
      </c>
      <c r="J53" s="5">
        <v>1.8164190500176249E-3</v>
      </c>
      <c r="K53" s="5">
        <v>1.2820358069476794E-3</v>
      </c>
      <c r="L53" s="5">
        <v>1.5658928428894266E-3</v>
      </c>
      <c r="M53" s="5">
        <v>1.6306129361876136E-3</v>
      </c>
      <c r="N53" s="5">
        <v>9.2373575840298805E-4</v>
      </c>
      <c r="O53" s="5">
        <v>1.8904320832791993E-3</v>
      </c>
      <c r="P53" s="5">
        <v>3.4934254244850431E-3</v>
      </c>
      <c r="Q53" s="5">
        <v>1.0909600938496431E-3</v>
      </c>
      <c r="R53" s="5">
        <v>9.74102414552056E-4</v>
      </c>
      <c r="S53" s="5">
        <v>1.0457175606705935E-3</v>
      </c>
      <c r="T53" s="5">
        <v>3.0769019131748605E-4</v>
      </c>
      <c r="U53" s="5">
        <v>1.0447294735766715E-3</v>
      </c>
      <c r="V53" s="5">
        <v>8.9671947695683593E-4</v>
      </c>
      <c r="W53" s="5">
        <v>1.3953497048603339E-3</v>
      </c>
      <c r="X53" s="5">
        <v>1.1206660957497007E-3</v>
      </c>
      <c r="Y53" s="5">
        <v>1.1736062675148109E-3</v>
      </c>
      <c r="Z53" s="5">
        <v>8.655870655313873E-4</v>
      </c>
      <c r="AA53" s="5">
        <v>1.6450164113904569E-3</v>
      </c>
      <c r="AB53" s="5">
        <v>1.2349352107710943E-3</v>
      </c>
      <c r="AC53" s="5">
        <v>1.650074674470573E-3</v>
      </c>
      <c r="AD53" s="5">
        <v>5.1804028438845625E-4</v>
      </c>
      <c r="AE53" s="5">
        <v>1.5310932369419434E-3</v>
      </c>
      <c r="AF53" s="5">
        <v>9.6094500601087707E-4</v>
      </c>
      <c r="AG53" s="5">
        <v>1.0848559782325813E-3</v>
      </c>
      <c r="AH53" s="5">
        <v>9.9526747233534573E-4</v>
      </c>
      <c r="AI53" s="5">
        <v>1.0180401648590977E-3</v>
      </c>
      <c r="AJ53" s="5">
        <v>1.614134924806813E-4</v>
      </c>
      <c r="AK53" s="5">
        <v>5.90670152044983E-4</v>
      </c>
      <c r="AL53" s="5">
        <v>1.0237732657548293E-3</v>
      </c>
      <c r="AM53" s="5">
        <v>1.2911899164061637E-3</v>
      </c>
      <c r="AN53" s="5">
        <v>8.0613158381841838E-4</v>
      </c>
      <c r="AO53" s="5">
        <v>1.0486675239542726E-3</v>
      </c>
      <c r="AP53" s="5">
        <v>1.5198116288721842E-3</v>
      </c>
      <c r="AQ53" s="5">
        <v>1.2089706687594577E-3</v>
      </c>
      <c r="AR53" s="5">
        <v>1.3810459018701276E-3</v>
      </c>
      <c r="AS53" s="5">
        <v>9.5309867096320252E-4</v>
      </c>
      <c r="AT53" s="5">
        <v>9.9473606291505638E-4</v>
      </c>
      <c r="AU53" s="5">
        <v>1.2299446200527871E-3</v>
      </c>
      <c r="AV53" s="5">
        <v>8.7743836370419634E-4</v>
      </c>
      <c r="AW53" s="5">
        <v>8.3317360276047921E-4</v>
      </c>
      <c r="AX53" s="5">
        <v>1.1097687545150261E-3</v>
      </c>
      <c r="AY53" s="5">
        <v>1.2822082195891673E-3</v>
      </c>
      <c r="AZ53" s="5">
        <v>4.627700371730205E-3</v>
      </c>
      <c r="BA53" s="5">
        <v>8.8523357536562288E-3</v>
      </c>
      <c r="BB53" s="5">
        <v>7.943077293904045E-3</v>
      </c>
      <c r="BC53" s="5">
        <v>4.4790283043473066E-2</v>
      </c>
      <c r="BD53" s="5">
        <v>0.12077092571723802</v>
      </c>
      <c r="BE53" s="5">
        <v>1.2045772050442956</v>
      </c>
      <c r="BF53" s="5">
        <v>3.4925898234417621E-2</v>
      </c>
      <c r="BG53" s="5">
        <v>3.8231312192567889E-2</v>
      </c>
      <c r="BH53" s="5">
        <v>0.1338194322819285</v>
      </c>
      <c r="BI53" s="5">
        <v>2.5420451193283608E-2</v>
      </c>
      <c r="BJ53" s="5">
        <v>0.11256711108329204</v>
      </c>
      <c r="BK53" s="5">
        <v>9.6730299619069704E-2</v>
      </c>
      <c r="BL53" s="5">
        <v>1.1729066134442223E-2</v>
      </c>
      <c r="BM53" s="5">
        <v>1.0268712762182219E-2</v>
      </c>
      <c r="BN53" s="5">
        <v>1.6734593109173291E-2</v>
      </c>
      <c r="BO53" s="5">
        <v>3.347599402344852E-3</v>
      </c>
      <c r="BP53" s="5">
        <v>2.85351394722723E-3</v>
      </c>
      <c r="BQ53" s="5">
        <v>4.7238176825694393E-3</v>
      </c>
      <c r="BR53" s="5">
        <v>1.4671849751441881E-3</v>
      </c>
      <c r="BS53" s="5">
        <v>1.9515015824188465E-3</v>
      </c>
      <c r="BT53" s="5">
        <v>1.8489967229765418E-3</v>
      </c>
      <c r="BU53" s="5">
        <v>1.6578118743276974E-3</v>
      </c>
      <c r="BV53" s="5">
        <v>1.6732196988111319E-3</v>
      </c>
      <c r="BW53" s="5">
        <v>1.8670861091103252E-3</v>
      </c>
      <c r="BX53" s="5">
        <v>5.3576296003414318E-4</v>
      </c>
      <c r="BY53" s="5">
        <v>2.0770736266614216E-3</v>
      </c>
      <c r="BZ53" s="5">
        <v>1.6728619579462109E-3</v>
      </c>
      <c r="CA53" s="5">
        <v>9.0363983196029116E-4</v>
      </c>
      <c r="CB53" s="5">
        <v>8.4720089468780723E-4</v>
      </c>
      <c r="CC53" s="5">
        <v>4.8686124052730554E-4</v>
      </c>
      <c r="CD53" s="5">
        <v>3.555514175366975E-4</v>
      </c>
      <c r="CE53" s="5">
        <v>9.5522403834225864E-5</v>
      </c>
      <c r="CF53" s="5">
        <v>6.6007436348871848E-4</v>
      </c>
      <c r="CG53" s="5">
        <v>2.0121582803908282E-3</v>
      </c>
      <c r="CH53" s="5">
        <v>1.0952574836444432E-2</v>
      </c>
      <c r="CI53" s="5">
        <v>4.8801829014682161E-4</v>
      </c>
      <c r="CJ53" s="5">
        <v>1.6424570040640013E-3</v>
      </c>
      <c r="CK53" s="5">
        <v>1.1948018007462439E-3</v>
      </c>
      <c r="CL53" s="5">
        <v>8.6394711945543459E-4</v>
      </c>
      <c r="CM53" s="5">
        <v>9.7923874584149198E-4</v>
      </c>
      <c r="CN53" s="5">
        <v>5.8815633345997594E-4</v>
      </c>
      <c r="CO53" s="5">
        <v>1.218966449142572E-3</v>
      </c>
      <c r="CP53" s="5">
        <v>4.8911028933072559E-3</v>
      </c>
      <c r="CQ53" s="5">
        <v>2.4694326009553022E-3</v>
      </c>
      <c r="CR53" s="5">
        <v>2.6676205814059818E-3</v>
      </c>
      <c r="CS53" s="5">
        <v>5.6794236730099588E-3</v>
      </c>
      <c r="CT53" s="5">
        <v>3.5348834383728532E-3</v>
      </c>
      <c r="CU53" s="5">
        <v>5.5253521809498852E-4</v>
      </c>
      <c r="CV53" s="5">
        <v>4.6511994397289971E-3</v>
      </c>
      <c r="CW53" s="5">
        <v>1.0191284950680441E-3</v>
      </c>
      <c r="CX53" s="5">
        <v>1.2510421346721401E-3</v>
      </c>
      <c r="CY53" s="5">
        <v>9.4545244049873802E-4</v>
      </c>
      <c r="CZ53" s="5">
        <v>7.577693219133002E-4</v>
      </c>
      <c r="DA53" s="5">
        <v>1.249388156646915E-3</v>
      </c>
      <c r="DB53" s="5">
        <v>6.0064420950502236E-3</v>
      </c>
      <c r="DC53" s="5">
        <v>3.0541450426490339E-3</v>
      </c>
      <c r="DD53" s="5">
        <v>4.9267273743825238E-2</v>
      </c>
      <c r="DE53" s="5">
        <v>7.5526890885189307E-4</v>
      </c>
      <c r="DF53" s="5">
        <v>1.1082342726896556E-3</v>
      </c>
      <c r="DG53" s="5">
        <v>9.2761551419695586E-4</v>
      </c>
      <c r="DH53" s="5">
        <v>1.0443619032188887E-3</v>
      </c>
      <c r="DI53" s="5">
        <v>1.1691050204898868E-3</v>
      </c>
      <c r="DJ53" s="5">
        <v>9.0257409058962039E-4</v>
      </c>
      <c r="DK53" s="5">
        <v>3.5454597993883917E-2</v>
      </c>
      <c r="DL53" s="5">
        <v>1.630557200607441E-3</v>
      </c>
    </row>
    <row r="54" spans="2:116">
      <c r="B54" s="128">
        <v>331</v>
      </c>
      <c r="C54" s="130" t="s">
        <v>297</v>
      </c>
      <c r="D54" s="5">
        <v>0.77856075936798441</v>
      </c>
      <c r="E54" s="5">
        <v>0.21774037392739723</v>
      </c>
      <c r="F54" s="5">
        <v>-3.5799039116484903E-2</v>
      </c>
      <c r="G54" s="5">
        <v>2.6900096557824453E-5</v>
      </c>
      <c r="H54" s="5">
        <v>4.0917284295266268E-2</v>
      </c>
      <c r="I54" s="5">
        <v>3.9480684515731092E-2</v>
      </c>
      <c r="J54" s="5">
        <v>9.0828553364657755E-4</v>
      </c>
      <c r="K54" s="5">
        <v>6.4403784318338615E-4</v>
      </c>
      <c r="L54" s="5">
        <v>6.9292560099540779E-4</v>
      </c>
      <c r="M54" s="5">
        <v>7.9302722351881107E-4</v>
      </c>
      <c r="N54" s="5">
        <v>1.6272421668748387E-3</v>
      </c>
      <c r="O54" s="5">
        <v>9.5037838392353921E-4</v>
      </c>
      <c r="P54" s="5">
        <v>1.916885637233335E-3</v>
      </c>
      <c r="Q54" s="5">
        <v>5.3837059498709652E-4</v>
      </c>
      <c r="R54" s="5">
        <v>3.5850149265380697E-4</v>
      </c>
      <c r="S54" s="5">
        <v>5.0111110875400303E-4</v>
      </c>
      <c r="T54" s="5">
        <v>1.2373244121209845E-4</v>
      </c>
      <c r="U54" s="5">
        <v>5.0401341990992041E-4</v>
      </c>
      <c r="V54" s="5">
        <v>3.8028701721646928E-4</v>
      </c>
      <c r="W54" s="5">
        <v>6.8111287062728196E-4</v>
      </c>
      <c r="X54" s="5">
        <v>6.7335854617717498E-4</v>
      </c>
      <c r="Y54" s="5">
        <v>5.7522650039664575E-4</v>
      </c>
      <c r="Z54" s="5">
        <v>3.8864764663407739E-4</v>
      </c>
      <c r="AA54" s="5">
        <v>3.6716836777861124E-4</v>
      </c>
      <c r="AB54" s="5">
        <v>5.9046242238562998E-4</v>
      </c>
      <c r="AC54" s="5">
        <v>7.9766338552578447E-4</v>
      </c>
      <c r="AD54" s="5">
        <v>2.6303612887157896E-4</v>
      </c>
      <c r="AE54" s="5">
        <v>7.7108362303936987E-4</v>
      </c>
      <c r="AF54" s="5">
        <v>4.8255393047259756E-4</v>
      </c>
      <c r="AG54" s="5">
        <v>5.4857708986477932E-4</v>
      </c>
      <c r="AH54" s="5">
        <v>3.9046557796046296E-4</v>
      </c>
      <c r="AI54" s="5">
        <v>4.1902550670143185E-4</v>
      </c>
      <c r="AJ54" s="5">
        <v>7.9627028211655575E-5</v>
      </c>
      <c r="AK54" s="5">
        <v>2.9757121335612877E-4</v>
      </c>
      <c r="AL54" s="5">
        <v>5.6830867029500018E-4</v>
      </c>
      <c r="AM54" s="5">
        <v>5.913678025794573E-4</v>
      </c>
      <c r="AN54" s="5">
        <v>3.33438318019519E-4</v>
      </c>
      <c r="AO54" s="5">
        <v>5.5664708285132634E-4</v>
      </c>
      <c r="AP54" s="5">
        <v>7.7187759401305448E-4</v>
      </c>
      <c r="AQ54" s="5">
        <v>6.7097106933243294E-4</v>
      </c>
      <c r="AR54" s="5">
        <v>7.0798707835716265E-4</v>
      </c>
      <c r="AS54" s="5">
        <v>5.0466996964464487E-4</v>
      </c>
      <c r="AT54" s="5">
        <v>5.1778886911443053E-4</v>
      </c>
      <c r="AU54" s="5">
        <v>6.5363160457664418E-4</v>
      </c>
      <c r="AV54" s="5">
        <v>4.3370718708953551E-4</v>
      </c>
      <c r="AW54" s="5">
        <v>4.3400912741059646E-4</v>
      </c>
      <c r="AX54" s="5">
        <v>4.5964544901608013E-4</v>
      </c>
      <c r="AY54" s="5">
        <v>1.8123010847132289E-3</v>
      </c>
      <c r="AZ54" s="5">
        <v>6.1913111852901557E-4</v>
      </c>
      <c r="BA54" s="5">
        <v>2.176849318637341E-2</v>
      </c>
      <c r="BB54" s="5">
        <v>1.8251631670363314E-2</v>
      </c>
      <c r="BC54" s="5">
        <v>1.1523574229320854E-2</v>
      </c>
      <c r="BD54" s="5">
        <v>7.7966299310514649E-4</v>
      </c>
      <c r="BE54" s="5">
        <v>1.8219355791317324E-3</v>
      </c>
      <c r="BF54" s="5">
        <v>1.1177821983045393</v>
      </c>
      <c r="BG54" s="5">
        <v>1.9982345191507121E-2</v>
      </c>
      <c r="BH54" s="5">
        <v>9.7558882696284713E-3</v>
      </c>
      <c r="BI54" s="5">
        <v>3.3821656942242951E-3</v>
      </c>
      <c r="BJ54" s="5">
        <v>8.0875987758083513E-3</v>
      </c>
      <c r="BK54" s="5">
        <v>8.3791795190912809E-3</v>
      </c>
      <c r="BL54" s="5">
        <v>4.3504692288889972E-2</v>
      </c>
      <c r="BM54" s="5">
        <v>3.0415608826772182E-2</v>
      </c>
      <c r="BN54" s="5">
        <v>4.5421506143230712E-2</v>
      </c>
      <c r="BO54" s="5">
        <v>1.5727749871949762E-2</v>
      </c>
      <c r="BP54" s="5">
        <v>7.737324695653235E-3</v>
      </c>
      <c r="BQ54" s="5">
        <v>9.0526846960900238E-4</v>
      </c>
      <c r="BR54" s="5">
        <v>7.1807647054638192E-4</v>
      </c>
      <c r="BS54" s="5">
        <v>2.6949934828240977E-3</v>
      </c>
      <c r="BT54" s="5">
        <v>3.8575125575859466E-3</v>
      </c>
      <c r="BU54" s="5">
        <v>2.0660156167733629E-3</v>
      </c>
      <c r="BV54" s="5">
        <v>4.6294493255776697E-3</v>
      </c>
      <c r="BW54" s="5">
        <v>9.7078977400357109E-4</v>
      </c>
      <c r="BX54" s="5">
        <v>3.12840865955093E-4</v>
      </c>
      <c r="BY54" s="5">
        <v>1.2302688256156493E-3</v>
      </c>
      <c r="BZ54" s="5">
        <v>7.8524390000268547E-4</v>
      </c>
      <c r="CA54" s="5">
        <v>3.5161377907231943E-4</v>
      </c>
      <c r="CB54" s="5">
        <v>2.5892741696927253E-4</v>
      </c>
      <c r="CC54" s="5">
        <v>1.8474032621447877E-4</v>
      </c>
      <c r="CD54" s="5">
        <v>1.60166783866284E-4</v>
      </c>
      <c r="CE54" s="5">
        <v>6.3986925337953756E-5</v>
      </c>
      <c r="CF54" s="5">
        <v>5.7647077946437221E-4</v>
      </c>
      <c r="CG54" s="5">
        <v>9.7576931503921837E-4</v>
      </c>
      <c r="CH54" s="5">
        <v>5.6262806452244728E-3</v>
      </c>
      <c r="CI54" s="5">
        <v>3.9783692484945379E-4</v>
      </c>
      <c r="CJ54" s="5">
        <v>1.2331150869299618E-3</v>
      </c>
      <c r="CK54" s="5">
        <v>4.8284361004155254E-4</v>
      </c>
      <c r="CL54" s="5">
        <v>4.1467759762876078E-4</v>
      </c>
      <c r="CM54" s="5">
        <v>4.2665605184449195E-4</v>
      </c>
      <c r="CN54" s="5">
        <v>1.9968580563761967E-4</v>
      </c>
      <c r="CO54" s="5">
        <v>3.3315403609027221E-4</v>
      </c>
      <c r="CP54" s="5">
        <v>5.432371531647796E-4</v>
      </c>
      <c r="CQ54" s="5">
        <v>6.1650056775124822E-4</v>
      </c>
      <c r="CR54" s="5">
        <v>6.0231135567546219E-4</v>
      </c>
      <c r="CS54" s="5">
        <v>4.2793888271518707E-4</v>
      </c>
      <c r="CT54" s="5">
        <v>6.44340994325095E-4</v>
      </c>
      <c r="CU54" s="5">
        <v>2.2744947876864478E-4</v>
      </c>
      <c r="CV54" s="5">
        <v>5.6601123206393225E-4</v>
      </c>
      <c r="CW54" s="5">
        <v>3.45327066195926E-4</v>
      </c>
      <c r="CX54" s="5">
        <v>5.0303442442016109E-4</v>
      </c>
      <c r="CY54" s="5">
        <v>3.2969427387137339E-4</v>
      </c>
      <c r="CZ54" s="5">
        <v>2.5741540160997633E-4</v>
      </c>
      <c r="DA54" s="5">
        <v>4.2669574710209953E-4</v>
      </c>
      <c r="DB54" s="5">
        <v>2.9700965553713203E-3</v>
      </c>
      <c r="DC54" s="5">
        <v>4.343810813033851E-4</v>
      </c>
      <c r="DD54" s="5">
        <v>2.5382062812032945E-2</v>
      </c>
      <c r="DE54" s="5">
        <v>2.5522600321985125E-4</v>
      </c>
      <c r="DF54" s="5">
        <v>4.8148381891101642E-4</v>
      </c>
      <c r="DG54" s="5">
        <v>3.9832547668722007E-4</v>
      </c>
      <c r="DH54" s="5">
        <v>4.0055604712991357E-4</v>
      </c>
      <c r="DI54" s="5">
        <v>4.5101100881123779E-4</v>
      </c>
      <c r="DJ54" s="5">
        <v>3.3599927524617781E-4</v>
      </c>
      <c r="DK54" s="5">
        <v>6.6061693449397216E-4</v>
      </c>
      <c r="DL54" s="5">
        <v>5.3412258421818961E-4</v>
      </c>
    </row>
    <row r="55" spans="2:116">
      <c r="B55" s="128">
        <v>332</v>
      </c>
      <c r="C55" s="129" t="s">
        <v>298</v>
      </c>
      <c r="D55" s="5">
        <v>0.72846599615004781</v>
      </c>
      <c r="E55" s="5">
        <v>0.13910841084968067</v>
      </c>
      <c r="F55" s="5">
        <v>-5.7054464173255832E-3</v>
      </c>
      <c r="G55" s="5">
        <v>8.2101060948263811E-3</v>
      </c>
      <c r="H55" s="5">
        <v>2.5083685377363951E-2</v>
      </c>
      <c r="I55" s="5">
        <v>2.4613903508418009E-2</v>
      </c>
      <c r="J55" s="5">
        <v>2.0337317817362843E-4</v>
      </c>
      <c r="K55" s="5">
        <v>1.3947273387934165E-4</v>
      </c>
      <c r="L55" s="5">
        <v>1.5023596944079099E-4</v>
      </c>
      <c r="M55" s="5">
        <v>1.797433419747406E-4</v>
      </c>
      <c r="N55" s="5">
        <v>8.9009646208884649E-5</v>
      </c>
      <c r="O55" s="5">
        <v>2.0434966143491039E-4</v>
      </c>
      <c r="P55" s="5">
        <v>3.8329309793815757E-4</v>
      </c>
      <c r="Q55" s="5">
        <v>1.125114185960724E-4</v>
      </c>
      <c r="R55" s="5">
        <v>8.215890647390746E-5</v>
      </c>
      <c r="S55" s="5">
        <v>1.1362458918274373E-4</v>
      </c>
      <c r="T55" s="5">
        <v>3.186749095874823E-5</v>
      </c>
      <c r="U55" s="5">
        <v>1.1203214003537963E-4</v>
      </c>
      <c r="V55" s="5">
        <v>8.5890775379690853E-5</v>
      </c>
      <c r="W55" s="5">
        <v>1.4949251478174017E-4</v>
      </c>
      <c r="X55" s="5">
        <v>8.2920383435784912E-5</v>
      </c>
      <c r="Y55" s="5">
        <v>1.2527824896806143E-4</v>
      </c>
      <c r="Z55" s="5">
        <v>8.6159718426585515E-5</v>
      </c>
      <c r="AA55" s="5">
        <v>8.3079686085265852E-5</v>
      </c>
      <c r="AB55" s="5">
        <v>1.3459837660311028E-4</v>
      </c>
      <c r="AC55" s="5">
        <v>1.7600570085143471E-4</v>
      </c>
      <c r="AD55" s="5">
        <v>5.8055898071141114E-5</v>
      </c>
      <c r="AE55" s="5">
        <v>1.7073566200798344E-4</v>
      </c>
      <c r="AF55" s="5">
        <v>1.0470705358791932E-4</v>
      </c>
      <c r="AG55" s="5">
        <v>1.1796711328644445E-4</v>
      </c>
      <c r="AH55" s="5">
        <v>9.3080258465774631E-5</v>
      </c>
      <c r="AI55" s="5">
        <v>9.677675990622453E-5</v>
      </c>
      <c r="AJ55" s="5">
        <v>1.7755594489738197E-5</v>
      </c>
      <c r="AK55" s="5">
        <v>6.672094729234679E-5</v>
      </c>
      <c r="AL55" s="5">
        <v>1.0983465382047077E-4</v>
      </c>
      <c r="AM55" s="5">
        <v>1.3342647811127403E-4</v>
      </c>
      <c r="AN55" s="5">
        <v>7.4894312081259088E-5</v>
      </c>
      <c r="AO55" s="5">
        <v>1.0094006238276484E-4</v>
      </c>
      <c r="AP55" s="5">
        <v>1.6603969744033507E-4</v>
      </c>
      <c r="AQ55" s="5">
        <v>1.1389623773037241E-4</v>
      </c>
      <c r="AR55" s="5">
        <v>1.4440932909360314E-4</v>
      </c>
      <c r="AS55" s="5">
        <v>1.0700212699783388E-4</v>
      </c>
      <c r="AT55" s="5">
        <v>1.1103750349164695E-4</v>
      </c>
      <c r="AU55" s="5">
        <v>1.310000311953754E-4</v>
      </c>
      <c r="AV55" s="5">
        <v>9.4085420829112542E-5</v>
      </c>
      <c r="AW55" s="5">
        <v>9.2876990715776191E-5</v>
      </c>
      <c r="AX55" s="5">
        <v>9.7442200657220284E-5</v>
      </c>
      <c r="AY55" s="5">
        <v>1.1416311390868351E-4</v>
      </c>
      <c r="AZ55" s="5">
        <v>1.0074563421507511E-4</v>
      </c>
      <c r="BA55" s="5">
        <v>1.02877048966537E-4</v>
      </c>
      <c r="BB55" s="5">
        <v>8.9456119455080612E-5</v>
      </c>
      <c r="BC55" s="5">
        <v>9.5548652818420023E-5</v>
      </c>
      <c r="BD55" s="5">
        <v>1.1248090991889915E-4</v>
      </c>
      <c r="BE55" s="5">
        <v>1.144237483595564E-4</v>
      </c>
      <c r="BF55" s="5">
        <v>9.3031724893567018E-5</v>
      </c>
      <c r="BG55" s="5">
        <v>1.0556338878883316</v>
      </c>
      <c r="BH55" s="5">
        <v>8.3306954802059077E-5</v>
      </c>
      <c r="BI55" s="5">
        <v>8.4415166759549797E-5</v>
      </c>
      <c r="BJ55" s="5">
        <v>7.4242538291999271E-5</v>
      </c>
      <c r="BK55" s="5">
        <v>7.7389076992731988E-5</v>
      </c>
      <c r="BL55" s="5">
        <v>9.2117376246039166E-5</v>
      </c>
      <c r="BM55" s="5">
        <v>9.3365554496875849E-5</v>
      </c>
      <c r="BN55" s="5">
        <v>9.5159063567795994E-5</v>
      </c>
      <c r="BO55" s="5">
        <v>3.2626605204514789E-4</v>
      </c>
      <c r="BP55" s="5">
        <v>8.4535497381650582E-4</v>
      </c>
      <c r="BQ55" s="5">
        <v>1.1292569405850706E-4</v>
      </c>
      <c r="BR55" s="5">
        <v>1.8433724056584531E-4</v>
      </c>
      <c r="BS55" s="5">
        <v>2.8896672130208408E-3</v>
      </c>
      <c r="BT55" s="5">
        <v>1.3722364621008778E-4</v>
      </c>
      <c r="BU55" s="5">
        <v>1.4362035707398375E-4</v>
      </c>
      <c r="BV55" s="5">
        <v>1.4487202730907174E-4</v>
      </c>
      <c r="BW55" s="5">
        <v>2.1175755251617506E-4</v>
      </c>
      <c r="BX55" s="5">
        <v>5.5804089898054465E-5</v>
      </c>
      <c r="BY55" s="5">
        <v>2.1294920588273933E-4</v>
      </c>
      <c r="BZ55" s="5">
        <v>1.7830655700147948E-4</v>
      </c>
      <c r="CA55" s="5">
        <v>7.9609931129636966E-5</v>
      </c>
      <c r="CB55" s="5">
        <v>6.4204393235052021E-5</v>
      </c>
      <c r="CC55" s="5">
        <v>4.3152464377404439E-5</v>
      </c>
      <c r="CD55" s="5">
        <v>3.1444055155790775E-5</v>
      </c>
      <c r="CE55" s="5">
        <v>7.5571184491251207E-6</v>
      </c>
      <c r="CF55" s="5">
        <v>7.9312761358279294E-5</v>
      </c>
      <c r="CG55" s="5">
        <v>2.7443855587628934E-4</v>
      </c>
      <c r="CH55" s="5">
        <v>1.271703995804439E-3</v>
      </c>
      <c r="CI55" s="5">
        <v>4.1456250628116599E-5</v>
      </c>
      <c r="CJ55" s="5">
        <v>2.2510543968173784E-4</v>
      </c>
      <c r="CK55" s="5">
        <v>1.0964028991088322E-4</v>
      </c>
      <c r="CL55" s="5">
        <v>8.4702688921494643E-5</v>
      </c>
      <c r="CM55" s="5">
        <v>1.1994072023539139E-4</v>
      </c>
      <c r="CN55" s="5">
        <v>5.0384102505765138E-5</v>
      </c>
      <c r="CO55" s="5">
        <v>8.3304342639716175E-5</v>
      </c>
      <c r="CP55" s="5">
        <v>2.262794342591831E-4</v>
      </c>
      <c r="CQ55" s="5">
        <v>1.4921907156701183E-4</v>
      </c>
      <c r="CR55" s="5">
        <v>1.6725104217695603E-4</v>
      </c>
      <c r="CS55" s="5">
        <v>5.9316407043600965E-4</v>
      </c>
      <c r="CT55" s="5">
        <v>5.321182171843979E-4</v>
      </c>
      <c r="CU55" s="5">
        <v>4.8581750400410912E-5</v>
      </c>
      <c r="CV55" s="5">
        <v>1.3182132692633701E-4</v>
      </c>
      <c r="CW55" s="5">
        <v>5.4726606518375133E-5</v>
      </c>
      <c r="CX55" s="5">
        <v>1.0673344088400497E-4</v>
      </c>
      <c r="CY55" s="5">
        <v>7.2632803401467551E-5</v>
      </c>
      <c r="CZ55" s="5">
        <v>5.425922818494543E-5</v>
      </c>
      <c r="DA55" s="5">
        <v>1.081154426428448E-4</v>
      </c>
      <c r="DB55" s="5">
        <v>7.4309272603481288E-4</v>
      </c>
      <c r="DC55" s="5">
        <v>2.1986966535261369E-4</v>
      </c>
      <c r="DD55" s="5">
        <v>5.7362938274644944E-3</v>
      </c>
      <c r="DE55" s="5">
        <v>7.809869513263789E-5</v>
      </c>
      <c r="DF55" s="5">
        <v>1.1037639187257491E-4</v>
      </c>
      <c r="DG55" s="5">
        <v>8.8883813846688645E-5</v>
      </c>
      <c r="DH55" s="5">
        <v>9.3529229264863352E-5</v>
      </c>
      <c r="DI55" s="5">
        <v>2.426176904718995E-4</v>
      </c>
      <c r="DJ55" s="5">
        <v>8.4387141733019666E-5</v>
      </c>
      <c r="DK55" s="5">
        <v>9.0548257083657288E-5</v>
      </c>
      <c r="DL55" s="5">
        <v>2.0773640664375337E-4</v>
      </c>
    </row>
    <row r="56" spans="2:116">
      <c r="B56" s="128">
        <v>333</v>
      </c>
      <c r="C56" s="129" t="s">
        <v>299</v>
      </c>
      <c r="D56" s="5">
        <v>0.29588426999125961</v>
      </c>
      <c r="E56" s="5">
        <v>0.21010474828409631</v>
      </c>
      <c r="F56" s="5">
        <v>-3.9911760780650174E-2</v>
      </c>
      <c r="G56" s="5">
        <v>2.7514131442454849E-7</v>
      </c>
      <c r="H56" s="5">
        <v>3.2172126510694871E-2</v>
      </c>
      <c r="I56" s="5">
        <v>3.1540395026130499E-2</v>
      </c>
      <c r="J56" s="5">
        <v>3.5922420915162404E-5</v>
      </c>
      <c r="K56" s="5">
        <v>2.497521322559141E-5</v>
      </c>
      <c r="L56" s="5">
        <v>2.9565123685861201E-5</v>
      </c>
      <c r="M56" s="5">
        <v>3.1435726736807166E-5</v>
      </c>
      <c r="N56" s="5">
        <v>7.741804095677631E-5</v>
      </c>
      <c r="O56" s="5">
        <v>3.90731681255427E-5</v>
      </c>
      <c r="P56" s="5">
        <v>7.0730074684768497E-5</v>
      </c>
      <c r="Q56" s="5">
        <v>2.2682776518370774E-5</v>
      </c>
      <c r="R56" s="5">
        <v>1.4730231079843804E-5</v>
      </c>
      <c r="S56" s="5">
        <v>2.1792090876357614E-5</v>
      </c>
      <c r="T56" s="5">
        <v>6.0775707750323029E-6</v>
      </c>
      <c r="U56" s="5">
        <v>1.9847196131276894E-5</v>
      </c>
      <c r="V56" s="5">
        <v>1.5590613028687913E-5</v>
      </c>
      <c r="W56" s="5">
        <v>2.6514520836585351E-5</v>
      </c>
      <c r="X56" s="5">
        <v>1.8391664167802384E-5</v>
      </c>
      <c r="Y56" s="5">
        <v>2.2319991615839521E-5</v>
      </c>
      <c r="Z56" s="5">
        <v>1.5565711141966987E-5</v>
      </c>
      <c r="AA56" s="5">
        <v>1.5220324625081697E-5</v>
      </c>
      <c r="AB56" s="5">
        <v>2.3269136287295452E-5</v>
      </c>
      <c r="AC56" s="5">
        <v>3.1293881711717039E-5</v>
      </c>
      <c r="AD56" s="5">
        <v>1.0231694539703122E-5</v>
      </c>
      <c r="AE56" s="5">
        <v>2.9992194396371647E-5</v>
      </c>
      <c r="AF56" s="5">
        <v>1.8602472772212826E-5</v>
      </c>
      <c r="AG56" s="5">
        <v>2.1241538669963939E-5</v>
      </c>
      <c r="AH56" s="5">
        <v>1.600217216441885E-5</v>
      </c>
      <c r="AI56" s="5">
        <v>1.6895968826996323E-5</v>
      </c>
      <c r="AJ56" s="5">
        <v>3.2387625874729554E-6</v>
      </c>
      <c r="AK56" s="5">
        <v>1.1895421858115273E-5</v>
      </c>
      <c r="AL56" s="5">
        <v>2.502361684759395E-5</v>
      </c>
      <c r="AM56" s="5">
        <v>2.3825145289472171E-5</v>
      </c>
      <c r="AN56" s="5">
        <v>1.3974149985900839E-5</v>
      </c>
      <c r="AO56" s="5">
        <v>2.1020323468468748E-5</v>
      </c>
      <c r="AP56" s="5">
        <v>3.1113009485024831E-5</v>
      </c>
      <c r="AQ56" s="5">
        <v>2.7485861557983154E-5</v>
      </c>
      <c r="AR56" s="5">
        <v>2.9316059732301088E-5</v>
      </c>
      <c r="AS56" s="5">
        <v>1.9313065060785626E-5</v>
      </c>
      <c r="AT56" s="5">
        <v>1.9893402586305998E-5</v>
      </c>
      <c r="AU56" s="5">
        <v>2.6583242568371584E-5</v>
      </c>
      <c r="AV56" s="5">
        <v>1.7656342890318649E-5</v>
      </c>
      <c r="AW56" s="5">
        <v>1.6908449485009385E-5</v>
      </c>
      <c r="AX56" s="5">
        <v>1.7867626225580309E-5</v>
      </c>
      <c r="AY56" s="5">
        <v>2.2657510002863119E-5</v>
      </c>
      <c r="AZ56" s="5">
        <v>1.9830079927387755E-5</v>
      </c>
      <c r="BA56" s="5">
        <v>3.9711443711021999E-4</v>
      </c>
      <c r="BB56" s="5">
        <v>1.5480952073898468E-3</v>
      </c>
      <c r="BC56" s="5">
        <v>1.0717140893740963E-3</v>
      </c>
      <c r="BD56" s="5">
        <v>1.2428581962811884E-4</v>
      </c>
      <c r="BE56" s="5">
        <v>2.9861063126000843E-5</v>
      </c>
      <c r="BF56" s="5">
        <v>1.4116029756956494E-3</v>
      </c>
      <c r="BG56" s="5">
        <v>5.9995756310049294E-5</v>
      </c>
      <c r="BH56" s="5">
        <v>1.0105815091264223</v>
      </c>
      <c r="BI56" s="5">
        <v>2.4698381254720953E-5</v>
      </c>
      <c r="BJ56" s="5">
        <v>2.5451832551733847E-4</v>
      </c>
      <c r="BK56" s="5">
        <v>1.0767423833298047E-4</v>
      </c>
      <c r="BL56" s="5">
        <v>8.349495048168023E-5</v>
      </c>
      <c r="BM56" s="5">
        <v>6.1027263522843545E-5</v>
      </c>
      <c r="BN56" s="5">
        <v>8.2836181483040907E-5</v>
      </c>
      <c r="BO56" s="5">
        <v>1.4523294271536647E-3</v>
      </c>
      <c r="BP56" s="5">
        <v>7.709661576079444E-5</v>
      </c>
      <c r="BQ56" s="5">
        <v>2.2680676078340182E-5</v>
      </c>
      <c r="BR56" s="5">
        <v>2.9835674960547704E-5</v>
      </c>
      <c r="BS56" s="5">
        <v>6.8461265468987661E-5</v>
      </c>
      <c r="BT56" s="5">
        <v>4.2481557109169569E-5</v>
      </c>
      <c r="BU56" s="5">
        <v>1.4397788905970668E-4</v>
      </c>
      <c r="BV56" s="5">
        <v>2.2767310587697184E-4</v>
      </c>
      <c r="BW56" s="5">
        <v>3.769632775502331E-5</v>
      </c>
      <c r="BX56" s="5">
        <v>1.0431711196384418E-5</v>
      </c>
      <c r="BY56" s="5">
        <v>4.3903522570558734E-5</v>
      </c>
      <c r="BZ56" s="5">
        <v>3.2540811446955524E-5</v>
      </c>
      <c r="CA56" s="5">
        <v>1.5865175388230406E-5</v>
      </c>
      <c r="CB56" s="5">
        <v>1.2104648069399438E-5</v>
      </c>
      <c r="CC56" s="5">
        <v>9.0923990140029354E-6</v>
      </c>
      <c r="CD56" s="5">
        <v>6.2919826127101915E-6</v>
      </c>
      <c r="CE56" s="5">
        <v>1.6127182242846599E-6</v>
      </c>
      <c r="CF56" s="5">
        <v>1.7912883992696752E-5</v>
      </c>
      <c r="CG56" s="5">
        <v>3.9335335862666578E-5</v>
      </c>
      <c r="CH56" s="5">
        <v>2.1917936072133926E-4</v>
      </c>
      <c r="CI56" s="5">
        <v>3.0062537394605318E-5</v>
      </c>
      <c r="CJ56" s="5">
        <v>3.285414340907492E-5</v>
      </c>
      <c r="CK56" s="5">
        <v>1.9733661602485879E-5</v>
      </c>
      <c r="CL56" s="5">
        <v>1.729951115914555E-5</v>
      </c>
      <c r="CM56" s="5">
        <v>1.8971642701851193E-5</v>
      </c>
      <c r="CN56" s="5">
        <v>7.8562098249009342E-6</v>
      </c>
      <c r="CO56" s="5">
        <v>1.5301624930893795E-5</v>
      </c>
      <c r="CP56" s="5">
        <v>2.2859134583222041E-5</v>
      </c>
      <c r="CQ56" s="5">
        <v>3.0368903594232804E-5</v>
      </c>
      <c r="CR56" s="5">
        <v>2.7231476189000162E-5</v>
      </c>
      <c r="CS56" s="5">
        <v>1.7934007024155249E-5</v>
      </c>
      <c r="CT56" s="5">
        <v>3.0116688449163636E-4</v>
      </c>
      <c r="CU56" s="5">
        <v>9.5796710696588205E-6</v>
      </c>
      <c r="CV56" s="5">
        <v>2.4225158329173092E-5</v>
      </c>
      <c r="CW56" s="5">
        <v>3.9539369465925738E-5</v>
      </c>
      <c r="CX56" s="5">
        <v>2.4269800000441791E-5</v>
      </c>
      <c r="CY56" s="5">
        <v>1.5644071942450195E-5</v>
      </c>
      <c r="CZ56" s="5">
        <v>1.172965595236221E-5</v>
      </c>
      <c r="DA56" s="5">
        <v>1.8321642750817339E-5</v>
      </c>
      <c r="DB56" s="5">
        <v>1.1829238355478954E-4</v>
      </c>
      <c r="DC56" s="5">
        <v>1.9070363413374994E-5</v>
      </c>
      <c r="DD56" s="5">
        <v>9.9217227262210017E-4</v>
      </c>
      <c r="DE56" s="5">
        <v>3.1418562890291124E-5</v>
      </c>
      <c r="DF56" s="5">
        <v>1.9571938120429625E-5</v>
      </c>
      <c r="DG56" s="5">
        <v>1.651411464597519E-5</v>
      </c>
      <c r="DH56" s="5">
        <v>1.6544760522235753E-5</v>
      </c>
      <c r="DI56" s="5">
        <v>1.9326753525127025E-5</v>
      </c>
      <c r="DJ56" s="5">
        <v>1.3502759626828266E-5</v>
      </c>
      <c r="DK56" s="5">
        <v>3.5120201051040639E-5</v>
      </c>
      <c r="DL56" s="5">
        <v>8.72835364430814E-5</v>
      </c>
    </row>
    <row r="57" spans="2:116">
      <c r="B57" s="128">
        <v>339</v>
      </c>
      <c r="C57" s="129" t="s">
        <v>300</v>
      </c>
      <c r="D57" s="5">
        <v>0.59223488788051026</v>
      </c>
      <c r="E57" s="5">
        <v>0.16893645013772668</v>
      </c>
      <c r="F57" s="5">
        <v>3.7286806158762488E-2</v>
      </c>
      <c r="G57" s="5">
        <v>2.2887059825485918E-3</v>
      </c>
      <c r="H57" s="5">
        <v>2.696118840419778E-2</v>
      </c>
      <c r="I57" s="5">
        <v>2.6319223880419487E-2</v>
      </c>
      <c r="J57" s="5">
        <v>2.5051202008904554E-4</v>
      </c>
      <c r="K57" s="5">
        <v>2.3262015602426193E-4</v>
      </c>
      <c r="L57" s="5">
        <v>1.9319246302892224E-4</v>
      </c>
      <c r="M57" s="5">
        <v>1.9663355721173412E-4</v>
      </c>
      <c r="N57" s="5">
        <v>7.2615724650963265E-4</v>
      </c>
      <c r="O57" s="5">
        <v>2.5324669775920571E-4</v>
      </c>
      <c r="P57" s="5">
        <v>6.2340174873592861E-4</v>
      </c>
      <c r="Q57" s="5">
        <v>1.8771903095023918E-4</v>
      </c>
      <c r="R57" s="5">
        <v>1.3192676676360715E-4</v>
      </c>
      <c r="S57" s="5">
        <v>1.7811865115178663E-4</v>
      </c>
      <c r="T57" s="5">
        <v>5.50426288186511E-5</v>
      </c>
      <c r="U57" s="5">
        <v>1.4961412443853723E-4</v>
      </c>
      <c r="V57" s="5">
        <v>1.5230546941263378E-4</v>
      </c>
      <c r="W57" s="5">
        <v>1.8502356156150827E-4</v>
      </c>
      <c r="X57" s="5">
        <v>6.1350631570275093E-4</v>
      </c>
      <c r="Y57" s="5">
        <v>1.8736592896999077E-4</v>
      </c>
      <c r="Z57" s="5">
        <v>1.377368257294819E-4</v>
      </c>
      <c r="AA57" s="5">
        <v>1.4088999980749097E-4</v>
      </c>
      <c r="AB57" s="5">
        <v>1.6367542229776491E-4</v>
      </c>
      <c r="AC57" s="5">
        <v>2.2698582494640903E-4</v>
      </c>
      <c r="AD57" s="5">
        <v>7.1207794794666751E-5</v>
      </c>
      <c r="AE57" s="5">
        <v>2.0179251562579158E-4</v>
      </c>
      <c r="AF57" s="5">
        <v>1.3925710685952446E-4</v>
      </c>
      <c r="AG57" s="5">
        <v>1.7118986938244153E-4</v>
      </c>
      <c r="AH57" s="5">
        <v>1.3826297479828522E-4</v>
      </c>
      <c r="AI57" s="5">
        <v>1.4946894070410883E-4</v>
      </c>
      <c r="AJ57" s="5">
        <v>2.1938452872910589E-5</v>
      </c>
      <c r="AK57" s="5">
        <v>8.4032440710206363E-5</v>
      </c>
      <c r="AL57" s="5">
        <v>1.7086318511288535E-4</v>
      </c>
      <c r="AM57" s="5">
        <v>1.7078641694496589E-4</v>
      </c>
      <c r="AN57" s="5">
        <v>1.3037293077996956E-4</v>
      </c>
      <c r="AO57" s="5">
        <v>1.5551727319408685E-4</v>
      </c>
      <c r="AP57" s="5">
        <v>2.1678386225123394E-4</v>
      </c>
      <c r="AQ57" s="5">
        <v>1.7309752607630842E-4</v>
      </c>
      <c r="AR57" s="5">
        <v>2.8689709976257845E-4</v>
      </c>
      <c r="AS57" s="5">
        <v>1.5252246380474116E-4</v>
      </c>
      <c r="AT57" s="5">
        <v>1.5782009881803015E-4</v>
      </c>
      <c r="AU57" s="5">
        <v>1.903831920498512E-4</v>
      </c>
      <c r="AV57" s="5">
        <v>1.4569656588680837E-4</v>
      </c>
      <c r="AW57" s="5">
        <v>1.3274317550672759E-4</v>
      </c>
      <c r="AX57" s="5">
        <v>1.4781624880295591E-4</v>
      </c>
      <c r="AY57" s="5">
        <v>1.8476777947243366E-4</v>
      </c>
      <c r="AZ57" s="5">
        <v>3.884879577960601E-4</v>
      </c>
      <c r="BA57" s="5">
        <v>1.1758393926171577E-3</v>
      </c>
      <c r="BB57" s="5">
        <v>1.3075147744445782E-3</v>
      </c>
      <c r="BC57" s="5">
        <v>4.4246113173878453E-3</v>
      </c>
      <c r="BD57" s="5">
        <v>1.9930670917529956E-2</v>
      </c>
      <c r="BE57" s="5">
        <v>9.5050751260787065E-3</v>
      </c>
      <c r="BF57" s="5">
        <v>7.9774731488130302E-3</v>
      </c>
      <c r="BG57" s="5">
        <v>7.7558852133748487E-3</v>
      </c>
      <c r="BH57" s="5">
        <v>5.5821932881109275E-3</v>
      </c>
      <c r="BI57" s="5">
        <v>1.0531078399063434</v>
      </c>
      <c r="BJ57" s="5">
        <v>1.1125339759030024E-2</v>
      </c>
      <c r="BK57" s="5">
        <v>4.8128010890355214E-3</v>
      </c>
      <c r="BL57" s="5">
        <v>1.2531278824490951E-2</v>
      </c>
      <c r="BM57" s="5">
        <v>7.2963735558754586E-3</v>
      </c>
      <c r="BN57" s="5">
        <v>3.7065585803473483E-3</v>
      </c>
      <c r="BO57" s="5">
        <v>1.4819874464769888E-3</v>
      </c>
      <c r="BP57" s="5">
        <v>4.593333747433548E-3</v>
      </c>
      <c r="BQ57" s="5">
        <v>2.35554571049252E-3</v>
      </c>
      <c r="BR57" s="5">
        <v>1.984065087252071E-4</v>
      </c>
      <c r="BS57" s="5">
        <v>3.1051161438404506E-3</v>
      </c>
      <c r="BT57" s="5">
        <v>2.5584933448741152E-3</v>
      </c>
      <c r="BU57" s="5">
        <v>9.5743774904725445E-4</v>
      </c>
      <c r="BV57" s="5">
        <v>1.3556646218255276E-3</v>
      </c>
      <c r="BW57" s="5">
        <v>2.5470992086898089E-4</v>
      </c>
      <c r="BX57" s="5">
        <v>1.2965104893502045E-4</v>
      </c>
      <c r="BY57" s="5">
        <v>4.5479727859063884E-4</v>
      </c>
      <c r="BZ57" s="5">
        <v>2.21310488919332E-4</v>
      </c>
      <c r="CA57" s="5">
        <v>2.5924886776816652E-4</v>
      </c>
      <c r="CB57" s="5">
        <v>1.0401727121029316E-4</v>
      </c>
      <c r="CC57" s="5">
        <v>1.0702128478559507E-4</v>
      </c>
      <c r="CD57" s="5">
        <v>8.5000570881230058E-5</v>
      </c>
      <c r="CE57" s="5">
        <v>3.5708002664697887E-5</v>
      </c>
      <c r="CF57" s="5">
        <v>4.8346390410392747E-4</v>
      </c>
      <c r="CG57" s="5">
        <v>2.6723549446159547E-4</v>
      </c>
      <c r="CH57" s="5">
        <v>1.3960613594006575E-3</v>
      </c>
      <c r="CI57" s="5">
        <v>1.9326420325559227E-4</v>
      </c>
      <c r="CJ57" s="5">
        <v>6.2475779155829394E-4</v>
      </c>
      <c r="CK57" s="5">
        <v>2.1076445380849683E-4</v>
      </c>
      <c r="CL57" s="5">
        <v>1.5964642162133235E-4</v>
      </c>
      <c r="CM57" s="5">
        <v>4.4761142552123283E-4</v>
      </c>
      <c r="CN57" s="5">
        <v>7.1982772389558416E-5</v>
      </c>
      <c r="CO57" s="5">
        <v>1.3253273111759581E-4</v>
      </c>
      <c r="CP57" s="5">
        <v>7.1873299231762773E-4</v>
      </c>
      <c r="CQ57" s="5">
        <v>2.1639435233683908E-4</v>
      </c>
      <c r="CR57" s="5">
        <v>3.2749255258903321E-4</v>
      </c>
      <c r="CS57" s="5">
        <v>6.3486269595407132E-4</v>
      </c>
      <c r="CT57" s="5">
        <v>4.6096877333328106E-4</v>
      </c>
      <c r="CU57" s="5">
        <v>4.4133078986979422E-4</v>
      </c>
      <c r="CV57" s="5">
        <v>4.2248421149286249E-4</v>
      </c>
      <c r="CW57" s="5">
        <v>1.5460510530229389E-4</v>
      </c>
      <c r="CX57" s="5">
        <v>2.737042655242843E-4</v>
      </c>
      <c r="CY57" s="5">
        <v>1.2861529269045239E-4</v>
      </c>
      <c r="CZ57" s="5">
        <v>9.6301719698070804E-5</v>
      </c>
      <c r="DA57" s="5">
        <v>1.5559280915635002E-4</v>
      </c>
      <c r="DB57" s="5">
        <v>6.9905621482235563E-4</v>
      </c>
      <c r="DC57" s="5">
        <v>4.0260888667666763E-4</v>
      </c>
      <c r="DD57" s="5">
        <v>5.4719834840688091E-3</v>
      </c>
      <c r="DE57" s="5">
        <v>1.5600735593966194E-4</v>
      </c>
      <c r="DF57" s="5">
        <v>2.3959661149228645E-4</v>
      </c>
      <c r="DG57" s="5">
        <v>1.8138303617022471E-4</v>
      </c>
      <c r="DH57" s="5">
        <v>1.5576597054219044E-4</v>
      </c>
      <c r="DI57" s="5">
        <v>5.0458149536582804E-4</v>
      </c>
      <c r="DJ57" s="5">
        <v>1.7580348294012169E-4</v>
      </c>
      <c r="DK57" s="5">
        <v>6.7976784511381211E-4</v>
      </c>
      <c r="DL57" s="5">
        <v>8.997824092769447E-4</v>
      </c>
    </row>
    <row r="58" spans="2:116">
      <c r="B58" s="128">
        <v>341</v>
      </c>
      <c r="C58" s="129" t="s">
        <v>301</v>
      </c>
      <c r="D58" s="5">
        <v>0.41206865120570479</v>
      </c>
      <c r="E58" s="5">
        <v>0.21075369182553322</v>
      </c>
      <c r="F58" s="5">
        <v>-4.2090810950773869E-2</v>
      </c>
      <c r="G58" s="5">
        <v>9.5851382351905944E-3</v>
      </c>
      <c r="H58" s="5">
        <v>3.1635738561566797E-2</v>
      </c>
      <c r="I58" s="5">
        <v>3.1344864460866692E-2</v>
      </c>
      <c r="J58" s="5">
        <v>5.3751035335685212E-5</v>
      </c>
      <c r="K58" s="5">
        <v>5.8964304484251214E-5</v>
      </c>
      <c r="L58" s="5">
        <v>6.7141870087219911E-5</v>
      </c>
      <c r="M58" s="5">
        <v>7.783324984895561E-5</v>
      </c>
      <c r="N58" s="5">
        <v>1.9583129616568328E-4</v>
      </c>
      <c r="O58" s="5">
        <v>5.7789544465653158E-5</v>
      </c>
      <c r="P58" s="5">
        <v>8.7153194832483328E-5</v>
      </c>
      <c r="Q58" s="5">
        <v>7.0763716989053645E-5</v>
      </c>
      <c r="R58" s="5">
        <v>6.2575137572982821E-5</v>
      </c>
      <c r="S58" s="5">
        <v>6.3187909648514814E-5</v>
      </c>
      <c r="T58" s="5">
        <v>1.8771396749838282E-5</v>
      </c>
      <c r="U58" s="5">
        <v>4.8590198849948925E-5</v>
      </c>
      <c r="V58" s="5">
        <v>5.2614106906407265E-5</v>
      </c>
      <c r="W58" s="5">
        <v>5.9619752162189723E-5</v>
      </c>
      <c r="X58" s="5">
        <v>5.8402653692072593E-5</v>
      </c>
      <c r="Y58" s="5">
        <v>6.2019069537821604E-5</v>
      </c>
      <c r="Z58" s="5">
        <v>5.406331094699437E-5</v>
      </c>
      <c r="AA58" s="5">
        <v>4.8057036278409365E-5</v>
      </c>
      <c r="AB58" s="5">
        <v>4.4805349618635592E-5</v>
      </c>
      <c r="AC58" s="5">
        <v>5.3932678718479542E-5</v>
      </c>
      <c r="AD58" s="5">
        <v>1.8314076399485043E-5</v>
      </c>
      <c r="AE58" s="5">
        <v>4.5975255557088952E-5</v>
      </c>
      <c r="AF58" s="5">
        <v>3.7006550012734397E-5</v>
      </c>
      <c r="AG58" s="5">
        <v>4.6810191706772914E-5</v>
      </c>
      <c r="AH58" s="5">
        <v>1.0057669577096123E-4</v>
      </c>
      <c r="AI58" s="5">
        <v>5.8411460369675616E-5</v>
      </c>
      <c r="AJ58" s="5">
        <v>7.6372942109248436E-6</v>
      </c>
      <c r="AK58" s="5">
        <v>2.6512119954801239E-5</v>
      </c>
      <c r="AL58" s="5">
        <v>4.9041156769268127E-5</v>
      </c>
      <c r="AM58" s="5">
        <v>6.0777675953611712E-5</v>
      </c>
      <c r="AN58" s="5">
        <v>6.6440780047931027E-5</v>
      </c>
      <c r="AO58" s="5">
        <v>5.2821196151070966E-5</v>
      </c>
      <c r="AP58" s="5">
        <v>6.0881390976722848E-5</v>
      </c>
      <c r="AQ58" s="5">
        <v>4.8916058087672615E-5</v>
      </c>
      <c r="AR58" s="5">
        <v>6.4084111761347672E-5</v>
      </c>
      <c r="AS58" s="5">
        <v>3.388161248477903E-5</v>
      </c>
      <c r="AT58" s="5">
        <v>3.6761012620890094E-5</v>
      </c>
      <c r="AU58" s="5">
        <v>4.9038241557606993E-5</v>
      </c>
      <c r="AV58" s="5">
        <v>4.6607725482370281E-5</v>
      </c>
      <c r="AW58" s="5">
        <v>3.2223232701356671E-5</v>
      </c>
      <c r="AX58" s="5">
        <v>4.1119920069002821E-5</v>
      </c>
      <c r="AY58" s="5">
        <v>9.5736027991657826E-5</v>
      </c>
      <c r="AZ58" s="5">
        <v>4.9647440810547692E-5</v>
      </c>
      <c r="BA58" s="5">
        <v>4.0458678622257567E-4</v>
      </c>
      <c r="BB58" s="5">
        <v>1.1941794079383292E-4</v>
      </c>
      <c r="BC58" s="5">
        <v>6.4860613270695646E-5</v>
      </c>
      <c r="BD58" s="5">
        <v>8.432219736587089E-5</v>
      </c>
      <c r="BE58" s="5">
        <v>6.8601349089953765E-5</v>
      </c>
      <c r="BF58" s="5">
        <v>7.7343487216332893E-5</v>
      </c>
      <c r="BG58" s="5">
        <v>6.28004471050117E-5</v>
      </c>
      <c r="BH58" s="5">
        <v>7.5518519032660456E-5</v>
      </c>
      <c r="BI58" s="5">
        <v>6.6901748423512281E-5</v>
      </c>
      <c r="BJ58" s="5">
        <v>1.0052704473387448</v>
      </c>
      <c r="BK58" s="5">
        <v>1.2097937244237704E-4</v>
      </c>
      <c r="BL58" s="5">
        <v>7.442391533400222E-3</v>
      </c>
      <c r="BM58" s="5">
        <v>3.7490292657218482E-3</v>
      </c>
      <c r="BN58" s="5">
        <v>6.6264737963622273E-5</v>
      </c>
      <c r="BO58" s="5">
        <v>3.2136048454707187E-3</v>
      </c>
      <c r="BP58" s="5">
        <v>4.6074621957462963E-4</v>
      </c>
      <c r="BQ58" s="5">
        <v>9.0081755721008416E-5</v>
      </c>
      <c r="BR58" s="5">
        <v>1.1639514462132609E-4</v>
      </c>
      <c r="BS58" s="5">
        <v>6.5535657487822462E-4</v>
      </c>
      <c r="BT58" s="5">
        <v>2.7245913169989048E-4</v>
      </c>
      <c r="BU58" s="5">
        <v>1.15963073252725E-3</v>
      </c>
      <c r="BV58" s="5">
        <v>1.2517677140837962E-3</v>
      </c>
      <c r="BW58" s="5">
        <v>6.0611018082011989E-5</v>
      </c>
      <c r="BX58" s="5">
        <v>4.1005127311368551E-5</v>
      </c>
      <c r="BY58" s="5">
        <v>9.736153795674693E-5</v>
      </c>
      <c r="BZ58" s="5">
        <v>6.1576900027204926E-5</v>
      </c>
      <c r="CA58" s="5">
        <v>1.7974225310193008E-4</v>
      </c>
      <c r="CB58" s="5">
        <v>1.1994745390844408E-4</v>
      </c>
      <c r="CC58" s="5">
        <v>1.5631623865699422E-4</v>
      </c>
      <c r="CD58" s="5">
        <v>8.6758789216329725E-5</v>
      </c>
      <c r="CE58" s="5">
        <v>1.339816754382938E-5</v>
      </c>
      <c r="CF58" s="5">
        <v>9.1403169064833766E-5</v>
      </c>
      <c r="CG58" s="5">
        <v>1.382629502370238E-4</v>
      </c>
      <c r="CH58" s="5">
        <v>1.934876495775393E-4</v>
      </c>
      <c r="CI58" s="5">
        <v>1.1501725013566275E-4</v>
      </c>
      <c r="CJ58" s="5">
        <v>1.1294297554272361E-4</v>
      </c>
      <c r="CK58" s="5">
        <v>1.388410126441464E-4</v>
      </c>
      <c r="CL58" s="5">
        <v>7.8291242928435085E-5</v>
      </c>
      <c r="CM58" s="5">
        <v>9.434844812310885E-5</v>
      </c>
      <c r="CN58" s="5">
        <v>2.723294235281916E-5</v>
      </c>
      <c r="CO58" s="5">
        <v>7.1352100185992414E-5</v>
      </c>
      <c r="CP58" s="5">
        <v>1.7297744647239353E-4</v>
      </c>
      <c r="CQ58" s="5">
        <v>2.5608374601827661E-4</v>
      </c>
      <c r="CR58" s="5">
        <v>1.4830682059035208E-4</v>
      </c>
      <c r="CS58" s="5">
        <v>2.2222881382528045E-4</v>
      </c>
      <c r="CT58" s="5">
        <v>7.5318201219114255E-4</v>
      </c>
      <c r="CU58" s="5">
        <v>4.0844045405601409E-5</v>
      </c>
      <c r="CV58" s="5">
        <v>1.6958747234194468E-4</v>
      </c>
      <c r="CW58" s="5">
        <v>6.023959233959498E-5</v>
      </c>
      <c r="CX58" s="5">
        <v>5.2190506656271184E-5</v>
      </c>
      <c r="CY58" s="5">
        <v>6.5705396984669742E-5</v>
      </c>
      <c r="CZ58" s="5">
        <v>3.0826166289607239E-5</v>
      </c>
      <c r="DA58" s="5">
        <v>9.3033914188643096E-5</v>
      </c>
      <c r="DB58" s="5">
        <v>1.5649278470981321E-4</v>
      </c>
      <c r="DC58" s="5">
        <v>2.5810010460047437E-4</v>
      </c>
      <c r="DD58" s="5">
        <v>6.4177715063976602E-4</v>
      </c>
      <c r="DE58" s="5">
        <v>3.0550155264234347E-4</v>
      </c>
      <c r="DF58" s="5">
        <v>6.0670090936108002E-5</v>
      </c>
      <c r="DG58" s="5">
        <v>1.3359209192438776E-4</v>
      </c>
      <c r="DH58" s="5">
        <v>4.9337473927137557E-5</v>
      </c>
      <c r="DI58" s="5">
        <v>1.672274517629357E-4</v>
      </c>
      <c r="DJ58" s="5">
        <v>5.1690627637933957E-5</v>
      </c>
      <c r="DK58" s="5">
        <v>8.3893834834618269E-5</v>
      </c>
      <c r="DL58" s="5">
        <v>2.278943565439746E-4</v>
      </c>
    </row>
    <row r="59" spans="2:116">
      <c r="B59" s="128">
        <v>342</v>
      </c>
      <c r="C59" s="129" t="s">
        <v>302</v>
      </c>
      <c r="D59" s="5">
        <v>0.3101871649043958</v>
      </c>
      <c r="E59" s="5">
        <v>0.15569662406643156</v>
      </c>
      <c r="F59" s="5">
        <v>-9.3006373098011463E-2</v>
      </c>
      <c r="G59" s="5">
        <v>1.993059929435648E-3</v>
      </c>
      <c r="H59" s="5">
        <v>2.4847734081977355E-2</v>
      </c>
      <c r="I59" s="5">
        <v>2.4455832069987863E-2</v>
      </c>
      <c r="J59" s="5">
        <v>3.4268515364305557E-5</v>
      </c>
      <c r="K59" s="5">
        <v>3.0340061238522754E-5</v>
      </c>
      <c r="L59" s="5">
        <v>2.993608425403958E-5</v>
      </c>
      <c r="M59" s="5">
        <v>2.7958846678994025E-5</v>
      </c>
      <c r="N59" s="5">
        <v>1.7136473346116216E-5</v>
      </c>
      <c r="O59" s="5">
        <v>8.2806882803541362E-5</v>
      </c>
      <c r="P59" s="5">
        <v>8.3582283215146526E-5</v>
      </c>
      <c r="Q59" s="5">
        <v>2.3238684420719653E-5</v>
      </c>
      <c r="R59" s="5">
        <v>1.8184661948428848E-5</v>
      </c>
      <c r="S59" s="5">
        <v>2.1955519292250137E-5</v>
      </c>
      <c r="T59" s="5">
        <v>6.0235530702413337E-6</v>
      </c>
      <c r="U59" s="5">
        <v>2.1499650348955738E-5</v>
      </c>
      <c r="V59" s="5">
        <v>1.8507182078767995E-5</v>
      </c>
      <c r="W59" s="5">
        <v>3.0518558368796744E-5</v>
      </c>
      <c r="X59" s="5">
        <v>2.1485253083196308E-5</v>
      </c>
      <c r="Y59" s="5">
        <v>2.4092313927592416E-5</v>
      </c>
      <c r="Z59" s="5">
        <v>1.8784429544554848E-5</v>
      </c>
      <c r="AA59" s="5">
        <v>2.4875759166627425E-5</v>
      </c>
      <c r="AB59" s="5">
        <v>2.2164979480875293E-5</v>
      </c>
      <c r="AC59" s="5">
        <v>3.0485011182948719E-5</v>
      </c>
      <c r="AD59" s="5">
        <v>9.6471442228906399E-6</v>
      </c>
      <c r="AE59" s="5">
        <v>2.4224503173362928E-5</v>
      </c>
      <c r="AF59" s="5">
        <v>1.6479285849968535E-5</v>
      </c>
      <c r="AG59" s="5">
        <v>2.0268148510621528E-5</v>
      </c>
      <c r="AH59" s="5">
        <v>1.7146660149249564E-5</v>
      </c>
      <c r="AI59" s="5">
        <v>1.9088612194685663E-5</v>
      </c>
      <c r="AJ59" s="5">
        <v>2.9015317881623307E-6</v>
      </c>
      <c r="AK59" s="5">
        <v>1.7366390469290608E-5</v>
      </c>
      <c r="AL59" s="5">
        <v>2.1530666093570795E-5</v>
      </c>
      <c r="AM59" s="5">
        <v>2.4677046871745605E-5</v>
      </c>
      <c r="AN59" s="5">
        <v>1.6448885384324561E-5</v>
      </c>
      <c r="AO59" s="5">
        <v>2.0345935341913594E-5</v>
      </c>
      <c r="AP59" s="5">
        <v>3.2158871697345145E-5</v>
      </c>
      <c r="AQ59" s="5">
        <v>2.038647024587893E-5</v>
      </c>
      <c r="AR59" s="5">
        <v>2.9310554575325003E-5</v>
      </c>
      <c r="AS59" s="5">
        <v>1.9692984178817751E-5</v>
      </c>
      <c r="AT59" s="5">
        <v>2.0400359089161581E-5</v>
      </c>
      <c r="AU59" s="5">
        <v>2.5348907894522845E-5</v>
      </c>
      <c r="AV59" s="5">
        <v>2.1310904701727729E-5</v>
      </c>
      <c r="AW59" s="5">
        <v>1.8998707756356807E-5</v>
      </c>
      <c r="AX59" s="5">
        <v>1.9827606894113657E-5</v>
      </c>
      <c r="AY59" s="5">
        <v>2.1726448784874807E-5</v>
      </c>
      <c r="AZ59" s="5">
        <v>2.1581634313965833E-5</v>
      </c>
      <c r="BA59" s="5">
        <v>2.4248976493130885E-5</v>
      </c>
      <c r="BB59" s="5">
        <v>6.3486434066243759E-5</v>
      </c>
      <c r="BC59" s="5">
        <v>1.9860904872873259E-5</v>
      </c>
      <c r="BD59" s="5">
        <v>2.8264284090801555E-5</v>
      </c>
      <c r="BE59" s="5">
        <v>2.4617882070370299E-5</v>
      </c>
      <c r="BF59" s="5">
        <v>3.0295577392915544E-5</v>
      </c>
      <c r="BG59" s="5">
        <v>2.0408411138867023E-5</v>
      </c>
      <c r="BH59" s="5">
        <v>1.9047762923904918E-5</v>
      </c>
      <c r="BI59" s="5">
        <v>2.5324067793645806E-5</v>
      </c>
      <c r="BJ59" s="5">
        <v>4.5006016268798648E-5</v>
      </c>
      <c r="BK59" s="5">
        <v>1.0158751322052757</v>
      </c>
      <c r="BL59" s="5">
        <v>2.1883584796545546E-5</v>
      </c>
      <c r="BM59" s="5">
        <v>2.1310072676622683E-5</v>
      </c>
      <c r="BN59" s="5">
        <v>2.1339670559408358E-5</v>
      </c>
      <c r="BO59" s="5">
        <v>2.8578260260039685E-5</v>
      </c>
      <c r="BP59" s="5">
        <v>3.3455795103458473E-5</v>
      </c>
      <c r="BQ59" s="5">
        <v>2.7724577570217246E-5</v>
      </c>
      <c r="BR59" s="5">
        <v>8.0025304022424403E-5</v>
      </c>
      <c r="BS59" s="5">
        <v>3.974554781005799E-5</v>
      </c>
      <c r="BT59" s="5">
        <v>3.4333354561971761E-5</v>
      </c>
      <c r="BU59" s="5">
        <v>6.3658144999345395E-5</v>
      </c>
      <c r="BV59" s="5">
        <v>8.5276645100130867E-5</v>
      </c>
      <c r="BW59" s="5">
        <v>3.0952660835017659E-5</v>
      </c>
      <c r="BX59" s="5">
        <v>1.7476674642227913E-5</v>
      </c>
      <c r="BY59" s="5">
        <v>3.1719226317599094E-5</v>
      </c>
      <c r="BZ59" s="5">
        <v>3.0815571721816979E-5</v>
      </c>
      <c r="CA59" s="5">
        <v>2.6632885489952642E-5</v>
      </c>
      <c r="CB59" s="5">
        <v>2.2196087207093247E-5</v>
      </c>
      <c r="CC59" s="5">
        <v>1.0373368775664826E-5</v>
      </c>
      <c r="CD59" s="5">
        <v>8.60695888607105E-6</v>
      </c>
      <c r="CE59" s="5">
        <v>2.3013944551194935E-6</v>
      </c>
      <c r="CF59" s="5">
        <v>1.2728665759900065E-5</v>
      </c>
      <c r="CG59" s="5">
        <v>3.5875216647028345E-5</v>
      </c>
      <c r="CH59" s="5">
        <v>2.775672638479649E-4</v>
      </c>
      <c r="CI59" s="5">
        <v>1.13370062680066E-5</v>
      </c>
      <c r="CJ59" s="5">
        <v>1.2282090560145417E-4</v>
      </c>
      <c r="CK59" s="5">
        <v>2.9059321254758026E-5</v>
      </c>
      <c r="CL59" s="5">
        <v>1.9306226040372341E-5</v>
      </c>
      <c r="CM59" s="5">
        <v>2.4061503744448033E-5</v>
      </c>
      <c r="CN59" s="5">
        <v>1.1881326325535662E-5</v>
      </c>
      <c r="CO59" s="5">
        <v>5.2900448376175901E-5</v>
      </c>
      <c r="CP59" s="5">
        <v>8.0485590772280338E-5</v>
      </c>
      <c r="CQ59" s="5">
        <v>3.3667488176946392E-5</v>
      </c>
      <c r="CR59" s="5">
        <v>9.9075175382993348E-5</v>
      </c>
      <c r="CS59" s="5">
        <v>2.9717289601875131E-5</v>
      </c>
      <c r="CT59" s="5">
        <v>3.3255458789822504E-5</v>
      </c>
      <c r="CU59" s="5">
        <v>1.0486283181306413E-5</v>
      </c>
      <c r="CV59" s="5">
        <v>2.3829264466349917E-5</v>
      </c>
      <c r="CW59" s="5">
        <v>1.6954572874690191E-5</v>
      </c>
      <c r="CX59" s="5">
        <v>3.0967669173324917E-5</v>
      </c>
      <c r="CY59" s="5">
        <v>2.1602263135241617E-5</v>
      </c>
      <c r="CZ59" s="5">
        <v>2.9905017365406733E-5</v>
      </c>
      <c r="DA59" s="5">
        <v>2.3670885318694862E-5</v>
      </c>
      <c r="DB59" s="5">
        <v>1.1807592050758924E-3</v>
      </c>
      <c r="DC59" s="5">
        <v>4.3754827362153325E-5</v>
      </c>
      <c r="DD59" s="5">
        <v>6.0619647999539525E-4</v>
      </c>
      <c r="DE59" s="5">
        <v>2.2502011588342074E-5</v>
      </c>
      <c r="DF59" s="5">
        <v>3.0388175040600942E-5</v>
      </c>
      <c r="DG59" s="5">
        <v>1.8517119973995717E-5</v>
      </c>
      <c r="DH59" s="5">
        <v>1.8822722900191511E-5</v>
      </c>
      <c r="DI59" s="5">
        <v>2.2086148343170567E-5</v>
      </c>
      <c r="DJ59" s="5">
        <v>1.8078617270845344E-5</v>
      </c>
      <c r="DK59" s="5">
        <v>2.0607393568734495E-5</v>
      </c>
      <c r="DL59" s="5">
        <v>2.877276957565163E-5</v>
      </c>
    </row>
    <row r="60" spans="2:116">
      <c r="B60" s="128">
        <v>351</v>
      </c>
      <c r="C60" s="129" t="s">
        <v>303</v>
      </c>
      <c r="D60" s="5">
        <v>0.84985623534027199</v>
      </c>
      <c r="E60" s="5">
        <v>6.4825929396047366E-2</v>
      </c>
      <c r="F60" s="5">
        <v>3.2418124708381235E-2</v>
      </c>
      <c r="G60" s="5">
        <v>1.8025339642659212E-2</v>
      </c>
      <c r="H60" s="5">
        <v>8.8122969614106272E-3</v>
      </c>
      <c r="I60" s="5">
        <v>8.8122969614106272E-3</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1</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row>
    <row r="61" spans="2:116">
      <c r="B61" s="128">
        <v>352</v>
      </c>
      <c r="C61" s="126" t="s">
        <v>236</v>
      </c>
      <c r="D61" s="5">
        <v>0.94494235933713233</v>
      </c>
      <c r="E61" s="5">
        <v>9.3327725944268025E-2</v>
      </c>
      <c r="F61" s="5">
        <v>-2.2518724856922777E-4</v>
      </c>
      <c r="G61" s="5">
        <v>1.2061524147995561E-3</v>
      </c>
      <c r="H61" s="5">
        <v>1.4183507654283415E-2</v>
      </c>
      <c r="I61" s="5">
        <v>1.4183069120206357E-2</v>
      </c>
      <c r="J61" s="5">
        <v>1.2372387061784716E-4</v>
      </c>
      <c r="K61" s="5">
        <v>8.2199745167562139E-5</v>
      </c>
      <c r="L61" s="5">
        <v>8.9706376393280121E-5</v>
      </c>
      <c r="M61" s="5">
        <v>1.0879195040509705E-4</v>
      </c>
      <c r="N61" s="5">
        <v>4.6212383102418533E-5</v>
      </c>
      <c r="O61" s="5">
        <v>1.2191422485119547E-4</v>
      </c>
      <c r="P61" s="5">
        <v>2.3277540020199874E-4</v>
      </c>
      <c r="Q61" s="5">
        <v>6.5267561249084057E-5</v>
      </c>
      <c r="R61" s="5">
        <v>4.634412797984319E-5</v>
      </c>
      <c r="S61" s="5">
        <v>6.7020315933230903E-5</v>
      </c>
      <c r="T61" s="5">
        <v>1.7700132750781074E-5</v>
      </c>
      <c r="U61" s="5">
        <v>6.6742359578986709E-5</v>
      </c>
      <c r="V61" s="5">
        <v>4.9397638842442523E-5</v>
      </c>
      <c r="W61" s="5">
        <v>8.9381244980122468E-5</v>
      </c>
      <c r="X61" s="5">
        <v>4.7199655888209562E-5</v>
      </c>
      <c r="Y61" s="5">
        <v>7.3619297703461601E-5</v>
      </c>
      <c r="Z61" s="5">
        <v>4.9542383958221006E-5</v>
      </c>
      <c r="AA61" s="5">
        <v>4.7739563889446304E-5</v>
      </c>
      <c r="AB61" s="5">
        <v>7.8947938908866983E-5</v>
      </c>
      <c r="AC61" s="5">
        <v>1.0593466249549991E-4</v>
      </c>
      <c r="AD61" s="5">
        <v>3.4854562722260901E-5</v>
      </c>
      <c r="AE61" s="5">
        <v>1.035159979848205E-4</v>
      </c>
      <c r="AF61" s="5">
        <v>6.2851867714082063E-5</v>
      </c>
      <c r="AG61" s="5">
        <v>7.0388541993772458E-5</v>
      </c>
      <c r="AH61" s="5">
        <v>5.0885619638318538E-5</v>
      </c>
      <c r="AI61" s="5">
        <v>5.3785724128329044E-5</v>
      </c>
      <c r="AJ61" s="5">
        <v>1.0646904668602163E-5</v>
      </c>
      <c r="AK61" s="5">
        <v>3.9422699949022946E-5</v>
      </c>
      <c r="AL61" s="5">
        <v>6.4170042132598968E-5</v>
      </c>
      <c r="AM61" s="5">
        <v>7.9462019546821104E-5</v>
      </c>
      <c r="AN61" s="5">
        <v>4.3195219032108777E-5</v>
      </c>
      <c r="AO61" s="5">
        <v>5.9463631044870916E-5</v>
      </c>
      <c r="AP61" s="5">
        <v>9.9372064560110455E-5</v>
      </c>
      <c r="AQ61" s="5">
        <v>6.6823738289416548E-5</v>
      </c>
      <c r="AR61" s="5">
        <v>8.6154124359991925E-5</v>
      </c>
      <c r="AS61" s="5">
        <v>6.4295715314882746E-5</v>
      </c>
      <c r="AT61" s="5">
        <v>6.6637419627078601E-5</v>
      </c>
      <c r="AU61" s="5">
        <v>7.8447646147198412E-5</v>
      </c>
      <c r="AV61" s="5">
        <v>5.5496130775622141E-5</v>
      </c>
      <c r="AW61" s="5">
        <v>5.5323820498119763E-5</v>
      </c>
      <c r="AX61" s="5">
        <v>5.7783371512484885E-5</v>
      </c>
      <c r="AY61" s="5">
        <v>6.7845309161138515E-5</v>
      </c>
      <c r="AZ61" s="5">
        <v>5.9637699702176649E-5</v>
      </c>
      <c r="BA61" s="5">
        <v>6.0795757747441233E-5</v>
      </c>
      <c r="BB61" s="5">
        <v>5.2487585836808427E-5</v>
      </c>
      <c r="BC61" s="5">
        <v>5.6096114752339507E-5</v>
      </c>
      <c r="BD61" s="5">
        <v>6.6189379871261738E-5</v>
      </c>
      <c r="BE61" s="5">
        <v>6.7390933056377648E-5</v>
      </c>
      <c r="BF61" s="5">
        <v>5.3904161486480239E-5</v>
      </c>
      <c r="BG61" s="5">
        <v>4.8481613052164791E-5</v>
      </c>
      <c r="BH61" s="5">
        <v>4.857139180139308E-5</v>
      </c>
      <c r="BI61" s="5">
        <v>4.7929769348214518E-5</v>
      </c>
      <c r="BJ61" s="5">
        <v>4.2546301155298326E-5</v>
      </c>
      <c r="BK61" s="5">
        <v>4.4387801781739722E-5</v>
      </c>
      <c r="BL61" s="5">
        <v>5.3345674616927586E-5</v>
      </c>
      <c r="BM61" s="5">
        <v>1.0415887976282701</v>
      </c>
      <c r="BN61" s="5">
        <v>5.5711891993395131E-5</v>
      </c>
      <c r="BO61" s="5">
        <v>4.731182415643397E-5</v>
      </c>
      <c r="BP61" s="5">
        <v>4.0082163803008443E-5</v>
      </c>
      <c r="BQ61" s="5">
        <v>6.2720398870673126E-5</v>
      </c>
      <c r="BR61" s="5">
        <v>9.725432992658097E-5</v>
      </c>
      <c r="BS61" s="5">
        <v>6.1964770478079197E-5</v>
      </c>
      <c r="BT61" s="5">
        <v>8.148813476164095E-5</v>
      </c>
      <c r="BU61" s="5">
        <v>8.3067706805902526E-5</v>
      </c>
      <c r="BV61" s="5">
        <v>8.4025529234509213E-5</v>
      </c>
      <c r="BW61" s="5">
        <v>1.2892841969289017E-4</v>
      </c>
      <c r="BX61" s="5">
        <v>3.158186162685625E-5</v>
      </c>
      <c r="BY61" s="5">
        <v>1.2755066887082731E-4</v>
      </c>
      <c r="BZ61" s="5">
        <v>1.0725935343438844E-4</v>
      </c>
      <c r="CA61" s="5">
        <v>4.4846255892285013E-5</v>
      </c>
      <c r="CB61" s="5">
        <v>3.3352514310157012E-5</v>
      </c>
      <c r="CC61" s="5">
        <v>2.3398223004505136E-5</v>
      </c>
      <c r="CD61" s="5">
        <v>1.672025406067646E-5</v>
      </c>
      <c r="CE61" s="5">
        <v>4.1173930748674048E-6</v>
      </c>
      <c r="CF61" s="5">
        <v>3.0016532144408537E-5</v>
      </c>
      <c r="CG61" s="5">
        <v>1.3580732496458283E-4</v>
      </c>
      <c r="CH61" s="5">
        <v>7.7774997843831496E-4</v>
      </c>
      <c r="CI61" s="5">
        <v>2.0758411796093729E-5</v>
      </c>
      <c r="CJ61" s="5">
        <v>9.0245864239160136E-5</v>
      </c>
      <c r="CK61" s="5">
        <v>6.3414595440198531E-5</v>
      </c>
      <c r="CL61" s="5">
        <v>4.8482887959711667E-5</v>
      </c>
      <c r="CM61" s="5">
        <v>5.0398671260266252E-5</v>
      </c>
      <c r="CN61" s="5">
        <v>2.4767631834428173E-5</v>
      </c>
      <c r="CO61" s="5">
        <v>4.2309090298493276E-5</v>
      </c>
      <c r="CP61" s="5">
        <v>6.6772334091110398E-5</v>
      </c>
      <c r="CQ61" s="5">
        <v>8.3650173773720362E-5</v>
      </c>
      <c r="CR61" s="5">
        <v>7.6651298021935155E-5</v>
      </c>
      <c r="CS61" s="5">
        <v>5.1111489528923242E-5</v>
      </c>
      <c r="CT61" s="5">
        <v>4.1588726753915385E-4</v>
      </c>
      <c r="CU61" s="5">
        <v>2.7646278819190496E-5</v>
      </c>
      <c r="CV61" s="5">
        <v>7.4155511664429627E-5</v>
      </c>
      <c r="CW61" s="5">
        <v>3.0331963408800834E-5</v>
      </c>
      <c r="CX61" s="5">
        <v>6.261488381556718E-5</v>
      </c>
      <c r="CY61" s="5">
        <v>3.9978927467669155E-5</v>
      </c>
      <c r="CZ61" s="5">
        <v>3.0729234468581083E-5</v>
      </c>
      <c r="DA61" s="5">
        <v>5.6450016524987253E-5</v>
      </c>
      <c r="DB61" s="5">
        <v>4.1065051632079193E-4</v>
      </c>
      <c r="DC61" s="5">
        <v>5.4854520628137878E-5</v>
      </c>
      <c r="DD61" s="5">
        <v>3.5545018031825598E-3</v>
      </c>
      <c r="DE61" s="5">
        <v>3.2933756765028556E-5</v>
      </c>
      <c r="DF61" s="5">
        <v>6.2290222127569595E-5</v>
      </c>
      <c r="DG61" s="5">
        <v>5.0172236240926927E-5</v>
      </c>
      <c r="DH61" s="5">
        <v>5.289392278238546E-5</v>
      </c>
      <c r="DI61" s="5">
        <v>5.4578783489541635E-5</v>
      </c>
      <c r="DJ61" s="5">
        <v>4.1130978687666249E-5</v>
      </c>
      <c r="DK61" s="5">
        <v>5.1110403557817884E-5</v>
      </c>
      <c r="DL61" s="5">
        <v>1.4320035937957713E-4</v>
      </c>
    </row>
    <row r="62" spans="2:116">
      <c r="B62" s="128">
        <v>353</v>
      </c>
      <c r="C62" s="126" t="s">
        <v>237</v>
      </c>
      <c r="D62" s="5">
        <v>0.93881258585609872</v>
      </c>
      <c r="E62" s="5">
        <v>0.15515426720077191</v>
      </c>
      <c r="F62" s="5">
        <v>2.960525237819546E-3</v>
      </c>
      <c r="G62" s="5">
        <v>3.5660998654928068E-5</v>
      </c>
      <c r="H62" s="5">
        <v>2.3810277474652634E-2</v>
      </c>
      <c r="I62" s="5">
        <v>2.3342022500654414E-2</v>
      </c>
      <c r="J62" s="5">
        <v>7.6066948242666391E-3</v>
      </c>
      <c r="K62" s="5">
        <v>5.0280480597018097E-3</v>
      </c>
      <c r="L62" s="5">
        <v>5.5340040210317114E-3</v>
      </c>
      <c r="M62" s="5">
        <v>6.6949026849112978E-3</v>
      </c>
      <c r="N62" s="5">
        <v>2.8024849000193395E-3</v>
      </c>
      <c r="O62" s="5">
        <v>7.4975417310621561E-3</v>
      </c>
      <c r="P62" s="5">
        <v>1.4351340509500307E-2</v>
      </c>
      <c r="Q62" s="5">
        <v>3.9868980610402336E-3</v>
      </c>
      <c r="R62" s="5">
        <v>2.8337805709283096E-3</v>
      </c>
      <c r="S62" s="5">
        <v>4.0201703038207004E-3</v>
      </c>
      <c r="T62" s="5">
        <v>1.019890367735053E-3</v>
      </c>
      <c r="U62" s="5">
        <v>4.111178054690281E-3</v>
      </c>
      <c r="V62" s="5">
        <v>3.0412595003881764E-3</v>
      </c>
      <c r="W62" s="5">
        <v>5.4731283393608249E-3</v>
      </c>
      <c r="X62" s="5">
        <v>2.9029155788916892E-3</v>
      </c>
      <c r="Y62" s="5">
        <v>4.5254112439863138E-3</v>
      </c>
      <c r="Z62" s="5">
        <v>3.0461050624143514E-3</v>
      </c>
      <c r="AA62" s="5">
        <v>2.9438243608418046E-3</v>
      </c>
      <c r="AB62" s="5">
        <v>4.8678230599000644E-3</v>
      </c>
      <c r="AC62" s="5">
        <v>6.5219711919654077E-3</v>
      </c>
      <c r="AD62" s="5">
        <v>2.1505903107674343E-3</v>
      </c>
      <c r="AE62" s="5">
        <v>6.3850332523376803E-3</v>
      </c>
      <c r="AF62" s="5">
        <v>3.8752114452956406E-3</v>
      </c>
      <c r="AG62" s="5">
        <v>4.3102740785130166E-3</v>
      </c>
      <c r="AH62" s="5">
        <v>3.1534629643903338E-3</v>
      </c>
      <c r="AI62" s="5">
        <v>3.3119999737443685E-3</v>
      </c>
      <c r="AJ62" s="5">
        <v>6.5552552570534938E-4</v>
      </c>
      <c r="AK62" s="5">
        <v>2.4225523930988609E-3</v>
      </c>
      <c r="AL62" s="5">
        <v>3.9606525798456969E-3</v>
      </c>
      <c r="AM62" s="5">
        <v>4.8790160258875047E-3</v>
      </c>
      <c r="AN62" s="5">
        <v>2.6475874718724425E-3</v>
      </c>
      <c r="AO62" s="5">
        <v>3.6385501519451608E-3</v>
      </c>
      <c r="AP62" s="5">
        <v>6.0844050812592773E-3</v>
      </c>
      <c r="AQ62" s="5">
        <v>4.1225349325258818E-3</v>
      </c>
      <c r="AR62" s="5">
        <v>5.276588280627016E-3</v>
      </c>
      <c r="AS62" s="5">
        <v>3.9351955732375024E-3</v>
      </c>
      <c r="AT62" s="5">
        <v>4.0845601819056495E-3</v>
      </c>
      <c r="AU62" s="5">
        <v>4.7663949497145693E-3</v>
      </c>
      <c r="AV62" s="5">
        <v>3.3755156602235212E-3</v>
      </c>
      <c r="AW62" s="5">
        <v>3.3906333658948358E-3</v>
      </c>
      <c r="AX62" s="5">
        <v>3.5288666429074615E-3</v>
      </c>
      <c r="AY62" s="5">
        <v>4.1725976295293073E-3</v>
      </c>
      <c r="AZ62" s="5">
        <v>3.6513377563547169E-3</v>
      </c>
      <c r="BA62" s="5">
        <v>3.7119892193068914E-3</v>
      </c>
      <c r="BB62" s="5">
        <v>4.0719789769298872E-3</v>
      </c>
      <c r="BC62" s="5">
        <v>3.4546959706358914E-3</v>
      </c>
      <c r="BD62" s="5">
        <v>4.0892766166135928E-3</v>
      </c>
      <c r="BE62" s="5">
        <v>4.1616845808027918E-3</v>
      </c>
      <c r="BF62" s="5">
        <v>3.3141116831904662E-3</v>
      </c>
      <c r="BG62" s="5">
        <v>2.9903042723161783E-3</v>
      </c>
      <c r="BH62" s="5">
        <v>3.0083480025696E-3</v>
      </c>
      <c r="BI62" s="5">
        <v>2.9333993142170623E-3</v>
      </c>
      <c r="BJ62" s="5">
        <v>2.6384944189680429E-3</v>
      </c>
      <c r="BK62" s="5">
        <v>2.7405925367054878E-3</v>
      </c>
      <c r="BL62" s="5">
        <v>0.88070596751942309</v>
      </c>
      <c r="BM62" s="5">
        <v>0.82598884874001066</v>
      </c>
      <c r="BN62" s="5">
        <v>1.5950934739976421</v>
      </c>
      <c r="BO62" s="5">
        <v>2.8272571403073865E-3</v>
      </c>
      <c r="BP62" s="5">
        <v>7.186121619919246E-2</v>
      </c>
      <c r="BQ62" s="5">
        <v>3.8674046228376162E-3</v>
      </c>
      <c r="BR62" s="5">
        <v>5.965206910760616E-3</v>
      </c>
      <c r="BS62" s="5">
        <v>3.7347534606068794E-3</v>
      </c>
      <c r="BT62" s="5">
        <v>4.9299138486240688E-3</v>
      </c>
      <c r="BU62" s="5">
        <v>5.0976480396087249E-3</v>
      </c>
      <c r="BV62" s="5">
        <v>5.1319890646452301E-3</v>
      </c>
      <c r="BW62" s="5">
        <v>7.9332894368555618E-3</v>
      </c>
      <c r="BX62" s="5">
        <v>1.935770003412361E-3</v>
      </c>
      <c r="BY62" s="5">
        <v>7.8213522807472329E-3</v>
      </c>
      <c r="BZ62" s="5">
        <v>6.553574901711272E-3</v>
      </c>
      <c r="CA62" s="5">
        <v>2.7617663028266675E-3</v>
      </c>
      <c r="CB62" s="5">
        <v>2.064488087648178E-3</v>
      </c>
      <c r="CC62" s="5">
        <v>1.4045573796574431E-3</v>
      </c>
      <c r="CD62" s="5">
        <v>1.0232029537620112E-3</v>
      </c>
      <c r="CE62" s="5">
        <v>2.529096970318057E-4</v>
      </c>
      <c r="CF62" s="5">
        <v>4.1070532896784959E-3</v>
      </c>
      <c r="CG62" s="5">
        <v>8.3150963552145359E-3</v>
      </c>
      <c r="CH62" s="5">
        <v>4.8151542861415736E-2</v>
      </c>
      <c r="CI62" s="5">
        <v>1.1997457065882117E-3</v>
      </c>
      <c r="CJ62" s="5">
        <v>1.0791577474890469E-2</v>
      </c>
      <c r="CK62" s="5">
        <v>3.9246014131682676E-3</v>
      </c>
      <c r="CL62" s="5">
        <v>2.9735234851098013E-3</v>
      </c>
      <c r="CM62" s="5">
        <v>3.1156969911402825E-3</v>
      </c>
      <c r="CN62" s="5">
        <v>1.6104521698438068E-3</v>
      </c>
      <c r="CO62" s="5">
        <v>2.6042094158006276E-3</v>
      </c>
      <c r="CP62" s="5">
        <v>4.0941385345183981E-3</v>
      </c>
      <c r="CQ62" s="5">
        <v>5.1733670895894287E-3</v>
      </c>
      <c r="CR62" s="5">
        <v>4.7269753341250935E-3</v>
      </c>
      <c r="CS62" s="5">
        <v>3.1984772133043472E-3</v>
      </c>
      <c r="CT62" s="5">
        <v>4.8574349159178363E-3</v>
      </c>
      <c r="CU62" s="5">
        <v>1.6688404068283921E-3</v>
      </c>
      <c r="CV62" s="5">
        <v>4.5679576390892382E-3</v>
      </c>
      <c r="CW62" s="5">
        <v>1.866894226677606E-3</v>
      </c>
      <c r="CX62" s="5">
        <v>3.7950879350562685E-3</v>
      </c>
      <c r="CY62" s="5">
        <v>2.4085596394149839E-3</v>
      </c>
      <c r="CZ62" s="5">
        <v>1.8761001532209781E-3</v>
      </c>
      <c r="DA62" s="5">
        <v>3.4851248222608584E-3</v>
      </c>
      <c r="DB62" s="5">
        <v>2.5303848409598928E-2</v>
      </c>
      <c r="DC62" s="5">
        <v>3.3950987875069321E-3</v>
      </c>
      <c r="DD62" s="5">
        <v>0.21919680326009794</v>
      </c>
      <c r="DE62" s="5">
        <v>2.0287829050367576E-3</v>
      </c>
      <c r="DF62" s="5">
        <v>3.8358354775597835E-3</v>
      </c>
      <c r="DG62" s="5">
        <v>3.0808000008262222E-3</v>
      </c>
      <c r="DH62" s="5">
        <v>3.232121239185661E-3</v>
      </c>
      <c r="DI62" s="5">
        <v>3.3750908592797228E-3</v>
      </c>
      <c r="DJ62" s="5">
        <v>2.5237839553677735E-3</v>
      </c>
      <c r="DK62" s="5">
        <v>3.1431599018809735E-3</v>
      </c>
      <c r="DL62" s="5">
        <v>3.7571989603089975E-3</v>
      </c>
    </row>
    <row r="63" spans="2:116">
      <c r="B63" s="128">
        <v>354</v>
      </c>
      <c r="C63" s="129" t="s">
        <v>304</v>
      </c>
      <c r="D63" s="5">
        <v>0.92441333371900347</v>
      </c>
      <c r="E63" s="5">
        <v>0.16838756992641596</v>
      </c>
      <c r="F63" s="5">
        <v>3.1779933638241394E-2</v>
      </c>
      <c r="G63" s="5">
        <v>4.0556500822555095E-5</v>
      </c>
      <c r="H63" s="5">
        <v>3.084088723335731E-2</v>
      </c>
      <c r="I63" s="5">
        <v>2.9503536392975857E-2</v>
      </c>
      <c r="J63" s="5">
        <v>4.6400697905278168E-5</v>
      </c>
      <c r="K63" s="5">
        <v>2.8430272598879502E-4</v>
      </c>
      <c r="L63" s="5">
        <v>3.1546730744272932E-5</v>
      </c>
      <c r="M63" s="5">
        <v>6.2748410560374004E-5</v>
      </c>
      <c r="N63" s="5">
        <v>4.9338056969933097E-2</v>
      </c>
      <c r="O63" s="5">
        <v>2.8399158781374208E-5</v>
      </c>
      <c r="P63" s="5">
        <v>1.0281747476974403E-4</v>
      </c>
      <c r="Q63" s="5">
        <v>2.0357880427932357E-3</v>
      </c>
      <c r="R63" s="5">
        <v>1.472558535033909E-4</v>
      </c>
      <c r="S63" s="5">
        <v>6.0869052026942992E-4</v>
      </c>
      <c r="T63" s="5">
        <v>1.1088022821985549E-5</v>
      </c>
      <c r="U63" s="5">
        <v>2.6707604764484361E-5</v>
      </c>
      <c r="V63" s="5">
        <v>3.1014446826086885E-5</v>
      </c>
      <c r="W63" s="5">
        <v>5.7712876675731493E-5</v>
      </c>
      <c r="X63" s="5">
        <v>3.8688124452747092E-5</v>
      </c>
      <c r="Y63" s="5">
        <v>8.987189269994426E-5</v>
      </c>
      <c r="Z63" s="5">
        <v>4.4842064416978095E-5</v>
      </c>
      <c r="AA63" s="5">
        <v>2.9173888714717106E-5</v>
      </c>
      <c r="AB63" s="5">
        <v>7.712971281715094E-5</v>
      </c>
      <c r="AC63" s="5">
        <v>8.0735206314105467E-5</v>
      </c>
      <c r="AD63" s="5">
        <v>6.1051421586076171E-5</v>
      </c>
      <c r="AE63" s="5">
        <v>5.9963335632447888E-5</v>
      </c>
      <c r="AF63" s="5">
        <v>5.2270496689896805E-5</v>
      </c>
      <c r="AG63" s="5">
        <v>5.715322394271533E-5</v>
      </c>
      <c r="AH63" s="5">
        <v>4.7116735165349022E-5</v>
      </c>
      <c r="AI63" s="5">
        <v>6.8991101946876089E-5</v>
      </c>
      <c r="AJ63" s="5">
        <v>5.0493220988564415E-5</v>
      </c>
      <c r="AK63" s="5">
        <v>2.0359948522102148E-4</v>
      </c>
      <c r="AL63" s="5">
        <v>2.644366237790678E-5</v>
      </c>
      <c r="AM63" s="5">
        <v>2.7041538227634283E-5</v>
      </c>
      <c r="AN63" s="5">
        <v>1.3208836057664955E-4</v>
      </c>
      <c r="AO63" s="5">
        <v>5.736209565480066E-5</v>
      </c>
      <c r="AP63" s="5">
        <v>1.0115673476410343E-4</v>
      </c>
      <c r="AQ63" s="5">
        <v>5.3999897655074874E-5</v>
      </c>
      <c r="AR63" s="5">
        <v>7.1625091879375967E-5</v>
      </c>
      <c r="AS63" s="5">
        <v>1.1608879048376234E-4</v>
      </c>
      <c r="AT63" s="5">
        <v>8.9655355436093733E-5</v>
      </c>
      <c r="AU63" s="5">
        <v>9.2541993679933212E-5</v>
      </c>
      <c r="AV63" s="5">
        <v>9.639864300057422E-5</v>
      </c>
      <c r="AW63" s="5">
        <v>2.0023723066648231E-4</v>
      </c>
      <c r="AX63" s="5">
        <v>8.6994986068630612E-5</v>
      </c>
      <c r="AY63" s="5">
        <v>5.8511907030029165E-5</v>
      </c>
      <c r="AZ63" s="5">
        <v>4.8056507093516973E-5</v>
      </c>
      <c r="BA63" s="5">
        <v>3.6779584340573726E-5</v>
      </c>
      <c r="BB63" s="5">
        <v>3.1978083248159862E-5</v>
      </c>
      <c r="BC63" s="5">
        <v>2.4323550841332719E-5</v>
      </c>
      <c r="BD63" s="5">
        <v>2.0665889255313882E-5</v>
      </c>
      <c r="BE63" s="5">
        <v>2.7396587177117675E-5</v>
      </c>
      <c r="BF63" s="5">
        <v>3.3688725821839148E-5</v>
      </c>
      <c r="BG63" s="5">
        <v>2.655988425292564E-5</v>
      </c>
      <c r="BH63" s="5">
        <v>1.7028642737029056E-5</v>
      </c>
      <c r="BI63" s="5">
        <v>3.2791253427846916E-5</v>
      </c>
      <c r="BJ63" s="5">
        <v>2.087513484536401E-5</v>
      </c>
      <c r="BK63" s="5">
        <v>1.8486182527731172E-5</v>
      </c>
      <c r="BL63" s="5">
        <v>5.1829315378206821E-5</v>
      </c>
      <c r="BM63" s="5">
        <v>5.4861071485023801E-5</v>
      </c>
      <c r="BN63" s="5">
        <v>4.0026865988195676E-5</v>
      </c>
      <c r="BO63" s="5">
        <v>1.1380604716090035</v>
      </c>
      <c r="BP63" s="5">
        <v>2.7126420392599649E-5</v>
      </c>
      <c r="BQ63" s="5">
        <v>6.1183528227393873E-4</v>
      </c>
      <c r="BR63" s="5">
        <v>8.6628800386388642E-4</v>
      </c>
      <c r="BS63" s="5">
        <v>3.5726310225745479E-5</v>
      </c>
      <c r="BT63" s="5">
        <v>3.8498013580296436E-5</v>
      </c>
      <c r="BU63" s="5">
        <v>4.2606613093948187E-5</v>
      </c>
      <c r="BV63" s="5">
        <v>4.7284354877657205E-5</v>
      </c>
      <c r="BW63" s="5">
        <v>6.9876771734856853E-5</v>
      </c>
      <c r="BX63" s="5">
        <v>5.3488575843573346E-5</v>
      </c>
      <c r="BY63" s="5">
        <v>1.9649729860227463E-5</v>
      </c>
      <c r="BZ63" s="5">
        <v>2.5775162062305683E-5</v>
      </c>
      <c r="CA63" s="5">
        <v>1.7430234047698923E-5</v>
      </c>
      <c r="CB63" s="5">
        <v>1.0179144126178653E-5</v>
      </c>
      <c r="CC63" s="5">
        <v>8.0248625885594113E-6</v>
      </c>
      <c r="CD63" s="5">
        <v>4.1659447816471153E-6</v>
      </c>
      <c r="CE63" s="5">
        <v>1.4901928414360639E-6</v>
      </c>
      <c r="CF63" s="5">
        <v>3.8123868472131335E-5</v>
      </c>
      <c r="CG63" s="5">
        <v>5.1127387502311123E-5</v>
      </c>
      <c r="CH63" s="5">
        <v>1.4695623106524128E-4</v>
      </c>
      <c r="CI63" s="5">
        <v>1.7733164319497421E-2</v>
      </c>
      <c r="CJ63" s="5">
        <v>1.9295171978947993E-4</v>
      </c>
      <c r="CK63" s="5">
        <v>3.2038698484495178E-5</v>
      </c>
      <c r="CL63" s="5">
        <v>1.6155504905815152E-5</v>
      </c>
      <c r="CM63" s="5">
        <v>6.1736782746427273E-4</v>
      </c>
      <c r="CN63" s="5">
        <v>2.4328468709820977E-5</v>
      </c>
      <c r="CO63" s="5">
        <v>1.0466128773572929E-5</v>
      </c>
      <c r="CP63" s="5">
        <v>1.8866030087649144E-5</v>
      </c>
      <c r="CQ63" s="5">
        <v>1.4121407994205819E-5</v>
      </c>
      <c r="CR63" s="5">
        <v>1.4475470630059507E-5</v>
      </c>
      <c r="CS63" s="5">
        <v>2.7960094936883289E-5</v>
      </c>
      <c r="CT63" s="5">
        <v>1.2829675685026099E-3</v>
      </c>
      <c r="CU63" s="5">
        <v>1.0979727080895319E-4</v>
      </c>
      <c r="CV63" s="5">
        <v>7.8833690006509634E-5</v>
      </c>
      <c r="CW63" s="5">
        <v>3.2725654363872477E-5</v>
      </c>
      <c r="CX63" s="5">
        <v>1.5342678200229615E-5</v>
      </c>
      <c r="CY63" s="5">
        <v>6.7915038459139115E-5</v>
      </c>
      <c r="CZ63" s="5">
        <v>1.2107586374468934E-4</v>
      </c>
      <c r="DA63" s="5">
        <v>1.8255682574036386E-5</v>
      </c>
      <c r="DB63" s="5">
        <v>2.1633855533351249E-5</v>
      </c>
      <c r="DC63" s="5">
        <v>1.8260710591109952E-5</v>
      </c>
      <c r="DD63" s="5">
        <v>2.533495568158868E-5</v>
      </c>
      <c r="DE63" s="5">
        <v>9.7382371034755427E-6</v>
      </c>
      <c r="DF63" s="5">
        <v>3.1670313517454435E-4</v>
      </c>
      <c r="DG63" s="5">
        <v>5.9859189798290038E-4</v>
      </c>
      <c r="DH63" s="5">
        <v>1.6615666665471538E-5</v>
      </c>
      <c r="DI63" s="5">
        <v>3.4105258580263036E-5</v>
      </c>
      <c r="DJ63" s="5">
        <v>4.7481274877695138E-5</v>
      </c>
      <c r="DK63" s="5">
        <v>1.0412415948347655E-4</v>
      </c>
      <c r="DL63" s="5">
        <v>3.4542516700476988E-4</v>
      </c>
    </row>
    <row r="64" spans="2:116">
      <c r="B64" s="128">
        <v>359</v>
      </c>
      <c r="C64" s="126" t="s">
        <v>239</v>
      </c>
      <c r="D64" s="5">
        <v>0.65180068597560981</v>
      </c>
      <c r="E64" s="5">
        <v>0.20409575710624703</v>
      </c>
      <c r="F64" s="5">
        <v>2.4051613824301318E-2</v>
      </c>
      <c r="G64" s="5">
        <v>4.8773159978199413E-4</v>
      </c>
      <c r="H64" s="5">
        <v>3.0583648133153746E-2</v>
      </c>
      <c r="I64" s="5">
        <v>3.0039121280086539E-2</v>
      </c>
      <c r="J64" s="5">
        <v>3.989084421505035E-4</v>
      </c>
      <c r="K64" s="5">
        <v>3.4833122400297015E-4</v>
      </c>
      <c r="L64" s="5">
        <v>4.471809894161582E-4</v>
      </c>
      <c r="M64" s="5">
        <v>3.6031499721185219E-4</v>
      </c>
      <c r="N64" s="5">
        <v>2.8743870986424095E-4</v>
      </c>
      <c r="O64" s="5">
        <v>8.8361979722125395E-4</v>
      </c>
      <c r="P64" s="5">
        <v>9.8749003740534894E-4</v>
      </c>
      <c r="Q64" s="5">
        <v>3.5539198558944815E-4</v>
      </c>
      <c r="R64" s="5">
        <v>2.7297787632266795E-4</v>
      </c>
      <c r="S64" s="5">
        <v>3.7257392503300772E-4</v>
      </c>
      <c r="T64" s="5">
        <v>1.1898270511875987E-4</v>
      </c>
      <c r="U64" s="5">
        <v>4.3859266553992782E-4</v>
      </c>
      <c r="V64" s="5">
        <v>5.2064902001503844E-4</v>
      </c>
      <c r="W64" s="5">
        <v>3.8700651947215297E-4</v>
      </c>
      <c r="X64" s="5">
        <v>4.3462286075869686E-4</v>
      </c>
      <c r="Y64" s="5">
        <v>4.3945658334363903E-4</v>
      </c>
      <c r="Z64" s="5">
        <v>4.3143576738357187E-4</v>
      </c>
      <c r="AA64" s="5">
        <v>4.7632978461671264E-4</v>
      </c>
      <c r="AB64" s="5">
        <v>3.6865112783274879E-4</v>
      </c>
      <c r="AC64" s="5">
        <v>4.370461354581001E-4</v>
      </c>
      <c r="AD64" s="5">
        <v>1.8532315658775834E-4</v>
      </c>
      <c r="AE64" s="5">
        <v>4.2158646636465338E-4</v>
      </c>
      <c r="AF64" s="5">
        <v>3.6008095637339458E-4</v>
      </c>
      <c r="AG64" s="5">
        <v>3.7416786824893706E-4</v>
      </c>
      <c r="AH64" s="5">
        <v>7.7403952617086103E-4</v>
      </c>
      <c r="AI64" s="5">
        <v>4.4084069844081968E-4</v>
      </c>
      <c r="AJ64" s="5">
        <v>5.745252214559776E-5</v>
      </c>
      <c r="AK64" s="5">
        <v>1.9413256448467582E-4</v>
      </c>
      <c r="AL64" s="5">
        <v>4.8538905708440163E-4</v>
      </c>
      <c r="AM64" s="5">
        <v>4.2956617771338376E-4</v>
      </c>
      <c r="AN64" s="5">
        <v>3.6954504989189155E-4</v>
      </c>
      <c r="AO64" s="5">
        <v>4.2897596263789307E-4</v>
      </c>
      <c r="AP64" s="5">
        <v>4.381093198449583E-4</v>
      </c>
      <c r="AQ64" s="5">
        <v>4.5234548656979215E-4</v>
      </c>
      <c r="AR64" s="5">
        <v>5.7924283753858449E-4</v>
      </c>
      <c r="AS64" s="5">
        <v>2.6276941556742709E-4</v>
      </c>
      <c r="AT64" s="5">
        <v>3.0645242495623884E-4</v>
      </c>
      <c r="AU64" s="5">
        <v>3.7711120607303365E-4</v>
      </c>
      <c r="AV64" s="5">
        <v>3.0719702986091874E-4</v>
      </c>
      <c r="AW64" s="5">
        <v>2.4898254386148208E-4</v>
      </c>
      <c r="AX64" s="5">
        <v>2.9981550342809385E-4</v>
      </c>
      <c r="AY64" s="5">
        <v>5.2334474047637794E-4</v>
      </c>
      <c r="AZ64" s="5">
        <v>3.5949582363123156E-4</v>
      </c>
      <c r="BA64" s="5">
        <v>4.2565000058630289E-4</v>
      </c>
      <c r="BB64" s="5">
        <v>4.2078451194539851E-4</v>
      </c>
      <c r="BC64" s="5">
        <v>4.5362282716153815E-4</v>
      </c>
      <c r="BD64" s="5">
        <v>4.9190626978318555E-4</v>
      </c>
      <c r="BE64" s="5">
        <v>4.9895547540385987E-4</v>
      </c>
      <c r="BF64" s="5">
        <v>4.0308067497237383E-4</v>
      </c>
      <c r="BG64" s="5">
        <v>4.3940401433721903E-4</v>
      </c>
      <c r="BH64" s="5">
        <v>5.3949034194230151E-4</v>
      </c>
      <c r="BI64" s="5">
        <v>3.7166828854563462E-4</v>
      </c>
      <c r="BJ64" s="5">
        <v>6.7956800323698996E-4</v>
      </c>
      <c r="BK64" s="5">
        <v>4.3937604609893001E-4</v>
      </c>
      <c r="BL64" s="5">
        <v>3.3800522245358816E-4</v>
      </c>
      <c r="BM64" s="5">
        <v>3.2328157736585394E-4</v>
      </c>
      <c r="BN64" s="5">
        <v>3.4045870532596227E-4</v>
      </c>
      <c r="BO64" s="5">
        <v>3.5192610552225377E-4</v>
      </c>
      <c r="BP64" s="5">
        <v>1.2515425808256588</v>
      </c>
      <c r="BQ64" s="5">
        <v>4.5001389114039762E-4</v>
      </c>
      <c r="BR64" s="5">
        <v>4.0684030926618715E-4</v>
      </c>
      <c r="BS64" s="5">
        <v>3.8117128994308958E-4</v>
      </c>
      <c r="BT64" s="5">
        <v>4.6465479986719976E-4</v>
      </c>
      <c r="BU64" s="5">
        <v>3.9531241717222627E-4</v>
      </c>
      <c r="BV64" s="5">
        <v>3.7905031640980442E-4</v>
      </c>
      <c r="BW64" s="5">
        <v>4.0209414289826834E-4</v>
      </c>
      <c r="BX64" s="5">
        <v>1.8037893987011376E-4</v>
      </c>
      <c r="BY64" s="5">
        <v>5.7025106303566341E-4</v>
      </c>
      <c r="BZ64" s="5">
        <v>1.168122578216348E-3</v>
      </c>
      <c r="CA64" s="5">
        <v>6.8750230468057395E-4</v>
      </c>
      <c r="CB64" s="5">
        <v>7.6963163994602825E-4</v>
      </c>
      <c r="CC64" s="5">
        <v>2.2491821174007695E-4</v>
      </c>
      <c r="CD64" s="5">
        <v>1.4364796574415406E-4</v>
      </c>
      <c r="CE64" s="5">
        <v>6.5154393667103168E-5</v>
      </c>
      <c r="CF64" s="5">
        <v>4.1605465882820207E-2</v>
      </c>
      <c r="CG64" s="5">
        <v>4.6666894258381428E-4</v>
      </c>
      <c r="CH64" s="5">
        <v>1.8865906401013544E-3</v>
      </c>
      <c r="CI64" s="5">
        <v>3.1439672082461136E-4</v>
      </c>
      <c r="CJ64" s="5">
        <v>9.5498425816304355E-2</v>
      </c>
      <c r="CK64" s="5">
        <v>6.6069997313006877E-4</v>
      </c>
      <c r="CL64" s="5">
        <v>3.1153361206669292E-4</v>
      </c>
      <c r="CM64" s="5">
        <v>1.3352429890197146E-3</v>
      </c>
      <c r="CN64" s="5">
        <v>1.805874718975208E-3</v>
      </c>
      <c r="CO64" s="5">
        <v>4.7389307725092812E-4</v>
      </c>
      <c r="CP64" s="5">
        <v>9.7211154067377941E-4</v>
      </c>
      <c r="CQ64" s="5">
        <v>6.4834478915178149E-4</v>
      </c>
      <c r="CR64" s="5">
        <v>8.1823404027253838E-4</v>
      </c>
      <c r="CS64" s="5">
        <v>1.3537185381812102E-3</v>
      </c>
      <c r="CT64" s="5">
        <v>3.7813063139765612E-3</v>
      </c>
      <c r="CU64" s="5">
        <v>5.2316295485513938E-4</v>
      </c>
      <c r="CV64" s="5">
        <v>9.2640645657080455E-4</v>
      </c>
      <c r="CW64" s="5">
        <v>3.5796838527593037E-4</v>
      </c>
      <c r="CX64" s="5">
        <v>4.0717238650402022E-4</v>
      </c>
      <c r="CY64" s="5">
        <v>2.720755730743944E-4</v>
      </c>
      <c r="CZ64" s="5">
        <v>1.937041717822549E-4</v>
      </c>
      <c r="DA64" s="5">
        <v>7.5162557715832722E-4</v>
      </c>
      <c r="DB64" s="5">
        <v>1.0779249017554425E-3</v>
      </c>
      <c r="DC64" s="5">
        <v>8.7679734377386876E-4</v>
      </c>
      <c r="DD64" s="5">
        <v>7.2172144021433867E-3</v>
      </c>
      <c r="DE64" s="5">
        <v>4.0495787736609894E-4</v>
      </c>
      <c r="DF64" s="5">
        <v>4.8841634584266525E-4</v>
      </c>
      <c r="DG64" s="5">
        <v>4.1850624471398488E-4</v>
      </c>
      <c r="DH64" s="5">
        <v>3.9482878061035056E-4</v>
      </c>
      <c r="DI64" s="5">
        <v>4.6191212712880339E-4</v>
      </c>
      <c r="DJ64" s="5">
        <v>5.682250832552626E-4</v>
      </c>
      <c r="DK64" s="5">
        <v>4.7516707453401917E-4</v>
      </c>
      <c r="DL64" s="5">
        <v>2.1719584819132926E-3</v>
      </c>
    </row>
    <row r="65" spans="2:116">
      <c r="B65" s="128">
        <v>391</v>
      </c>
      <c r="C65" s="127" t="s">
        <v>240</v>
      </c>
      <c r="D65" s="5">
        <v>0.56286448511853948</v>
      </c>
      <c r="E65" s="5">
        <v>0.24697109641915305</v>
      </c>
      <c r="F65" s="5">
        <v>2.0662431535641262E-2</v>
      </c>
      <c r="G65" s="5">
        <v>6.0890047927268202E-3</v>
      </c>
      <c r="H65" s="5">
        <v>8.7401673600850785E-2</v>
      </c>
      <c r="I65" s="5">
        <v>6.5896858916852249E-2</v>
      </c>
      <c r="J65" s="5">
        <v>4.5895693873963063E-4</v>
      </c>
      <c r="K65" s="5">
        <v>5.7815345402883306E-4</v>
      </c>
      <c r="L65" s="5">
        <v>6.9489023743017121E-4</v>
      </c>
      <c r="M65" s="5">
        <v>5.7059723332370123E-4</v>
      </c>
      <c r="N65" s="5">
        <v>4.1374429346755009E-3</v>
      </c>
      <c r="O65" s="5">
        <v>1.4571493698715054E-3</v>
      </c>
      <c r="P65" s="5">
        <v>1.8556940946233571E-3</v>
      </c>
      <c r="Q65" s="5">
        <v>9.3575535141060615E-4</v>
      </c>
      <c r="R65" s="5">
        <v>1.4740377593967441E-3</v>
      </c>
      <c r="S65" s="5">
        <v>5.6170722638622492E-4</v>
      </c>
      <c r="T65" s="5">
        <v>2.0508996344162467E-4</v>
      </c>
      <c r="U65" s="5">
        <v>7.2761646555506818E-4</v>
      </c>
      <c r="V65" s="5">
        <v>1.201224724649053E-2</v>
      </c>
      <c r="W65" s="5">
        <v>1.6126233259605236E-3</v>
      </c>
      <c r="X65" s="5">
        <v>6.3547303055745859E-3</v>
      </c>
      <c r="Y65" s="5">
        <v>9.7950989560310832E-4</v>
      </c>
      <c r="Z65" s="5">
        <v>6.8610430012599533E-4</v>
      </c>
      <c r="AA65" s="5">
        <v>6.1963952288247523E-4</v>
      </c>
      <c r="AB65" s="5">
        <v>5.0126636651086343E-4</v>
      </c>
      <c r="AC65" s="5">
        <v>5.8633059034392449E-4</v>
      </c>
      <c r="AD65" s="5">
        <v>1.5631747980920618E-4</v>
      </c>
      <c r="AE65" s="5">
        <v>7.1760666769100305E-4</v>
      </c>
      <c r="AF65" s="5">
        <v>4.4843743844676602E-4</v>
      </c>
      <c r="AG65" s="5">
        <v>5.2143448070146429E-4</v>
      </c>
      <c r="AH65" s="5">
        <v>7.4080278937384259E-4</v>
      </c>
      <c r="AI65" s="5">
        <v>8.9895913628676254E-4</v>
      </c>
      <c r="AJ65" s="5">
        <v>5.2494293686133466E-5</v>
      </c>
      <c r="AK65" s="5">
        <v>2.6273249652926226E-4</v>
      </c>
      <c r="AL65" s="5">
        <v>6.3063087978150576E-4</v>
      </c>
      <c r="AM65" s="5">
        <v>7.1631169391707871E-4</v>
      </c>
      <c r="AN65" s="5">
        <v>6.1516569787265661E-3</v>
      </c>
      <c r="AO65" s="5">
        <v>2.4477060621522378E-3</v>
      </c>
      <c r="AP65" s="5">
        <v>6.7664938513486929E-4</v>
      </c>
      <c r="AQ65" s="5">
        <v>3.3100407840574138E-3</v>
      </c>
      <c r="AR65" s="5">
        <v>1.7213519380535885E-3</v>
      </c>
      <c r="AS65" s="5">
        <v>3.3908953272042853E-4</v>
      </c>
      <c r="AT65" s="5">
        <v>1.4243468923345666E-3</v>
      </c>
      <c r="AU65" s="5">
        <v>2.1568951176196391E-3</v>
      </c>
      <c r="AV65" s="5">
        <v>1.0370975196567235E-3</v>
      </c>
      <c r="AW65" s="5">
        <v>3.4353646151589204E-4</v>
      </c>
      <c r="AX65" s="5">
        <v>9.8809329406859695E-4</v>
      </c>
      <c r="AY65" s="5">
        <v>7.4523845168805367E-4</v>
      </c>
      <c r="AZ65" s="5">
        <v>7.0397065791694114E-4</v>
      </c>
      <c r="BA65" s="5">
        <v>7.4156341600063605E-4</v>
      </c>
      <c r="BB65" s="5">
        <v>1.7132412444054743E-3</v>
      </c>
      <c r="BC65" s="5">
        <v>1.5629151070686116E-3</v>
      </c>
      <c r="BD65" s="5">
        <v>1.0046092286500024E-3</v>
      </c>
      <c r="BE65" s="5">
        <v>1.5946865842875353E-3</v>
      </c>
      <c r="BF65" s="5">
        <v>1.3006123840934444E-3</v>
      </c>
      <c r="BG65" s="5">
        <v>7.6430095266118777E-4</v>
      </c>
      <c r="BH65" s="5">
        <v>2.4049489670454659E-3</v>
      </c>
      <c r="BI65" s="5">
        <v>1.0324097247982379E-3</v>
      </c>
      <c r="BJ65" s="5">
        <v>1.8434737318966474E-3</v>
      </c>
      <c r="BK65" s="5">
        <v>1.2316146521885087E-3</v>
      </c>
      <c r="BL65" s="5">
        <v>1.2392027761158272E-3</v>
      </c>
      <c r="BM65" s="5">
        <v>1.2322996782177893E-3</v>
      </c>
      <c r="BN65" s="5">
        <v>1.1152248451527502E-3</v>
      </c>
      <c r="BO65" s="5">
        <v>1.1381779625922826E-3</v>
      </c>
      <c r="BP65" s="5">
        <v>8.2377749622752862E-4</v>
      </c>
      <c r="BQ65" s="5">
        <v>1.0279366829818477</v>
      </c>
      <c r="BR65" s="5">
        <v>7.0267744866564031E-4</v>
      </c>
      <c r="BS65" s="5">
        <v>1.6207891317519321E-3</v>
      </c>
      <c r="BT65" s="5">
        <v>3.7907649768578202E-3</v>
      </c>
      <c r="BU65" s="5">
        <v>2.8648341672233711E-3</v>
      </c>
      <c r="BV65" s="5">
        <v>2.887793950497789E-3</v>
      </c>
      <c r="BW65" s="5">
        <v>4.2757926120757513E-4</v>
      </c>
      <c r="BX65" s="5">
        <v>4.1532802462930464E-4</v>
      </c>
      <c r="BY65" s="5">
        <v>1.4096295766526726E-3</v>
      </c>
      <c r="BZ65" s="5">
        <v>9.9339367593637585E-4</v>
      </c>
      <c r="CA65" s="5">
        <v>9.5612085249403551E-4</v>
      </c>
      <c r="CB65" s="5">
        <v>1.2044608840072455E-3</v>
      </c>
      <c r="CC65" s="5">
        <v>6.1202879495770852E-4</v>
      </c>
      <c r="CD65" s="5">
        <v>4.4749293597557809E-4</v>
      </c>
      <c r="CE65" s="5">
        <v>1.3861860142066972E-4</v>
      </c>
      <c r="CF65" s="5">
        <v>5.7661871273400299E-4</v>
      </c>
      <c r="CG65" s="5">
        <v>5.8588134002551557E-4</v>
      </c>
      <c r="CH65" s="5">
        <v>1.3840298688301831E-3</v>
      </c>
      <c r="CI65" s="5">
        <v>6.6567872652592444E-4</v>
      </c>
      <c r="CJ65" s="5">
        <v>1.1485291304708417E-3</v>
      </c>
      <c r="CK65" s="5">
        <v>9.3895438424596261E-4</v>
      </c>
      <c r="CL65" s="5">
        <v>8.3903465064369279E-4</v>
      </c>
      <c r="CM65" s="5">
        <v>1.0442696054757737E-3</v>
      </c>
      <c r="CN65" s="5">
        <v>6.0871322727963802E-4</v>
      </c>
      <c r="CO65" s="5">
        <v>2.0353709610794819E-3</v>
      </c>
      <c r="CP65" s="5">
        <v>3.621607702880416E-3</v>
      </c>
      <c r="CQ65" s="5">
        <v>5.1508260348502415E-3</v>
      </c>
      <c r="CR65" s="5">
        <v>2.9070099121049271E-3</v>
      </c>
      <c r="CS65" s="5">
        <v>6.560392511959493E-3</v>
      </c>
      <c r="CT65" s="5">
        <v>1.6029358587741948E-3</v>
      </c>
      <c r="CU65" s="5">
        <v>2.1350622016418856E-3</v>
      </c>
      <c r="CV65" s="5">
        <v>6.8361917366027017E-3</v>
      </c>
      <c r="CW65" s="5">
        <v>7.2091153978862154E-4</v>
      </c>
      <c r="CX65" s="5">
        <v>1.1307994478355803E-3</v>
      </c>
      <c r="CY65" s="5">
        <v>2.9653004855376862E-3</v>
      </c>
      <c r="CZ65" s="5">
        <v>2.0598269313606182E-3</v>
      </c>
      <c r="DA65" s="5">
        <v>4.1960041905336589E-3</v>
      </c>
      <c r="DB65" s="5">
        <v>5.0893057279951318E-3</v>
      </c>
      <c r="DC65" s="5">
        <v>4.2171518309587486E-3</v>
      </c>
      <c r="DD65" s="5">
        <v>1.4684666768009262E-3</v>
      </c>
      <c r="DE65" s="5">
        <v>2.989384648243104E-3</v>
      </c>
      <c r="DF65" s="5">
        <v>2.2002309065602883E-3</v>
      </c>
      <c r="DG65" s="5">
        <v>1.9696945784727082E-3</v>
      </c>
      <c r="DH65" s="5">
        <v>3.3807607754059491E-3</v>
      </c>
      <c r="DI65" s="5">
        <v>4.3939811698819982E-3</v>
      </c>
      <c r="DJ65" s="5">
        <v>5.7298257006455451E-3</v>
      </c>
      <c r="DK65" s="5">
        <v>8.5651567978222709E-2</v>
      </c>
      <c r="DL65" s="5">
        <v>1.2317081790653888E-3</v>
      </c>
    </row>
    <row r="66" spans="2:116">
      <c r="B66" s="128">
        <v>392</v>
      </c>
      <c r="C66" s="126" t="s">
        <v>241</v>
      </c>
      <c r="D66" s="5">
        <v>1</v>
      </c>
      <c r="E66" s="5">
        <v>0.23620020256583391</v>
      </c>
      <c r="F66" s="5">
        <v>-4.8290247901996717E-3</v>
      </c>
      <c r="G66" s="5">
        <v>3.4934894015397917E-4</v>
      </c>
      <c r="H66" s="5">
        <v>6.5318438313880581E-2</v>
      </c>
      <c r="I66" s="5">
        <v>5.4015546123918845E-2</v>
      </c>
      <c r="J66" s="5">
        <v>2.4369138041307127E-3</v>
      </c>
      <c r="K66" s="5">
        <v>4.5106685708392099E-3</v>
      </c>
      <c r="L66" s="5">
        <v>8.3666137781644441E-4</v>
      </c>
      <c r="M66" s="5">
        <v>7.0356584857985405E-3</v>
      </c>
      <c r="N66" s="5">
        <v>6.9402260641229817E-4</v>
      </c>
      <c r="O66" s="5">
        <v>9.929356764777973E-4</v>
      </c>
      <c r="P66" s="5">
        <v>6.5139170912374244E-4</v>
      </c>
      <c r="Q66" s="5">
        <v>1.3488563114639255E-3</v>
      </c>
      <c r="R66" s="5">
        <v>4.662739266437484E-3</v>
      </c>
      <c r="S66" s="5">
        <v>3.0851485683127946E-3</v>
      </c>
      <c r="T66" s="5">
        <v>3.057649057969492E-4</v>
      </c>
      <c r="U66" s="5">
        <v>1.2438362219638469E-3</v>
      </c>
      <c r="V66" s="5">
        <v>7.8813863118923605E-4</v>
      </c>
      <c r="W66" s="5">
        <v>7.785078078468663E-3</v>
      </c>
      <c r="X66" s="5">
        <v>2.9980945456243137E-3</v>
      </c>
      <c r="Y66" s="5">
        <v>2.7938022277820353E-2</v>
      </c>
      <c r="Z66" s="5">
        <v>7.3823156087096491E-3</v>
      </c>
      <c r="AA66" s="5">
        <v>4.0437887483698578E-3</v>
      </c>
      <c r="AB66" s="5">
        <v>3.2745304462992876E-2</v>
      </c>
      <c r="AC66" s="5">
        <v>4.0130891532196662E-3</v>
      </c>
      <c r="AD66" s="5">
        <v>3.1903818026376629E-3</v>
      </c>
      <c r="AE66" s="5">
        <v>2.9829861328296522E-3</v>
      </c>
      <c r="AF66" s="5">
        <v>1.8308169372838236E-3</v>
      </c>
      <c r="AG66" s="5">
        <v>2.5378223433876169E-3</v>
      </c>
      <c r="AH66" s="5">
        <v>1.04921286521038E-3</v>
      </c>
      <c r="AI66" s="5">
        <v>1.6676396022689975E-3</v>
      </c>
      <c r="AJ66" s="5">
        <v>1.3157277293338003E-4</v>
      </c>
      <c r="AK66" s="5">
        <v>1.4613968709111887E-2</v>
      </c>
      <c r="AL66" s="5">
        <v>3.1072897292420141E-3</v>
      </c>
      <c r="AM66" s="5">
        <v>1.2897858647343671E-3</v>
      </c>
      <c r="AN66" s="5">
        <v>7.7771518681119315E-4</v>
      </c>
      <c r="AO66" s="5">
        <v>1.5419517224473114E-2</v>
      </c>
      <c r="AP66" s="5">
        <v>5.2842799511280706E-3</v>
      </c>
      <c r="AQ66" s="5">
        <v>1.6060041521608805E-2</v>
      </c>
      <c r="AR66" s="5">
        <v>4.5622731061869858E-3</v>
      </c>
      <c r="AS66" s="5">
        <v>2.2630526524218417E-2</v>
      </c>
      <c r="AT66" s="5">
        <v>1.7478474580494219E-2</v>
      </c>
      <c r="AU66" s="5">
        <v>1.1679716468866137E-2</v>
      </c>
      <c r="AV66" s="5">
        <v>9.6878221082044077E-3</v>
      </c>
      <c r="AW66" s="5">
        <v>4.8560661029031477E-2</v>
      </c>
      <c r="AX66" s="5">
        <v>3.6321093499077396E-2</v>
      </c>
      <c r="AY66" s="5">
        <v>6.4331629742508519E-3</v>
      </c>
      <c r="AZ66" s="5">
        <v>5.5564514012168041E-3</v>
      </c>
      <c r="BA66" s="5">
        <v>3.6362649381830926E-3</v>
      </c>
      <c r="BB66" s="5">
        <v>2.7241661313407656E-3</v>
      </c>
      <c r="BC66" s="5">
        <v>2.4394776218136858E-3</v>
      </c>
      <c r="BD66" s="5">
        <v>1.998735225671061E-3</v>
      </c>
      <c r="BE66" s="5">
        <v>4.035531137871382E-3</v>
      </c>
      <c r="BF66" s="5">
        <v>4.0413899225024454E-3</v>
      </c>
      <c r="BG66" s="5">
        <v>3.0447646013913639E-3</v>
      </c>
      <c r="BH66" s="5">
        <v>1.6764095722977687E-3</v>
      </c>
      <c r="BI66" s="5">
        <v>4.0876718256502818E-3</v>
      </c>
      <c r="BJ66" s="5">
        <v>2.6969802559598014E-3</v>
      </c>
      <c r="BK66" s="5">
        <v>1.6324437847418372E-3</v>
      </c>
      <c r="BL66" s="5">
        <v>3.472374451422215E-3</v>
      </c>
      <c r="BM66" s="5">
        <v>3.6284078298656672E-3</v>
      </c>
      <c r="BN66" s="5">
        <v>4.0229219968940426E-3</v>
      </c>
      <c r="BO66" s="5">
        <v>4.3768530942778841E-3</v>
      </c>
      <c r="BP66" s="5">
        <v>2.0463837560483491E-3</v>
      </c>
      <c r="BQ66" s="5">
        <v>2.3127081928207812E-3</v>
      </c>
      <c r="BR66" s="5">
        <v>1.0006173899957245</v>
      </c>
      <c r="BS66" s="5">
        <v>2.1268283438791048E-3</v>
      </c>
      <c r="BT66" s="5">
        <v>2.1600678654525073E-3</v>
      </c>
      <c r="BU66" s="5">
        <v>1.9199078108150603E-3</v>
      </c>
      <c r="BV66" s="5">
        <v>2.4241072561763319E-3</v>
      </c>
      <c r="BW66" s="5">
        <v>8.2661843754450268E-3</v>
      </c>
      <c r="BX66" s="5">
        <v>5.6005314748957822E-3</v>
      </c>
      <c r="BY66" s="5">
        <v>8.1321830622710692E-4</v>
      </c>
      <c r="BZ66" s="5">
        <v>8.2177214023124005E-4</v>
      </c>
      <c r="CA66" s="5">
        <v>3.8976806512742968E-4</v>
      </c>
      <c r="CB66" s="5">
        <v>2.8584873277115929E-4</v>
      </c>
      <c r="CC66" s="5">
        <v>2.3217374707345314E-4</v>
      </c>
      <c r="CD66" s="5">
        <v>1.5024922357475423E-4</v>
      </c>
      <c r="CE66" s="5">
        <v>5.1174847004141265E-5</v>
      </c>
      <c r="CF66" s="5">
        <v>6.6595870438336448E-4</v>
      </c>
      <c r="CG66" s="5">
        <v>6.8629166603116653E-4</v>
      </c>
      <c r="CH66" s="5">
        <v>5.5564044056729319E-4</v>
      </c>
      <c r="CI66" s="5">
        <v>2.2560643304174298E-4</v>
      </c>
      <c r="CJ66" s="5">
        <v>4.6228904369546912E-4</v>
      </c>
      <c r="CK66" s="5">
        <v>2.4638385069364029E-4</v>
      </c>
      <c r="CL66" s="5">
        <v>6.8222084335720599E-4</v>
      </c>
      <c r="CM66" s="5">
        <v>6.0428744641769785E-4</v>
      </c>
      <c r="CN66" s="5">
        <v>2.1543009189593668E-4</v>
      </c>
      <c r="CO66" s="5">
        <v>3.2917399816428358E-4</v>
      </c>
      <c r="CP66" s="5">
        <v>7.1193505937577862E-4</v>
      </c>
      <c r="CQ66" s="5">
        <v>4.1242941816148771E-4</v>
      </c>
      <c r="CR66" s="5">
        <v>4.6052539369473478E-4</v>
      </c>
      <c r="CS66" s="5">
        <v>2.2555430409562675E-3</v>
      </c>
      <c r="CT66" s="5">
        <v>3.4559952402217519E-4</v>
      </c>
      <c r="CU66" s="5">
        <v>3.9517334616107655E-4</v>
      </c>
      <c r="CV66" s="5">
        <v>6.0483758158230737E-4</v>
      </c>
      <c r="CW66" s="5">
        <v>4.145466170429023E-4</v>
      </c>
      <c r="CX66" s="5">
        <v>4.851156067837496E-4</v>
      </c>
      <c r="CY66" s="5">
        <v>5.085393851877772E-4</v>
      </c>
      <c r="CZ66" s="5">
        <v>3.9223967696919116E-4</v>
      </c>
      <c r="DA66" s="5">
        <v>5.3506610296823198E-4</v>
      </c>
      <c r="DB66" s="5">
        <v>2.9391877464801273E-4</v>
      </c>
      <c r="DC66" s="5">
        <v>9.2514936851670262E-4</v>
      </c>
      <c r="DD66" s="5">
        <v>1.4537988173034093E-3</v>
      </c>
      <c r="DE66" s="5">
        <v>2.3923454386297723E-4</v>
      </c>
      <c r="DF66" s="5">
        <v>9.2204968248278164E-4</v>
      </c>
      <c r="DG66" s="5">
        <v>1.1523662869840187E-3</v>
      </c>
      <c r="DH66" s="5">
        <v>5.5557689712375702E-4</v>
      </c>
      <c r="DI66" s="5">
        <v>5.3735073725727316E-4</v>
      </c>
      <c r="DJ66" s="5">
        <v>4.5444344384525467E-4</v>
      </c>
      <c r="DK66" s="5">
        <v>5.9035434374039575E-3</v>
      </c>
      <c r="DL66" s="5">
        <v>5.9195058755921715E-4</v>
      </c>
    </row>
    <row r="67" spans="2:116">
      <c r="B67" s="131">
        <v>411</v>
      </c>
      <c r="C67" s="132" t="s">
        <v>305</v>
      </c>
      <c r="D67" s="5">
        <v>1</v>
      </c>
      <c r="E67" s="5">
        <v>0.33550622503910277</v>
      </c>
      <c r="F67" s="5">
        <v>3.1951280571030763E-2</v>
      </c>
      <c r="G67" s="5">
        <v>0</v>
      </c>
      <c r="H67" s="5">
        <v>7.8550135928556739E-2</v>
      </c>
      <c r="I67" s="5">
        <v>6.7986207561329753E-2</v>
      </c>
      <c r="J67" s="5">
        <v>0</v>
      </c>
      <c r="K67" s="5">
        <v>0</v>
      </c>
      <c r="L67" s="5">
        <v>0</v>
      </c>
      <c r="M67" s="5">
        <v>0</v>
      </c>
      <c r="N67" s="5">
        <v>0</v>
      </c>
      <c r="O67" s="5">
        <v>0</v>
      </c>
      <c r="P67" s="5">
        <v>0</v>
      </c>
      <c r="Q67" s="5">
        <v>0</v>
      </c>
      <c r="R67" s="5">
        <v>0</v>
      </c>
      <c r="S67" s="5">
        <v>0</v>
      </c>
      <c r="T67" s="5">
        <v>0</v>
      </c>
      <c r="U67" s="5">
        <v>0</v>
      </c>
      <c r="V67" s="5">
        <v>0</v>
      </c>
      <c r="W67" s="5">
        <v>0</v>
      </c>
      <c r="X67" s="5">
        <v>0</v>
      </c>
      <c r="Y67" s="5">
        <v>0</v>
      </c>
      <c r="Z67" s="5">
        <v>0</v>
      </c>
      <c r="AA67" s="5">
        <v>0</v>
      </c>
      <c r="AB67" s="5">
        <v>0</v>
      </c>
      <c r="AC67" s="5">
        <v>0</v>
      </c>
      <c r="AD67" s="5">
        <v>0</v>
      </c>
      <c r="AE67" s="5">
        <v>0</v>
      </c>
      <c r="AF67" s="5">
        <v>0</v>
      </c>
      <c r="AG67" s="5">
        <v>0</v>
      </c>
      <c r="AH67" s="5">
        <v>0</v>
      </c>
      <c r="AI67" s="5">
        <v>0</v>
      </c>
      <c r="AJ67" s="5">
        <v>0</v>
      </c>
      <c r="AK67" s="5">
        <v>0</v>
      </c>
      <c r="AL67" s="5">
        <v>0</v>
      </c>
      <c r="AM67" s="5">
        <v>0</v>
      </c>
      <c r="AN67" s="5">
        <v>0</v>
      </c>
      <c r="AO67" s="5">
        <v>0</v>
      </c>
      <c r="AP67" s="5">
        <v>0</v>
      </c>
      <c r="AQ67" s="5">
        <v>0</v>
      </c>
      <c r="AR67" s="5">
        <v>0</v>
      </c>
      <c r="AS67" s="5">
        <v>0</v>
      </c>
      <c r="AT67" s="5">
        <v>0</v>
      </c>
      <c r="AU67" s="5">
        <v>0</v>
      </c>
      <c r="AV67" s="5">
        <v>0</v>
      </c>
      <c r="AW67" s="5">
        <v>0</v>
      </c>
      <c r="AX67" s="5">
        <v>0</v>
      </c>
      <c r="AY67" s="5">
        <v>0</v>
      </c>
      <c r="AZ67" s="5">
        <v>0</v>
      </c>
      <c r="BA67" s="5">
        <v>0</v>
      </c>
      <c r="BB67" s="5">
        <v>0</v>
      </c>
      <c r="BC67" s="5">
        <v>0</v>
      </c>
      <c r="BD67" s="5">
        <v>0</v>
      </c>
      <c r="BE67" s="5">
        <v>0</v>
      </c>
      <c r="BF67" s="5">
        <v>0</v>
      </c>
      <c r="BG67" s="5">
        <v>0</v>
      </c>
      <c r="BH67" s="5">
        <v>0</v>
      </c>
      <c r="BI67" s="5">
        <v>0</v>
      </c>
      <c r="BJ67" s="5">
        <v>0</v>
      </c>
      <c r="BK67" s="5">
        <v>0</v>
      </c>
      <c r="BL67" s="5">
        <v>0</v>
      </c>
      <c r="BM67" s="5">
        <v>0</v>
      </c>
      <c r="BN67" s="5">
        <v>0</v>
      </c>
      <c r="BO67" s="5">
        <v>0</v>
      </c>
      <c r="BP67" s="5">
        <v>0</v>
      </c>
      <c r="BQ67" s="5">
        <v>0</v>
      </c>
      <c r="BR67" s="5">
        <v>0</v>
      </c>
      <c r="BS67" s="5">
        <v>1</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row>
    <row r="68" spans="2:116">
      <c r="B68" s="128">
        <v>412</v>
      </c>
      <c r="C68" s="127" t="s">
        <v>243</v>
      </c>
      <c r="D68" s="5">
        <v>1</v>
      </c>
      <c r="E68" s="5">
        <v>0.33406801632552041</v>
      </c>
      <c r="F68" s="5">
        <v>3.5116625038604389E-2</v>
      </c>
      <c r="G68" s="5">
        <v>0</v>
      </c>
      <c r="H68" s="5">
        <v>8.1330569613881021E-2</v>
      </c>
      <c r="I68" s="5">
        <v>6.9668065753442296E-2</v>
      </c>
      <c r="J68" s="5">
        <v>6.1624771063533033E-3</v>
      </c>
      <c r="K68" s="5">
        <v>4.6215646536000039E-3</v>
      </c>
      <c r="L68" s="5">
        <v>3.7138681383716825E-3</v>
      </c>
      <c r="M68" s="5">
        <v>2.7607893987598611E-3</v>
      </c>
      <c r="N68" s="5">
        <v>2.7244718659238986E-3</v>
      </c>
      <c r="O68" s="5">
        <v>5.8897542543722564E-3</v>
      </c>
      <c r="P68" s="5">
        <v>8.1222206231335182E-3</v>
      </c>
      <c r="Q68" s="5">
        <v>3.6856535758324786E-3</v>
      </c>
      <c r="R68" s="5">
        <v>3.0452369890480386E-3</v>
      </c>
      <c r="S68" s="5">
        <v>3.5920327658838357E-3</v>
      </c>
      <c r="T68" s="5">
        <v>8.6994070610340614E-4</v>
      </c>
      <c r="U68" s="5">
        <v>7.0157589349791622E-3</v>
      </c>
      <c r="V68" s="5">
        <v>5.1464684645303295E-3</v>
      </c>
      <c r="W68" s="5">
        <v>3.2770854073870584E-3</v>
      </c>
      <c r="X68" s="5">
        <v>5.0720549586426205E-3</v>
      </c>
      <c r="Y68" s="5">
        <v>1.2513178589362734E-2</v>
      </c>
      <c r="Z68" s="5">
        <v>7.9950633012919048E-3</v>
      </c>
      <c r="AA68" s="5">
        <v>5.0691121117887577E-3</v>
      </c>
      <c r="AB68" s="5">
        <v>6.0921599282222584E-3</v>
      </c>
      <c r="AC68" s="5">
        <v>9.6231972237869699E-3</v>
      </c>
      <c r="AD68" s="5">
        <v>3.5161853657466879E-3</v>
      </c>
      <c r="AE68" s="5">
        <v>8.0263861579158054E-3</v>
      </c>
      <c r="AF68" s="5">
        <v>8.9412705802329271E-3</v>
      </c>
      <c r="AG68" s="5">
        <v>1.3240204794780407E-2</v>
      </c>
      <c r="AH68" s="5">
        <v>4.0989066467701351E-3</v>
      </c>
      <c r="AI68" s="5">
        <v>6.7263302192310725E-3</v>
      </c>
      <c r="AJ68" s="5">
        <v>5.7226675391725554E-4</v>
      </c>
      <c r="AK68" s="5">
        <v>3.1151121473626418E-3</v>
      </c>
      <c r="AL68" s="5">
        <v>7.6659316245832176E-3</v>
      </c>
      <c r="AM68" s="5">
        <v>4.6173539318034047E-3</v>
      </c>
      <c r="AN68" s="5">
        <v>3.0915641355546229E-3</v>
      </c>
      <c r="AO68" s="5">
        <v>6.8212974879931863E-3</v>
      </c>
      <c r="AP68" s="5">
        <v>9.6158402935811634E-3</v>
      </c>
      <c r="AQ68" s="5">
        <v>6.9701995267384019E-3</v>
      </c>
      <c r="AR68" s="5">
        <v>9.0508223502112975E-3</v>
      </c>
      <c r="AS68" s="5">
        <v>1.0779886544740425E-2</v>
      </c>
      <c r="AT68" s="5">
        <v>1.0744344707290169E-2</v>
      </c>
      <c r="AU68" s="5">
        <v>1.1006428621673402E-2</v>
      </c>
      <c r="AV68" s="5">
        <v>8.7776948208202529E-3</v>
      </c>
      <c r="AW68" s="5">
        <v>5.6659551347459482E-3</v>
      </c>
      <c r="AX68" s="5">
        <v>5.7517078199460234E-3</v>
      </c>
      <c r="AY68" s="5">
        <v>9.4390603523450342E-3</v>
      </c>
      <c r="AZ68" s="5">
        <v>6.8643779276374613E-3</v>
      </c>
      <c r="BA68" s="5">
        <v>5.0027302639208109E-3</v>
      </c>
      <c r="BB68" s="5">
        <v>4.6030060612946575E-3</v>
      </c>
      <c r="BC68" s="5">
        <v>3.9808876991988826E-3</v>
      </c>
      <c r="BD68" s="5">
        <v>4.6955687654928876E-3</v>
      </c>
      <c r="BE68" s="5">
        <v>8.3564713117219355E-3</v>
      </c>
      <c r="BF68" s="5">
        <v>5.1378600070878886E-3</v>
      </c>
      <c r="BG68" s="5">
        <v>4.5707830523886101E-3</v>
      </c>
      <c r="BH68" s="5">
        <v>3.6939395169340327E-3</v>
      </c>
      <c r="BI68" s="5">
        <v>4.9292538001391821E-3</v>
      </c>
      <c r="BJ68" s="5">
        <v>4.7174441838915022E-3</v>
      </c>
      <c r="BK68" s="5">
        <v>3.8281379624594547E-3</v>
      </c>
      <c r="BL68" s="5">
        <v>3.8513350473783799E-3</v>
      </c>
      <c r="BM68" s="5">
        <v>4.4482522908203103E-3</v>
      </c>
      <c r="BN68" s="5">
        <v>4.1091908926156545E-3</v>
      </c>
      <c r="BO68" s="5">
        <v>5.3694993914358245E-3</v>
      </c>
      <c r="BP68" s="5">
        <v>4.8402525334454594E-3</v>
      </c>
      <c r="BQ68" s="5">
        <v>4.8417763983695031E-3</v>
      </c>
      <c r="BR68" s="5">
        <v>2.7298178715892199E-3</v>
      </c>
      <c r="BS68" s="5">
        <v>3.7158495415969663E-3</v>
      </c>
      <c r="BT68" s="5">
        <v>1.0046805148229432</v>
      </c>
      <c r="BU68" s="5">
        <v>3.1225251843510645E-3</v>
      </c>
      <c r="BV68" s="5">
        <v>3.1498831496697788E-3</v>
      </c>
      <c r="BW68" s="5">
        <v>1.4916160217864063E-2</v>
      </c>
      <c r="BX68" s="5">
        <v>2.5733115048693939E-2</v>
      </c>
      <c r="BY68" s="5">
        <v>3.450038710906949E-2</v>
      </c>
      <c r="BZ68" s="5">
        <v>5.6198180763460202E-3</v>
      </c>
      <c r="CA68" s="5">
        <v>4.9888478350383087E-3</v>
      </c>
      <c r="CB68" s="5">
        <v>4.0575771288141249E-3</v>
      </c>
      <c r="CC68" s="5">
        <v>5.3586191860300813E-3</v>
      </c>
      <c r="CD68" s="5">
        <v>1.1861669195141943E-2</v>
      </c>
      <c r="CE68" s="5">
        <v>1.0396308028656209E-2</v>
      </c>
      <c r="CF68" s="5">
        <v>1.6885708145667727E-2</v>
      </c>
      <c r="CG68" s="5">
        <v>2.0920902990793277E-3</v>
      </c>
      <c r="CH68" s="5">
        <v>1.5386085292641627E-2</v>
      </c>
      <c r="CI68" s="5">
        <v>3.5450647550833779E-3</v>
      </c>
      <c r="CJ68" s="5">
        <v>4.5993095516174125E-3</v>
      </c>
      <c r="CK68" s="5">
        <v>5.9441512667589656E-3</v>
      </c>
      <c r="CL68" s="5">
        <v>1.4043515912543781E-2</v>
      </c>
      <c r="CM68" s="5">
        <v>1.282430438818946E-2</v>
      </c>
      <c r="CN68" s="5">
        <v>2.4553631271918312E-3</v>
      </c>
      <c r="CO68" s="5">
        <v>6.7949417784552175E-3</v>
      </c>
      <c r="CP68" s="5">
        <v>1.5037600088584917E-2</v>
      </c>
      <c r="CQ68" s="5">
        <v>2.2797037945500478E-3</v>
      </c>
      <c r="CR68" s="5">
        <v>1.2323448090302056E-2</v>
      </c>
      <c r="CS68" s="5">
        <v>6.0094747519617853E-3</v>
      </c>
      <c r="CT68" s="5">
        <v>9.7711754622366569E-3</v>
      </c>
      <c r="CU68" s="5">
        <v>7.8234554476113941E-3</v>
      </c>
      <c r="CV68" s="5">
        <v>5.9348463762446358E-3</v>
      </c>
      <c r="CW68" s="5">
        <v>3.7477243464276405E-3</v>
      </c>
      <c r="CX68" s="5">
        <v>3.2631314067009488E-3</v>
      </c>
      <c r="CY68" s="5">
        <v>5.4663646387880889E-3</v>
      </c>
      <c r="CZ68" s="5">
        <v>3.8555724857446154E-3</v>
      </c>
      <c r="DA68" s="5">
        <v>3.5462387653330389E-3</v>
      </c>
      <c r="DB68" s="5">
        <v>3.0168600351437661E-3</v>
      </c>
      <c r="DC68" s="5">
        <v>7.25649878586738E-3</v>
      </c>
      <c r="DD68" s="5">
        <v>3.3697669350438867E-3</v>
      </c>
      <c r="DE68" s="5">
        <v>2.572255896501759E-3</v>
      </c>
      <c r="DF68" s="5">
        <v>5.9595732739746695E-3</v>
      </c>
      <c r="DG68" s="5">
        <v>4.573769523843637E-3</v>
      </c>
      <c r="DH68" s="5">
        <v>4.9959383393909686E-3</v>
      </c>
      <c r="DI68" s="5">
        <v>6.3473047243391856E-3</v>
      </c>
      <c r="DJ68" s="5">
        <v>4.8073699033631132E-3</v>
      </c>
      <c r="DK68" s="5">
        <v>6.2039090380053468E-3</v>
      </c>
      <c r="DL68" s="5">
        <v>4.5883412110476925E-3</v>
      </c>
    </row>
    <row r="69" spans="2:116">
      <c r="B69" s="128">
        <v>413</v>
      </c>
      <c r="C69" s="126" t="s">
        <v>244</v>
      </c>
      <c r="D69" s="5">
        <v>1</v>
      </c>
      <c r="E69" s="5">
        <v>0.33975839390035156</v>
      </c>
      <c r="F69" s="5">
        <v>1.6776940203723372E-2</v>
      </c>
      <c r="G69" s="5">
        <v>0</v>
      </c>
      <c r="H69" s="5">
        <v>8.7814895281104838E-2</v>
      </c>
      <c r="I69" s="5">
        <v>7.4604363438365517E-2</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1</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row>
    <row r="70" spans="2:116">
      <c r="B70" s="128">
        <v>419</v>
      </c>
      <c r="C70" s="126" t="s">
        <v>245</v>
      </c>
      <c r="D70" s="5">
        <v>1</v>
      </c>
      <c r="E70" s="5">
        <v>0.43568716336020874</v>
      </c>
      <c r="F70" s="5">
        <v>2.1288869165812255E-2</v>
      </c>
      <c r="G70" s="5">
        <v>0</v>
      </c>
      <c r="H70" s="5">
        <v>8.7987334373714698E-2</v>
      </c>
      <c r="I70" s="5">
        <v>7.6391157480020538E-2</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1</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row>
    <row r="71" spans="2:116">
      <c r="B71" s="128">
        <v>461</v>
      </c>
      <c r="C71" s="126" t="s">
        <v>246</v>
      </c>
      <c r="D71" s="5">
        <v>0.99992413177093753</v>
      </c>
      <c r="E71" s="5">
        <v>7.6788411115829167E-2</v>
      </c>
      <c r="F71" s="5">
        <v>2.5478961312150532E-2</v>
      </c>
      <c r="G71" s="5">
        <v>1.7963050333378999E-2</v>
      </c>
      <c r="H71" s="5">
        <v>8.5790131932559875E-3</v>
      </c>
      <c r="I71" s="5">
        <v>8.5790131932559875E-3</v>
      </c>
      <c r="J71" s="5">
        <v>2.2148557141338288E-2</v>
      </c>
      <c r="K71" s="5">
        <v>2.769149358309669E-2</v>
      </c>
      <c r="L71" s="5">
        <v>4.2631609759450628E-2</v>
      </c>
      <c r="M71" s="5">
        <v>1.3913228759848269E-2</v>
      </c>
      <c r="N71" s="5">
        <v>1.8174526034330903E-2</v>
      </c>
      <c r="O71" s="5">
        <v>7.5420533112615026E-2</v>
      </c>
      <c r="P71" s="5">
        <v>4.3141629532102745E-2</v>
      </c>
      <c r="Q71" s="5">
        <v>2.9351965000487552E-2</v>
      </c>
      <c r="R71" s="5">
        <v>2.4905007983128155E-2</v>
      </c>
      <c r="S71" s="5">
        <v>2.5596283861967599E-2</v>
      </c>
      <c r="T71" s="5">
        <v>6.7313305295898657E-3</v>
      </c>
      <c r="U71" s="5">
        <v>6.3478532740744248E-2</v>
      </c>
      <c r="V71" s="5">
        <v>4.2035825431874882E-2</v>
      </c>
      <c r="W71" s="5">
        <v>3.3696896737024827E-2</v>
      </c>
      <c r="X71" s="5">
        <v>3.3928750183950016E-2</v>
      </c>
      <c r="Y71" s="5">
        <v>0.15392337814632553</v>
      </c>
      <c r="Z71" s="5">
        <v>6.2761092176848318E-2</v>
      </c>
      <c r="AA71" s="5">
        <v>5.3213004741460943E-2</v>
      </c>
      <c r="AB71" s="5">
        <v>7.7055949048329839E-2</v>
      </c>
      <c r="AC71" s="5">
        <v>0.18555823467304408</v>
      </c>
      <c r="AD71" s="5">
        <v>2.1610612645129292E-2</v>
      </c>
      <c r="AE71" s="5">
        <v>6.5379422638908696E-2</v>
      </c>
      <c r="AF71" s="5">
        <v>4.605339591534878E-2</v>
      </c>
      <c r="AG71" s="5">
        <v>0.1057953561826591</v>
      </c>
      <c r="AH71" s="5">
        <v>2.6364489532525598E-2</v>
      </c>
      <c r="AI71" s="5">
        <v>4.1026183063062119E-2</v>
      </c>
      <c r="AJ71" s="5">
        <v>9.7189238493523809E-3</v>
      </c>
      <c r="AK71" s="5">
        <v>1.9050507680288417E-2</v>
      </c>
      <c r="AL71" s="5">
        <v>5.4465007181287745E-2</v>
      </c>
      <c r="AM71" s="5">
        <v>4.8021359150123413E-2</v>
      </c>
      <c r="AN71" s="5">
        <v>2.329909129756063E-2</v>
      </c>
      <c r="AO71" s="5">
        <v>6.6827825726055973E-2</v>
      </c>
      <c r="AP71" s="5">
        <v>7.7978722237500422E-2</v>
      </c>
      <c r="AQ71" s="5">
        <v>5.263288397333999E-2</v>
      </c>
      <c r="AR71" s="5">
        <v>6.3885554714857726E-2</v>
      </c>
      <c r="AS71" s="5">
        <v>7.9819870916646427E-2</v>
      </c>
      <c r="AT71" s="5">
        <v>8.8319912767371653E-2</v>
      </c>
      <c r="AU71" s="5">
        <v>0.15128964824201899</v>
      </c>
      <c r="AV71" s="5">
        <v>6.5118488037542152E-2</v>
      </c>
      <c r="AW71" s="5">
        <v>6.1549884145276207E-2</v>
      </c>
      <c r="AX71" s="5">
        <v>5.1201482600967706E-2</v>
      </c>
      <c r="AY71" s="5">
        <v>4.5743964277404056E-2</v>
      </c>
      <c r="AZ71" s="5">
        <v>5.1013198925945524E-2</v>
      </c>
      <c r="BA71" s="5">
        <v>3.7192129680406139E-2</v>
      </c>
      <c r="BB71" s="5">
        <v>3.1604120169177519E-2</v>
      </c>
      <c r="BC71" s="5">
        <v>2.6925234760694639E-2</v>
      </c>
      <c r="BD71" s="5">
        <v>5.0803015718434701E-2</v>
      </c>
      <c r="BE71" s="5">
        <v>4.6641480173535831E-2</v>
      </c>
      <c r="BF71" s="5">
        <v>3.0562451029811987E-2</v>
      </c>
      <c r="BG71" s="5">
        <v>2.9173964558868178E-2</v>
      </c>
      <c r="BH71" s="5">
        <v>2.2072854633877179E-2</v>
      </c>
      <c r="BI71" s="5">
        <v>3.627709419313381E-2</v>
      </c>
      <c r="BJ71" s="5">
        <v>2.4998097829710866E-2</v>
      </c>
      <c r="BK71" s="5">
        <v>2.3451323777428625E-2</v>
      </c>
      <c r="BL71" s="5">
        <v>3.7039711132295525E-2</v>
      </c>
      <c r="BM71" s="5">
        <v>3.5764078871028622E-2</v>
      </c>
      <c r="BN71" s="5">
        <v>4.0722045700423912E-2</v>
      </c>
      <c r="BO71" s="5">
        <v>4.9381035696824317E-2</v>
      </c>
      <c r="BP71" s="5">
        <v>3.2472586104108261E-2</v>
      </c>
      <c r="BQ71" s="5">
        <v>2.6053052474448547E-2</v>
      </c>
      <c r="BR71" s="5">
        <v>3.7515373644455417E-2</v>
      </c>
      <c r="BS71" s="5">
        <v>2.0142824958059472E-2</v>
      </c>
      <c r="BT71" s="5">
        <v>2.1596094547792623E-2</v>
      </c>
      <c r="BU71" s="5">
        <v>1.6524301631111859E-2</v>
      </c>
      <c r="BV71" s="5">
        <v>2.1040194672957015E-2</v>
      </c>
      <c r="BW71" s="5">
        <v>1.1130979312797178</v>
      </c>
      <c r="BX71" s="5">
        <v>2.4524124267881014E-2</v>
      </c>
      <c r="BY71" s="5">
        <v>5.8262756379641692E-2</v>
      </c>
      <c r="BZ71" s="5">
        <v>8.4299455636395182E-2</v>
      </c>
      <c r="CA71" s="5">
        <v>2.5563089527916576E-2</v>
      </c>
      <c r="CB71" s="5">
        <v>1.0386009183111873E-2</v>
      </c>
      <c r="CC71" s="5">
        <v>1.9305232113430607E-2</v>
      </c>
      <c r="CD71" s="5">
        <v>9.6115375410909757E-3</v>
      </c>
      <c r="CE71" s="5">
        <v>1.2302328653558466E-3</v>
      </c>
      <c r="CF71" s="5">
        <v>6.6199037080273068E-2</v>
      </c>
      <c r="CG71" s="5">
        <v>8.6559933229724065E-3</v>
      </c>
      <c r="CH71" s="5">
        <v>1.6411185908856905E-2</v>
      </c>
      <c r="CI71" s="5">
        <v>6.477709319582599E-3</v>
      </c>
      <c r="CJ71" s="5">
        <v>1.4013180389853726E-2</v>
      </c>
      <c r="CK71" s="5">
        <v>9.2426266347207815E-3</v>
      </c>
      <c r="CL71" s="5">
        <v>5.8407470746305125E-2</v>
      </c>
      <c r="CM71" s="5">
        <v>1.5908810879381379E-2</v>
      </c>
      <c r="CN71" s="5">
        <v>9.5013014157660329E-3</v>
      </c>
      <c r="CO71" s="5">
        <v>1.8500652614076952E-2</v>
      </c>
      <c r="CP71" s="5">
        <v>1.7840163702909671E-2</v>
      </c>
      <c r="CQ71" s="5">
        <v>8.9833131913888229E-3</v>
      </c>
      <c r="CR71" s="5">
        <v>1.5693838237540104E-2</v>
      </c>
      <c r="CS71" s="5">
        <v>2.5599144038350511E-2</v>
      </c>
      <c r="CT71" s="5">
        <v>1.7421690448229037E-2</v>
      </c>
      <c r="CU71" s="5">
        <v>2.7528521757323812E-2</v>
      </c>
      <c r="CV71" s="5">
        <v>1.8708035010159992E-2</v>
      </c>
      <c r="CW71" s="5">
        <v>1.6561372987367023E-2</v>
      </c>
      <c r="CX71" s="5">
        <v>2.0876469131442657E-2</v>
      </c>
      <c r="CY71" s="5">
        <v>2.5491314505125515E-2</v>
      </c>
      <c r="CZ71" s="5">
        <v>1.8471924493166463E-2</v>
      </c>
      <c r="DA71" s="5">
        <v>1.2042899693588049E-2</v>
      </c>
      <c r="DB71" s="5">
        <v>8.3170025670526327E-3</v>
      </c>
      <c r="DC71" s="5">
        <v>2.0455145579537835E-2</v>
      </c>
      <c r="DD71" s="5">
        <v>2.1400983069539428E-2</v>
      </c>
      <c r="DE71" s="5">
        <v>8.2587448580027732E-3</v>
      </c>
      <c r="DF71" s="5">
        <v>5.6149656250020635E-2</v>
      </c>
      <c r="DG71" s="5">
        <v>3.5933851236745841E-2</v>
      </c>
      <c r="DH71" s="5">
        <v>3.8825217882962212E-2</v>
      </c>
      <c r="DI71" s="5">
        <v>4.1067929077810914E-2</v>
      </c>
      <c r="DJ71" s="5">
        <v>2.7323655115550578E-2</v>
      </c>
      <c r="DK71" s="5">
        <v>4.9322752408736188E-2</v>
      </c>
      <c r="DL71" s="5">
        <v>1.7221965423721612E-2</v>
      </c>
    </row>
    <row r="72" spans="2:116">
      <c r="B72" s="128">
        <v>462</v>
      </c>
      <c r="C72" s="126" t="s">
        <v>247</v>
      </c>
      <c r="D72" s="5">
        <v>0.99995011025865965</v>
      </c>
      <c r="E72" s="5">
        <v>8.7739274577299742E-2</v>
      </c>
      <c r="F72" s="5">
        <v>4.3271763997704056E-2</v>
      </c>
      <c r="G72" s="5">
        <v>5.1727439511104756E-3</v>
      </c>
      <c r="H72" s="5">
        <v>1.3024106260412678E-2</v>
      </c>
      <c r="I72" s="5">
        <v>1.3024106260412678E-2</v>
      </c>
      <c r="J72" s="5">
        <v>2.0525897720734278E-3</v>
      </c>
      <c r="K72" s="5">
        <v>2.1029498143034803E-3</v>
      </c>
      <c r="L72" s="5">
        <v>2.5233810118695434E-3</v>
      </c>
      <c r="M72" s="5">
        <v>1.2170916109486166E-3</v>
      </c>
      <c r="N72" s="5">
        <v>1.5401700901151408E-3</v>
      </c>
      <c r="O72" s="5">
        <v>1.5928346401231197E-3</v>
      </c>
      <c r="P72" s="5">
        <v>1.3477280274134336E-3</v>
      </c>
      <c r="Q72" s="5">
        <v>5.3731782138115103E-3</v>
      </c>
      <c r="R72" s="5">
        <v>5.9427874103134461E-3</v>
      </c>
      <c r="S72" s="5">
        <v>3.5566121923970764E-3</v>
      </c>
      <c r="T72" s="5">
        <v>3.40713915612051E-4</v>
      </c>
      <c r="U72" s="5">
        <v>1.453927600013437E-2</v>
      </c>
      <c r="V72" s="5">
        <v>5.1343014828421699E-3</v>
      </c>
      <c r="W72" s="5">
        <v>1.337508818737277E-3</v>
      </c>
      <c r="X72" s="5">
        <v>2.9662797053927633E-3</v>
      </c>
      <c r="Y72" s="5">
        <v>4.1943387439092247E-3</v>
      </c>
      <c r="Z72" s="5">
        <v>3.5651041181219826E-3</v>
      </c>
      <c r="AA72" s="5">
        <v>2.563272734303249E-3</v>
      </c>
      <c r="AB72" s="5">
        <v>1.8003117399483983E-2</v>
      </c>
      <c r="AC72" s="5">
        <v>4.321640176765504E-3</v>
      </c>
      <c r="AD72" s="5">
        <v>4.8170322253784996E-4</v>
      </c>
      <c r="AE72" s="5">
        <v>3.1619035465467378E-3</v>
      </c>
      <c r="AF72" s="5">
        <v>2.7394098951737298E-3</v>
      </c>
      <c r="AG72" s="5">
        <v>3.321767589739566E-3</v>
      </c>
      <c r="AH72" s="5">
        <v>5.0459933348894195E-3</v>
      </c>
      <c r="AI72" s="5">
        <v>4.8407457486078533E-3</v>
      </c>
      <c r="AJ72" s="5">
        <v>1.2913991873118936E-4</v>
      </c>
      <c r="AK72" s="5">
        <v>1.1345515478871624E-3</v>
      </c>
      <c r="AL72" s="5">
        <v>8.4548652604553107E-3</v>
      </c>
      <c r="AM72" s="5">
        <v>7.9212952226464274E-3</v>
      </c>
      <c r="AN72" s="5">
        <v>2.4643995739448464E-3</v>
      </c>
      <c r="AO72" s="5">
        <v>1.631716049698469E-2</v>
      </c>
      <c r="AP72" s="5">
        <v>1.7034081768109665E-3</v>
      </c>
      <c r="AQ72" s="5">
        <v>2.0461658030516545E-2</v>
      </c>
      <c r="AR72" s="5">
        <v>6.123003642467699E-3</v>
      </c>
      <c r="AS72" s="5">
        <v>2.9114959372732244E-3</v>
      </c>
      <c r="AT72" s="5">
        <v>9.4141752875955831E-3</v>
      </c>
      <c r="AU72" s="5">
        <v>2.0064958015073235E-2</v>
      </c>
      <c r="AV72" s="5">
        <v>5.964408365502165E-3</v>
      </c>
      <c r="AW72" s="5">
        <v>1.3268732131745994E-3</v>
      </c>
      <c r="AX72" s="5">
        <v>4.6861075248022608E-3</v>
      </c>
      <c r="AY72" s="5">
        <v>5.8475404888921135E-3</v>
      </c>
      <c r="AZ72" s="5">
        <v>7.2718514287131658E-3</v>
      </c>
      <c r="BA72" s="5">
        <v>4.4064858758849513E-3</v>
      </c>
      <c r="BB72" s="5">
        <v>3.6443236860943633E-3</v>
      </c>
      <c r="BC72" s="5">
        <v>3.8824182520036943E-3</v>
      </c>
      <c r="BD72" s="5">
        <v>4.4145665272662003E-3</v>
      </c>
      <c r="BE72" s="5">
        <v>4.4178575444463013E-3</v>
      </c>
      <c r="BF72" s="5">
        <v>3.4577748054735661E-3</v>
      </c>
      <c r="BG72" s="5">
        <v>2.7995044059756923E-3</v>
      </c>
      <c r="BH72" s="5">
        <v>2.036153243158863E-3</v>
      </c>
      <c r="BI72" s="5">
        <v>4.8123227240174727E-3</v>
      </c>
      <c r="BJ72" s="5">
        <v>3.0002102833682882E-3</v>
      </c>
      <c r="BK72" s="5">
        <v>2.5176830883031683E-3</v>
      </c>
      <c r="BL72" s="5">
        <v>7.4383275060486325E-3</v>
      </c>
      <c r="BM72" s="5">
        <v>1.0954968989116069E-2</v>
      </c>
      <c r="BN72" s="5">
        <v>8.5962900296962796E-3</v>
      </c>
      <c r="BO72" s="5">
        <v>5.8947852087766189E-3</v>
      </c>
      <c r="BP72" s="5">
        <v>6.53514828574426E-3</v>
      </c>
      <c r="BQ72" s="5">
        <v>3.191567602183957E-3</v>
      </c>
      <c r="BR72" s="5">
        <v>4.0581434634521388E-3</v>
      </c>
      <c r="BS72" s="5">
        <v>2.8568459212414835E-3</v>
      </c>
      <c r="BT72" s="5">
        <v>3.3393213360288446E-3</v>
      </c>
      <c r="BU72" s="5">
        <v>2.021079636966485E-3</v>
      </c>
      <c r="BV72" s="5">
        <v>2.3389308685402748E-3</v>
      </c>
      <c r="BW72" s="5">
        <v>2.3076309597556241E-3</v>
      </c>
      <c r="BX72" s="5">
        <v>1.0118494293562859</v>
      </c>
      <c r="BY72" s="5">
        <v>3.2585437744150078E-3</v>
      </c>
      <c r="BZ72" s="5">
        <v>4.5971933665744716E-3</v>
      </c>
      <c r="CA72" s="5">
        <v>5.0035123759640089E-3</v>
      </c>
      <c r="CB72" s="5">
        <v>1.5384543614194322E-3</v>
      </c>
      <c r="CC72" s="5">
        <v>2.6102333636483389E-3</v>
      </c>
      <c r="CD72" s="5">
        <v>7.7510390518108901E-4</v>
      </c>
      <c r="CE72" s="5">
        <v>1.8243892819515633E-4</v>
      </c>
      <c r="CF72" s="5">
        <v>1.4810481831671024E-3</v>
      </c>
      <c r="CG72" s="5">
        <v>1.1648062579957023E-3</v>
      </c>
      <c r="CH72" s="5">
        <v>2.502596345293952E-3</v>
      </c>
      <c r="CI72" s="5">
        <v>1.0953173250449913E-3</v>
      </c>
      <c r="CJ72" s="5">
        <v>1.8293517400763777E-3</v>
      </c>
      <c r="CK72" s="5">
        <v>1.4059609192667011E-3</v>
      </c>
      <c r="CL72" s="5">
        <v>1.1345952887740634E-3</v>
      </c>
      <c r="CM72" s="5">
        <v>1.6896386481157872E-3</v>
      </c>
      <c r="CN72" s="5">
        <v>1.3641766917083416E-3</v>
      </c>
      <c r="CO72" s="5">
        <v>1.8592756496425185E-3</v>
      </c>
      <c r="CP72" s="5">
        <v>2.1929364338089744E-3</v>
      </c>
      <c r="CQ72" s="5">
        <v>1.2115942514988223E-3</v>
      </c>
      <c r="CR72" s="5">
        <v>2.5717948248607163E-3</v>
      </c>
      <c r="CS72" s="5">
        <v>1.9589407728635971E-3</v>
      </c>
      <c r="CT72" s="5">
        <v>3.4673780135355821E-3</v>
      </c>
      <c r="CU72" s="5">
        <v>5.5416499326695276E-3</v>
      </c>
      <c r="CV72" s="5">
        <v>3.0069342069107851E-3</v>
      </c>
      <c r="CW72" s="5">
        <v>3.3901218053698917E-3</v>
      </c>
      <c r="CX72" s="5">
        <v>4.2384090756753014E-3</v>
      </c>
      <c r="CY72" s="5">
        <v>7.7474766451056335E-3</v>
      </c>
      <c r="CZ72" s="5">
        <v>6.4764523488886755E-3</v>
      </c>
      <c r="DA72" s="5">
        <v>2.6154406289167513E-3</v>
      </c>
      <c r="DB72" s="5">
        <v>1.1762426347788847E-3</v>
      </c>
      <c r="DC72" s="5">
        <v>1.9151727045641444E-3</v>
      </c>
      <c r="DD72" s="5">
        <v>5.4478954327432166E-3</v>
      </c>
      <c r="DE72" s="5">
        <v>2.5477794110815425E-3</v>
      </c>
      <c r="DF72" s="5">
        <v>2.0259502936282252E-2</v>
      </c>
      <c r="DG72" s="5">
        <v>1.9716450429724502E-2</v>
      </c>
      <c r="DH72" s="5">
        <v>1.0279626974293177E-2</v>
      </c>
      <c r="DI72" s="5">
        <v>2.6027222600734563E-3</v>
      </c>
      <c r="DJ72" s="5">
        <v>6.2312591381278913E-3</v>
      </c>
      <c r="DK72" s="5">
        <v>3.7252162931274185E-3</v>
      </c>
      <c r="DL72" s="5">
        <v>1.9015130230550688E-3</v>
      </c>
    </row>
    <row r="73" spans="2:116">
      <c r="B73" s="128">
        <v>471</v>
      </c>
      <c r="C73" s="126" t="s">
        <v>248</v>
      </c>
      <c r="D73" s="5">
        <v>0.99966108854647195</v>
      </c>
      <c r="E73" s="5">
        <v>0.14353648261281815</v>
      </c>
      <c r="F73" s="5">
        <v>0.13169753541344467</v>
      </c>
      <c r="G73" s="5">
        <v>6.3834965944719341E-3</v>
      </c>
      <c r="H73" s="5">
        <v>2.1671994174573599E-2</v>
      </c>
      <c r="I73" s="5">
        <v>2.1671994174573599E-2</v>
      </c>
      <c r="J73" s="5">
        <v>1.8991251790471935E-3</v>
      </c>
      <c r="K73" s="5">
        <v>3.2093948764906018E-3</v>
      </c>
      <c r="L73" s="5">
        <v>3.0345580512477484E-3</v>
      </c>
      <c r="M73" s="5">
        <v>1.1217436025693212E-3</v>
      </c>
      <c r="N73" s="5">
        <v>1.470232744963022E-3</v>
      </c>
      <c r="O73" s="5">
        <v>5.8515456474373317E-3</v>
      </c>
      <c r="P73" s="5">
        <v>5.8783431388616508E-3</v>
      </c>
      <c r="Q73" s="5">
        <v>4.0368606752331261E-3</v>
      </c>
      <c r="R73" s="5">
        <v>3.6400325876999656E-3</v>
      </c>
      <c r="S73" s="5">
        <v>2.1514262655747177E-3</v>
      </c>
      <c r="T73" s="5">
        <v>1.7401318314239978E-3</v>
      </c>
      <c r="U73" s="5">
        <v>4.4790115788638099E-3</v>
      </c>
      <c r="V73" s="5">
        <v>3.0932203875477008E-3</v>
      </c>
      <c r="W73" s="5">
        <v>1.7728495813260799E-3</v>
      </c>
      <c r="X73" s="5">
        <v>2.1163102884209622E-3</v>
      </c>
      <c r="Y73" s="5">
        <v>7.4639624430874576E-3</v>
      </c>
      <c r="Z73" s="5">
        <v>4.2262154221757373E-3</v>
      </c>
      <c r="AA73" s="5">
        <v>2.4018555314174257E-3</v>
      </c>
      <c r="AB73" s="5">
        <v>6.0999652861107451E-3</v>
      </c>
      <c r="AC73" s="5">
        <v>5.9315151618166712E-3</v>
      </c>
      <c r="AD73" s="5">
        <v>1.7129374142630586E-3</v>
      </c>
      <c r="AE73" s="5">
        <v>5.7665306210599012E-3</v>
      </c>
      <c r="AF73" s="5">
        <v>4.8452510437307196E-3</v>
      </c>
      <c r="AG73" s="5">
        <v>6.5247879258557183E-3</v>
      </c>
      <c r="AH73" s="5">
        <v>4.9884350138951795E-3</v>
      </c>
      <c r="AI73" s="5">
        <v>3.210754078078379E-3</v>
      </c>
      <c r="AJ73" s="5">
        <v>5.1942715131991725E-4</v>
      </c>
      <c r="AK73" s="5">
        <v>2.8243356915756269E-3</v>
      </c>
      <c r="AL73" s="5">
        <v>3.0282538868420636E-3</v>
      </c>
      <c r="AM73" s="5">
        <v>2.1082280820967762E-3</v>
      </c>
      <c r="AN73" s="5">
        <v>1.8311403315023423E-3</v>
      </c>
      <c r="AO73" s="5">
        <v>3.2244799002256802E-3</v>
      </c>
      <c r="AP73" s="5">
        <v>2.7225811898628589E-3</v>
      </c>
      <c r="AQ73" s="5">
        <v>2.1453186206872176E-3</v>
      </c>
      <c r="AR73" s="5">
        <v>2.4178891958185509E-3</v>
      </c>
      <c r="AS73" s="5">
        <v>1.5083160919840825E-3</v>
      </c>
      <c r="AT73" s="5">
        <v>3.3048552325494829E-3</v>
      </c>
      <c r="AU73" s="5">
        <v>2.4807702094373223E-3</v>
      </c>
      <c r="AV73" s="5">
        <v>2.4534758101503202E-3</v>
      </c>
      <c r="AW73" s="5">
        <v>2.1525737767342538E-3</v>
      </c>
      <c r="AX73" s="5">
        <v>1.9569460663394936E-3</v>
      </c>
      <c r="AY73" s="5">
        <v>2.2119389426580333E-3</v>
      </c>
      <c r="AZ73" s="5">
        <v>2.1320056468352908E-3</v>
      </c>
      <c r="BA73" s="5">
        <v>1.9263974572849324E-3</v>
      </c>
      <c r="BB73" s="5">
        <v>1.7639464738214577E-3</v>
      </c>
      <c r="BC73" s="5">
        <v>1.9836870897258652E-3</v>
      </c>
      <c r="BD73" s="5">
        <v>3.6465086545338704E-3</v>
      </c>
      <c r="BE73" s="5">
        <v>2.843976447672353E-3</v>
      </c>
      <c r="BF73" s="5">
        <v>1.8542372066986976E-3</v>
      </c>
      <c r="BG73" s="5">
        <v>2.0242740177880739E-3</v>
      </c>
      <c r="BH73" s="5">
        <v>1.5918181264700469E-3</v>
      </c>
      <c r="BI73" s="5">
        <v>2.5925763647759357E-3</v>
      </c>
      <c r="BJ73" s="5">
        <v>1.622589915715833E-3</v>
      </c>
      <c r="BK73" s="5">
        <v>1.6677146899529024E-3</v>
      </c>
      <c r="BL73" s="5">
        <v>1.8629995986400641E-3</v>
      </c>
      <c r="BM73" s="5">
        <v>1.8617447101804243E-3</v>
      </c>
      <c r="BN73" s="5">
        <v>1.7540869401363544E-3</v>
      </c>
      <c r="BO73" s="5">
        <v>2.3176886476849721E-3</v>
      </c>
      <c r="BP73" s="5">
        <v>2.146267799417637E-3</v>
      </c>
      <c r="BQ73" s="5">
        <v>2.4282259954329956E-3</v>
      </c>
      <c r="BR73" s="5">
        <v>4.5577999674347074E-3</v>
      </c>
      <c r="BS73" s="5">
        <v>2.081330156073423E-3</v>
      </c>
      <c r="BT73" s="5">
        <v>2.9753977465967101E-3</v>
      </c>
      <c r="BU73" s="5">
        <v>1.8969227741854491E-3</v>
      </c>
      <c r="BV73" s="5">
        <v>1.9894069738736367E-3</v>
      </c>
      <c r="BW73" s="5">
        <v>1.2194003841095708E-3</v>
      </c>
      <c r="BX73" s="5">
        <v>3.4408495760563222E-3</v>
      </c>
      <c r="BY73" s="5">
        <v>1.0995747596961807</v>
      </c>
      <c r="BZ73" s="5">
        <v>1.0918609728631262E-2</v>
      </c>
      <c r="CA73" s="5">
        <v>3.5637662453509469E-3</v>
      </c>
      <c r="CB73" s="5">
        <v>2.2241895431586423E-3</v>
      </c>
      <c r="CC73" s="5">
        <v>2.7058906203980145E-3</v>
      </c>
      <c r="CD73" s="5">
        <v>9.1552210159851638E-4</v>
      </c>
      <c r="CE73" s="5">
        <v>2.3059667370762732E-4</v>
      </c>
      <c r="CF73" s="5">
        <v>8.299607187154107E-3</v>
      </c>
      <c r="CG73" s="5">
        <v>1.7171634850501089E-3</v>
      </c>
      <c r="CH73" s="5">
        <v>1.2999948739443124E-2</v>
      </c>
      <c r="CI73" s="5">
        <v>1.4037930354851549E-3</v>
      </c>
      <c r="CJ73" s="5">
        <v>2.0047820092002639E-3</v>
      </c>
      <c r="CK73" s="5">
        <v>1.9456507060027087E-3</v>
      </c>
      <c r="CL73" s="5">
        <v>2.7792927811866809E-3</v>
      </c>
      <c r="CM73" s="5">
        <v>4.4845168929544005E-3</v>
      </c>
      <c r="CN73" s="5">
        <v>1.2955241448952834E-3</v>
      </c>
      <c r="CO73" s="5">
        <v>6.7606921085484667E-3</v>
      </c>
      <c r="CP73" s="5">
        <v>2.4771959883783576E-3</v>
      </c>
      <c r="CQ73" s="5">
        <v>1.1613684327068101E-3</v>
      </c>
      <c r="CR73" s="5">
        <v>3.4485822917153502E-3</v>
      </c>
      <c r="CS73" s="5">
        <v>2.845754291724741E-3</v>
      </c>
      <c r="CT73" s="5">
        <v>5.3653107058402819E-3</v>
      </c>
      <c r="CU73" s="5">
        <v>1.0292752174471058E-2</v>
      </c>
      <c r="CV73" s="5">
        <v>1.0806785565359999E-2</v>
      </c>
      <c r="CW73" s="5">
        <v>5.940842011783791E-3</v>
      </c>
      <c r="CX73" s="5">
        <v>5.0238148582769735E-3</v>
      </c>
      <c r="CY73" s="5">
        <v>7.6031687708896208E-3</v>
      </c>
      <c r="CZ73" s="5">
        <v>8.7809369101574126E-3</v>
      </c>
      <c r="DA73" s="5">
        <v>3.5195762082592215E-3</v>
      </c>
      <c r="DB73" s="5">
        <v>1.105865135675667E-3</v>
      </c>
      <c r="DC73" s="5">
        <v>2.1249321208142227E-3</v>
      </c>
      <c r="DD73" s="5">
        <v>2.1628931515746651E-3</v>
      </c>
      <c r="DE73" s="5">
        <v>1.5853535039702883E-3</v>
      </c>
      <c r="DF73" s="5">
        <v>1.5123319726771504E-2</v>
      </c>
      <c r="DG73" s="5">
        <v>1.2166745366324798E-2</v>
      </c>
      <c r="DH73" s="5">
        <v>1.8440633520687508E-2</v>
      </c>
      <c r="DI73" s="5">
        <v>6.1531288708266936E-3</v>
      </c>
      <c r="DJ73" s="5">
        <v>6.0556765366306664E-3</v>
      </c>
      <c r="DK73" s="5">
        <v>3.4859240821787695E-3</v>
      </c>
      <c r="DL73" s="5">
        <v>4.2016597796210734E-3</v>
      </c>
    </row>
    <row r="74" spans="2:116">
      <c r="B74" s="128">
        <v>481</v>
      </c>
      <c r="C74" s="126" t="s">
        <v>249</v>
      </c>
      <c r="D74" s="5">
        <v>0.9999374716221292</v>
      </c>
      <c r="E74" s="5">
        <v>0.48025920138393058</v>
      </c>
      <c r="F74" s="5">
        <v>5.734784719643899E-2</v>
      </c>
      <c r="G74" s="5">
        <v>9.8266720446727493E-4</v>
      </c>
      <c r="H74" s="5">
        <v>0.10107017980489516</v>
      </c>
      <c r="I74" s="5">
        <v>9.7838832471776715E-2</v>
      </c>
      <c r="J74" s="5">
        <v>1.4741422839729575E-3</v>
      </c>
      <c r="K74" s="5">
        <v>2.7057964567217306E-3</v>
      </c>
      <c r="L74" s="5">
        <v>3.2554529287308663E-3</v>
      </c>
      <c r="M74" s="5">
        <v>9.043168764013372E-4</v>
      </c>
      <c r="N74" s="5">
        <v>1.2002167957423492E-3</v>
      </c>
      <c r="O74" s="5">
        <v>5.3150879435231507E-3</v>
      </c>
      <c r="P74" s="5">
        <v>3.7530629514264621E-3</v>
      </c>
      <c r="Q74" s="5">
        <v>2.6915466902194445E-3</v>
      </c>
      <c r="R74" s="5">
        <v>1.4074517624060345E-3</v>
      </c>
      <c r="S74" s="5">
        <v>2.5562828183479836E-3</v>
      </c>
      <c r="T74" s="5">
        <v>1.0349175191918583E-3</v>
      </c>
      <c r="U74" s="5">
        <v>2.1830083161871062E-3</v>
      </c>
      <c r="V74" s="5">
        <v>1.8449312004112782E-3</v>
      </c>
      <c r="W74" s="5">
        <v>1.6357977952368573E-3</v>
      </c>
      <c r="X74" s="5">
        <v>1.5518132896065416E-3</v>
      </c>
      <c r="Y74" s="5">
        <v>4.8042832080419911E-3</v>
      </c>
      <c r="Z74" s="5">
        <v>2.7722388811025453E-3</v>
      </c>
      <c r="AA74" s="5">
        <v>2.2572666410012989E-3</v>
      </c>
      <c r="AB74" s="5">
        <v>8.1187014280821868E-3</v>
      </c>
      <c r="AC74" s="5">
        <v>8.3813720333431804E-3</v>
      </c>
      <c r="AD74" s="5">
        <v>2.0403979827274031E-3</v>
      </c>
      <c r="AE74" s="5">
        <v>3.6566848423836857E-3</v>
      </c>
      <c r="AF74" s="5">
        <v>2.644403012136171E-3</v>
      </c>
      <c r="AG74" s="5">
        <v>6.3852957477749401E-3</v>
      </c>
      <c r="AH74" s="5">
        <v>5.5195927448879788E-3</v>
      </c>
      <c r="AI74" s="5">
        <v>3.5174968398064867E-3</v>
      </c>
      <c r="AJ74" s="5">
        <v>2.4365872530424641E-4</v>
      </c>
      <c r="AK74" s="5">
        <v>7.7374982545038405E-4</v>
      </c>
      <c r="AL74" s="5">
        <v>1.6838393544117618E-3</v>
      </c>
      <c r="AM74" s="5">
        <v>1.7996803510206827E-3</v>
      </c>
      <c r="AN74" s="5">
        <v>1.4159475389946983E-3</v>
      </c>
      <c r="AO74" s="5">
        <v>2.9210803623455532E-3</v>
      </c>
      <c r="AP74" s="5">
        <v>5.3179160225675561E-3</v>
      </c>
      <c r="AQ74" s="5">
        <v>1.8756703392999376E-3</v>
      </c>
      <c r="AR74" s="5">
        <v>4.9222959734192568E-3</v>
      </c>
      <c r="AS74" s="5">
        <v>2.190288726112509E-3</v>
      </c>
      <c r="AT74" s="5">
        <v>2.0381332212709154E-3</v>
      </c>
      <c r="AU74" s="5">
        <v>2.9159682689290502E-3</v>
      </c>
      <c r="AV74" s="5">
        <v>1.7818825391827894E-3</v>
      </c>
      <c r="AW74" s="5">
        <v>1.4333527051522707E-3</v>
      </c>
      <c r="AX74" s="5">
        <v>1.6399232365317479E-3</v>
      </c>
      <c r="AY74" s="5">
        <v>1.5414939691818486E-3</v>
      </c>
      <c r="AZ74" s="5">
        <v>1.4325170379220348E-3</v>
      </c>
      <c r="BA74" s="5">
        <v>1.5857519228616968E-3</v>
      </c>
      <c r="BB74" s="5">
        <v>1.162513382308163E-3</v>
      </c>
      <c r="BC74" s="5">
        <v>1.6564647608462799E-3</v>
      </c>
      <c r="BD74" s="5">
        <v>2.2689371188258202E-3</v>
      </c>
      <c r="BE74" s="5">
        <v>2.1766739272231373E-3</v>
      </c>
      <c r="BF74" s="5">
        <v>1.3525351309663463E-3</v>
      </c>
      <c r="BG74" s="5">
        <v>1.2284948449992233E-3</v>
      </c>
      <c r="BH74" s="5">
        <v>1.1569563669457921E-3</v>
      </c>
      <c r="BI74" s="5">
        <v>2.1148461734673699E-3</v>
      </c>
      <c r="BJ74" s="5">
        <v>1.4413191494507761E-3</v>
      </c>
      <c r="BK74" s="5">
        <v>1.3372555713529802E-3</v>
      </c>
      <c r="BL74" s="5">
        <v>1.2608328233949515E-3</v>
      </c>
      <c r="BM74" s="5">
        <v>1.3653327302531615E-3</v>
      </c>
      <c r="BN74" s="5">
        <v>1.2948258240499313E-3</v>
      </c>
      <c r="BO74" s="5">
        <v>2.777503949937676E-3</v>
      </c>
      <c r="BP74" s="5">
        <v>5.5217612101365861E-3</v>
      </c>
      <c r="BQ74" s="5">
        <v>1.4407270713141412E-3</v>
      </c>
      <c r="BR74" s="5">
        <v>2.0785220027838432E-3</v>
      </c>
      <c r="BS74" s="5">
        <v>1.8853689176489047E-3</v>
      </c>
      <c r="BT74" s="5">
        <v>1.7138506366993775E-3</v>
      </c>
      <c r="BU74" s="5">
        <v>5.8564654623896144E-3</v>
      </c>
      <c r="BV74" s="5">
        <v>6.9553062015937344E-3</v>
      </c>
      <c r="BW74" s="5">
        <v>1.3855657930118405E-2</v>
      </c>
      <c r="BX74" s="5">
        <v>2.3603615543625906E-3</v>
      </c>
      <c r="BY74" s="5">
        <v>3.7504247580697997E-3</v>
      </c>
      <c r="BZ74" s="5">
        <v>1.0023387718236438</v>
      </c>
      <c r="CA74" s="5">
        <v>2.4980393823995995E-3</v>
      </c>
      <c r="CB74" s="5">
        <v>4.3211137917306469E-3</v>
      </c>
      <c r="CC74" s="5">
        <v>1.107735904506225E-3</v>
      </c>
      <c r="CD74" s="5">
        <v>6.6708900863007815E-4</v>
      </c>
      <c r="CE74" s="5">
        <v>3.5093494724936072E-4</v>
      </c>
      <c r="CF74" s="5">
        <v>2.4450769342429061E-2</v>
      </c>
      <c r="CG74" s="5">
        <v>3.1386907426478004E-3</v>
      </c>
      <c r="CH74" s="5">
        <v>2.0284821357208849E-3</v>
      </c>
      <c r="CI74" s="5">
        <v>2.9987162559914097E-3</v>
      </c>
      <c r="CJ74" s="5">
        <v>3.6705069203854137E-3</v>
      </c>
      <c r="CK74" s="5">
        <v>4.8201978814105461E-3</v>
      </c>
      <c r="CL74" s="5">
        <v>2.9831274982931688E-3</v>
      </c>
      <c r="CM74" s="5">
        <v>7.1460625159090116E-3</v>
      </c>
      <c r="CN74" s="5">
        <v>2.1479209822167626E-3</v>
      </c>
      <c r="CO74" s="5">
        <v>1.0353734043817472E-2</v>
      </c>
      <c r="CP74" s="5">
        <v>9.2118114263834653E-3</v>
      </c>
      <c r="CQ74" s="5">
        <v>9.7435320085086574E-4</v>
      </c>
      <c r="CR74" s="5">
        <v>6.2369471504403291E-3</v>
      </c>
      <c r="CS74" s="5">
        <v>3.1583960473197605E-3</v>
      </c>
      <c r="CT74" s="5">
        <v>2.8163467423369806E-2</v>
      </c>
      <c r="CU74" s="5">
        <v>6.8569515892940441E-3</v>
      </c>
      <c r="CV74" s="5">
        <v>4.5285252202620944E-3</v>
      </c>
      <c r="CW74" s="5">
        <v>4.9261752643967802E-3</v>
      </c>
      <c r="CX74" s="5">
        <v>8.0927189082642612E-3</v>
      </c>
      <c r="CY74" s="5">
        <v>5.1675516388717327E-3</v>
      </c>
      <c r="CZ74" s="5">
        <v>5.0665867148711923E-3</v>
      </c>
      <c r="DA74" s="5">
        <v>1.1644049814365097E-3</v>
      </c>
      <c r="DB74" s="5">
        <v>1.2464883430122816E-3</v>
      </c>
      <c r="DC74" s="5">
        <v>4.2543189956694904E-3</v>
      </c>
      <c r="DD74" s="5">
        <v>1.8227514496855089E-3</v>
      </c>
      <c r="DE74" s="5">
        <v>7.9562126960209991E-4</v>
      </c>
      <c r="DF74" s="5">
        <v>4.9329220012230265E-2</v>
      </c>
      <c r="DG74" s="5">
        <v>1.7643711649532743E-2</v>
      </c>
      <c r="DH74" s="5">
        <v>1.3548498909747735E-2</v>
      </c>
      <c r="DI74" s="5">
        <v>1.2685994448265368E-2</v>
      </c>
      <c r="DJ74" s="5">
        <v>1.5379625897414562E-2</v>
      </c>
      <c r="DK74" s="5">
        <v>2.4450159905139044E-3</v>
      </c>
      <c r="DL74" s="5">
        <v>2.2960840753152866E-2</v>
      </c>
    </row>
    <row r="75" spans="2:116">
      <c r="B75" s="128">
        <v>511</v>
      </c>
      <c r="C75" s="126" t="s">
        <v>250</v>
      </c>
      <c r="D75" s="5">
        <v>0.99789429276333319</v>
      </c>
      <c r="E75" s="5">
        <v>0.38980714489102569</v>
      </c>
      <c r="F75" s="5">
        <v>0.15512514228146432</v>
      </c>
      <c r="G75" s="5">
        <v>0.16157743817062969</v>
      </c>
      <c r="H75" s="5">
        <v>0.11453932938321722</v>
      </c>
      <c r="I75" s="5">
        <v>0.10454385195402531</v>
      </c>
      <c r="J75" s="5">
        <v>0.11204343985380501</v>
      </c>
      <c r="K75" s="5">
        <v>0.13353975853936187</v>
      </c>
      <c r="L75" s="5">
        <v>7.2216553461409663E-2</v>
      </c>
      <c r="M75" s="5">
        <v>4.3900932255456951E-2</v>
      </c>
      <c r="N75" s="5">
        <v>9.0662115815880476E-2</v>
      </c>
      <c r="O75" s="5">
        <v>2.9938749770935042E-2</v>
      </c>
      <c r="P75" s="5">
        <v>6.5563448500105287E-2</v>
      </c>
      <c r="Q75" s="5">
        <v>0.13747368221542705</v>
      </c>
      <c r="R75" s="5">
        <v>8.8243174565770785E-2</v>
      </c>
      <c r="S75" s="5">
        <v>0.16014849878891083</v>
      </c>
      <c r="T75" s="5">
        <v>1.3997696644150518E-2</v>
      </c>
      <c r="U75" s="5">
        <v>8.585164111514966E-2</v>
      </c>
      <c r="V75" s="5">
        <v>0.11390110099809901</v>
      </c>
      <c r="W75" s="5">
        <v>9.0496069476852292E-2</v>
      </c>
      <c r="X75" s="5">
        <v>0.10876639665383733</v>
      </c>
      <c r="Y75" s="5">
        <v>0.13261150068451438</v>
      </c>
      <c r="Z75" s="5">
        <v>0.13796405204157011</v>
      </c>
      <c r="AA75" s="5">
        <v>0.10291323858312884</v>
      </c>
      <c r="AB75" s="5">
        <v>5.2805780897480711E-2</v>
      </c>
      <c r="AC75" s="5">
        <v>5.7175322822483145E-2</v>
      </c>
      <c r="AD75" s="5">
        <v>2.0562660884641863E-2</v>
      </c>
      <c r="AE75" s="5">
        <v>5.763828811823677E-2</v>
      </c>
      <c r="AF75" s="5">
        <v>5.4265869195849928E-2</v>
      </c>
      <c r="AG75" s="5">
        <v>7.9745497532745555E-2</v>
      </c>
      <c r="AH75" s="5">
        <v>6.2731116216564117E-2</v>
      </c>
      <c r="AI75" s="5">
        <v>9.1931682335176457E-2</v>
      </c>
      <c r="AJ75" s="5">
        <v>1.0474799658144202E-2</v>
      </c>
      <c r="AK75" s="5">
        <v>3.7784058291418628E-2</v>
      </c>
      <c r="AL75" s="5">
        <v>9.2763064403659515E-2</v>
      </c>
      <c r="AM75" s="5">
        <v>7.8297210232843778E-2</v>
      </c>
      <c r="AN75" s="5">
        <v>0.12712656953237531</v>
      </c>
      <c r="AO75" s="5">
        <v>5.9488696952717128E-2</v>
      </c>
      <c r="AP75" s="5">
        <v>5.0139413316256293E-2</v>
      </c>
      <c r="AQ75" s="5">
        <v>6.599787105987362E-2</v>
      </c>
      <c r="AR75" s="5">
        <v>6.0392530324484731E-2</v>
      </c>
      <c r="AS75" s="5">
        <v>3.4556844380974297E-2</v>
      </c>
      <c r="AT75" s="5">
        <v>4.7541984485374993E-2</v>
      </c>
      <c r="AU75" s="5">
        <v>5.4107624168750985E-2</v>
      </c>
      <c r="AV75" s="5">
        <v>0.1031763008514041</v>
      </c>
      <c r="AW75" s="5">
        <v>3.2440672733737672E-2</v>
      </c>
      <c r="AX75" s="5">
        <v>6.7981204568568085E-2</v>
      </c>
      <c r="AY75" s="5">
        <v>8.1737473097569055E-2</v>
      </c>
      <c r="AZ75" s="5">
        <v>6.9262682136910864E-2</v>
      </c>
      <c r="BA75" s="5">
        <v>7.2060958579532014E-2</v>
      </c>
      <c r="BB75" s="5">
        <v>6.7389117921001038E-2</v>
      </c>
      <c r="BC75" s="5">
        <v>7.5337272044919565E-2</v>
      </c>
      <c r="BD75" s="5">
        <v>7.1115202060551594E-2</v>
      </c>
      <c r="BE75" s="5">
        <v>6.721402306893258E-2</v>
      </c>
      <c r="BF75" s="5">
        <v>8.3387863791088285E-2</v>
      </c>
      <c r="BG75" s="5">
        <v>8.8986030535796332E-2</v>
      </c>
      <c r="BH75" s="5">
        <v>6.1127391895412872E-2</v>
      </c>
      <c r="BI75" s="5">
        <v>7.9765577983089642E-2</v>
      </c>
      <c r="BJ75" s="5">
        <v>7.2560495772286279E-2</v>
      </c>
      <c r="BK75" s="5">
        <v>6.6076794892275845E-2</v>
      </c>
      <c r="BL75" s="5">
        <v>9.0585779351919693E-2</v>
      </c>
      <c r="BM75" s="5">
        <v>8.5404815311941773E-2</v>
      </c>
      <c r="BN75" s="5">
        <v>0.10991207020928094</v>
      </c>
      <c r="BO75" s="5">
        <v>9.3321048212305871E-2</v>
      </c>
      <c r="BP75" s="5">
        <v>6.4200332432971796E-2</v>
      </c>
      <c r="BQ75" s="5">
        <v>0.12036845129643808</v>
      </c>
      <c r="BR75" s="5">
        <v>2.1831349454241283E-2</v>
      </c>
      <c r="BS75" s="5">
        <v>8.660214483466637E-2</v>
      </c>
      <c r="BT75" s="5">
        <v>0.10247459606092198</v>
      </c>
      <c r="BU75" s="5">
        <v>6.1778564212071722E-2</v>
      </c>
      <c r="BV75" s="5">
        <v>6.1352674778480644E-2</v>
      </c>
      <c r="BW75" s="5">
        <v>2.8354442499620453E-2</v>
      </c>
      <c r="BX75" s="5">
        <v>3.2873150095502769E-2</v>
      </c>
      <c r="BY75" s="5">
        <v>3.9347716947586701E-2</v>
      </c>
      <c r="BZ75" s="5">
        <v>2.8906395224162593E-2</v>
      </c>
      <c r="CA75" s="5">
        <v>1.0239040748465329</v>
      </c>
      <c r="CB75" s="5">
        <v>1.648206322212201E-2</v>
      </c>
      <c r="CC75" s="5">
        <v>7.9379609022020309E-3</v>
      </c>
      <c r="CD75" s="5">
        <v>8.6318157586094384E-3</v>
      </c>
      <c r="CE75" s="5">
        <v>3.2289505337649532E-3</v>
      </c>
      <c r="CF75" s="5">
        <v>1.3463266550822401E-2</v>
      </c>
      <c r="CG75" s="5">
        <v>2.116100610827985E-2</v>
      </c>
      <c r="CH75" s="5">
        <v>0.14526502201773314</v>
      </c>
      <c r="CI75" s="5">
        <v>2.2055899582762519E-2</v>
      </c>
      <c r="CJ75" s="5">
        <v>2.7726463713784708E-2</v>
      </c>
      <c r="CK75" s="5">
        <v>1.7031079390785717E-2</v>
      </c>
      <c r="CL75" s="5">
        <v>1.8378805668420841E-2</v>
      </c>
      <c r="CM75" s="5">
        <v>2.3592646730706209E-2</v>
      </c>
      <c r="CN75" s="5">
        <v>1.3764711429965508E-2</v>
      </c>
      <c r="CO75" s="5">
        <v>1.7695393884851703E-2</v>
      </c>
      <c r="CP75" s="5">
        <v>2.9405809453795034E-2</v>
      </c>
      <c r="CQ75" s="5">
        <v>2.7896489011854451E-2</v>
      </c>
      <c r="CR75" s="5">
        <v>2.6255272794460622E-2</v>
      </c>
      <c r="CS75" s="5">
        <v>6.5333328210218547E-2</v>
      </c>
      <c r="CT75" s="5">
        <v>2.1674460680718915E-2</v>
      </c>
      <c r="CU75" s="5">
        <v>1.7983762267118213E-2</v>
      </c>
      <c r="CV75" s="5">
        <v>4.9152688854515555E-2</v>
      </c>
      <c r="CW75" s="5">
        <v>7.8678710836917271E-2</v>
      </c>
      <c r="CX75" s="5">
        <v>3.2420194501596292E-2</v>
      </c>
      <c r="CY75" s="5">
        <v>4.2417437348434534E-2</v>
      </c>
      <c r="CZ75" s="5">
        <v>3.7371285845215735E-2</v>
      </c>
      <c r="DA75" s="5">
        <v>5.6763409404151338E-2</v>
      </c>
      <c r="DB75" s="5">
        <v>3.179751075602192E-2</v>
      </c>
      <c r="DC75" s="5">
        <v>3.873358609219376E-2</v>
      </c>
      <c r="DD75" s="5">
        <v>9.9872192047486374E-2</v>
      </c>
      <c r="DE75" s="5">
        <v>1.8742714594614285E-2</v>
      </c>
      <c r="DF75" s="5">
        <v>7.9321963672410858E-2</v>
      </c>
      <c r="DG75" s="5">
        <v>0.16225099050428771</v>
      </c>
      <c r="DH75" s="5">
        <v>4.5469610881284567E-2</v>
      </c>
      <c r="DI75" s="5">
        <v>3.5084782445823935E-2</v>
      </c>
      <c r="DJ75" s="5">
        <v>4.3964383620962381E-2</v>
      </c>
      <c r="DK75" s="5">
        <v>0.3068122903786461</v>
      </c>
      <c r="DL75" s="5">
        <v>2.5579036906335641E-2</v>
      </c>
    </row>
    <row r="76" spans="2:116">
      <c r="B76" s="128">
        <v>531</v>
      </c>
      <c r="C76" s="126" t="s">
        <v>251</v>
      </c>
      <c r="D76" s="5">
        <v>0.9601340033787148</v>
      </c>
      <c r="E76" s="5">
        <v>0.31206138846335435</v>
      </c>
      <c r="F76" s="5">
        <v>0.25349041463967276</v>
      </c>
      <c r="G76" s="5">
        <v>5.9640523846246067E-2</v>
      </c>
      <c r="H76" s="5">
        <v>5.1182874493232722E-2</v>
      </c>
      <c r="I76" s="5">
        <v>4.9374631575336468E-2</v>
      </c>
      <c r="J76" s="5">
        <v>1.522048946418645E-2</v>
      </c>
      <c r="K76" s="5">
        <v>1.6696311503367426E-2</v>
      </c>
      <c r="L76" s="5">
        <v>2.0693485934890499E-2</v>
      </c>
      <c r="M76" s="5">
        <v>1.4510339317527769E-2</v>
      </c>
      <c r="N76" s="5">
        <v>1.8470511971675273E-2</v>
      </c>
      <c r="O76" s="5">
        <v>3.8495065361476413E-2</v>
      </c>
      <c r="P76" s="5">
        <v>6.2906458609761767E-2</v>
      </c>
      <c r="Q76" s="5">
        <v>1.5594558198613221E-2</v>
      </c>
      <c r="R76" s="5">
        <v>1.9987911572035385E-2</v>
      </c>
      <c r="S76" s="5">
        <v>1.5462092690922222E-2</v>
      </c>
      <c r="T76" s="5">
        <v>7.2856504750734583E-3</v>
      </c>
      <c r="U76" s="5">
        <v>2.9659581782740519E-2</v>
      </c>
      <c r="V76" s="5">
        <v>2.9044813853512975E-2</v>
      </c>
      <c r="W76" s="5">
        <v>1.7344127207557323E-2</v>
      </c>
      <c r="X76" s="5">
        <v>2.5276994345449926E-2</v>
      </c>
      <c r="Y76" s="5">
        <v>2.3146399859536201E-2</v>
      </c>
      <c r="Z76" s="5">
        <v>2.1329205236530861E-2</v>
      </c>
      <c r="AA76" s="5">
        <v>1.8958502896810468E-2</v>
      </c>
      <c r="AB76" s="5">
        <v>1.8424941842747063E-2</v>
      </c>
      <c r="AC76" s="5">
        <v>1.7303737983918224E-2</v>
      </c>
      <c r="AD76" s="5">
        <v>9.4802162773379162E-3</v>
      </c>
      <c r="AE76" s="5">
        <v>1.6729758200336484E-2</v>
      </c>
      <c r="AF76" s="5">
        <v>1.4283954075540561E-2</v>
      </c>
      <c r="AG76" s="5">
        <v>1.4767513624021235E-2</v>
      </c>
      <c r="AH76" s="5">
        <v>1.3875698676086404E-2</v>
      </c>
      <c r="AI76" s="5">
        <v>1.8113747613823734E-2</v>
      </c>
      <c r="AJ76" s="5">
        <v>4.5569210146437908E-3</v>
      </c>
      <c r="AK76" s="5">
        <v>9.3072829989607857E-3</v>
      </c>
      <c r="AL76" s="5">
        <v>1.2659042575226436E-2</v>
      </c>
      <c r="AM76" s="5">
        <v>1.3688248416909878E-2</v>
      </c>
      <c r="AN76" s="5">
        <v>1.4212242183937816E-2</v>
      </c>
      <c r="AO76" s="5">
        <v>1.8279563899063503E-2</v>
      </c>
      <c r="AP76" s="5">
        <v>2.0677781627292863E-2</v>
      </c>
      <c r="AQ76" s="5">
        <v>2.6742792013346405E-2</v>
      </c>
      <c r="AR76" s="5">
        <v>1.7829365480096303E-2</v>
      </c>
      <c r="AS76" s="5">
        <v>1.4027401313048044E-2</v>
      </c>
      <c r="AT76" s="5">
        <v>1.5382588542237287E-2</v>
      </c>
      <c r="AU76" s="5">
        <v>1.7511538800002256E-2</v>
      </c>
      <c r="AV76" s="5">
        <v>1.8166710189600623E-2</v>
      </c>
      <c r="AW76" s="5">
        <v>1.8534059663261708E-2</v>
      </c>
      <c r="AX76" s="5">
        <v>1.6837232562041185E-2</v>
      </c>
      <c r="AY76" s="5">
        <v>2.5364935523479813E-2</v>
      </c>
      <c r="AZ76" s="5">
        <v>1.8831044645719285E-2</v>
      </c>
      <c r="BA76" s="5">
        <v>1.5779218555473797E-2</v>
      </c>
      <c r="BB76" s="5">
        <v>1.5667882742468296E-2</v>
      </c>
      <c r="BC76" s="5">
        <v>1.9360516949338557E-2</v>
      </c>
      <c r="BD76" s="5">
        <v>1.4296929841017221E-2</v>
      </c>
      <c r="BE76" s="5">
        <v>1.6091596446075027E-2</v>
      </c>
      <c r="BF76" s="5">
        <v>1.4497123498076669E-2</v>
      </c>
      <c r="BG76" s="5">
        <v>1.6080519391116443E-2</v>
      </c>
      <c r="BH76" s="5">
        <v>1.3293323651658261E-2</v>
      </c>
      <c r="BI76" s="5">
        <v>1.6347102168909774E-2</v>
      </c>
      <c r="BJ76" s="5">
        <v>1.3883798614745688E-2</v>
      </c>
      <c r="BK76" s="5">
        <v>1.5392691111795132E-2</v>
      </c>
      <c r="BL76" s="5">
        <v>1.4816108122449429E-2</v>
      </c>
      <c r="BM76" s="5">
        <v>1.4122484021764799E-2</v>
      </c>
      <c r="BN76" s="5">
        <v>1.3664679069779057E-2</v>
      </c>
      <c r="BO76" s="5">
        <v>2.686359866288459E-2</v>
      </c>
      <c r="BP76" s="5">
        <v>1.7665313054157476E-2</v>
      </c>
      <c r="BQ76" s="5">
        <v>3.7158356106136749E-2</v>
      </c>
      <c r="BR76" s="5">
        <v>1.5318871664439069E-2</v>
      </c>
      <c r="BS76" s="5">
        <v>2.2762867448095823E-2</v>
      </c>
      <c r="BT76" s="5">
        <v>1.8829357079672676E-2</v>
      </c>
      <c r="BU76" s="5">
        <v>2.706947705282272E-2</v>
      </c>
      <c r="BV76" s="5">
        <v>2.5451778728059177E-2</v>
      </c>
      <c r="BW76" s="5">
        <v>2.5394572399973087E-2</v>
      </c>
      <c r="BX76" s="5">
        <v>1.122001580838034E-2</v>
      </c>
      <c r="BY76" s="5">
        <v>3.3116252745071455E-2</v>
      </c>
      <c r="BZ76" s="5">
        <v>3.4430358719255136E-2</v>
      </c>
      <c r="CA76" s="5">
        <v>2.5684378879404831E-2</v>
      </c>
      <c r="CB76" s="5">
        <v>1.0526741581658774</v>
      </c>
      <c r="CC76" s="5">
        <v>9.6076142029290462E-2</v>
      </c>
      <c r="CD76" s="5">
        <v>7.6721076925036297E-2</v>
      </c>
      <c r="CE76" s="5">
        <v>7.6991455436394324E-2</v>
      </c>
      <c r="CF76" s="5">
        <v>5.3201031809890165E-2</v>
      </c>
      <c r="CG76" s="5">
        <v>1.5793738106659537E-2</v>
      </c>
      <c r="CH76" s="5">
        <v>5.9594346493861548E-2</v>
      </c>
      <c r="CI76" s="5">
        <v>4.1768939523991411E-2</v>
      </c>
      <c r="CJ76" s="5">
        <v>2.9890763044845895E-2</v>
      </c>
      <c r="CK76" s="5">
        <v>3.1043479668329571E-2</v>
      </c>
      <c r="CL76" s="5">
        <v>1.706942780986101E-2</v>
      </c>
      <c r="CM76" s="5">
        <v>1.7317608499788341E-2</v>
      </c>
      <c r="CN76" s="5">
        <v>5.9131133502006352E-3</v>
      </c>
      <c r="CO76" s="5">
        <v>1.6373779887170578E-2</v>
      </c>
      <c r="CP76" s="5">
        <v>1.6166024877920591E-2</v>
      </c>
      <c r="CQ76" s="5">
        <v>1.2895252251454801E-2</v>
      </c>
      <c r="CR76" s="5">
        <v>2.0715739553229261E-2</v>
      </c>
      <c r="CS76" s="5">
        <v>1.5524466006095529E-2</v>
      </c>
      <c r="CT76" s="5">
        <v>2.6845834247074152E-2</v>
      </c>
      <c r="CU76" s="5">
        <v>1.498507489604994E-2</v>
      </c>
      <c r="CV76" s="5">
        <v>1.0174405837724956E-2</v>
      </c>
      <c r="CW76" s="5">
        <v>1.3723001053857565E-2</v>
      </c>
      <c r="CX76" s="5">
        <v>4.269613904275698E-2</v>
      </c>
      <c r="CY76" s="5">
        <v>2.779228856699819E-2</v>
      </c>
      <c r="CZ76" s="5">
        <v>1.1061700887807512E-2</v>
      </c>
      <c r="DA76" s="5">
        <v>3.3991390642845266E-2</v>
      </c>
      <c r="DB76" s="5">
        <v>4.3647986594629311E-2</v>
      </c>
      <c r="DC76" s="5">
        <v>1.3695431087171708E-2</v>
      </c>
      <c r="DD76" s="5">
        <v>1.6910182516376979E-2</v>
      </c>
      <c r="DE76" s="5">
        <v>8.4620214195327836E-3</v>
      </c>
      <c r="DF76" s="5">
        <v>3.1812922065203947E-2</v>
      </c>
      <c r="DG76" s="5">
        <v>1.7298038089987172E-2</v>
      </c>
      <c r="DH76" s="5">
        <v>1.111788506969684E-2</v>
      </c>
      <c r="DI76" s="5">
        <v>1.5830058680448626E-2</v>
      </c>
      <c r="DJ76" s="5">
        <v>1.2868467428009216E-2</v>
      </c>
      <c r="DK76" s="5">
        <v>2.0484158121333931E-2</v>
      </c>
      <c r="DL76" s="5">
        <v>1.8764660751657131E-2</v>
      </c>
    </row>
    <row r="77" spans="2:116">
      <c r="B77" s="128">
        <v>551</v>
      </c>
      <c r="C77" s="126" t="s">
        <v>252</v>
      </c>
      <c r="D77" s="5">
        <v>1</v>
      </c>
      <c r="E77" s="5">
        <v>0.1613205293333852</v>
      </c>
      <c r="F77" s="5">
        <v>0.18038508085403721</v>
      </c>
      <c r="G77" s="5">
        <v>1.8741888154585934E-3</v>
      </c>
      <c r="H77" s="5">
        <v>3.3513858707819172E-2</v>
      </c>
      <c r="I77" s="5">
        <v>3.0058438975701793E-2</v>
      </c>
      <c r="J77" s="5">
        <v>8.997722811846522E-3</v>
      </c>
      <c r="K77" s="5">
        <v>1.1248964771824074E-2</v>
      </c>
      <c r="L77" s="5">
        <v>2.6497316712154155E-2</v>
      </c>
      <c r="M77" s="5">
        <v>5.2144651956384357E-3</v>
      </c>
      <c r="N77" s="5">
        <v>7.5312736459782707E-3</v>
      </c>
      <c r="O77" s="5">
        <v>2.5596861503436524E-2</v>
      </c>
      <c r="P77" s="5">
        <v>1.6899642964414919E-2</v>
      </c>
      <c r="Q77" s="5">
        <v>1.2554749847217455E-2</v>
      </c>
      <c r="R77" s="5">
        <v>8.844214213363677E-3</v>
      </c>
      <c r="S77" s="5">
        <v>1.2905850578041471E-2</v>
      </c>
      <c r="T77" s="5">
        <v>2.3437207085037063E-3</v>
      </c>
      <c r="U77" s="5">
        <v>9.4409029115565361E-3</v>
      </c>
      <c r="V77" s="5">
        <v>1.2395279466206293E-2</v>
      </c>
      <c r="W77" s="5">
        <v>8.7788779474886561E-3</v>
      </c>
      <c r="X77" s="5">
        <v>1.3053528249678479E-2</v>
      </c>
      <c r="Y77" s="5">
        <v>1.2448515136427397E-2</v>
      </c>
      <c r="Z77" s="5">
        <v>1.1510208857826177E-2</v>
      </c>
      <c r="AA77" s="5">
        <v>1.2456427218019303E-2</v>
      </c>
      <c r="AB77" s="5">
        <v>7.6254357500346636E-3</v>
      </c>
      <c r="AC77" s="5">
        <v>9.3606469885407322E-3</v>
      </c>
      <c r="AD77" s="5">
        <v>4.7778957790970099E-3</v>
      </c>
      <c r="AE77" s="5">
        <v>8.0644933662581512E-3</v>
      </c>
      <c r="AF77" s="5">
        <v>7.9366815644782811E-3</v>
      </c>
      <c r="AG77" s="5">
        <v>9.3834839511144873E-3</v>
      </c>
      <c r="AH77" s="5">
        <v>1.0986247880722456E-2</v>
      </c>
      <c r="AI77" s="5">
        <v>9.9026006631074484E-3</v>
      </c>
      <c r="AJ77" s="5">
        <v>1.9742667970112644E-3</v>
      </c>
      <c r="AK77" s="5">
        <v>4.7864706332899753E-3</v>
      </c>
      <c r="AL77" s="5">
        <v>1.1057841588839257E-2</v>
      </c>
      <c r="AM77" s="5">
        <v>8.9790742614163678E-3</v>
      </c>
      <c r="AN77" s="5">
        <v>9.6983145215546601E-3</v>
      </c>
      <c r="AO77" s="5">
        <v>9.6215020208399848E-3</v>
      </c>
      <c r="AP77" s="5">
        <v>1.1770722396854817E-2</v>
      </c>
      <c r="AQ77" s="5">
        <v>9.5996153166034975E-3</v>
      </c>
      <c r="AR77" s="5">
        <v>8.9623757853780194E-3</v>
      </c>
      <c r="AS77" s="5">
        <v>5.9554815437397003E-3</v>
      </c>
      <c r="AT77" s="5">
        <v>7.3949779612637176E-3</v>
      </c>
      <c r="AU77" s="5">
        <v>1.0843248825864698E-2</v>
      </c>
      <c r="AV77" s="5">
        <v>9.6324728684261118E-3</v>
      </c>
      <c r="AW77" s="5">
        <v>6.1059321124935133E-3</v>
      </c>
      <c r="AX77" s="5">
        <v>7.3636845578900195E-3</v>
      </c>
      <c r="AY77" s="5">
        <v>1.4168500550489464E-2</v>
      </c>
      <c r="AZ77" s="5">
        <v>9.0401229385300291E-3</v>
      </c>
      <c r="BA77" s="5">
        <v>9.4519423617993124E-3</v>
      </c>
      <c r="BB77" s="5">
        <v>8.9957926557500505E-3</v>
      </c>
      <c r="BC77" s="5">
        <v>8.2546929349322975E-3</v>
      </c>
      <c r="BD77" s="5">
        <v>7.5715860320056437E-3</v>
      </c>
      <c r="BE77" s="5">
        <v>8.1467308190436225E-3</v>
      </c>
      <c r="BF77" s="5">
        <v>9.2720974263389815E-3</v>
      </c>
      <c r="BG77" s="5">
        <v>9.9570080925787483E-3</v>
      </c>
      <c r="BH77" s="5">
        <v>7.7447793913708249E-3</v>
      </c>
      <c r="BI77" s="5">
        <v>1.0982748536095988E-2</v>
      </c>
      <c r="BJ77" s="5">
        <v>8.9178843647223748E-3</v>
      </c>
      <c r="BK77" s="5">
        <v>8.7803423427278773E-3</v>
      </c>
      <c r="BL77" s="5">
        <v>8.475437895765995E-3</v>
      </c>
      <c r="BM77" s="5">
        <v>7.9574682507870288E-3</v>
      </c>
      <c r="BN77" s="5">
        <v>8.1705719503095114E-3</v>
      </c>
      <c r="BO77" s="5">
        <v>1.0302846366310809E-2</v>
      </c>
      <c r="BP77" s="5">
        <v>7.1211528695715254E-3</v>
      </c>
      <c r="BQ77" s="5">
        <v>1.0489375316939109E-2</v>
      </c>
      <c r="BR77" s="5">
        <v>1.3409359961675162E-2</v>
      </c>
      <c r="BS77" s="5">
        <v>1.570978813684442E-2</v>
      </c>
      <c r="BT77" s="5">
        <v>1.1689644675644144E-2</v>
      </c>
      <c r="BU77" s="5">
        <v>9.4424385879300892E-3</v>
      </c>
      <c r="BV77" s="5">
        <v>1.0147405057047936E-2</v>
      </c>
      <c r="BW77" s="5">
        <v>1.0582031659283149E-2</v>
      </c>
      <c r="BX77" s="5">
        <v>1.4968603732698212E-2</v>
      </c>
      <c r="BY77" s="5">
        <v>9.2005036409323355E-3</v>
      </c>
      <c r="BZ77" s="5">
        <v>7.4500296326286625E-3</v>
      </c>
      <c r="CA77" s="5">
        <v>3.4676998380938281E-2</v>
      </c>
      <c r="CB77" s="5">
        <v>2.2250843587499489E-2</v>
      </c>
      <c r="CC77" s="5">
        <v>1.0443049250192702</v>
      </c>
      <c r="CD77" s="5">
        <v>0.10804278488569691</v>
      </c>
      <c r="CE77" s="5">
        <v>1.00817593003784E-2</v>
      </c>
      <c r="CF77" s="5">
        <v>6.6763271269638094E-3</v>
      </c>
      <c r="CG77" s="5">
        <v>1.5044035833514444E-2</v>
      </c>
      <c r="CH77" s="5">
        <v>3.1045223751671305E-2</v>
      </c>
      <c r="CI77" s="5">
        <v>5.9652171387169189E-2</v>
      </c>
      <c r="CJ77" s="5">
        <v>1.704873567893804E-2</v>
      </c>
      <c r="CK77" s="5">
        <v>0.10065282020689881</v>
      </c>
      <c r="CL77" s="5">
        <v>8.0931942811215213E-2</v>
      </c>
      <c r="CM77" s="5">
        <v>3.0592627337542314E-2</v>
      </c>
      <c r="CN77" s="5">
        <v>1.92665033403213E-2</v>
      </c>
      <c r="CO77" s="5">
        <v>1.9579578847905302E-2</v>
      </c>
      <c r="CP77" s="5">
        <v>2.3039382520360616E-2</v>
      </c>
      <c r="CQ77" s="5">
        <v>4.3541358264762915E-2</v>
      </c>
      <c r="CR77" s="5">
        <v>7.0589037591851034E-2</v>
      </c>
      <c r="CS77" s="5">
        <v>3.0651943589965886E-2</v>
      </c>
      <c r="CT77" s="5">
        <v>6.540982403745739E-3</v>
      </c>
      <c r="CU77" s="5">
        <v>4.4069434660684763E-3</v>
      </c>
      <c r="CV77" s="5">
        <v>2.4099367372989879E-2</v>
      </c>
      <c r="CW77" s="5">
        <v>2.7151896742192209E-2</v>
      </c>
      <c r="CX77" s="5">
        <v>2.0364743572015731E-2</v>
      </c>
      <c r="CY77" s="5">
        <v>1.0301809873064177E-2</v>
      </c>
      <c r="CZ77" s="5">
        <v>1.4939353778689655E-2</v>
      </c>
      <c r="DA77" s="5">
        <v>2.6544697264264398E-2</v>
      </c>
      <c r="DB77" s="5">
        <v>1.8379732720026187E-2</v>
      </c>
      <c r="DC77" s="5">
        <v>1.9422720249068572E-2</v>
      </c>
      <c r="DD77" s="5">
        <v>1.0211072796350954E-2</v>
      </c>
      <c r="DE77" s="5">
        <v>1.4371071938845088E-2</v>
      </c>
      <c r="DF77" s="5">
        <v>2.0766166017846702E-2</v>
      </c>
      <c r="DG77" s="5">
        <v>2.024846012446619E-2</v>
      </c>
      <c r="DH77" s="5">
        <v>3.4687150180538688E-2</v>
      </c>
      <c r="DI77" s="5">
        <v>1.3179521215191555E-2</v>
      </c>
      <c r="DJ77" s="5">
        <v>2.751664270476226E-2</v>
      </c>
      <c r="DK77" s="5">
        <v>1.5864871018376209E-2</v>
      </c>
      <c r="DL77" s="5">
        <v>4.0357348536257089E-2</v>
      </c>
    </row>
    <row r="78" spans="2:116">
      <c r="B78" s="128">
        <v>552</v>
      </c>
      <c r="C78" s="126" t="s">
        <v>253</v>
      </c>
      <c r="D78" s="5">
        <v>0.99987276461418018</v>
      </c>
      <c r="E78" s="5">
        <v>0.15643676513565796</v>
      </c>
      <c r="F78" s="5">
        <v>0.26266561011810641</v>
      </c>
      <c r="G78" s="5">
        <v>4.7051943022797103E-2</v>
      </c>
      <c r="H78" s="5">
        <v>3.1818906838525465E-2</v>
      </c>
      <c r="I78" s="5">
        <v>1.9529821693588283E-2</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1</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row>
    <row r="79" spans="2:116">
      <c r="B79" s="128">
        <v>553</v>
      </c>
      <c r="C79" s="126" t="s">
        <v>254</v>
      </c>
      <c r="D79" s="5">
        <v>1</v>
      </c>
      <c r="E79" s="5">
        <v>0</v>
      </c>
      <c r="F79" s="5">
        <v>0.4931273533854123</v>
      </c>
      <c r="G79" s="5">
        <v>0.17224080824170374</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1</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row>
    <row r="80" spans="2:116">
      <c r="B80" s="128">
        <v>571</v>
      </c>
      <c r="C80" s="126" t="s">
        <v>255</v>
      </c>
      <c r="D80" s="5">
        <v>0.99459055702776988</v>
      </c>
      <c r="E80" s="5">
        <v>0.23827137793041939</v>
      </c>
      <c r="F80" s="5">
        <v>4.9629273008156276E-2</v>
      </c>
      <c r="G80" s="5">
        <v>1.5062094529361889E-2</v>
      </c>
      <c r="H80" s="5">
        <v>2.7238091702135474E-2</v>
      </c>
      <c r="I80" s="5">
        <v>2.7238091702135474E-2</v>
      </c>
      <c r="J80" s="5">
        <v>1.8314532180602092E-3</v>
      </c>
      <c r="K80" s="5">
        <v>2.202280388600905E-3</v>
      </c>
      <c r="L80" s="5">
        <v>2.1160522237251402E-3</v>
      </c>
      <c r="M80" s="5">
        <v>2.18846602998011E-3</v>
      </c>
      <c r="N80" s="5">
        <v>2.4932898261371705E-3</v>
      </c>
      <c r="O80" s="5">
        <v>6.0428489802116375E-3</v>
      </c>
      <c r="P80" s="5">
        <v>5.8570439414390597E-3</v>
      </c>
      <c r="Q80" s="5">
        <v>2.9335888172546025E-3</v>
      </c>
      <c r="R80" s="5">
        <v>2.2469387084437182E-3</v>
      </c>
      <c r="S80" s="5">
        <v>2.872623000283109E-3</v>
      </c>
      <c r="T80" s="5">
        <v>8.7102741376964389E-4</v>
      </c>
      <c r="U80" s="5">
        <v>3.6347092322594364E-3</v>
      </c>
      <c r="V80" s="5">
        <v>4.3146745464837898E-3</v>
      </c>
      <c r="W80" s="5">
        <v>2.6204528824798363E-3</v>
      </c>
      <c r="X80" s="5">
        <v>3.742699381342098E-3</v>
      </c>
      <c r="Y80" s="5">
        <v>4.2019413865788989E-3</v>
      </c>
      <c r="Z80" s="5">
        <v>4.8462870301018797E-3</v>
      </c>
      <c r="AA80" s="5">
        <v>4.7363329601578198E-3</v>
      </c>
      <c r="AB80" s="5">
        <v>2.8987867705634351E-3</v>
      </c>
      <c r="AC80" s="5">
        <v>3.0375721882436018E-3</v>
      </c>
      <c r="AD80" s="5">
        <v>1.8516710784162148E-3</v>
      </c>
      <c r="AE80" s="5">
        <v>3.1267988419898455E-3</v>
      </c>
      <c r="AF80" s="5">
        <v>3.5383796486462655E-3</v>
      </c>
      <c r="AG80" s="5">
        <v>3.1167922726750507E-3</v>
      </c>
      <c r="AH80" s="5">
        <v>6.1857218127444316E-3</v>
      </c>
      <c r="AI80" s="5">
        <v>4.3094347123824863E-3</v>
      </c>
      <c r="AJ80" s="5">
        <v>4.6887256107602533E-4</v>
      </c>
      <c r="AK80" s="5">
        <v>1.6308681506475846E-3</v>
      </c>
      <c r="AL80" s="5">
        <v>5.5413540588593949E-3</v>
      </c>
      <c r="AM80" s="5">
        <v>3.0987462090405586E-3</v>
      </c>
      <c r="AN80" s="5">
        <v>3.4061152439697363E-3</v>
      </c>
      <c r="AO80" s="5">
        <v>4.2877358691631035E-3</v>
      </c>
      <c r="AP80" s="5">
        <v>2.95573528392395E-3</v>
      </c>
      <c r="AQ80" s="5">
        <v>5.0146664735415108E-3</v>
      </c>
      <c r="AR80" s="5">
        <v>7.0324777114312313E-3</v>
      </c>
      <c r="AS80" s="5">
        <v>1.8927852727927273E-3</v>
      </c>
      <c r="AT80" s="5">
        <v>2.281566831693194E-3</v>
      </c>
      <c r="AU80" s="5">
        <v>2.9092474198979495E-3</v>
      </c>
      <c r="AV80" s="5">
        <v>2.4048597574368811E-3</v>
      </c>
      <c r="AW80" s="5">
        <v>1.8626598016065351E-3</v>
      </c>
      <c r="AX80" s="5">
        <v>2.5612373302352697E-3</v>
      </c>
      <c r="AY80" s="5">
        <v>5.8002426697018831E-3</v>
      </c>
      <c r="AZ80" s="5">
        <v>2.9197362972318199E-3</v>
      </c>
      <c r="BA80" s="5">
        <v>3.5377726447427937E-3</v>
      </c>
      <c r="BB80" s="5">
        <v>3.836375554911951E-3</v>
      </c>
      <c r="BC80" s="5">
        <v>4.8143200840764632E-3</v>
      </c>
      <c r="BD80" s="5">
        <v>6.2626011895181178E-3</v>
      </c>
      <c r="BE80" s="5">
        <v>5.9258761704962751E-3</v>
      </c>
      <c r="BF80" s="5">
        <v>3.6564170283931298E-3</v>
      </c>
      <c r="BG80" s="5">
        <v>4.4662206327298693E-3</v>
      </c>
      <c r="BH80" s="5">
        <v>6.0455113366181899E-3</v>
      </c>
      <c r="BI80" s="5">
        <v>3.2834095876261801E-3</v>
      </c>
      <c r="BJ80" s="5">
        <v>1.0875560970947827E-2</v>
      </c>
      <c r="BK80" s="5">
        <v>5.3695873242978615E-3</v>
      </c>
      <c r="BL80" s="5">
        <v>2.8007079121930476E-3</v>
      </c>
      <c r="BM80" s="5">
        <v>2.4540440791430435E-3</v>
      </c>
      <c r="BN80" s="5">
        <v>2.6164679316045903E-3</v>
      </c>
      <c r="BO80" s="5">
        <v>3.5487692421010898E-3</v>
      </c>
      <c r="BP80" s="5">
        <v>3.2066563992626542E-3</v>
      </c>
      <c r="BQ80" s="5">
        <v>4.1572005698464302E-3</v>
      </c>
      <c r="BR80" s="5">
        <v>3.3157688463417725E-3</v>
      </c>
      <c r="BS80" s="5">
        <v>3.6379899605702474E-3</v>
      </c>
      <c r="BT80" s="5">
        <v>4.0532564859749494E-3</v>
      </c>
      <c r="BU80" s="5">
        <v>3.1649523468581615E-3</v>
      </c>
      <c r="BV80" s="5">
        <v>2.8023600341342972E-3</v>
      </c>
      <c r="BW80" s="5">
        <v>1.8729565542776963E-3</v>
      </c>
      <c r="BX80" s="5">
        <v>1.426630886966889E-3</v>
      </c>
      <c r="BY80" s="5">
        <v>3.874770276938732E-3</v>
      </c>
      <c r="BZ80" s="5">
        <v>1.4936707513416218E-2</v>
      </c>
      <c r="CA80" s="5">
        <v>6.6152581002277494E-3</v>
      </c>
      <c r="CB80" s="5">
        <v>1.2936837588062645E-2</v>
      </c>
      <c r="CC80" s="5">
        <v>2.458636559132807E-3</v>
      </c>
      <c r="CD80" s="5">
        <v>1.4544740520201146E-3</v>
      </c>
      <c r="CE80" s="5">
        <v>1.0115741744281775E-3</v>
      </c>
      <c r="CF80" s="5">
        <v>1.0020721394663705</v>
      </c>
      <c r="CG80" s="5">
        <v>2.2959982473726736E-3</v>
      </c>
      <c r="CH80" s="5">
        <v>3.1075300448458513E-3</v>
      </c>
      <c r="CI80" s="5">
        <v>3.2610549161610713E-3</v>
      </c>
      <c r="CJ80" s="5">
        <v>2.7874331752882385E-3</v>
      </c>
      <c r="CK80" s="5">
        <v>7.3244560926803964E-3</v>
      </c>
      <c r="CL80" s="5">
        <v>2.9406937531500066E-3</v>
      </c>
      <c r="CM80" s="5">
        <v>3.465273195930773E-3</v>
      </c>
      <c r="CN80" s="5">
        <v>2.894393541228224E-3</v>
      </c>
      <c r="CO80" s="5">
        <v>4.0682767323851959E-3</v>
      </c>
      <c r="CP80" s="5">
        <v>6.7888542287015486E-3</v>
      </c>
      <c r="CQ80" s="5">
        <v>2.0317051984958473E-3</v>
      </c>
      <c r="CR80" s="5">
        <v>6.6303941900126388E-3</v>
      </c>
      <c r="CS80" s="5">
        <v>4.3568010355255404E-3</v>
      </c>
      <c r="CT80" s="5">
        <v>8.3196976913281571E-3</v>
      </c>
      <c r="CU80" s="5">
        <v>5.5474948974507188E-3</v>
      </c>
      <c r="CV80" s="5">
        <v>9.4757677665660966E-3</v>
      </c>
      <c r="CW80" s="5">
        <v>3.4556950814337425E-3</v>
      </c>
      <c r="CX80" s="5">
        <v>4.6864055974830789E-3</v>
      </c>
      <c r="CY80" s="5">
        <v>2.5400246069471146E-3</v>
      </c>
      <c r="CZ80" s="5">
        <v>1.6469659179316515E-3</v>
      </c>
      <c r="DA80" s="5">
        <v>6.3569269902531995E-3</v>
      </c>
      <c r="DB80" s="5">
        <v>2.1702194974279479E-3</v>
      </c>
      <c r="DC80" s="5">
        <v>4.2283975580106759E-3</v>
      </c>
      <c r="DD80" s="5">
        <v>2.8484598901462287E-3</v>
      </c>
      <c r="DE80" s="5">
        <v>2.5057744018533519E-3</v>
      </c>
      <c r="DF80" s="5">
        <v>3.7606484231612345E-3</v>
      </c>
      <c r="DG80" s="5">
        <v>4.544200392447427E-3</v>
      </c>
      <c r="DH80" s="5">
        <v>3.3712574595426868E-3</v>
      </c>
      <c r="DI80" s="5">
        <v>3.3847869420412717E-3</v>
      </c>
      <c r="DJ80" s="5">
        <v>4.0598672602529962E-3</v>
      </c>
      <c r="DK80" s="5">
        <v>5.0674172353995283E-3</v>
      </c>
      <c r="DL80" s="5">
        <v>1.8628473527624447E-2</v>
      </c>
    </row>
    <row r="81" spans="2:116">
      <c r="B81" s="128">
        <v>572</v>
      </c>
      <c r="C81" s="126" t="s">
        <v>256</v>
      </c>
      <c r="D81" s="5">
        <v>0.99539132569036326</v>
      </c>
      <c r="E81" s="5">
        <v>0.53033846724421296</v>
      </c>
      <c r="F81" s="5">
        <v>5.045505323086448E-2</v>
      </c>
      <c r="G81" s="5">
        <v>1.760799053325977E-2</v>
      </c>
      <c r="H81" s="5">
        <v>0.13748526598982191</v>
      </c>
      <c r="I81" s="5">
        <v>0.12992141362752002</v>
      </c>
      <c r="J81" s="5">
        <v>1.7702767901155606E-2</v>
      </c>
      <c r="K81" s="5">
        <v>6.682179472324358E-2</v>
      </c>
      <c r="L81" s="5">
        <v>1.4361775631907325E-2</v>
      </c>
      <c r="M81" s="5">
        <v>4.0238212575908462E-2</v>
      </c>
      <c r="N81" s="5">
        <v>1.9363937366970327E-2</v>
      </c>
      <c r="O81" s="5">
        <v>1.3726734223275526E-2</v>
      </c>
      <c r="P81" s="5">
        <v>1.8674704776321414E-2</v>
      </c>
      <c r="Q81" s="5">
        <v>3.7345811363977438E-2</v>
      </c>
      <c r="R81" s="5">
        <v>2.3284362673082953E-2</v>
      </c>
      <c r="S81" s="5">
        <v>4.3021235242635542E-2</v>
      </c>
      <c r="T81" s="5">
        <v>5.8443255173096353E-3</v>
      </c>
      <c r="U81" s="5">
        <v>1.8246234204444673E-2</v>
      </c>
      <c r="V81" s="5">
        <v>1.7852781579789253E-2</v>
      </c>
      <c r="W81" s="5">
        <v>3.5848344394835613E-2</v>
      </c>
      <c r="X81" s="5">
        <v>3.0125065028079101E-2</v>
      </c>
      <c r="Y81" s="5">
        <v>5.0704474820114538E-2</v>
      </c>
      <c r="Z81" s="5">
        <v>4.0282456428496087E-2</v>
      </c>
      <c r="AA81" s="5">
        <v>2.4822935810562052E-2</v>
      </c>
      <c r="AB81" s="5">
        <v>3.2970361471740019E-2</v>
      </c>
      <c r="AC81" s="5">
        <v>2.0552056489794735E-2</v>
      </c>
      <c r="AD81" s="5">
        <v>1.4940979683150134E-2</v>
      </c>
      <c r="AE81" s="5">
        <v>2.3756633408721219E-2</v>
      </c>
      <c r="AF81" s="5">
        <v>2.2982606869137261E-2</v>
      </c>
      <c r="AG81" s="5">
        <v>2.8851500466720092E-2</v>
      </c>
      <c r="AH81" s="5">
        <v>1.8128790528729549E-2</v>
      </c>
      <c r="AI81" s="5">
        <v>2.7466724981857375E-2</v>
      </c>
      <c r="AJ81" s="5">
        <v>3.3632263662112874E-3</v>
      </c>
      <c r="AK81" s="5">
        <v>2.652785742091153E-2</v>
      </c>
      <c r="AL81" s="5">
        <v>2.0527221280631971E-2</v>
      </c>
      <c r="AM81" s="5">
        <v>1.7502545268687594E-2</v>
      </c>
      <c r="AN81" s="5">
        <v>2.1176766779630006E-2</v>
      </c>
      <c r="AO81" s="5">
        <v>2.8857257949697093E-2</v>
      </c>
      <c r="AP81" s="5">
        <v>4.4438780294972169E-2</v>
      </c>
      <c r="AQ81" s="5">
        <v>3.2317557686171602E-2</v>
      </c>
      <c r="AR81" s="5">
        <v>3.0875924999733233E-2</v>
      </c>
      <c r="AS81" s="5">
        <v>2.7275635972738153E-2</v>
      </c>
      <c r="AT81" s="5">
        <v>2.5681210323867221E-2</v>
      </c>
      <c r="AU81" s="5">
        <v>3.7465308782047589E-2</v>
      </c>
      <c r="AV81" s="5">
        <v>3.5365149914666605E-2</v>
      </c>
      <c r="AW81" s="5">
        <v>3.2452165721059273E-2</v>
      </c>
      <c r="AX81" s="5">
        <v>3.433371812496909E-2</v>
      </c>
      <c r="AY81" s="5">
        <v>2.7156532071980197E-2</v>
      </c>
      <c r="AZ81" s="5">
        <v>2.1918105454503727E-2</v>
      </c>
      <c r="BA81" s="5">
        <v>1.9838499788900628E-2</v>
      </c>
      <c r="BB81" s="5">
        <v>1.7235240688380248E-2</v>
      </c>
      <c r="BC81" s="5">
        <v>1.8148621867513957E-2</v>
      </c>
      <c r="BD81" s="5">
        <v>1.8422201944364534E-2</v>
      </c>
      <c r="BE81" s="5">
        <v>1.9672490430228534E-2</v>
      </c>
      <c r="BF81" s="5">
        <v>1.9890034826653712E-2</v>
      </c>
      <c r="BG81" s="5">
        <v>1.9637262233902903E-2</v>
      </c>
      <c r="BH81" s="5">
        <v>1.3761714222589668E-2</v>
      </c>
      <c r="BI81" s="5">
        <v>2.0856692850175721E-2</v>
      </c>
      <c r="BJ81" s="5">
        <v>1.6565891714658238E-2</v>
      </c>
      <c r="BK81" s="5">
        <v>1.8919455956612558E-2</v>
      </c>
      <c r="BL81" s="5">
        <v>2.759999847842351E-2</v>
      </c>
      <c r="BM81" s="5">
        <v>2.7842328943365156E-2</v>
      </c>
      <c r="BN81" s="5">
        <v>2.189829559956424E-2</v>
      </c>
      <c r="BO81" s="5">
        <v>2.6206620973208996E-2</v>
      </c>
      <c r="BP81" s="5">
        <v>1.4849828099117737E-2</v>
      </c>
      <c r="BQ81" s="5">
        <v>2.5175068527279947E-2</v>
      </c>
      <c r="BR81" s="5">
        <v>0.38833845802934114</v>
      </c>
      <c r="BS81" s="5">
        <v>3.0271666322063878E-2</v>
      </c>
      <c r="BT81" s="5">
        <v>3.1283325768793759E-2</v>
      </c>
      <c r="BU81" s="5">
        <v>2.8180794733724295E-2</v>
      </c>
      <c r="BV81" s="5">
        <v>3.0980911986407136E-2</v>
      </c>
      <c r="BW81" s="5">
        <v>2.0314751432631131E-2</v>
      </c>
      <c r="BX81" s="5">
        <v>2.9337920864269378E-2</v>
      </c>
      <c r="BY81" s="5">
        <v>1.5476849196561468E-2</v>
      </c>
      <c r="BZ81" s="5">
        <v>2.7746884457475578E-2</v>
      </c>
      <c r="CA81" s="5">
        <v>8.265121410703501E-3</v>
      </c>
      <c r="CB81" s="5">
        <v>1.2142993506562155E-2</v>
      </c>
      <c r="CC81" s="5">
        <v>3.8427713292468295E-3</v>
      </c>
      <c r="CD81" s="5">
        <v>3.0376873772190566E-3</v>
      </c>
      <c r="CE81" s="5">
        <v>1.324245223978374E-3</v>
      </c>
      <c r="CF81" s="5">
        <v>5.6886518056350928E-3</v>
      </c>
      <c r="CG81" s="5">
        <v>1.0066092660903876</v>
      </c>
      <c r="CH81" s="5">
        <v>1.2042121699912464E-2</v>
      </c>
      <c r="CI81" s="5">
        <v>6.3443350382304236E-3</v>
      </c>
      <c r="CJ81" s="5">
        <v>1.0787913222693129E-2</v>
      </c>
      <c r="CK81" s="5">
        <v>5.3987139968283224E-3</v>
      </c>
      <c r="CL81" s="5">
        <v>6.1880916955636238E-3</v>
      </c>
      <c r="CM81" s="5">
        <v>1.0135263946539385E-2</v>
      </c>
      <c r="CN81" s="5">
        <v>7.8188699497823574E-2</v>
      </c>
      <c r="CO81" s="5">
        <v>1.0776091629995824E-2</v>
      </c>
      <c r="CP81" s="5">
        <v>1.3165640848845327E-2</v>
      </c>
      <c r="CQ81" s="5">
        <v>9.9271901885600693E-3</v>
      </c>
      <c r="CR81" s="5">
        <v>1.5518142398525073E-2</v>
      </c>
      <c r="CS81" s="5">
        <v>2.4544884451420626E-2</v>
      </c>
      <c r="CT81" s="5">
        <v>1.0372970507225165E-2</v>
      </c>
      <c r="CU81" s="5">
        <v>6.3916729242803954E-3</v>
      </c>
      <c r="CV81" s="5">
        <v>1.4596876220393309E-2</v>
      </c>
      <c r="CW81" s="5">
        <v>1.2640591931275825E-2</v>
      </c>
      <c r="CX81" s="5">
        <v>8.7961056695916081E-3</v>
      </c>
      <c r="CY81" s="5">
        <v>9.8167087218839957E-3</v>
      </c>
      <c r="CZ81" s="5">
        <v>7.3019114238253371E-3</v>
      </c>
      <c r="DA81" s="5">
        <v>1.7066057955848313E-2</v>
      </c>
      <c r="DB81" s="5">
        <v>6.9246049182624262E-3</v>
      </c>
      <c r="DC81" s="5">
        <v>1.449319469214019E-2</v>
      </c>
      <c r="DD81" s="5">
        <v>1.7559737167032803E-2</v>
      </c>
      <c r="DE81" s="5">
        <v>5.6515906460989146E-3</v>
      </c>
      <c r="DF81" s="5">
        <v>1.4836658091914517E-2</v>
      </c>
      <c r="DG81" s="5">
        <v>2.5919834040979035E-2</v>
      </c>
      <c r="DH81" s="5">
        <v>7.834337997811143E-3</v>
      </c>
      <c r="DI81" s="5">
        <v>7.7403476064534203E-3</v>
      </c>
      <c r="DJ81" s="5">
        <v>2.0008032384663105E-2</v>
      </c>
      <c r="DK81" s="5">
        <v>6.3855458929505518E-2</v>
      </c>
      <c r="DL81" s="5">
        <v>4.6249981634574999E-2</v>
      </c>
    </row>
    <row r="82" spans="2:116">
      <c r="B82" s="128">
        <v>573</v>
      </c>
      <c r="C82" s="126" t="s">
        <v>257</v>
      </c>
      <c r="D82" s="5">
        <v>1</v>
      </c>
      <c r="E82" s="5">
        <v>0</v>
      </c>
      <c r="F82" s="5">
        <v>0</v>
      </c>
      <c r="G82" s="5">
        <v>0</v>
      </c>
      <c r="H82" s="5">
        <v>0</v>
      </c>
      <c r="I82" s="5">
        <v>0</v>
      </c>
      <c r="J82" s="5">
        <v>5.1681469933006624E-2</v>
      </c>
      <c r="K82" s="5">
        <v>2.7310556224342968E-2</v>
      </c>
      <c r="L82" s="5">
        <v>2.0300875005934676E-2</v>
      </c>
      <c r="M82" s="5">
        <v>3.0852121609933052E-2</v>
      </c>
      <c r="N82" s="5">
        <v>3.0153075196836032E-2</v>
      </c>
      <c r="O82" s="5">
        <v>4.3789084037634492E-2</v>
      </c>
      <c r="P82" s="5">
        <v>0.23465992756218906</v>
      </c>
      <c r="Q82" s="5">
        <v>2.2174722222021798E-2</v>
      </c>
      <c r="R82" s="5">
        <v>1.4227066042384467E-2</v>
      </c>
      <c r="S82" s="5">
        <v>2.3786187820291023E-2</v>
      </c>
      <c r="T82" s="5">
        <v>5.0468717208314202E-3</v>
      </c>
      <c r="U82" s="5">
        <v>1.8181229301697101E-2</v>
      </c>
      <c r="V82" s="5">
        <v>1.6106346207248726E-2</v>
      </c>
      <c r="W82" s="5">
        <v>2.6829267247622017E-2</v>
      </c>
      <c r="X82" s="5">
        <v>1.6004780539317E-2</v>
      </c>
      <c r="Y82" s="5">
        <v>1.5116482819428657E-2</v>
      </c>
      <c r="Z82" s="5">
        <v>1.2466201322437932E-2</v>
      </c>
      <c r="AA82" s="5">
        <v>1.5400118805489063E-2</v>
      </c>
      <c r="AB82" s="5">
        <v>8.6155521718522289E-3</v>
      </c>
      <c r="AC82" s="5">
        <v>1.1449001309133761E-2</v>
      </c>
      <c r="AD82" s="5">
        <v>4.5471429022677151E-3</v>
      </c>
      <c r="AE82" s="5">
        <v>9.5250070364277621E-3</v>
      </c>
      <c r="AF82" s="5">
        <v>6.5525910670509099E-3</v>
      </c>
      <c r="AG82" s="5">
        <v>9.7086856104268409E-3</v>
      </c>
      <c r="AH82" s="5">
        <v>8.379723294800032E-3</v>
      </c>
      <c r="AI82" s="5">
        <v>9.9514080931813794E-3</v>
      </c>
      <c r="AJ82" s="5">
        <v>1.2095368287145295E-3</v>
      </c>
      <c r="AK82" s="5">
        <v>3.8518347709198915E-3</v>
      </c>
      <c r="AL82" s="5">
        <v>7.3838530584954412E-3</v>
      </c>
      <c r="AM82" s="5">
        <v>8.7503935372834143E-3</v>
      </c>
      <c r="AN82" s="5">
        <v>2.0047496975955703E-2</v>
      </c>
      <c r="AO82" s="5">
        <v>1.3494043101081338E-2</v>
      </c>
      <c r="AP82" s="5">
        <v>4.0436058220610277E-2</v>
      </c>
      <c r="AQ82" s="5">
        <v>1.1453850381893914E-2</v>
      </c>
      <c r="AR82" s="5">
        <v>1.3058636045268695E-2</v>
      </c>
      <c r="AS82" s="5">
        <v>1.6072079479792584E-2</v>
      </c>
      <c r="AT82" s="5">
        <v>1.5448279175337296E-2</v>
      </c>
      <c r="AU82" s="5">
        <v>1.2045390119349172E-2</v>
      </c>
      <c r="AV82" s="5">
        <v>1.5518197529324618E-2</v>
      </c>
      <c r="AW82" s="5">
        <v>2.2682945288532569E-2</v>
      </c>
      <c r="AX82" s="5">
        <v>1.323729956716254E-2</v>
      </c>
      <c r="AY82" s="5">
        <v>1.8001308769640616E-2</v>
      </c>
      <c r="AZ82" s="5">
        <v>1.5599323187465625E-2</v>
      </c>
      <c r="BA82" s="5">
        <v>1.2175526506677702E-2</v>
      </c>
      <c r="BB82" s="5">
        <v>1.1459022866909507E-2</v>
      </c>
      <c r="BC82" s="5">
        <v>1.3424751261977959E-2</v>
      </c>
      <c r="BD82" s="5">
        <v>8.7353030989713899E-3</v>
      </c>
      <c r="BE82" s="5">
        <v>6.9051907437545738E-3</v>
      </c>
      <c r="BF82" s="5">
        <v>9.4747950656560755E-3</v>
      </c>
      <c r="BG82" s="5">
        <v>9.4280423481295852E-3</v>
      </c>
      <c r="BH82" s="5">
        <v>7.2891858219736464E-3</v>
      </c>
      <c r="BI82" s="5">
        <v>9.8749093198866201E-3</v>
      </c>
      <c r="BJ82" s="5">
        <v>6.1346989079390998E-3</v>
      </c>
      <c r="BK82" s="5">
        <v>9.4798802201977121E-3</v>
      </c>
      <c r="BL82" s="5">
        <v>8.578658206810438E-3</v>
      </c>
      <c r="BM82" s="5">
        <v>8.3981396553504464E-3</v>
      </c>
      <c r="BN82" s="5">
        <v>8.9097886223634213E-3</v>
      </c>
      <c r="BO82" s="5">
        <v>1.0299698372449106E-2</v>
      </c>
      <c r="BP82" s="5">
        <v>6.0150541720733761E-3</v>
      </c>
      <c r="BQ82" s="5">
        <v>4.1736830332329763E-2</v>
      </c>
      <c r="BR82" s="5">
        <v>1.5420677279917163E-2</v>
      </c>
      <c r="BS82" s="5">
        <v>2.6406087010731008E-2</v>
      </c>
      <c r="BT82" s="5">
        <v>2.8795125416729194E-2</v>
      </c>
      <c r="BU82" s="5">
        <v>2.9786414715682732E-2</v>
      </c>
      <c r="BV82" s="5">
        <v>2.1716144579900658E-2</v>
      </c>
      <c r="BW82" s="5">
        <v>7.4647817646842441E-3</v>
      </c>
      <c r="BX82" s="5">
        <v>7.5038199189544708E-3</v>
      </c>
      <c r="BY82" s="5">
        <v>1.2993926400262219E-2</v>
      </c>
      <c r="BZ82" s="5">
        <v>2.3464820966185428E-2</v>
      </c>
      <c r="CA82" s="5">
        <v>3.6916874215215285E-2</v>
      </c>
      <c r="CB82" s="5">
        <v>1.1632689659272267E-2</v>
      </c>
      <c r="CC82" s="5">
        <v>7.8832738092373018E-3</v>
      </c>
      <c r="CD82" s="5">
        <v>5.5509099172166513E-3</v>
      </c>
      <c r="CE82" s="5">
        <v>1.9520337185518143E-3</v>
      </c>
      <c r="CF82" s="5">
        <v>5.8597946109096143E-3</v>
      </c>
      <c r="CG82" s="5">
        <v>4.3439600608954293E-3</v>
      </c>
      <c r="CH82" s="5">
        <v>1.010536188192253</v>
      </c>
      <c r="CI82" s="5">
        <v>7.0712910697562914E-3</v>
      </c>
      <c r="CJ82" s="5">
        <v>6.7688007384992376E-3</v>
      </c>
      <c r="CK82" s="5">
        <v>5.2827054320486889E-3</v>
      </c>
      <c r="CL82" s="5">
        <v>5.8925280914284952E-3</v>
      </c>
      <c r="CM82" s="5">
        <v>8.0256782352809922E-3</v>
      </c>
      <c r="CN82" s="5">
        <v>9.3013337627317304E-3</v>
      </c>
      <c r="CO82" s="5">
        <v>1.2086045333576167E-2</v>
      </c>
      <c r="CP82" s="5">
        <v>1.4954377216134759E-2</v>
      </c>
      <c r="CQ82" s="5">
        <v>1.7820769356437501E-2</v>
      </c>
      <c r="CR82" s="5">
        <v>1.1460783432810401E-2</v>
      </c>
      <c r="CS82" s="5">
        <v>1.9991342672441618E-2</v>
      </c>
      <c r="CT82" s="5">
        <v>1.516508675349984E-2</v>
      </c>
      <c r="CU82" s="5">
        <v>1.1177579085640406E-2</v>
      </c>
      <c r="CV82" s="5">
        <v>1.0833035565626668E-2</v>
      </c>
      <c r="CW82" s="5">
        <v>9.1099008851906454E-3</v>
      </c>
      <c r="CX82" s="5">
        <v>8.0696079853609087E-3</v>
      </c>
      <c r="CY82" s="5">
        <v>1.0322561942143614E-2</v>
      </c>
      <c r="CZ82" s="5">
        <v>1.000164570097426E-2</v>
      </c>
      <c r="DA82" s="5">
        <v>1.6913956116741683E-2</v>
      </c>
      <c r="DB82" s="5">
        <v>1.4444368723197048E-2</v>
      </c>
      <c r="DC82" s="5">
        <v>2.1171612524624746E-2</v>
      </c>
      <c r="DD82" s="5">
        <v>1.104551947882583E-2</v>
      </c>
      <c r="DE82" s="5">
        <v>9.2373741019911408E-3</v>
      </c>
      <c r="DF82" s="5">
        <v>3.6707801502796775E-2</v>
      </c>
      <c r="DG82" s="5">
        <v>1.3603595814023109E-2</v>
      </c>
      <c r="DH82" s="5">
        <v>1.7236739595926361E-2</v>
      </c>
      <c r="DI82" s="5">
        <v>2.7531257570151669E-2</v>
      </c>
      <c r="DJ82" s="5">
        <v>2.8140753468839444E-2</v>
      </c>
      <c r="DK82" s="5">
        <v>1.8463959457278866E-2</v>
      </c>
      <c r="DL82" s="5">
        <v>1.9070780921094793E-2</v>
      </c>
    </row>
    <row r="83" spans="2:116">
      <c r="B83" s="128">
        <v>574</v>
      </c>
      <c r="C83" s="126" t="s">
        <v>258</v>
      </c>
      <c r="D83" s="5">
        <v>0.44297822100730078</v>
      </c>
      <c r="E83" s="5">
        <v>0.11800711588193555</v>
      </c>
      <c r="F83" s="5">
        <v>3.5985815316633203E-2</v>
      </c>
      <c r="G83" s="5">
        <v>5.8637982714884447E-4</v>
      </c>
      <c r="H83" s="5">
        <v>1.8529205045684904E-2</v>
      </c>
      <c r="I83" s="5">
        <v>1.8227721673510153E-2</v>
      </c>
      <c r="J83" s="5">
        <v>2.1582047999065316E-3</v>
      </c>
      <c r="K83" s="5">
        <v>4.9465703064588461E-3</v>
      </c>
      <c r="L83" s="5">
        <v>9.5623150991886775E-4</v>
      </c>
      <c r="M83" s="5">
        <v>1.2309616207391418E-3</v>
      </c>
      <c r="N83" s="5">
        <v>1.9254724912154851E-3</v>
      </c>
      <c r="O83" s="5">
        <v>1.271257938985543E-3</v>
      </c>
      <c r="P83" s="5">
        <v>1.9328521152875166E-3</v>
      </c>
      <c r="Q83" s="5">
        <v>1.9788825516386436E-3</v>
      </c>
      <c r="R83" s="5">
        <v>1.3620473458108486E-3</v>
      </c>
      <c r="S83" s="5">
        <v>3.6535373275477499E-3</v>
      </c>
      <c r="T83" s="5">
        <v>3.3570746729981557E-4</v>
      </c>
      <c r="U83" s="5">
        <v>1.3745325378991158E-3</v>
      </c>
      <c r="V83" s="5">
        <v>8.5334906381176055E-4</v>
      </c>
      <c r="W83" s="5">
        <v>2.815353203174711E-3</v>
      </c>
      <c r="X83" s="5">
        <v>1.9244009171455881E-3</v>
      </c>
      <c r="Y83" s="5">
        <v>4.9589615778706147E-3</v>
      </c>
      <c r="Z83" s="5">
        <v>2.4939128657557575E-3</v>
      </c>
      <c r="AA83" s="5">
        <v>1.4675574523289013E-3</v>
      </c>
      <c r="AB83" s="5">
        <v>4.7460381406526572E-3</v>
      </c>
      <c r="AC83" s="5">
        <v>5.1670429707357107E-3</v>
      </c>
      <c r="AD83" s="5">
        <v>4.136723311195134E-3</v>
      </c>
      <c r="AE83" s="5">
        <v>3.4388717028734782E-3</v>
      </c>
      <c r="AF83" s="5">
        <v>3.258000224244086E-3</v>
      </c>
      <c r="AG83" s="5">
        <v>3.4193510816645282E-3</v>
      </c>
      <c r="AH83" s="5">
        <v>1.2295561120868421E-3</v>
      </c>
      <c r="AI83" s="5">
        <v>2.3216475039965316E-3</v>
      </c>
      <c r="AJ83" s="5">
        <v>3.4857557296768017E-3</v>
      </c>
      <c r="AK83" s="5">
        <v>1.4010309839282704E-2</v>
      </c>
      <c r="AL83" s="5">
        <v>1.4279771441288319E-3</v>
      </c>
      <c r="AM83" s="5">
        <v>1.4153114566987086E-3</v>
      </c>
      <c r="AN83" s="5">
        <v>1.0595878427309816E-3</v>
      </c>
      <c r="AO83" s="5">
        <v>3.0507848715070722E-3</v>
      </c>
      <c r="AP83" s="5">
        <v>6.3459837644281843E-3</v>
      </c>
      <c r="AQ83" s="5">
        <v>3.0138355311953397E-3</v>
      </c>
      <c r="AR83" s="5">
        <v>4.2071916044989967E-3</v>
      </c>
      <c r="AS83" s="5">
        <v>7.6132679842257954E-3</v>
      </c>
      <c r="AT83" s="5">
        <v>5.612502671166592E-3</v>
      </c>
      <c r="AU83" s="5">
        <v>5.7547041818601869E-3</v>
      </c>
      <c r="AV83" s="5">
        <v>6.07961138447859E-3</v>
      </c>
      <c r="AW83" s="5">
        <v>1.334921314800454E-2</v>
      </c>
      <c r="AX83" s="5">
        <v>5.5072299657278629E-3</v>
      </c>
      <c r="AY83" s="5">
        <v>3.609055555262424E-3</v>
      </c>
      <c r="AZ83" s="5">
        <v>2.871208084364414E-3</v>
      </c>
      <c r="BA83" s="5">
        <v>2.0290022487225857E-3</v>
      </c>
      <c r="BB83" s="5">
        <v>1.730794761766245E-3</v>
      </c>
      <c r="BC83" s="5">
        <v>1.2766539937337305E-3</v>
      </c>
      <c r="BD83" s="5">
        <v>1.1314219305449216E-3</v>
      </c>
      <c r="BE83" s="5">
        <v>1.5389049342941768E-3</v>
      </c>
      <c r="BF83" s="5">
        <v>1.7552254568270799E-3</v>
      </c>
      <c r="BG83" s="5">
        <v>1.5086430957391315E-3</v>
      </c>
      <c r="BH83" s="5">
        <v>8.2003055214306675E-4</v>
      </c>
      <c r="BI83" s="5">
        <v>1.7861901730559099E-3</v>
      </c>
      <c r="BJ83" s="5">
        <v>1.0909356763085911E-3</v>
      </c>
      <c r="BK83" s="5">
        <v>9.0428608837074672E-4</v>
      </c>
      <c r="BL83" s="5">
        <v>3.2058282794994093E-3</v>
      </c>
      <c r="BM83" s="5">
        <v>3.377629936463671E-3</v>
      </c>
      <c r="BN83" s="5">
        <v>2.3554963883147552E-3</v>
      </c>
      <c r="BO83" s="5">
        <v>2.9435985613080139E-3</v>
      </c>
      <c r="BP83" s="5">
        <v>1.4413986830049948E-3</v>
      </c>
      <c r="BQ83" s="5">
        <v>1.4408802394240447E-3</v>
      </c>
      <c r="BR83" s="5">
        <v>5.9586950810393002E-2</v>
      </c>
      <c r="BS83" s="5">
        <v>1.6473312976490963E-3</v>
      </c>
      <c r="BT83" s="5">
        <v>1.7036987929200558E-3</v>
      </c>
      <c r="BU83" s="5">
        <v>2.3599454164581345E-3</v>
      </c>
      <c r="BV83" s="5">
        <v>2.6157564278329382E-3</v>
      </c>
      <c r="BW83" s="5">
        <v>4.6291762517347108E-3</v>
      </c>
      <c r="BX83" s="5">
        <v>3.496947660348736E-3</v>
      </c>
      <c r="BY83" s="5">
        <v>8.6274163749724519E-4</v>
      </c>
      <c r="BZ83" s="5">
        <v>9.7537059779112133E-4</v>
      </c>
      <c r="CA83" s="5">
        <v>5.0372452643761918E-4</v>
      </c>
      <c r="CB83" s="5">
        <v>3.5581287756360159E-4</v>
      </c>
      <c r="CC83" s="5">
        <v>2.3596194408479886E-4</v>
      </c>
      <c r="CD83" s="5">
        <v>1.4826146798329362E-4</v>
      </c>
      <c r="CE83" s="5">
        <v>5.7753484349983061E-5</v>
      </c>
      <c r="CF83" s="5">
        <v>4.8363457639924895E-4</v>
      </c>
      <c r="CG83" s="5">
        <v>1.8978863920002657E-3</v>
      </c>
      <c r="CH83" s="5">
        <v>4.8200280877004099E-3</v>
      </c>
      <c r="CI83" s="5">
        <v>1.2377248320619618</v>
      </c>
      <c r="CJ83" s="5">
        <v>2.1791517822532564E-3</v>
      </c>
      <c r="CK83" s="5">
        <v>3.3524717529260449E-4</v>
      </c>
      <c r="CL83" s="5">
        <v>4.5241527504285862E-4</v>
      </c>
      <c r="CM83" s="5">
        <v>4.7236992580706631E-4</v>
      </c>
      <c r="CN83" s="5">
        <v>1.2283727021736143E-3</v>
      </c>
      <c r="CO83" s="5">
        <v>3.1550001879458164E-4</v>
      </c>
      <c r="CP83" s="5">
        <v>5.1365975775015133E-4</v>
      </c>
      <c r="CQ83" s="5">
        <v>4.7181356921573869E-4</v>
      </c>
      <c r="CR83" s="5">
        <v>4.1353856599622794E-4</v>
      </c>
      <c r="CS83" s="5">
        <v>1.0036651605126107E-3</v>
      </c>
      <c r="CT83" s="5">
        <v>4.2445116134467455E-4</v>
      </c>
      <c r="CU83" s="5">
        <v>3.9571648396727734E-4</v>
      </c>
      <c r="CV83" s="5">
        <v>6.5614769188536903E-4</v>
      </c>
      <c r="CW83" s="5">
        <v>4.7899965346721754E-4</v>
      </c>
      <c r="CX83" s="5">
        <v>5.0685488116281377E-4</v>
      </c>
      <c r="CY83" s="5">
        <v>4.7221319811999358E-4</v>
      </c>
      <c r="CZ83" s="5">
        <v>4.0739798980525852E-4</v>
      </c>
      <c r="DA83" s="5">
        <v>5.5445715673003591E-4</v>
      </c>
      <c r="DB83" s="5">
        <v>3.6884711368235563E-4</v>
      </c>
      <c r="DC83" s="5">
        <v>5.8805843877228849E-4</v>
      </c>
      <c r="DD83" s="5">
        <v>1.3771782914299014E-3</v>
      </c>
      <c r="DE83" s="5">
        <v>2.5771944104340075E-4</v>
      </c>
      <c r="DF83" s="5">
        <v>8.8373144539298466E-4</v>
      </c>
      <c r="DG83" s="5">
        <v>1.0887376662949237E-3</v>
      </c>
      <c r="DH83" s="5">
        <v>5.9498830537766962E-4</v>
      </c>
      <c r="DI83" s="5">
        <v>6.0353434666659514E-4</v>
      </c>
      <c r="DJ83" s="5">
        <v>6.0399258468768577E-4</v>
      </c>
      <c r="DK83" s="5">
        <v>3.210814496458611E-3</v>
      </c>
      <c r="DL83" s="5">
        <v>9.5163189522405578E-4</v>
      </c>
    </row>
    <row r="84" spans="2:116">
      <c r="B84" s="128">
        <v>575</v>
      </c>
      <c r="C84" s="126" t="s">
        <v>259</v>
      </c>
      <c r="D84" s="5">
        <v>0.71087830411289521</v>
      </c>
      <c r="E84" s="5">
        <v>0.11395835854533484</v>
      </c>
      <c r="F84" s="5">
        <v>2.3730848796042424E-3</v>
      </c>
      <c r="G84" s="5">
        <v>6.2009671754063127E-3</v>
      </c>
      <c r="H84" s="5">
        <v>1.2809428780132462E-2</v>
      </c>
      <c r="I84" s="5">
        <v>1.2809428780132462E-2</v>
      </c>
      <c r="J84" s="5">
        <v>7.0601645698278013E-4</v>
      </c>
      <c r="K84" s="5">
        <v>8.5965888940984147E-4</v>
      </c>
      <c r="L84" s="5">
        <v>1.8687044483267432E-3</v>
      </c>
      <c r="M84" s="5">
        <v>4.9704390604742477E-4</v>
      </c>
      <c r="N84" s="5">
        <v>8.2650391418662627E-4</v>
      </c>
      <c r="O84" s="5">
        <v>3.9972991579458527E-3</v>
      </c>
      <c r="P84" s="5">
        <v>2.6181758668838446E-3</v>
      </c>
      <c r="Q84" s="5">
        <v>9.7923531390756895E-4</v>
      </c>
      <c r="R84" s="5">
        <v>8.4051785368908886E-4</v>
      </c>
      <c r="S84" s="5">
        <v>1.0435510558956984E-3</v>
      </c>
      <c r="T84" s="5">
        <v>3.9556406952224467E-4</v>
      </c>
      <c r="U84" s="5">
        <v>1.5791247701282989E-3</v>
      </c>
      <c r="V84" s="5">
        <v>2.4919438757317527E-3</v>
      </c>
      <c r="W84" s="5">
        <v>9.4921774412058723E-4</v>
      </c>
      <c r="X84" s="5">
        <v>1.8686387262626749E-3</v>
      </c>
      <c r="Y84" s="5">
        <v>1.1339625029638748E-3</v>
      </c>
      <c r="Z84" s="5">
        <v>1.310224423851959E-3</v>
      </c>
      <c r="AA84" s="5">
        <v>1.8685632514304823E-3</v>
      </c>
      <c r="AB84" s="5">
        <v>8.9354525064457198E-4</v>
      </c>
      <c r="AC84" s="5">
        <v>1.0002730421699332E-3</v>
      </c>
      <c r="AD84" s="5">
        <v>3.9805389886744976E-4</v>
      </c>
      <c r="AE84" s="5">
        <v>8.7939830002361553E-4</v>
      </c>
      <c r="AF84" s="5">
        <v>8.968083912725233E-4</v>
      </c>
      <c r="AG84" s="5">
        <v>1.0187655708283774E-3</v>
      </c>
      <c r="AH84" s="5">
        <v>4.3368629255385724E-3</v>
      </c>
      <c r="AI84" s="5">
        <v>1.5615653302158269E-3</v>
      </c>
      <c r="AJ84" s="5">
        <v>1.6990736867395623E-4</v>
      </c>
      <c r="AK84" s="5">
        <v>4.7159099980851547E-4</v>
      </c>
      <c r="AL84" s="5">
        <v>1.2872681759501742E-3</v>
      </c>
      <c r="AM84" s="5">
        <v>1.4400462775780204E-3</v>
      </c>
      <c r="AN84" s="5">
        <v>1.4151884547437452E-3</v>
      </c>
      <c r="AO84" s="5">
        <v>1.2221016916336921E-3</v>
      </c>
      <c r="AP84" s="5">
        <v>1.1035708998171705E-3</v>
      </c>
      <c r="AQ84" s="5">
        <v>1.0850041335220459E-3</v>
      </c>
      <c r="AR84" s="5">
        <v>1.1231876653908976E-3</v>
      </c>
      <c r="AS84" s="5">
        <v>5.2225462142973546E-4</v>
      </c>
      <c r="AT84" s="5">
        <v>7.2276908661474809E-4</v>
      </c>
      <c r="AU84" s="5">
        <v>9.2256765035640946E-4</v>
      </c>
      <c r="AV84" s="5">
        <v>8.8871088385601932E-4</v>
      </c>
      <c r="AW84" s="5">
        <v>5.682231950175792E-4</v>
      </c>
      <c r="AX84" s="5">
        <v>7.2552185817099295E-4</v>
      </c>
      <c r="AY84" s="5">
        <v>1.4784120445120123E-3</v>
      </c>
      <c r="AZ84" s="5">
        <v>1.1702109197056006E-3</v>
      </c>
      <c r="BA84" s="5">
        <v>1.5567018399076614E-3</v>
      </c>
      <c r="BB84" s="5">
        <v>1.5681371863280047E-3</v>
      </c>
      <c r="BC84" s="5">
        <v>1.4399156425081718E-3</v>
      </c>
      <c r="BD84" s="5">
        <v>1.0221827967720198E-3</v>
      </c>
      <c r="BE84" s="5">
        <v>1.2137595333970388E-3</v>
      </c>
      <c r="BF84" s="5">
        <v>1.4100888189068365E-3</v>
      </c>
      <c r="BG84" s="5">
        <v>1.6119917972007621E-3</v>
      </c>
      <c r="BH84" s="5">
        <v>1.9850075099267749E-3</v>
      </c>
      <c r="BI84" s="5">
        <v>1.3852608357089178E-3</v>
      </c>
      <c r="BJ84" s="5">
        <v>1.47723830708487E-3</v>
      </c>
      <c r="BK84" s="5">
        <v>1.2923063958084915E-3</v>
      </c>
      <c r="BL84" s="5">
        <v>1.154292998901203E-3</v>
      </c>
      <c r="BM84" s="5">
        <v>1.1250352774984001E-3</v>
      </c>
      <c r="BN84" s="5">
        <v>1.2044801425248014E-3</v>
      </c>
      <c r="BO84" s="5">
        <v>9.9378836178515024E-4</v>
      </c>
      <c r="BP84" s="5">
        <v>9.7210494742458551E-4</v>
      </c>
      <c r="BQ84" s="5">
        <v>1.5047168837233527E-3</v>
      </c>
      <c r="BR84" s="5">
        <v>5.8499021694462206E-4</v>
      </c>
      <c r="BS84" s="5">
        <v>9.4680483185918623E-4</v>
      </c>
      <c r="BT84" s="5">
        <v>1.2259974840035371E-3</v>
      </c>
      <c r="BU84" s="5">
        <v>9.3846864343947664E-4</v>
      </c>
      <c r="BV84" s="5">
        <v>8.9178506242869153E-4</v>
      </c>
      <c r="BW84" s="5">
        <v>6.8928680032230723E-4</v>
      </c>
      <c r="BX84" s="5">
        <v>5.6964271405610979E-4</v>
      </c>
      <c r="BY84" s="5">
        <v>1.5542291525605738E-3</v>
      </c>
      <c r="BZ84" s="5">
        <v>3.3749069364674821E-3</v>
      </c>
      <c r="CA84" s="5">
        <v>3.2664698349672474E-3</v>
      </c>
      <c r="CB84" s="5">
        <v>1.7010847512464041E-3</v>
      </c>
      <c r="CC84" s="5">
        <v>7.2511849193023783E-4</v>
      </c>
      <c r="CD84" s="5">
        <v>4.9746597758113019E-4</v>
      </c>
      <c r="CE84" s="5">
        <v>1.4934778535133036E-4</v>
      </c>
      <c r="CF84" s="5">
        <v>5.4411499062445275E-4</v>
      </c>
      <c r="CG84" s="5">
        <v>6.8943254544604599E-4</v>
      </c>
      <c r="CH84" s="5">
        <v>1.1197563957121726E-3</v>
      </c>
      <c r="CI84" s="5">
        <v>7.9261286155427415E-4</v>
      </c>
      <c r="CJ84" s="5">
        <v>1.0039940391460083</v>
      </c>
      <c r="CK84" s="5">
        <v>2.0035470397932816E-3</v>
      </c>
      <c r="CL84" s="5">
        <v>8.294933973004298E-4</v>
      </c>
      <c r="CM84" s="5">
        <v>1.0805002850420402E-3</v>
      </c>
      <c r="CN84" s="5">
        <v>1.7203361609705405E-2</v>
      </c>
      <c r="CO84" s="5">
        <v>2.2701792590188335E-3</v>
      </c>
      <c r="CP84" s="5">
        <v>5.7564024425394494E-3</v>
      </c>
      <c r="CQ84" s="5">
        <v>4.1434032521386003E-3</v>
      </c>
      <c r="CR84" s="5">
        <v>4.0420725926150281E-3</v>
      </c>
      <c r="CS84" s="5">
        <v>1.1193233124805324E-2</v>
      </c>
      <c r="CT84" s="5">
        <v>1.3130486039579848E-3</v>
      </c>
      <c r="CU84" s="5">
        <v>2.4163029189667087E-3</v>
      </c>
      <c r="CV84" s="5">
        <v>3.9904241785545498E-3</v>
      </c>
      <c r="CW84" s="5">
        <v>1.5801230047060757E-3</v>
      </c>
      <c r="CX84" s="5">
        <v>8.1738651174289168E-4</v>
      </c>
      <c r="CY84" s="5">
        <v>8.1403449380582137E-4</v>
      </c>
      <c r="CZ84" s="5">
        <v>6.2660254180040042E-4</v>
      </c>
      <c r="DA84" s="5">
        <v>3.8900009101609932E-3</v>
      </c>
      <c r="DB84" s="5">
        <v>1.7707712988882223E-3</v>
      </c>
      <c r="DC84" s="5">
        <v>6.1538033881510922E-3</v>
      </c>
      <c r="DD84" s="5">
        <v>1.1718134012609631E-3</v>
      </c>
      <c r="DE84" s="5">
        <v>2.3350754641952454E-3</v>
      </c>
      <c r="DF84" s="5">
        <v>1.4280528431866114E-3</v>
      </c>
      <c r="DG84" s="5">
        <v>1.2692244286235921E-3</v>
      </c>
      <c r="DH84" s="5">
        <v>1.495423194614164E-3</v>
      </c>
      <c r="DI84" s="5">
        <v>2.1288150638887702E-3</v>
      </c>
      <c r="DJ84" s="5">
        <v>1.6253364815347155E-3</v>
      </c>
      <c r="DK84" s="5">
        <v>1.6156580381345516E-3</v>
      </c>
      <c r="DL84" s="5">
        <v>5.0582611347432501E-3</v>
      </c>
    </row>
    <row r="85" spans="2:116">
      <c r="B85" s="128">
        <v>576</v>
      </c>
      <c r="C85" s="126" t="s">
        <v>260</v>
      </c>
      <c r="D85" s="5">
        <v>1</v>
      </c>
      <c r="E85" s="5">
        <v>0.31929537510226197</v>
      </c>
      <c r="F85" s="5">
        <v>6.2388839897578652E-2</v>
      </c>
      <c r="G85" s="5">
        <v>6.5647375468943982E-4</v>
      </c>
      <c r="H85" s="5">
        <v>7.1351770593172617E-2</v>
      </c>
      <c r="I85" s="5">
        <v>6.9488211982448131E-2</v>
      </c>
      <c r="J85" s="5">
        <v>1.388441616098828E-3</v>
      </c>
      <c r="K85" s="5">
        <v>4.8061004809111111E-3</v>
      </c>
      <c r="L85" s="5">
        <v>1.0311670144277823E-3</v>
      </c>
      <c r="M85" s="5">
        <v>7.0273409961850203E-4</v>
      </c>
      <c r="N85" s="5">
        <v>1.6550173888550635E-3</v>
      </c>
      <c r="O85" s="5">
        <v>5.6128565769646642E-4</v>
      </c>
      <c r="P85" s="5">
        <v>9.0740892731310105E-4</v>
      </c>
      <c r="Q85" s="5">
        <v>3.1056392058134001E-3</v>
      </c>
      <c r="R85" s="5">
        <v>1.6673993905358042E-3</v>
      </c>
      <c r="S85" s="5">
        <v>3.2191435865610725E-3</v>
      </c>
      <c r="T85" s="5">
        <v>3.6658252320935611E-4</v>
      </c>
      <c r="U85" s="5">
        <v>1.3308339517909746E-3</v>
      </c>
      <c r="V85" s="5">
        <v>1.2278742636244182E-3</v>
      </c>
      <c r="W85" s="5">
        <v>1.9651349241019359E-3</v>
      </c>
      <c r="X85" s="5">
        <v>1.9868188789400132E-3</v>
      </c>
      <c r="Y85" s="5">
        <v>3.5977692143507149E-3</v>
      </c>
      <c r="Z85" s="5">
        <v>3.2200469939438251E-3</v>
      </c>
      <c r="AA85" s="5">
        <v>2.271742865213703E-3</v>
      </c>
      <c r="AB85" s="5">
        <v>1.9345769814784041E-3</v>
      </c>
      <c r="AC85" s="5">
        <v>1.6288334066049059E-3</v>
      </c>
      <c r="AD85" s="5">
        <v>2.1150444587178475E-3</v>
      </c>
      <c r="AE85" s="5">
        <v>2.2894519063766218E-3</v>
      </c>
      <c r="AF85" s="5">
        <v>2.2894749532748012E-3</v>
      </c>
      <c r="AG85" s="5">
        <v>2.5487292058421983E-3</v>
      </c>
      <c r="AH85" s="5">
        <v>1.2642018120774814E-3</v>
      </c>
      <c r="AI85" s="5">
        <v>2.2943074981309139E-3</v>
      </c>
      <c r="AJ85" s="5">
        <v>7.9949993554372513E-4</v>
      </c>
      <c r="AK85" s="5">
        <v>1.6262299580432824E-3</v>
      </c>
      <c r="AL85" s="5">
        <v>1.4615629542199854E-3</v>
      </c>
      <c r="AM85" s="5">
        <v>1.2308902173191979E-3</v>
      </c>
      <c r="AN85" s="5">
        <v>1.4046205825015603E-3</v>
      </c>
      <c r="AO85" s="5">
        <v>1.8864401855400194E-3</v>
      </c>
      <c r="AP85" s="5">
        <v>3.9495364580852243E-3</v>
      </c>
      <c r="AQ85" s="5">
        <v>2.0123172727502582E-3</v>
      </c>
      <c r="AR85" s="5">
        <v>2.5654163119206478E-3</v>
      </c>
      <c r="AS85" s="5">
        <v>1.8220903476313661E-3</v>
      </c>
      <c r="AT85" s="5">
        <v>1.6033782988599476E-3</v>
      </c>
      <c r="AU85" s="5">
        <v>2.5709376781706417E-3</v>
      </c>
      <c r="AV85" s="5">
        <v>2.3646341563364703E-3</v>
      </c>
      <c r="AW85" s="5">
        <v>1.1454462343923482E-3</v>
      </c>
      <c r="AX85" s="5">
        <v>1.4766587038910334E-3</v>
      </c>
      <c r="AY85" s="5">
        <v>1.6885267216880267E-3</v>
      </c>
      <c r="AZ85" s="5">
        <v>1.3760418147930535E-3</v>
      </c>
      <c r="BA85" s="5">
        <v>1.2046267779469893E-3</v>
      </c>
      <c r="BB85" s="5">
        <v>1.06186137130898E-3</v>
      </c>
      <c r="BC85" s="5">
        <v>1.1615407850868954E-3</v>
      </c>
      <c r="BD85" s="5">
        <v>1.1063151362205551E-3</v>
      </c>
      <c r="BE85" s="5">
        <v>1.1713588650239198E-3</v>
      </c>
      <c r="BF85" s="5">
        <v>1.2205731012066765E-3</v>
      </c>
      <c r="BG85" s="5">
        <v>1.32588654441764E-3</v>
      </c>
      <c r="BH85" s="5">
        <v>9.6150696259059067E-4</v>
      </c>
      <c r="BI85" s="5">
        <v>1.3647344652828847E-3</v>
      </c>
      <c r="BJ85" s="5">
        <v>1.1176911304495844E-3</v>
      </c>
      <c r="BK85" s="5">
        <v>1.0513851892818304E-3</v>
      </c>
      <c r="BL85" s="5">
        <v>2.1537328907265435E-3</v>
      </c>
      <c r="BM85" s="5">
        <v>2.1779765969166345E-3</v>
      </c>
      <c r="BN85" s="5">
        <v>1.5494700935761955E-3</v>
      </c>
      <c r="BO85" s="5">
        <v>1.7195716067100574E-3</v>
      </c>
      <c r="BP85" s="5">
        <v>9.9945421544125543E-4</v>
      </c>
      <c r="BQ85" s="5">
        <v>1.6389211938837628E-3</v>
      </c>
      <c r="BR85" s="5">
        <v>2.110488818568455E-3</v>
      </c>
      <c r="BS85" s="5">
        <v>1.8209189734811992E-3</v>
      </c>
      <c r="BT85" s="5">
        <v>1.883495046700698E-3</v>
      </c>
      <c r="BU85" s="5">
        <v>1.7515160304608173E-3</v>
      </c>
      <c r="BV85" s="5">
        <v>1.9572536718387569E-3</v>
      </c>
      <c r="BW85" s="5">
        <v>1.4989849452814214E-3</v>
      </c>
      <c r="BX85" s="5">
        <v>2.2263618198330691E-3</v>
      </c>
      <c r="BY85" s="5">
        <v>6.913515742699739E-4</v>
      </c>
      <c r="BZ85" s="5">
        <v>5.6479634779873838E-4</v>
      </c>
      <c r="CA85" s="5">
        <v>3.9632497869358747E-4</v>
      </c>
      <c r="CB85" s="5">
        <v>4.2186426138181218E-4</v>
      </c>
      <c r="CC85" s="5">
        <v>1.9775405158097483E-4</v>
      </c>
      <c r="CD85" s="5">
        <v>1.5567494320964208E-4</v>
      </c>
      <c r="CE85" s="5">
        <v>5.9516998942710571E-5</v>
      </c>
      <c r="CF85" s="5">
        <v>7.4474941635897308E-4</v>
      </c>
      <c r="CG85" s="5">
        <v>1.3204744940569153E-3</v>
      </c>
      <c r="CH85" s="5">
        <v>1.4013544612159546E-3</v>
      </c>
      <c r="CI85" s="5">
        <v>6.5627584390951107E-4</v>
      </c>
      <c r="CJ85" s="5">
        <v>1.3465364778708726E-3</v>
      </c>
      <c r="CK85" s="5">
        <v>1.005007219177144</v>
      </c>
      <c r="CL85" s="5">
        <v>3.4700737853306002E-4</v>
      </c>
      <c r="CM85" s="5">
        <v>5.1031872766014053E-4</v>
      </c>
      <c r="CN85" s="5">
        <v>1.0750171840825929E-2</v>
      </c>
      <c r="CO85" s="5">
        <v>4.1012379784537031E-4</v>
      </c>
      <c r="CP85" s="5">
        <v>6.9606196786584182E-4</v>
      </c>
      <c r="CQ85" s="5">
        <v>5.8497132335941172E-4</v>
      </c>
      <c r="CR85" s="5">
        <v>5.1889962248688113E-4</v>
      </c>
      <c r="CS85" s="5">
        <v>1.7890682053573106E-3</v>
      </c>
      <c r="CT85" s="5">
        <v>3.8778291299871063E-4</v>
      </c>
      <c r="CU85" s="5">
        <v>3.4918105903446569E-4</v>
      </c>
      <c r="CV85" s="5">
        <v>7.8404641357474882E-4</v>
      </c>
      <c r="CW85" s="5">
        <v>9.4154186590195881E-4</v>
      </c>
      <c r="CX85" s="5">
        <v>6.0132271488802925E-4</v>
      </c>
      <c r="CY85" s="5">
        <v>6.5654067599127917E-4</v>
      </c>
      <c r="CZ85" s="5">
        <v>5.3440471622962134E-4</v>
      </c>
      <c r="DA85" s="5">
        <v>8.2609966664274573E-4</v>
      </c>
      <c r="DB85" s="5">
        <v>3.6943383996022465E-4</v>
      </c>
      <c r="DC85" s="5">
        <v>1.5364842926493746E-3</v>
      </c>
      <c r="DD85" s="5">
        <v>1.2338681204047751E-3</v>
      </c>
      <c r="DE85" s="5">
        <v>2.8967224471486181E-4</v>
      </c>
      <c r="DF85" s="5">
        <v>1.0310481432593268E-3</v>
      </c>
      <c r="DG85" s="5">
        <v>1.9752764227462054E-3</v>
      </c>
      <c r="DH85" s="5">
        <v>5.3092559587261375E-4</v>
      </c>
      <c r="DI85" s="5">
        <v>4.6039728679024984E-4</v>
      </c>
      <c r="DJ85" s="5">
        <v>5.3133169727503406E-4</v>
      </c>
      <c r="DK85" s="5">
        <v>5.0229883840929848E-3</v>
      </c>
      <c r="DL85" s="5">
        <v>5.1681547164567293E-4</v>
      </c>
    </row>
    <row r="86" spans="2:116">
      <c r="B86" s="128">
        <v>577</v>
      </c>
      <c r="C86" s="126" t="s">
        <v>261</v>
      </c>
      <c r="D86" s="5">
        <v>1</v>
      </c>
      <c r="E86" s="5">
        <v>0.22779168477176842</v>
      </c>
      <c r="F86" s="5">
        <v>5.3222415505867517E-2</v>
      </c>
      <c r="G86" s="5">
        <v>7.8005918021242717E-4</v>
      </c>
      <c r="H86" s="5">
        <v>4.8518746644155383E-2</v>
      </c>
      <c r="I86" s="5">
        <v>4.8062278623983004E-2</v>
      </c>
      <c r="J86" s="5">
        <v>3.6437757614314632E-3</v>
      </c>
      <c r="K86" s="5">
        <v>1.5333268120854929E-2</v>
      </c>
      <c r="L86" s="5">
        <v>2.729963253874361E-3</v>
      </c>
      <c r="M86" s="5">
        <v>1.9594778222449881E-3</v>
      </c>
      <c r="N86" s="5">
        <v>4.9336248609989364E-3</v>
      </c>
      <c r="O86" s="5">
        <v>1.7343592467536839E-3</v>
      </c>
      <c r="P86" s="5">
        <v>2.372307760209318E-3</v>
      </c>
      <c r="Q86" s="5">
        <v>9.6172949645936222E-3</v>
      </c>
      <c r="R86" s="5">
        <v>4.2132059662535644E-3</v>
      </c>
      <c r="S86" s="5">
        <v>2.5556088110096343E-2</v>
      </c>
      <c r="T86" s="5">
        <v>1.3215610455737665E-3</v>
      </c>
      <c r="U86" s="5">
        <v>4.2420418730763658E-3</v>
      </c>
      <c r="V86" s="5">
        <v>3.5924391724712662E-3</v>
      </c>
      <c r="W86" s="5">
        <v>3.8311915517889664E-3</v>
      </c>
      <c r="X86" s="5">
        <v>3.7937591271179336E-3</v>
      </c>
      <c r="Y86" s="5">
        <v>9.1021101915911579E-3</v>
      </c>
      <c r="Z86" s="5">
        <v>6.6545404987017678E-3</v>
      </c>
      <c r="AA86" s="5">
        <v>4.4356707059262481E-3</v>
      </c>
      <c r="AB86" s="5">
        <v>9.4307181918396338E-3</v>
      </c>
      <c r="AC86" s="5">
        <v>6.639197707991846E-3</v>
      </c>
      <c r="AD86" s="5">
        <v>6.9211727569558892E-3</v>
      </c>
      <c r="AE86" s="5">
        <v>5.0983372249406803E-3</v>
      </c>
      <c r="AF86" s="5">
        <v>5.6511068937282255E-3</v>
      </c>
      <c r="AG86" s="5">
        <v>6.5086385395777702E-3</v>
      </c>
      <c r="AH86" s="5">
        <v>2.7130007802897587E-3</v>
      </c>
      <c r="AI86" s="5">
        <v>4.8107996863368885E-3</v>
      </c>
      <c r="AJ86" s="5">
        <v>7.6193736631947704E-3</v>
      </c>
      <c r="AK86" s="5">
        <v>4.026742678576509E-3</v>
      </c>
      <c r="AL86" s="5">
        <v>4.4373627441832032E-3</v>
      </c>
      <c r="AM86" s="5">
        <v>3.2595470409110547E-3</v>
      </c>
      <c r="AN86" s="5">
        <v>5.4784625142675746E-3</v>
      </c>
      <c r="AO86" s="5">
        <v>6.542955832807687E-3</v>
      </c>
      <c r="AP86" s="5">
        <v>6.0248950849199354E-3</v>
      </c>
      <c r="AQ86" s="5">
        <v>7.159333629475813E-3</v>
      </c>
      <c r="AR86" s="5">
        <v>6.5263551299695683E-3</v>
      </c>
      <c r="AS86" s="5">
        <v>4.1169751153660424E-3</v>
      </c>
      <c r="AT86" s="5">
        <v>4.2612691300834352E-3</v>
      </c>
      <c r="AU86" s="5">
        <v>6.5399029374224029E-3</v>
      </c>
      <c r="AV86" s="5">
        <v>5.3005029489310079E-3</v>
      </c>
      <c r="AW86" s="5">
        <v>8.0840337347080279E-3</v>
      </c>
      <c r="AX86" s="5">
        <v>8.7050826724261107E-3</v>
      </c>
      <c r="AY86" s="5">
        <v>4.2494490749980622E-3</v>
      </c>
      <c r="AZ86" s="5">
        <v>4.0161336462729283E-3</v>
      </c>
      <c r="BA86" s="5">
        <v>3.0957595242860417E-3</v>
      </c>
      <c r="BB86" s="5">
        <v>2.6083305848945675E-3</v>
      </c>
      <c r="BC86" s="5">
        <v>3.156296686560344E-3</v>
      </c>
      <c r="BD86" s="5">
        <v>2.9722346073114193E-3</v>
      </c>
      <c r="BE86" s="5">
        <v>3.3596847565617836E-3</v>
      </c>
      <c r="BF86" s="5">
        <v>3.7122853806297656E-3</v>
      </c>
      <c r="BG86" s="5">
        <v>3.3480376097190564E-3</v>
      </c>
      <c r="BH86" s="5">
        <v>2.4893793943497793E-3</v>
      </c>
      <c r="BI86" s="5">
        <v>4.6459405328965692E-3</v>
      </c>
      <c r="BJ86" s="5">
        <v>2.8514254610177737E-3</v>
      </c>
      <c r="BK86" s="5">
        <v>2.6944743438664957E-3</v>
      </c>
      <c r="BL86" s="5">
        <v>4.166654695253221E-3</v>
      </c>
      <c r="BM86" s="5">
        <v>4.1727360538718157E-3</v>
      </c>
      <c r="BN86" s="5">
        <v>3.6474790108240447E-3</v>
      </c>
      <c r="BO86" s="5">
        <v>3.9526816465882972E-3</v>
      </c>
      <c r="BP86" s="5">
        <v>2.5026947505840925E-3</v>
      </c>
      <c r="BQ86" s="5">
        <v>3.8212619268572839E-3</v>
      </c>
      <c r="BR86" s="5">
        <v>2.5695284364962157E-2</v>
      </c>
      <c r="BS86" s="5">
        <v>2.8090200024531824E-3</v>
      </c>
      <c r="BT86" s="5">
        <v>3.0816374177916887E-3</v>
      </c>
      <c r="BU86" s="5">
        <v>2.7048376946043318E-3</v>
      </c>
      <c r="BV86" s="5">
        <v>3.1501430090037324E-3</v>
      </c>
      <c r="BW86" s="5">
        <v>1.1638497227954249E-2</v>
      </c>
      <c r="BX86" s="5">
        <v>1.9884422739192147E-2</v>
      </c>
      <c r="BY86" s="5">
        <v>1.8736242275595096E-3</v>
      </c>
      <c r="BZ86" s="5">
        <v>1.8631004411233103E-3</v>
      </c>
      <c r="CA86" s="5">
        <v>1.0747946748287476E-3</v>
      </c>
      <c r="CB86" s="5">
        <v>7.720795109373474E-4</v>
      </c>
      <c r="CC86" s="5">
        <v>5.9513199726327873E-4</v>
      </c>
      <c r="CD86" s="5">
        <v>3.4582102289532518E-4</v>
      </c>
      <c r="CE86" s="5">
        <v>1.0603090090188047E-4</v>
      </c>
      <c r="CF86" s="5">
        <v>1.1742037386620365E-3</v>
      </c>
      <c r="CG86" s="5">
        <v>1.0090378133905179E-3</v>
      </c>
      <c r="CH86" s="5">
        <v>3.9827294388759225E-3</v>
      </c>
      <c r="CI86" s="5">
        <v>1.2902790371853337E-3</v>
      </c>
      <c r="CJ86" s="5">
        <v>3.2133109913603285E-3</v>
      </c>
      <c r="CK86" s="5">
        <v>6.9737223215549625E-4</v>
      </c>
      <c r="CL86" s="5">
        <v>1.0011206293965866</v>
      </c>
      <c r="CM86" s="5">
        <v>1.1553646305239008E-3</v>
      </c>
      <c r="CN86" s="5">
        <v>5.8631846245717234E-4</v>
      </c>
      <c r="CO86" s="5">
        <v>8.8818077591968974E-4</v>
      </c>
      <c r="CP86" s="5">
        <v>1.8648632438654277E-3</v>
      </c>
      <c r="CQ86" s="5">
        <v>1.3932818895978428E-3</v>
      </c>
      <c r="CR86" s="5">
        <v>1.2607861636007068E-3</v>
      </c>
      <c r="CS86" s="5">
        <v>3.6163137681441263E-3</v>
      </c>
      <c r="CT86" s="5">
        <v>4.9501997751844017E-3</v>
      </c>
      <c r="CU86" s="5">
        <v>1.0371280843691289E-3</v>
      </c>
      <c r="CV86" s="5">
        <v>1.7560418560647766E-3</v>
      </c>
      <c r="CW86" s="5">
        <v>1.4445912996813041E-3</v>
      </c>
      <c r="CX86" s="5">
        <v>1.3615723263375682E-3</v>
      </c>
      <c r="CY86" s="5">
        <v>1.5587619960004361E-3</v>
      </c>
      <c r="CZ86" s="5">
        <v>1.2708561807835623E-3</v>
      </c>
      <c r="DA86" s="5">
        <v>1.580423715649456E-3</v>
      </c>
      <c r="DB86" s="5">
        <v>7.4049099391326051E-4</v>
      </c>
      <c r="DC86" s="5">
        <v>2.0633005318502944E-3</v>
      </c>
      <c r="DD86" s="5">
        <v>2.4158573105902471E-3</v>
      </c>
      <c r="DE86" s="5">
        <v>5.798947532693968E-4</v>
      </c>
      <c r="DF86" s="5">
        <v>2.7926223392288623E-3</v>
      </c>
      <c r="DG86" s="5">
        <v>4.8921735392111953E-3</v>
      </c>
      <c r="DH86" s="5">
        <v>1.4064604363281433E-3</v>
      </c>
      <c r="DI86" s="5">
        <v>1.2460029234295511E-3</v>
      </c>
      <c r="DJ86" s="5">
        <v>1.2212970467343125E-3</v>
      </c>
      <c r="DK86" s="5">
        <v>8.1534167064117799E-3</v>
      </c>
      <c r="DL86" s="5">
        <v>2.1266651961093048E-3</v>
      </c>
    </row>
    <row r="87" spans="2:116">
      <c r="B87" s="128">
        <v>578</v>
      </c>
      <c r="C87" s="126" t="s">
        <v>262</v>
      </c>
      <c r="D87" s="5">
        <v>0.96244400681639208</v>
      </c>
      <c r="E87" s="5">
        <v>0.27538060782200036</v>
      </c>
      <c r="F87" s="5">
        <v>0.20019971437218156</v>
      </c>
      <c r="G87" s="5">
        <v>9.0254303386315144E-3</v>
      </c>
      <c r="H87" s="5">
        <v>6.1443996188294263E-2</v>
      </c>
      <c r="I87" s="5">
        <v>5.2285022547590043E-2</v>
      </c>
      <c r="J87" s="5">
        <v>8.4319847941461204E-3</v>
      </c>
      <c r="K87" s="5">
        <v>7.6619510141752141E-3</v>
      </c>
      <c r="L87" s="5">
        <v>4.2894012091471761E-3</v>
      </c>
      <c r="M87" s="5">
        <v>5.7755972227967588E-3</v>
      </c>
      <c r="N87" s="5">
        <v>7.5621555971179637E-3</v>
      </c>
      <c r="O87" s="5">
        <v>7.9169444583445901E-3</v>
      </c>
      <c r="P87" s="5">
        <v>3.1541198140072543E-2</v>
      </c>
      <c r="Q87" s="5">
        <v>6.4240745661869438E-3</v>
      </c>
      <c r="R87" s="5">
        <v>4.8593020267753521E-3</v>
      </c>
      <c r="S87" s="5">
        <v>7.7101462470370403E-3</v>
      </c>
      <c r="T87" s="5">
        <v>1.432098989059392E-3</v>
      </c>
      <c r="U87" s="5">
        <v>4.6394480854398653E-3</v>
      </c>
      <c r="V87" s="5">
        <v>5.3592989880453298E-3</v>
      </c>
      <c r="W87" s="5">
        <v>6.5707695923905912E-3</v>
      </c>
      <c r="X87" s="5">
        <v>6.4619532398858589E-3</v>
      </c>
      <c r="Y87" s="5">
        <v>9.6931730253122031E-3</v>
      </c>
      <c r="Z87" s="5">
        <v>5.9669408687659034E-3</v>
      </c>
      <c r="AA87" s="5">
        <v>6.7056199133301358E-3</v>
      </c>
      <c r="AB87" s="5">
        <v>7.3869315584083354E-3</v>
      </c>
      <c r="AC87" s="5">
        <v>5.3636990596300374E-3</v>
      </c>
      <c r="AD87" s="5">
        <v>1.8313093742709876E-3</v>
      </c>
      <c r="AE87" s="5">
        <v>4.080631210449796E-3</v>
      </c>
      <c r="AF87" s="5">
        <v>3.4899887238393477E-3</v>
      </c>
      <c r="AG87" s="5">
        <v>5.0473715020051511E-3</v>
      </c>
      <c r="AH87" s="5">
        <v>4.9348686279650344E-3</v>
      </c>
      <c r="AI87" s="5">
        <v>5.9049526473364793E-3</v>
      </c>
      <c r="AJ87" s="5">
        <v>6.492378217449208E-4</v>
      </c>
      <c r="AK87" s="5">
        <v>2.6972030710892803E-3</v>
      </c>
      <c r="AL87" s="5">
        <v>5.6028438689814152E-3</v>
      </c>
      <c r="AM87" s="5">
        <v>4.3148869230249407E-3</v>
      </c>
      <c r="AN87" s="5">
        <v>5.4563110441349684E-3</v>
      </c>
      <c r="AO87" s="5">
        <v>1.3324235135329475E-2</v>
      </c>
      <c r="AP87" s="5">
        <v>8.1296733545291738E-3</v>
      </c>
      <c r="AQ87" s="5">
        <v>8.3956231377415452E-3</v>
      </c>
      <c r="AR87" s="5">
        <v>5.0047799122824197E-3</v>
      </c>
      <c r="AS87" s="5">
        <v>3.887050495601084E-3</v>
      </c>
      <c r="AT87" s="5">
        <v>8.421916911495634E-3</v>
      </c>
      <c r="AU87" s="5">
        <v>4.8249978107624174E-3</v>
      </c>
      <c r="AV87" s="5">
        <v>7.3228029797440201E-3</v>
      </c>
      <c r="AW87" s="5">
        <v>5.5525565852756016E-3</v>
      </c>
      <c r="AX87" s="5">
        <v>6.0100228718574086E-3</v>
      </c>
      <c r="AY87" s="5">
        <v>5.8363030321223371E-3</v>
      </c>
      <c r="AZ87" s="5">
        <v>5.5179574131126331E-3</v>
      </c>
      <c r="BA87" s="5">
        <v>5.1485826238483572E-3</v>
      </c>
      <c r="BB87" s="5">
        <v>4.3499188473992666E-3</v>
      </c>
      <c r="BC87" s="5">
        <v>4.4774283815680683E-3</v>
      </c>
      <c r="BD87" s="5">
        <v>3.7097878183063771E-3</v>
      </c>
      <c r="BE87" s="5">
        <v>4.14718757842254E-3</v>
      </c>
      <c r="BF87" s="5">
        <v>8.6338153058788582E-3</v>
      </c>
      <c r="BG87" s="5">
        <v>4.071097180800916E-3</v>
      </c>
      <c r="BH87" s="5">
        <v>4.144874914150113E-3</v>
      </c>
      <c r="BI87" s="5">
        <v>5.6240809672491619E-3</v>
      </c>
      <c r="BJ87" s="5">
        <v>3.6225959292260582E-3</v>
      </c>
      <c r="BK87" s="5">
        <v>5.1745629490112643E-3</v>
      </c>
      <c r="BL87" s="5">
        <v>5.2992091053393042E-3</v>
      </c>
      <c r="BM87" s="5">
        <v>5.8580639462132841E-3</v>
      </c>
      <c r="BN87" s="5">
        <v>5.9075209330658055E-3</v>
      </c>
      <c r="BO87" s="5">
        <v>4.8770273111506425E-3</v>
      </c>
      <c r="BP87" s="5">
        <v>3.2812485160036596E-3</v>
      </c>
      <c r="BQ87" s="5">
        <v>9.2185960377334387E-3</v>
      </c>
      <c r="BR87" s="5">
        <v>1.7819612945338455E-2</v>
      </c>
      <c r="BS87" s="5">
        <v>6.1132013111797083E-3</v>
      </c>
      <c r="BT87" s="5">
        <v>6.6764670965016671E-3</v>
      </c>
      <c r="BU87" s="5">
        <v>6.013570690998957E-3</v>
      </c>
      <c r="BV87" s="5">
        <v>5.4049931838000354E-3</v>
      </c>
      <c r="BW87" s="5">
        <v>2.5030909613754692E-3</v>
      </c>
      <c r="BX87" s="5">
        <v>2.7896911256755038E-3</v>
      </c>
      <c r="BY87" s="5">
        <v>3.4166872490147774E-3</v>
      </c>
      <c r="BZ87" s="5">
        <v>6.0483783318842441E-3</v>
      </c>
      <c r="CA87" s="5">
        <v>1.1028469946978583E-2</v>
      </c>
      <c r="CB87" s="5">
        <v>3.2314342901392291E-3</v>
      </c>
      <c r="CC87" s="5">
        <v>1.693353994478818E-3</v>
      </c>
      <c r="CD87" s="5">
        <v>1.14150585216027E-3</v>
      </c>
      <c r="CE87" s="5">
        <v>4.2283167202940259E-4</v>
      </c>
      <c r="CF87" s="5">
        <v>4.5304159366611828E-2</v>
      </c>
      <c r="CG87" s="5">
        <v>3.2047324242770445E-2</v>
      </c>
      <c r="CH87" s="5">
        <v>0.12516664141634387</v>
      </c>
      <c r="CI87" s="5">
        <v>5.3901856522864798E-2</v>
      </c>
      <c r="CJ87" s="5">
        <v>0.26328636318258969</v>
      </c>
      <c r="CK87" s="5">
        <v>4.2649999566264293E-2</v>
      </c>
      <c r="CL87" s="5">
        <v>1.1741475384003084E-2</v>
      </c>
      <c r="CM87" s="5">
        <v>1.0202620181409936</v>
      </c>
      <c r="CN87" s="5">
        <v>8.8113016826962282E-3</v>
      </c>
      <c r="CO87" s="5">
        <v>3.0181432331186915E-3</v>
      </c>
      <c r="CP87" s="5">
        <v>5.5164600715216757E-3</v>
      </c>
      <c r="CQ87" s="5">
        <v>4.1316893170652369E-3</v>
      </c>
      <c r="CR87" s="5">
        <v>4.1602380945654181E-3</v>
      </c>
      <c r="CS87" s="5">
        <v>1.012339776092919E-2</v>
      </c>
      <c r="CT87" s="5">
        <v>3.506965819910841E-3</v>
      </c>
      <c r="CU87" s="5">
        <v>2.8991629294588292E-3</v>
      </c>
      <c r="CV87" s="5">
        <v>4.0288261369798607E-3</v>
      </c>
      <c r="CW87" s="5">
        <v>2.8799599436991883E-3</v>
      </c>
      <c r="CX87" s="5">
        <v>2.451212648481498E-3</v>
      </c>
      <c r="CY87" s="5">
        <v>2.6159737358253561E-3</v>
      </c>
      <c r="CZ87" s="5">
        <v>2.2228413183728131E-3</v>
      </c>
      <c r="DA87" s="5">
        <v>4.6773535312141824E-3</v>
      </c>
      <c r="DB87" s="5">
        <v>7.3457523481842797E-3</v>
      </c>
      <c r="DC87" s="5">
        <v>6.318801769731046E-3</v>
      </c>
      <c r="DD87" s="5">
        <v>3.9330819440449166E-3</v>
      </c>
      <c r="DE87" s="5">
        <v>2.3750406269037825E-3</v>
      </c>
      <c r="DF87" s="5">
        <v>7.3365732830215843E-2</v>
      </c>
      <c r="DG87" s="5">
        <v>7.6667303926406111E-3</v>
      </c>
      <c r="DH87" s="5">
        <v>3.5262195608478232E-3</v>
      </c>
      <c r="DI87" s="5">
        <v>8.8153573954866133E-3</v>
      </c>
      <c r="DJ87" s="5">
        <v>5.2249266846878892E-3</v>
      </c>
      <c r="DK87" s="5">
        <v>8.2006444586223051E-3</v>
      </c>
      <c r="DL87" s="5">
        <v>2.5782111014016524E-2</v>
      </c>
    </row>
    <row r="88" spans="2:116">
      <c r="B88" s="128">
        <v>579</v>
      </c>
      <c r="C88" s="126" t="s">
        <v>263</v>
      </c>
      <c r="D88" s="5">
        <v>0.97183239022348855</v>
      </c>
      <c r="E88" s="5">
        <v>0.66344305361953915</v>
      </c>
      <c r="F88" s="5">
        <v>5.5386770649974906E-3</v>
      </c>
      <c r="G88" s="5">
        <v>5.9640235283404106E-4</v>
      </c>
      <c r="H88" s="5">
        <v>0.18415559467202056</v>
      </c>
      <c r="I88" s="5">
        <v>0.18134256469479604</v>
      </c>
      <c r="J88" s="5">
        <v>6.2332546964813244E-4</v>
      </c>
      <c r="K88" s="5">
        <v>7.8416595770202659E-4</v>
      </c>
      <c r="L88" s="5">
        <v>1.0307365352619808E-3</v>
      </c>
      <c r="M88" s="5">
        <v>4.0601780935342651E-4</v>
      </c>
      <c r="N88" s="5">
        <v>7.4045298879345635E-4</v>
      </c>
      <c r="O88" s="5">
        <v>2.5755353514046991E-3</v>
      </c>
      <c r="P88" s="5">
        <v>1.5535287654752305E-3</v>
      </c>
      <c r="Q88" s="5">
        <v>7.4720137498884116E-4</v>
      </c>
      <c r="R88" s="5">
        <v>6.5088562181613528E-4</v>
      </c>
      <c r="S88" s="5">
        <v>7.3620827136211455E-4</v>
      </c>
      <c r="T88" s="5">
        <v>2.5982041136243545E-4</v>
      </c>
      <c r="U88" s="5">
        <v>8.3135710163584667E-4</v>
      </c>
      <c r="V88" s="5">
        <v>8.3105427677966214E-4</v>
      </c>
      <c r="W88" s="5">
        <v>5.89413945398023E-4</v>
      </c>
      <c r="X88" s="5">
        <v>7.735642782598413E-4</v>
      </c>
      <c r="Y88" s="5">
        <v>9.3588924465198972E-4</v>
      </c>
      <c r="Z88" s="5">
        <v>8.9593201002156973E-4</v>
      </c>
      <c r="AA88" s="5">
        <v>8.1037029141293787E-4</v>
      </c>
      <c r="AB88" s="5">
        <v>6.6288404919479448E-4</v>
      </c>
      <c r="AC88" s="5">
        <v>7.5240829252888196E-4</v>
      </c>
      <c r="AD88" s="5">
        <v>2.5810783442726664E-4</v>
      </c>
      <c r="AE88" s="5">
        <v>5.6567892596225328E-4</v>
      </c>
      <c r="AF88" s="5">
        <v>5.2809962984807623E-4</v>
      </c>
      <c r="AG88" s="5">
        <v>6.1485390148370122E-4</v>
      </c>
      <c r="AH88" s="5">
        <v>1.6233521166439037E-3</v>
      </c>
      <c r="AI88" s="5">
        <v>7.8090019766137518E-4</v>
      </c>
      <c r="AJ88" s="5">
        <v>1.2282182373010426E-4</v>
      </c>
      <c r="AK88" s="5">
        <v>3.7173626449620598E-4</v>
      </c>
      <c r="AL88" s="5">
        <v>7.220903206776666E-4</v>
      </c>
      <c r="AM88" s="5">
        <v>5.9256978871883659E-4</v>
      </c>
      <c r="AN88" s="5">
        <v>6.417912844355598E-4</v>
      </c>
      <c r="AO88" s="5">
        <v>7.2927555275895833E-4</v>
      </c>
      <c r="AP88" s="5">
        <v>7.1182444156340596E-4</v>
      </c>
      <c r="AQ88" s="5">
        <v>7.3745967295518538E-4</v>
      </c>
      <c r="AR88" s="5">
        <v>7.2168241530524535E-4</v>
      </c>
      <c r="AS88" s="5">
        <v>4.7741762044983376E-4</v>
      </c>
      <c r="AT88" s="5">
        <v>5.8460307062165127E-4</v>
      </c>
      <c r="AU88" s="5">
        <v>7.0296642550287172E-4</v>
      </c>
      <c r="AV88" s="5">
        <v>6.8119878088060014E-4</v>
      </c>
      <c r="AW88" s="5">
        <v>4.9339791186443934E-4</v>
      </c>
      <c r="AX88" s="5">
        <v>5.4643711727482439E-4</v>
      </c>
      <c r="AY88" s="5">
        <v>7.4459754217437554E-4</v>
      </c>
      <c r="AZ88" s="5">
        <v>6.5284433186299615E-4</v>
      </c>
      <c r="BA88" s="5">
        <v>6.6872197705650574E-4</v>
      </c>
      <c r="BB88" s="5">
        <v>6.2342638361048035E-4</v>
      </c>
      <c r="BC88" s="5">
        <v>7.667841096288499E-4</v>
      </c>
      <c r="BD88" s="5">
        <v>5.1026697623426042E-4</v>
      </c>
      <c r="BE88" s="5">
        <v>5.6810733130647703E-4</v>
      </c>
      <c r="BF88" s="5">
        <v>6.3100125251570654E-4</v>
      </c>
      <c r="BG88" s="5">
        <v>5.9864105871602609E-4</v>
      </c>
      <c r="BH88" s="5">
        <v>7.8750938528750626E-4</v>
      </c>
      <c r="BI88" s="5">
        <v>6.2153739658750342E-4</v>
      </c>
      <c r="BJ88" s="5">
        <v>5.8713932500133637E-4</v>
      </c>
      <c r="BK88" s="5">
        <v>5.1878970496596686E-4</v>
      </c>
      <c r="BL88" s="5">
        <v>5.7730535510098818E-4</v>
      </c>
      <c r="BM88" s="5">
        <v>5.973358700493525E-4</v>
      </c>
      <c r="BN88" s="5">
        <v>6.2093680966100317E-4</v>
      </c>
      <c r="BO88" s="5">
        <v>7.1412230148907988E-4</v>
      </c>
      <c r="BP88" s="5">
        <v>8.401661702652233E-4</v>
      </c>
      <c r="BQ88" s="5">
        <v>8.9040374086571069E-4</v>
      </c>
      <c r="BR88" s="5">
        <v>1.3436790080670201E-3</v>
      </c>
      <c r="BS88" s="5">
        <v>8.5006023132226823E-4</v>
      </c>
      <c r="BT88" s="5">
        <v>1.5521852583844529E-3</v>
      </c>
      <c r="BU88" s="5">
        <v>1.1560630705940756E-3</v>
      </c>
      <c r="BV88" s="5">
        <v>1.0626714672459263E-3</v>
      </c>
      <c r="BW88" s="5">
        <v>1.446944749334619E-3</v>
      </c>
      <c r="BX88" s="5">
        <v>2.6905991415382686E-3</v>
      </c>
      <c r="BY88" s="5">
        <v>1.9096263796545105E-3</v>
      </c>
      <c r="BZ88" s="5">
        <v>1.4919013347591311E-3</v>
      </c>
      <c r="CA88" s="5">
        <v>1.9062605431292312E-3</v>
      </c>
      <c r="CB88" s="5">
        <v>7.7425362092682377E-3</v>
      </c>
      <c r="CC88" s="5">
        <v>1.3846930404353723E-3</v>
      </c>
      <c r="CD88" s="5">
        <v>1.5570000426489751E-3</v>
      </c>
      <c r="CE88" s="5">
        <v>5.9110417114179937E-4</v>
      </c>
      <c r="CF88" s="5">
        <v>1.3100736529358321E-3</v>
      </c>
      <c r="CG88" s="5">
        <v>5.2535939417130788E-4</v>
      </c>
      <c r="CH88" s="5">
        <v>1.2619553637997858E-3</v>
      </c>
      <c r="CI88" s="5">
        <v>1.8267486897680328E-3</v>
      </c>
      <c r="CJ88" s="5">
        <v>1.4978627861432052E-3</v>
      </c>
      <c r="CK88" s="5">
        <v>2.0737621625701481E-3</v>
      </c>
      <c r="CL88" s="5">
        <v>1.6069497038396358E-3</v>
      </c>
      <c r="CM88" s="5">
        <v>1.8309591236094251E-3</v>
      </c>
      <c r="CN88" s="5">
        <v>1.0175788465742073</v>
      </c>
      <c r="CO88" s="5">
        <v>9.7263645637535243E-3</v>
      </c>
      <c r="CP88" s="5">
        <v>3.8444637604702066E-3</v>
      </c>
      <c r="CQ88" s="5">
        <v>1.5700729356412451E-3</v>
      </c>
      <c r="CR88" s="5">
        <v>3.9719295082399153E-3</v>
      </c>
      <c r="CS88" s="5">
        <v>3.5829609804889102E-3</v>
      </c>
      <c r="CT88" s="5">
        <v>4.7444966912206831E-3</v>
      </c>
      <c r="CU88" s="5">
        <v>1.2621748631041522E-3</v>
      </c>
      <c r="CV88" s="5">
        <v>5.9171321791755063E-3</v>
      </c>
      <c r="CW88" s="5">
        <v>9.6207002804404081E-4</v>
      </c>
      <c r="CX88" s="5">
        <v>4.4187833270284728E-3</v>
      </c>
      <c r="CY88" s="5">
        <v>4.5220573905431936E-3</v>
      </c>
      <c r="CZ88" s="5">
        <v>1.5554347785512622E-3</v>
      </c>
      <c r="DA88" s="5">
        <v>6.1148060840550932E-3</v>
      </c>
      <c r="DB88" s="5">
        <v>1.1354846677746875E-3</v>
      </c>
      <c r="DC88" s="5">
        <v>2.4487052931141998E-3</v>
      </c>
      <c r="DD88" s="5">
        <v>1.3602716746787223E-3</v>
      </c>
      <c r="DE88" s="5">
        <v>1.4006520985738377E-3</v>
      </c>
      <c r="DF88" s="5">
        <v>2.0742598481343715E-3</v>
      </c>
      <c r="DG88" s="5">
        <v>1.8092958313950384E-3</v>
      </c>
      <c r="DH88" s="5">
        <v>1.6311961440997631E-3</v>
      </c>
      <c r="DI88" s="5">
        <v>1.2136832322869125E-3</v>
      </c>
      <c r="DJ88" s="5">
        <v>2.813753360185081E-3</v>
      </c>
      <c r="DK88" s="5">
        <v>9.8709637912394906E-4</v>
      </c>
      <c r="DL88" s="5">
        <v>2.6723663288431955E-3</v>
      </c>
    </row>
    <row r="89" spans="2:116">
      <c r="B89" s="128">
        <v>591</v>
      </c>
      <c r="C89" s="126" t="s">
        <v>264</v>
      </c>
      <c r="D89" s="5">
        <v>0.98882789596563792</v>
      </c>
      <c r="E89" s="5">
        <v>6.232692206208771E-2</v>
      </c>
      <c r="F89" s="5">
        <v>0.242308104121535</v>
      </c>
      <c r="G89" s="5">
        <v>3.0057594794487389E-2</v>
      </c>
      <c r="H89" s="5">
        <v>9.2319444171822581E-3</v>
      </c>
      <c r="I89" s="5">
        <v>9.1229772043892876E-3</v>
      </c>
      <c r="J89" s="5">
        <v>3.9333470473064246E-3</v>
      </c>
      <c r="K89" s="5">
        <v>4.9220516080842585E-3</v>
      </c>
      <c r="L89" s="5">
        <v>6.3142946344657514E-3</v>
      </c>
      <c r="M89" s="5">
        <v>2.5615093501489459E-3</v>
      </c>
      <c r="N89" s="5">
        <v>6.6798132784849319E-3</v>
      </c>
      <c r="O89" s="5">
        <v>1.78992741246639E-2</v>
      </c>
      <c r="P89" s="5">
        <v>6.9392664495526958E-3</v>
      </c>
      <c r="Q89" s="5">
        <v>5.5862304200465758E-3</v>
      </c>
      <c r="R89" s="5">
        <v>4.3446293835918562E-3</v>
      </c>
      <c r="S89" s="5">
        <v>6.0979160315849787E-3</v>
      </c>
      <c r="T89" s="5">
        <v>2.4604180999781666E-3</v>
      </c>
      <c r="U89" s="5">
        <v>4.655711039406236E-3</v>
      </c>
      <c r="V89" s="5">
        <v>5.266324152284339E-3</v>
      </c>
      <c r="W89" s="5">
        <v>4.1524576696803503E-3</v>
      </c>
      <c r="X89" s="5">
        <v>5.0100973600071376E-3</v>
      </c>
      <c r="Y89" s="5">
        <v>5.2936439954045017E-3</v>
      </c>
      <c r="Z89" s="5">
        <v>5.5132401396819275E-3</v>
      </c>
      <c r="AA89" s="5">
        <v>5.2886618215049353E-3</v>
      </c>
      <c r="AB89" s="5">
        <v>3.1169007770403922E-3</v>
      </c>
      <c r="AC89" s="5">
        <v>3.4304456889256217E-3</v>
      </c>
      <c r="AD89" s="5">
        <v>1.2330047529972251E-3</v>
      </c>
      <c r="AE89" s="5">
        <v>2.783211897279226E-3</v>
      </c>
      <c r="AF89" s="5">
        <v>2.7048373442512008E-3</v>
      </c>
      <c r="AG89" s="5">
        <v>3.6327225693246175E-3</v>
      </c>
      <c r="AH89" s="5">
        <v>2.1387678907127394E-2</v>
      </c>
      <c r="AI89" s="5">
        <v>5.8935141560444368E-3</v>
      </c>
      <c r="AJ89" s="5">
        <v>6.1793524242694214E-4</v>
      </c>
      <c r="AK89" s="5">
        <v>2.2224324348916946E-3</v>
      </c>
      <c r="AL89" s="5">
        <v>4.0952468272465754E-3</v>
      </c>
      <c r="AM89" s="5">
        <v>4.081804863623118E-3</v>
      </c>
      <c r="AN89" s="5">
        <v>4.6809318472766778E-3</v>
      </c>
      <c r="AO89" s="5">
        <v>3.9226039498834013E-3</v>
      </c>
      <c r="AP89" s="5">
        <v>4.0171976848006261E-3</v>
      </c>
      <c r="AQ89" s="5">
        <v>4.3842634584103134E-3</v>
      </c>
      <c r="AR89" s="5">
        <v>4.3153877491969644E-3</v>
      </c>
      <c r="AS89" s="5">
        <v>2.5462181778624525E-3</v>
      </c>
      <c r="AT89" s="5">
        <v>2.9270542566748013E-3</v>
      </c>
      <c r="AU89" s="5">
        <v>3.9049789523570104E-3</v>
      </c>
      <c r="AV89" s="5">
        <v>4.3663621434130249E-3</v>
      </c>
      <c r="AW89" s="5">
        <v>2.2789686304474279E-3</v>
      </c>
      <c r="AX89" s="5">
        <v>3.2929890578307732E-3</v>
      </c>
      <c r="AY89" s="5">
        <v>4.191592574873379E-3</v>
      </c>
      <c r="AZ89" s="5">
        <v>3.9728072025102378E-3</v>
      </c>
      <c r="BA89" s="5">
        <v>4.7068638727690197E-3</v>
      </c>
      <c r="BB89" s="5">
        <v>4.3736855107011077E-3</v>
      </c>
      <c r="BC89" s="5">
        <v>4.3626876431704471E-3</v>
      </c>
      <c r="BD89" s="5">
        <v>3.2521383699613991E-3</v>
      </c>
      <c r="BE89" s="5">
        <v>3.6300684684097474E-3</v>
      </c>
      <c r="BF89" s="5">
        <v>4.1722728734694446E-3</v>
      </c>
      <c r="BG89" s="5">
        <v>4.2012051764727752E-3</v>
      </c>
      <c r="BH89" s="5">
        <v>5.3461262770459414E-3</v>
      </c>
      <c r="BI89" s="5">
        <v>4.1066511160546505E-3</v>
      </c>
      <c r="BJ89" s="5">
        <v>4.1459657218453835E-3</v>
      </c>
      <c r="BK89" s="5">
        <v>3.3669104111770268E-3</v>
      </c>
      <c r="BL89" s="5">
        <v>3.9823988391423188E-3</v>
      </c>
      <c r="BM89" s="5">
        <v>3.9934627130713916E-3</v>
      </c>
      <c r="BN89" s="5">
        <v>4.2609702555884699E-3</v>
      </c>
      <c r="BO89" s="5">
        <v>5.1390046555059524E-3</v>
      </c>
      <c r="BP89" s="5">
        <v>3.7094700757182592E-3</v>
      </c>
      <c r="BQ89" s="5">
        <v>5.6106684390274187E-3</v>
      </c>
      <c r="BR89" s="5">
        <v>4.0389498128114492E-3</v>
      </c>
      <c r="BS89" s="5">
        <v>5.0531784380214015E-3</v>
      </c>
      <c r="BT89" s="5">
        <v>2.1942476229621831E-2</v>
      </c>
      <c r="BU89" s="5">
        <v>8.7636592543959922E-3</v>
      </c>
      <c r="BV89" s="5">
        <v>8.338838546968012E-3</v>
      </c>
      <c r="BW89" s="5">
        <v>2.8656216916075131E-3</v>
      </c>
      <c r="BX89" s="5">
        <v>3.3849234269756417E-3</v>
      </c>
      <c r="BY89" s="5">
        <v>6.7521831352351748E-3</v>
      </c>
      <c r="BZ89" s="5">
        <v>7.6883713201938726E-3</v>
      </c>
      <c r="CA89" s="5">
        <v>1.8001302090693574E-2</v>
      </c>
      <c r="CB89" s="5">
        <v>1.8390374996052578E-2</v>
      </c>
      <c r="CC89" s="5">
        <v>9.1533552370852023E-3</v>
      </c>
      <c r="CD89" s="5">
        <v>8.6957559706014476E-3</v>
      </c>
      <c r="CE89" s="5">
        <v>1.6571567874326218E-3</v>
      </c>
      <c r="CF89" s="5">
        <v>6.2736624968097836E-3</v>
      </c>
      <c r="CG89" s="5">
        <v>5.2588499869467851E-3</v>
      </c>
      <c r="CH89" s="5">
        <v>6.0346485889019698E-3</v>
      </c>
      <c r="CI89" s="5">
        <v>1.3797452481969197E-2</v>
      </c>
      <c r="CJ89" s="5">
        <v>6.5918992881352865E-3</v>
      </c>
      <c r="CK89" s="5">
        <v>6.380726945974754E-3</v>
      </c>
      <c r="CL89" s="5">
        <v>4.6164792518075884E-3</v>
      </c>
      <c r="CM89" s="5">
        <v>5.834877217356909E-3</v>
      </c>
      <c r="CN89" s="5">
        <v>5.3804274790906345E-3</v>
      </c>
      <c r="CO89" s="5">
        <v>1.212712737227557</v>
      </c>
      <c r="CP89" s="5">
        <v>7.284966632563912E-2</v>
      </c>
      <c r="CQ89" s="5">
        <v>8.6503352840855523E-3</v>
      </c>
      <c r="CR89" s="5">
        <v>6.4962091521658105E-2</v>
      </c>
      <c r="CS89" s="5">
        <v>2.3847786509081356E-2</v>
      </c>
      <c r="CT89" s="5">
        <v>1.1378895493087321E-2</v>
      </c>
      <c r="CU89" s="5">
        <v>2.8510255173256806E-3</v>
      </c>
      <c r="CV89" s="5">
        <v>2.0271115398673312E-2</v>
      </c>
      <c r="CW89" s="5">
        <v>7.3325305093056787E-3</v>
      </c>
      <c r="CX89" s="5">
        <v>9.184705093165808E-3</v>
      </c>
      <c r="CY89" s="5">
        <v>1.2879466478023188E-2</v>
      </c>
      <c r="CZ89" s="5">
        <v>4.497627813501698E-3</v>
      </c>
      <c r="DA89" s="5">
        <v>1.9684276191390751E-2</v>
      </c>
      <c r="DB89" s="5">
        <v>4.5267910841269247E-3</v>
      </c>
      <c r="DC89" s="5">
        <v>3.7687868022716772E-2</v>
      </c>
      <c r="DD89" s="5">
        <v>6.6216828686219845E-3</v>
      </c>
      <c r="DE89" s="5">
        <v>6.9469724773864386E-3</v>
      </c>
      <c r="DF89" s="5">
        <v>1.1011583275246813E-2</v>
      </c>
      <c r="DG89" s="5">
        <v>1.2885658154896753E-2</v>
      </c>
      <c r="DH89" s="5">
        <v>1.0941571990693549E-2</v>
      </c>
      <c r="DI89" s="5">
        <v>5.6033873875493134E-3</v>
      </c>
      <c r="DJ89" s="5">
        <v>7.0267719250654073E-3</v>
      </c>
      <c r="DK89" s="5">
        <v>7.5091671154676135E-3</v>
      </c>
      <c r="DL89" s="5">
        <v>6.5075204016981109E-2</v>
      </c>
    </row>
    <row r="90" spans="2:116">
      <c r="B90" s="128">
        <v>592</v>
      </c>
      <c r="C90" s="126" t="s">
        <v>265</v>
      </c>
      <c r="D90" s="5">
        <v>1</v>
      </c>
      <c r="E90" s="5">
        <v>0.13547449760701746</v>
      </c>
      <c r="F90" s="5">
        <v>0.16690976431275756</v>
      </c>
      <c r="G90" s="5">
        <v>4.443015499146441E-3</v>
      </c>
      <c r="H90" s="5">
        <v>1.4585223769425322E-2</v>
      </c>
      <c r="I90" s="5">
        <v>1.4582895450655622E-2</v>
      </c>
      <c r="J90" s="5">
        <v>2.3017885197681547E-3</v>
      </c>
      <c r="K90" s="5">
        <v>2.3785979354814558E-3</v>
      </c>
      <c r="L90" s="5">
        <v>3.3120936975495579E-3</v>
      </c>
      <c r="M90" s="5">
        <v>1.5479816525991365E-3</v>
      </c>
      <c r="N90" s="5">
        <v>2.0285517307451167E-3</v>
      </c>
      <c r="O90" s="5">
        <v>2.6532092864388446E-3</v>
      </c>
      <c r="P90" s="5">
        <v>3.2443980723423165E-3</v>
      </c>
      <c r="Q90" s="5">
        <v>5.3819879428547018E-3</v>
      </c>
      <c r="R90" s="5">
        <v>1.0257680831369513E-2</v>
      </c>
      <c r="S90" s="5">
        <v>2.9993522219999586E-3</v>
      </c>
      <c r="T90" s="5">
        <v>7.360721891828681E-3</v>
      </c>
      <c r="U90" s="5">
        <v>2.1874476974651138E-3</v>
      </c>
      <c r="V90" s="5">
        <v>3.7752457553133527E-3</v>
      </c>
      <c r="W90" s="5">
        <v>2.305403878264107E-3</v>
      </c>
      <c r="X90" s="5">
        <v>4.0700396064365712E-3</v>
      </c>
      <c r="Y90" s="5">
        <v>3.9623057048153989E-3</v>
      </c>
      <c r="Z90" s="5">
        <v>3.7160716885672202E-3</v>
      </c>
      <c r="AA90" s="5">
        <v>2.6755127216333569E-3</v>
      </c>
      <c r="AB90" s="5">
        <v>2.7311785618678724E-3</v>
      </c>
      <c r="AC90" s="5">
        <v>3.1314399467220547E-3</v>
      </c>
      <c r="AD90" s="5">
        <v>7.8479623308200447E-4</v>
      </c>
      <c r="AE90" s="5">
        <v>1.8861306113669392E-3</v>
      </c>
      <c r="AF90" s="5">
        <v>1.7182729423318782E-3</v>
      </c>
      <c r="AG90" s="5">
        <v>2.7557476731449046E-3</v>
      </c>
      <c r="AH90" s="5">
        <v>1.7663353020233429E-2</v>
      </c>
      <c r="AI90" s="5">
        <v>1.5747730253944554E-2</v>
      </c>
      <c r="AJ90" s="5">
        <v>3.1205346465984219E-4</v>
      </c>
      <c r="AK90" s="5">
        <v>8.3093728518187813E-4</v>
      </c>
      <c r="AL90" s="5">
        <v>3.5635876454782785E-3</v>
      </c>
      <c r="AM90" s="5">
        <v>3.5372992708881069E-3</v>
      </c>
      <c r="AN90" s="5">
        <v>2.6261461208935749E-3</v>
      </c>
      <c r="AO90" s="5">
        <v>2.2708340091950902E-3</v>
      </c>
      <c r="AP90" s="5">
        <v>1.8718966670157543E-3</v>
      </c>
      <c r="AQ90" s="5">
        <v>3.6763683267406221E-3</v>
      </c>
      <c r="AR90" s="5">
        <v>2.3701068590604398E-3</v>
      </c>
      <c r="AS90" s="5">
        <v>1.2155527814596745E-3</v>
      </c>
      <c r="AT90" s="5">
        <v>1.5871014783142715E-3</v>
      </c>
      <c r="AU90" s="5">
        <v>1.86397436821565E-3</v>
      </c>
      <c r="AV90" s="5">
        <v>1.9870862820967378E-3</v>
      </c>
      <c r="AW90" s="5">
        <v>1.2044129799224528E-3</v>
      </c>
      <c r="AX90" s="5">
        <v>1.6727415445347729E-3</v>
      </c>
      <c r="AY90" s="5">
        <v>2.2762539243943781E-3</v>
      </c>
      <c r="AZ90" s="5">
        <v>2.2218529537677777E-3</v>
      </c>
      <c r="BA90" s="5">
        <v>2.9739534183242699E-3</v>
      </c>
      <c r="BB90" s="5">
        <v>2.596373778947985E-3</v>
      </c>
      <c r="BC90" s="5">
        <v>3.5540531089397918E-3</v>
      </c>
      <c r="BD90" s="5">
        <v>3.9300333853547441E-3</v>
      </c>
      <c r="BE90" s="5">
        <v>3.0074386234348206E-3</v>
      </c>
      <c r="BF90" s="5">
        <v>3.2513279993629028E-3</v>
      </c>
      <c r="BG90" s="5">
        <v>5.3531604975158333E-3</v>
      </c>
      <c r="BH90" s="5">
        <v>3.7312821441268006E-3</v>
      </c>
      <c r="BI90" s="5">
        <v>3.2649091157265398E-3</v>
      </c>
      <c r="BJ90" s="5">
        <v>4.2608131022703359E-3</v>
      </c>
      <c r="BK90" s="5">
        <v>3.5229193896457144E-3</v>
      </c>
      <c r="BL90" s="5">
        <v>5.2027012379593108E-3</v>
      </c>
      <c r="BM90" s="5">
        <v>5.2956947319846579E-3</v>
      </c>
      <c r="BN90" s="5">
        <v>3.9304176327658895E-3</v>
      </c>
      <c r="BO90" s="5">
        <v>2.7959909843437557E-3</v>
      </c>
      <c r="BP90" s="5">
        <v>2.6929717693646208E-3</v>
      </c>
      <c r="BQ90" s="5">
        <v>5.4313026947665636E-3</v>
      </c>
      <c r="BR90" s="5">
        <v>1.8908493199109849E-3</v>
      </c>
      <c r="BS90" s="5">
        <v>3.1671940449523078E-3</v>
      </c>
      <c r="BT90" s="5">
        <v>2.472197285676994E-3</v>
      </c>
      <c r="BU90" s="5">
        <v>2.6469552200625809E-3</v>
      </c>
      <c r="BV90" s="5">
        <v>2.2038273522500219E-3</v>
      </c>
      <c r="BW90" s="5">
        <v>2.085562177381965E-3</v>
      </c>
      <c r="BX90" s="5">
        <v>3.8110620444900579E-3</v>
      </c>
      <c r="BY90" s="5">
        <v>5.1441227618419065E-3</v>
      </c>
      <c r="BZ90" s="5">
        <v>2.3180666816680707E-3</v>
      </c>
      <c r="CA90" s="5">
        <v>6.3159895117262414E-3</v>
      </c>
      <c r="CB90" s="5">
        <v>1.2224388571820189E-2</v>
      </c>
      <c r="CC90" s="5">
        <v>6.4339516035371086E-3</v>
      </c>
      <c r="CD90" s="5">
        <v>6.1745968207130271E-3</v>
      </c>
      <c r="CE90" s="5">
        <v>9.8255311627572814E-4</v>
      </c>
      <c r="CF90" s="5">
        <v>3.4903119566742245E-3</v>
      </c>
      <c r="CG90" s="5">
        <v>2.4016853166096593E-3</v>
      </c>
      <c r="CH90" s="5">
        <v>3.5791109107649972E-3</v>
      </c>
      <c r="CI90" s="5">
        <v>2.4554544068294288E-3</v>
      </c>
      <c r="CJ90" s="5">
        <v>6.4024045116657848E-3</v>
      </c>
      <c r="CK90" s="5">
        <v>3.3723385147860769E-3</v>
      </c>
      <c r="CL90" s="5">
        <v>2.5402297134052105E-3</v>
      </c>
      <c r="CM90" s="5">
        <v>6.2640295651235633E-3</v>
      </c>
      <c r="CN90" s="5">
        <v>1.6387501742999634E-3</v>
      </c>
      <c r="CO90" s="5">
        <v>1.4878702451316603E-2</v>
      </c>
      <c r="CP90" s="5">
        <v>1.066765870232913</v>
      </c>
      <c r="CQ90" s="5">
        <v>1.0485100173967471E-2</v>
      </c>
      <c r="CR90" s="5">
        <v>0.23666228457735694</v>
      </c>
      <c r="CS90" s="5">
        <v>1.8200989223379937E-2</v>
      </c>
      <c r="CT90" s="5">
        <v>2.2265870104427022E-3</v>
      </c>
      <c r="CU90" s="5">
        <v>2.2831339363303489E-3</v>
      </c>
      <c r="CV90" s="5">
        <v>3.5571313758168814E-3</v>
      </c>
      <c r="CW90" s="5">
        <v>4.2318979865073403E-3</v>
      </c>
      <c r="CX90" s="5">
        <v>4.8980800428062871E-3</v>
      </c>
      <c r="CY90" s="5">
        <v>2.6437215268363882E-3</v>
      </c>
      <c r="CZ90" s="5">
        <v>1.9943227683416314E-3</v>
      </c>
      <c r="DA90" s="5">
        <v>4.6102941174072133E-3</v>
      </c>
      <c r="DB90" s="5">
        <v>4.6491064046886499E-3</v>
      </c>
      <c r="DC90" s="5">
        <v>0.33820876406713396</v>
      </c>
      <c r="DD90" s="5">
        <v>3.7299901836172445E-3</v>
      </c>
      <c r="DE90" s="5">
        <v>8.7711058690856415E-3</v>
      </c>
      <c r="DF90" s="5">
        <v>5.3770807096287137E-3</v>
      </c>
      <c r="DG90" s="5">
        <v>1.299164960782565E-2</v>
      </c>
      <c r="DH90" s="5">
        <v>1.4285058681610821E-2</v>
      </c>
      <c r="DI90" s="5">
        <v>6.9168201033324439E-3</v>
      </c>
      <c r="DJ90" s="5">
        <v>4.6105128161508411E-3</v>
      </c>
      <c r="DK90" s="5">
        <v>3.9817943194573316E-3</v>
      </c>
      <c r="DL90" s="5">
        <v>8.2504775041828751E-3</v>
      </c>
    </row>
    <row r="91" spans="2:116">
      <c r="B91" s="128">
        <v>593</v>
      </c>
      <c r="C91" s="126" t="s">
        <v>266</v>
      </c>
      <c r="D91" s="5">
        <v>0.9082611146136147</v>
      </c>
      <c r="E91" s="5">
        <v>0.35957822788165522</v>
      </c>
      <c r="F91" s="5">
        <v>9.5468230228641426E-2</v>
      </c>
      <c r="G91" s="5">
        <v>3.4302001884583787E-3</v>
      </c>
      <c r="H91" s="5">
        <v>6.056597285171577E-2</v>
      </c>
      <c r="I91" s="5">
        <v>5.7943640116101765E-2</v>
      </c>
      <c r="J91" s="5">
        <v>7.2761255343190426E-3</v>
      </c>
      <c r="K91" s="5">
        <v>9.7209939150753825E-3</v>
      </c>
      <c r="L91" s="5">
        <v>8.6542854593235734E-3</v>
      </c>
      <c r="M91" s="5">
        <v>2.7618984996665382E-3</v>
      </c>
      <c r="N91" s="5">
        <v>6.1302634048411297E-3</v>
      </c>
      <c r="O91" s="5">
        <v>9.0088076938608843E-3</v>
      </c>
      <c r="P91" s="5">
        <v>8.6929626186853601E-3</v>
      </c>
      <c r="Q91" s="5">
        <v>8.965628153303094E-3</v>
      </c>
      <c r="R91" s="5">
        <v>9.5738979008567517E-3</v>
      </c>
      <c r="S91" s="5">
        <v>9.7353697579652173E-3</v>
      </c>
      <c r="T91" s="5">
        <v>3.3926191240898581E-3</v>
      </c>
      <c r="U91" s="5">
        <v>7.0729345301064599E-3</v>
      </c>
      <c r="V91" s="5">
        <v>8.117496418125883E-3</v>
      </c>
      <c r="W91" s="5">
        <v>6.5866832486482663E-3</v>
      </c>
      <c r="X91" s="5">
        <v>1.132730083853635E-2</v>
      </c>
      <c r="Y91" s="5">
        <v>1.2472224429221527E-2</v>
      </c>
      <c r="Z91" s="5">
        <v>1.0018389873542165E-2</v>
      </c>
      <c r="AA91" s="5">
        <v>9.6243035443463118E-3</v>
      </c>
      <c r="AB91" s="5">
        <v>1.1917090924624335E-2</v>
      </c>
      <c r="AC91" s="5">
        <v>9.6858780399289492E-3</v>
      </c>
      <c r="AD91" s="5">
        <v>3.041480736917089E-3</v>
      </c>
      <c r="AE91" s="5">
        <v>8.5202145152317894E-3</v>
      </c>
      <c r="AF91" s="5">
        <v>8.4923354395261951E-3</v>
      </c>
      <c r="AG91" s="5">
        <v>8.2577906783804049E-3</v>
      </c>
      <c r="AH91" s="5">
        <v>1.9943899797364554E-2</v>
      </c>
      <c r="AI91" s="5">
        <v>1.1365942384825247E-2</v>
      </c>
      <c r="AJ91" s="5">
        <v>1.0969354424940898E-3</v>
      </c>
      <c r="AK91" s="5">
        <v>2.7274073379451235E-3</v>
      </c>
      <c r="AL91" s="5">
        <v>9.9139583464755484E-3</v>
      </c>
      <c r="AM91" s="5">
        <v>1.0836366478771915E-2</v>
      </c>
      <c r="AN91" s="5">
        <v>6.8997760480115833E-3</v>
      </c>
      <c r="AO91" s="5">
        <v>9.0311397073780681E-3</v>
      </c>
      <c r="AP91" s="5">
        <v>7.9544805605070781E-3</v>
      </c>
      <c r="AQ91" s="5">
        <v>1.3169527635766181E-2</v>
      </c>
      <c r="AR91" s="5">
        <v>1.0302805850455057E-2</v>
      </c>
      <c r="AS91" s="5">
        <v>5.5083238034731126E-3</v>
      </c>
      <c r="AT91" s="5">
        <v>6.6095957916972817E-3</v>
      </c>
      <c r="AU91" s="5">
        <v>9.4372179847655134E-3</v>
      </c>
      <c r="AV91" s="5">
        <v>9.5489083030153125E-3</v>
      </c>
      <c r="AW91" s="5">
        <v>5.1318825825714207E-3</v>
      </c>
      <c r="AX91" s="5">
        <v>6.9641764133945312E-3</v>
      </c>
      <c r="AY91" s="5">
        <v>9.3124149277663288E-3</v>
      </c>
      <c r="AZ91" s="5">
        <v>8.1428013294123532E-3</v>
      </c>
      <c r="BA91" s="5">
        <v>1.0010719161838693E-2</v>
      </c>
      <c r="BB91" s="5">
        <v>1.3707220353504362E-2</v>
      </c>
      <c r="BC91" s="5">
        <v>1.0010631209102951E-2</v>
      </c>
      <c r="BD91" s="5">
        <v>1.0544303195190199E-2</v>
      </c>
      <c r="BE91" s="5">
        <v>1.3717717263215754E-2</v>
      </c>
      <c r="BF91" s="5">
        <v>1.9168337443263964E-2</v>
      </c>
      <c r="BG91" s="5">
        <v>7.8719925753894162E-3</v>
      </c>
      <c r="BH91" s="5">
        <v>1.8510793907548135E-2</v>
      </c>
      <c r="BI91" s="5">
        <v>1.1216386455611183E-2</v>
      </c>
      <c r="BJ91" s="5">
        <v>1.2485742820465263E-2</v>
      </c>
      <c r="BK91" s="5">
        <v>3.2720389518528285E-2</v>
      </c>
      <c r="BL91" s="5">
        <v>9.2904620748053522E-3</v>
      </c>
      <c r="BM91" s="5">
        <v>8.2862539034495152E-3</v>
      </c>
      <c r="BN91" s="5">
        <v>9.1272574204084734E-3</v>
      </c>
      <c r="BO91" s="5">
        <v>9.1107513369835212E-3</v>
      </c>
      <c r="BP91" s="5">
        <v>7.4385810569184089E-3</v>
      </c>
      <c r="BQ91" s="5">
        <v>1.0945363219118947E-2</v>
      </c>
      <c r="BR91" s="5">
        <v>5.6249463312520115E-3</v>
      </c>
      <c r="BS91" s="5">
        <v>7.9548885219893652E-3</v>
      </c>
      <c r="BT91" s="5">
        <v>8.4387881270391492E-3</v>
      </c>
      <c r="BU91" s="5">
        <v>9.1671854623538562E-3</v>
      </c>
      <c r="BV91" s="5">
        <v>9.738891605401593E-3</v>
      </c>
      <c r="BW91" s="5">
        <v>1.4554183789938117E-2</v>
      </c>
      <c r="BX91" s="5">
        <v>1.0833195356036126E-2</v>
      </c>
      <c r="BY91" s="5">
        <v>4.3111153819089885E-2</v>
      </c>
      <c r="BZ91" s="5">
        <v>8.9341659424199919E-3</v>
      </c>
      <c r="CA91" s="5">
        <v>2.1200589943581406E-2</v>
      </c>
      <c r="CB91" s="5">
        <v>4.2144633489104973E-2</v>
      </c>
      <c r="CC91" s="5">
        <v>9.9376993203444709E-3</v>
      </c>
      <c r="CD91" s="5">
        <v>7.7300127262732053E-3</v>
      </c>
      <c r="CE91" s="5">
        <v>3.2674222632479229E-3</v>
      </c>
      <c r="CF91" s="5">
        <v>6.4376929997926827E-3</v>
      </c>
      <c r="CG91" s="5">
        <v>6.5539011973118153E-3</v>
      </c>
      <c r="CH91" s="5">
        <v>1.1550006701191598E-2</v>
      </c>
      <c r="CI91" s="5">
        <v>7.9587300453467999E-3</v>
      </c>
      <c r="CJ91" s="5">
        <v>1.5344044902407506E-2</v>
      </c>
      <c r="CK91" s="5">
        <v>8.5520581106415684E-3</v>
      </c>
      <c r="CL91" s="5">
        <v>1.4347139048073779E-2</v>
      </c>
      <c r="CM91" s="5">
        <v>2.2364271105370287E-2</v>
      </c>
      <c r="CN91" s="5">
        <v>5.3257960735625257E-3</v>
      </c>
      <c r="CO91" s="5">
        <v>3.8930062903602992E-2</v>
      </c>
      <c r="CP91" s="5">
        <v>2.0635025650773291E-2</v>
      </c>
      <c r="CQ91" s="5">
        <v>1.031527254408676</v>
      </c>
      <c r="CR91" s="5">
        <v>8.4633791624339219E-2</v>
      </c>
      <c r="CS91" s="5">
        <v>3.2413175798987469E-2</v>
      </c>
      <c r="CT91" s="5">
        <v>1.9308297846719721E-2</v>
      </c>
      <c r="CU91" s="5">
        <v>5.5506472503581011E-3</v>
      </c>
      <c r="CV91" s="5">
        <v>3.3910956122694381E-2</v>
      </c>
      <c r="CW91" s="5">
        <v>1.2013025962932989E-2</v>
      </c>
      <c r="CX91" s="5">
        <v>2.2004319494499033E-2</v>
      </c>
      <c r="CY91" s="5">
        <v>1.3586381669953069E-2</v>
      </c>
      <c r="CZ91" s="5">
        <v>4.1549172219131408E-3</v>
      </c>
      <c r="DA91" s="5">
        <v>3.5921307979706323E-2</v>
      </c>
      <c r="DB91" s="5">
        <v>1.5046645737980736E-2</v>
      </c>
      <c r="DC91" s="5">
        <v>2.537987265262074E-2</v>
      </c>
      <c r="DD91" s="5">
        <v>9.137538286649002E-3</v>
      </c>
      <c r="DE91" s="5">
        <v>1.8848898783340447E-2</v>
      </c>
      <c r="DF91" s="5">
        <v>2.0233899091111038E-2</v>
      </c>
      <c r="DG91" s="5">
        <v>9.4154776634902647E-3</v>
      </c>
      <c r="DH91" s="5">
        <v>5.0702362799754921E-3</v>
      </c>
      <c r="DI91" s="5">
        <v>1.5107251115111998E-2</v>
      </c>
      <c r="DJ91" s="5">
        <v>1.0229346513485966E-2</v>
      </c>
      <c r="DK91" s="5">
        <v>1.1578927225324463E-2</v>
      </c>
      <c r="DL91" s="5">
        <v>1.5083288649047993E-2</v>
      </c>
    </row>
    <row r="92" spans="2:116">
      <c r="B92" s="128">
        <v>594</v>
      </c>
      <c r="C92" s="126" t="s">
        <v>267</v>
      </c>
      <c r="D92" s="5">
        <v>0.99872761956078493</v>
      </c>
      <c r="E92" s="5">
        <v>0.16351060204521323</v>
      </c>
      <c r="F92" s="5">
        <v>2.2557051648534245E-2</v>
      </c>
      <c r="G92" s="5">
        <v>2.5277165448545605E-3</v>
      </c>
      <c r="H92" s="5">
        <v>3.3197680476972344E-2</v>
      </c>
      <c r="I92" s="5">
        <v>2.8393879568426775E-2</v>
      </c>
      <c r="J92" s="5">
        <v>1.9889600815512164E-3</v>
      </c>
      <c r="K92" s="5">
        <v>2.4180756912769029E-3</v>
      </c>
      <c r="L92" s="5">
        <v>2.6134731532232937E-3</v>
      </c>
      <c r="M92" s="5">
        <v>1.0843052192829245E-3</v>
      </c>
      <c r="N92" s="5">
        <v>1.9793258931763229E-3</v>
      </c>
      <c r="O92" s="5">
        <v>2.9447255720744534E-3</v>
      </c>
      <c r="P92" s="5">
        <v>2.8096219722742962E-3</v>
      </c>
      <c r="Q92" s="5">
        <v>3.4297310075409389E-3</v>
      </c>
      <c r="R92" s="5">
        <v>3.5618842249869748E-3</v>
      </c>
      <c r="S92" s="5">
        <v>3.1057712956638886E-3</v>
      </c>
      <c r="T92" s="5">
        <v>2.0400238825065849E-3</v>
      </c>
      <c r="U92" s="5">
        <v>1.8663134930807165E-3</v>
      </c>
      <c r="V92" s="5">
        <v>2.622478515392272E-3</v>
      </c>
      <c r="W92" s="5">
        <v>1.9534442473232755E-3</v>
      </c>
      <c r="X92" s="5">
        <v>2.7951403549649799E-3</v>
      </c>
      <c r="Y92" s="5">
        <v>5.7180364902306973E-3</v>
      </c>
      <c r="Z92" s="5">
        <v>3.9771457581463344E-3</v>
      </c>
      <c r="AA92" s="5">
        <v>2.6899750147364194E-3</v>
      </c>
      <c r="AB92" s="5">
        <v>2.5739128097403215E-3</v>
      </c>
      <c r="AC92" s="5">
        <v>2.5153516056275254E-3</v>
      </c>
      <c r="AD92" s="5">
        <v>1.0864187927907569E-3</v>
      </c>
      <c r="AE92" s="5">
        <v>1.914401722694608E-3</v>
      </c>
      <c r="AF92" s="5">
        <v>2.045672978898988E-3</v>
      </c>
      <c r="AG92" s="5">
        <v>2.5143253816018256E-3</v>
      </c>
      <c r="AH92" s="5">
        <v>7.8684689199988445E-3</v>
      </c>
      <c r="AI92" s="5">
        <v>5.2006270705232099E-3</v>
      </c>
      <c r="AJ92" s="5">
        <v>3.5876818093318654E-4</v>
      </c>
      <c r="AK92" s="5">
        <v>7.9775547255797608E-4</v>
      </c>
      <c r="AL92" s="5">
        <v>2.7890012073752656E-3</v>
      </c>
      <c r="AM92" s="5">
        <v>2.3265558326279637E-3</v>
      </c>
      <c r="AN92" s="5">
        <v>2.3001909368516801E-3</v>
      </c>
      <c r="AO92" s="5">
        <v>2.1956708638613139E-3</v>
      </c>
      <c r="AP92" s="5">
        <v>2.3221332459842496E-3</v>
      </c>
      <c r="AQ92" s="5">
        <v>2.1575890848486916E-3</v>
      </c>
      <c r="AR92" s="5">
        <v>2.5783826687766158E-3</v>
      </c>
      <c r="AS92" s="5">
        <v>1.359573831118145E-3</v>
      </c>
      <c r="AT92" s="5">
        <v>1.9913441193980226E-3</v>
      </c>
      <c r="AU92" s="5">
        <v>2.3496099136003871E-3</v>
      </c>
      <c r="AV92" s="5">
        <v>2.4388521685120442E-3</v>
      </c>
      <c r="AW92" s="5">
        <v>1.2286384095036502E-3</v>
      </c>
      <c r="AX92" s="5">
        <v>1.9641656968373863E-3</v>
      </c>
      <c r="AY92" s="5">
        <v>2.2545935647429074E-3</v>
      </c>
      <c r="AZ92" s="5">
        <v>3.3429213596148084E-3</v>
      </c>
      <c r="BA92" s="5">
        <v>2.6238768117434414E-3</v>
      </c>
      <c r="BB92" s="5">
        <v>2.2358218622545566E-3</v>
      </c>
      <c r="BC92" s="5">
        <v>3.2578506780902177E-3</v>
      </c>
      <c r="BD92" s="5">
        <v>3.4173736385009965E-3</v>
      </c>
      <c r="BE92" s="5">
        <v>3.556805304766967E-3</v>
      </c>
      <c r="BF92" s="5">
        <v>2.8534753457558873E-3</v>
      </c>
      <c r="BG92" s="5">
        <v>2.6335649091901812E-3</v>
      </c>
      <c r="BH92" s="5">
        <v>5.1940440188974505E-3</v>
      </c>
      <c r="BI92" s="5">
        <v>2.6120447819644611E-3</v>
      </c>
      <c r="BJ92" s="5">
        <v>6.290063044473845E-3</v>
      </c>
      <c r="BK92" s="5">
        <v>2.8329766137379074E-3</v>
      </c>
      <c r="BL92" s="5">
        <v>3.0429918512963508E-3</v>
      </c>
      <c r="BM92" s="5">
        <v>3.0397675047113518E-3</v>
      </c>
      <c r="BN92" s="5">
        <v>2.7653377406025733E-3</v>
      </c>
      <c r="BO92" s="5">
        <v>3.2576303216989475E-3</v>
      </c>
      <c r="BP92" s="5">
        <v>2.2431714111614278E-3</v>
      </c>
      <c r="BQ92" s="5">
        <v>3.1033135873198168E-3</v>
      </c>
      <c r="BR92" s="5">
        <v>2.0256383718048631E-3</v>
      </c>
      <c r="BS92" s="5">
        <v>3.0142573349695098E-3</v>
      </c>
      <c r="BT92" s="5">
        <v>3.2474686583475829E-3</v>
      </c>
      <c r="BU92" s="5">
        <v>3.1650198231999477E-3</v>
      </c>
      <c r="BV92" s="5">
        <v>2.2386980270371836E-3</v>
      </c>
      <c r="BW92" s="5">
        <v>1.7303010096597537E-3</v>
      </c>
      <c r="BX92" s="5">
        <v>1.7380701505879663E-3</v>
      </c>
      <c r="BY92" s="5">
        <v>4.2112107239389938E-3</v>
      </c>
      <c r="BZ92" s="5">
        <v>2.45387508769569E-3</v>
      </c>
      <c r="CA92" s="5">
        <v>8.4904627485474504E-3</v>
      </c>
      <c r="CB92" s="5">
        <v>8.0649158473897892E-3</v>
      </c>
      <c r="CC92" s="5">
        <v>3.252179035285508E-3</v>
      </c>
      <c r="CD92" s="5">
        <v>3.6822474352239142E-3</v>
      </c>
      <c r="CE92" s="5">
        <v>6.752609642396996E-4</v>
      </c>
      <c r="CF92" s="5">
        <v>3.0430709206135738E-3</v>
      </c>
      <c r="CG92" s="5">
        <v>2.6458889041551191E-3</v>
      </c>
      <c r="CH92" s="5">
        <v>3.5678577719326695E-3</v>
      </c>
      <c r="CI92" s="5">
        <v>2.4476803512596583E-3</v>
      </c>
      <c r="CJ92" s="5">
        <v>3.5195062024403535E-3</v>
      </c>
      <c r="CK92" s="5">
        <v>3.4491011702653253E-3</v>
      </c>
      <c r="CL92" s="5">
        <v>3.5611036151105336E-3</v>
      </c>
      <c r="CM92" s="5">
        <v>4.6318998723764958E-3</v>
      </c>
      <c r="CN92" s="5">
        <v>2.7838283344687226E-3</v>
      </c>
      <c r="CO92" s="5">
        <v>2.8992980717043228E-2</v>
      </c>
      <c r="CP92" s="5">
        <v>2.097576452285534E-2</v>
      </c>
      <c r="CQ92" s="5">
        <v>1.7506312890733455E-2</v>
      </c>
      <c r="CR92" s="5">
        <v>1.1423251423018141</v>
      </c>
      <c r="CS92" s="5">
        <v>1.3230777768954205E-2</v>
      </c>
      <c r="CT92" s="5">
        <v>2.8846696866675083E-3</v>
      </c>
      <c r="CU92" s="5">
        <v>1.5511702051496561E-3</v>
      </c>
      <c r="CV92" s="5">
        <v>4.8271794482988521E-3</v>
      </c>
      <c r="CW92" s="5">
        <v>2.7259023913296463E-3</v>
      </c>
      <c r="CX92" s="5">
        <v>3.2921164918905434E-3</v>
      </c>
      <c r="CY92" s="5">
        <v>3.1050191639731216E-3</v>
      </c>
      <c r="CZ92" s="5">
        <v>1.3870961743411077E-3</v>
      </c>
      <c r="DA92" s="5">
        <v>4.078294837678317E-3</v>
      </c>
      <c r="DB92" s="5">
        <v>3.6177797558412522E-3</v>
      </c>
      <c r="DC92" s="5">
        <v>6.0108849985027815E-2</v>
      </c>
      <c r="DD92" s="5">
        <v>5.1530283527179959E-3</v>
      </c>
      <c r="DE92" s="5">
        <v>1.4810848576867298E-2</v>
      </c>
      <c r="DF92" s="5">
        <v>3.1078877905537888E-3</v>
      </c>
      <c r="DG92" s="5">
        <v>3.6962842652057278E-3</v>
      </c>
      <c r="DH92" s="5">
        <v>3.1434747251056112E-3</v>
      </c>
      <c r="DI92" s="5">
        <v>4.0305234121614181E-3</v>
      </c>
      <c r="DJ92" s="5">
        <v>2.8148599568218655E-3</v>
      </c>
      <c r="DK92" s="5">
        <v>4.4651805034734244E-3</v>
      </c>
      <c r="DL92" s="5">
        <v>2.079144976801765E-2</v>
      </c>
    </row>
    <row r="93" spans="2:116">
      <c r="B93" s="128">
        <v>595</v>
      </c>
      <c r="C93" s="126" t="s">
        <v>268</v>
      </c>
      <c r="D93" s="5">
        <v>0.95552793320362917</v>
      </c>
      <c r="E93" s="5">
        <v>0.23490576332372456</v>
      </c>
      <c r="F93" s="5">
        <v>9.1852182105060021E-2</v>
      </c>
      <c r="G93" s="5">
        <v>4.0390073881147069E-3</v>
      </c>
      <c r="H93" s="5">
        <v>4.1870274343190399E-2</v>
      </c>
      <c r="I93" s="5">
        <v>3.7362772528488519E-2</v>
      </c>
      <c r="J93" s="5">
        <v>3.416713759676432E-3</v>
      </c>
      <c r="K93" s="5">
        <v>4.0598360133824504E-3</v>
      </c>
      <c r="L93" s="5">
        <v>6.429523220256912E-3</v>
      </c>
      <c r="M93" s="5">
        <v>2.8095422932571767E-3</v>
      </c>
      <c r="N93" s="5">
        <v>3.9603742543539875E-3</v>
      </c>
      <c r="O93" s="5">
        <v>3.6326553243432955E-3</v>
      </c>
      <c r="P93" s="5">
        <v>5.3180110787988183E-3</v>
      </c>
      <c r="Q93" s="5">
        <v>7.1915515207573036E-3</v>
      </c>
      <c r="R93" s="5">
        <v>1.0309846360074669E-2</v>
      </c>
      <c r="S93" s="5">
        <v>5.1315376860604327E-3</v>
      </c>
      <c r="T93" s="5">
        <v>6.2612012802488832E-3</v>
      </c>
      <c r="U93" s="5">
        <v>4.511227190566321E-3</v>
      </c>
      <c r="V93" s="5">
        <v>7.4689728283003553E-3</v>
      </c>
      <c r="W93" s="5">
        <v>4.4248950332303307E-3</v>
      </c>
      <c r="X93" s="5">
        <v>6.998569812443298E-3</v>
      </c>
      <c r="Y93" s="5">
        <v>4.8218298219063682E-3</v>
      </c>
      <c r="Z93" s="5">
        <v>5.61810587739104E-3</v>
      </c>
      <c r="AA93" s="5">
        <v>5.3338681547214764E-3</v>
      </c>
      <c r="AB93" s="5">
        <v>8.9781558554608842E-3</v>
      </c>
      <c r="AC93" s="5">
        <v>5.0924030597728764E-3</v>
      </c>
      <c r="AD93" s="5">
        <v>1.179038994336155E-3</v>
      </c>
      <c r="AE93" s="5">
        <v>3.1165529339903754E-3</v>
      </c>
      <c r="AF93" s="5">
        <v>2.5339121773996758E-3</v>
      </c>
      <c r="AG93" s="5">
        <v>3.9872049019609576E-3</v>
      </c>
      <c r="AH93" s="5">
        <v>1.7605882834591764E-2</v>
      </c>
      <c r="AI93" s="5">
        <v>1.4630947588251873E-2</v>
      </c>
      <c r="AJ93" s="5">
        <v>4.8305745311881841E-4</v>
      </c>
      <c r="AK93" s="5">
        <v>1.6362926484041144E-3</v>
      </c>
      <c r="AL93" s="5">
        <v>4.6611736685365172E-3</v>
      </c>
      <c r="AM93" s="5">
        <v>6.2146595559814648E-3</v>
      </c>
      <c r="AN93" s="5">
        <v>5.6863743828940005E-3</v>
      </c>
      <c r="AO93" s="5">
        <v>3.4622327140898402E-3</v>
      </c>
      <c r="AP93" s="5">
        <v>3.1841357872217859E-3</v>
      </c>
      <c r="AQ93" s="5">
        <v>6.3585122972444905E-3</v>
      </c>
      <c r="AR93" s="5">
        <v>4.2875695413496012E-3</v>
      </c>
      <c r="AS93" s="5">
        <v>2.2757140965644108E-3</v>
      </c>
      <c r="AT93" s="5">
        <v>2.4895478099001703E-3</v>
      </c>
      <c r="AU93" s="5">
        <v>3.0832347430368441E-3</v>
      </c>
      <c r="AV93" s="5">
        <v>3.3001710121520157E-3</v>
      </c>
      <c r="AW93" s="5">
        <v>2.1336226483318231E-3</v>
      </c>
      <c r="AX93" s="5">
        <v>2.9680978427612695E-3</v>
      </c>
      <c r="AY93" s="5">
        <v>4.0938723485853881E-3</v>
      </c>
      <c r="AZ93" s="5">
        <v>4.278306284818548E-3</v>
      </c>
      <c r="BA93" s="5">
        <v>4.6768592855416314E-3</v>
      </c>
      <c r="BB93" s="5">
        <v>4.5288865320583281E-3</v>
      </c>
      <c r="BC93" s="5">
        <v>5.4446425386130686E-3</v>
      </c>
      <c r="BD93" s="5">
        <v>5.4755392731568849E-3</v>
      </c>
      <c r="BE93" s="5">
        <v>5.9248945315326903E-3</v>
      </c>
      <c r="BF93" s="5">
        <v>5.4999764427712781E-3</v>
      </c>
      <c r="BG93" s="5">
        <v>6.5433788527820549E-3</v>
      </c>
      <c r="BH93" s="5">
        <v>5.3126126618043288E-3</v>
      </c>
      <c r="BI93" s="5">
        <v>5.1057260105801597E-3</v>
      </c>
      <c r="BJ93" s="5">
        <v>5.9224318691885663E-3</v>
      </c>
      <c r="BK93" s="5">
        <v>6.5119896407747086E-3</v>
      </c>
      <c r="BL93" s="5">
        <v>5.9560121453422609E-3</v>
      </c>
      <c r="BM93" s="5">
        <v>6.0295445335602485E-3</v>
      </c>
      <c r="BN93" s="5">
        <v>4.9960516444145422E-3</v>
      </c>
      <c r="BO93" s="5">
        <v>4.3311333756706613E-3</v>
      </c>
      <c r="BP93" s="5">
        <v>4.6448366606311004E-3</v>
      </c>
      <c r="BQ93" s="5">
        <v>7.832970142222619E-3</v>
      </c>
      <c r="BR93" s="5">
        <v>4.7725967690747141E-3</v>
      </c>
      <c r="BS93" s="5">
        <v>5.900072480722534E-3</v>
      </c>
      <c r="BT93" s="5">
        <v>5.2514679159583093E-3</v>
      </c>
      <c r="BU93" s="5">
        <v>5.5698423181173911E-3</v>
      </c>
      <c r="BV93" s="5">
        <v>4.6975709782389914E-3</v>
      </c>
      <c r="BW93" s="5">
        <v>2.9082921231950811E-3</v>
      </c>
      <c r="BX93" s="5">
        <v>4.0843016736307755E-3</v>
      </c>
      <c r="BY93" s="5">
        <v>7.8331220971387568E-3</v>
      </c>
      <c r="BZ93" s="5">
        <v>4.715399098658481E-3</v>
      </c>
      <c r="CA93" s="5">
        <v>8.0139945710756399E-3</v>
      </c>
      <c r="CB93" s="5">
        <v>1.4356908291204749E-2</v>
      </c>
      <c r="CC93" s="5">
        <v>7.3324518206793962E-3</v>
      </c>
      <c r="CD93" s="5">
        <v>6.3343456195843724E-3</v>
      </c>
      <c r="CE93" s="5">
        <v>1.1818809825540214E-3</v>
      </c>
      <c r="CF93" s="5">
        <v>5.4838164255718164E-3</v>
      </c>
      <c r="CG93" s="5">
        <v>5.2867097535983223E-3</v>
      </c>
      <c r="CH93" s="5">
        <v>4.6650395791241733E-3</v>
      </c>
      <c r="CI93" s="5">
        <v>3.6112367279886562E-3</v>
      </c>
      <c r="CJ93" s="5">
        <v>8.4798880904210575E-3</v>
      </c>
      <c r="CK93" s="5">
        <v>7.1916047941015162E-3</v>
      </c>
      <c r="CL93" s="5">
        <v>6.3486248446846527E-3</v>
      </c>
      <c r="CM93" s="5">
        <v>8.1542912520550757E-3</v>
      </c>
      <c r="CN93" s="5">
        <v>9.7095527305731746E-3</v>
      </c>
      <c r="CO93" s="5">
        <v>2.2545185987186134E-2</v>
      </c>
      <c r="CP93" s="5">
        <v>0.23014242650261107</v>
      </c>
      <c r="CQ93" s="5">
        <v>1.882355056026366E-2</v>
      </c>
      <c r="CR93" s="5">
        <v>6.9413142912123652E-2</v>
      </c>
      <c r="CS93" s="5">
        <v>1.0802277489520777</v>
      </c>
      <c r="CT93" s="5">
        <v>9.2453237876785489E-3</v>
      </c>
      <c r="CU93" s="5">
        <v>5.5896793905745156E-3</v>
      </c>
      <c r="CV93" s="5">
        <v>1.8206789677445642E-2</v>
      </c>
      <c r="CW93" s="5">
        <v>7.1067194857437638E-3</v>
      </c>
      <c r="CX93" s="5">
        <v>6.7378823053472247E-3</v>
      </c>
      <c r="CY93" s="5">
        <v>1.2546218711769901E-2</v>
      </c>
      <c r="CZ93" s="5">
        <v>4.3757601251554999E-3</v>
      </c>
      <c r="DA93" s="5">
        <v>2.8898456883054733E-2</v>
      </c>
      <c r="DB93" s="5">
        <v>6.6518766460365265E-3</v>
      </c>
      <c r="DC93" s="5">
        <v>0.26567957870610825</v>
      </c>
      <c r="DD93" s="5">
        <v>4.6246348290751148E-3</v>
      </c>
      <c r="DE93" s="5">
        <v>1.26225194980872E-2</v>
      </c>
      <c r="DF93" s="5">
        <v>9.3139521901304083E-3</v>
      </c>
      <c r="DG93" s="5">
        <v>1.0246536350585513E-2</v>
      </c>
      <c r="DH93" s="5">
        <v>1.3630385772492445E-2</v>
      </c>
      <c r="DI93" s="5">
        <v>2.2535676251758022E-2</v>
      </c>
      <c r="DJ93" s="5">
        <v>8.0023614873954829E-3</v>
      </c>
      <c r="DK93" s="5">
        <v>5.5675048368282057E-3</v>
      </c>
      <c r="DL93" s="5">
        <v>1.4192172521597648E-2</v>
      </c>
    </row>
    <row r="94" spans="2:116">
      <c r="B94" s="128">
        <v>611</v>
      </c>
      <c r="C94" s="126" t="s">
        <v>269</v>
      </c>
      <c r="D94" s="5">
        <v>1</v>
      </c>
      <c r="E94" s="5">
        <v>0.3604440067555742</v>
      </c>
      <c r="F94" s="5">
        <v>0</v>
      </c>
      <c r="G94" s="5">
        <v>3.9182237064642137E-3</v>
      </c>
      <c r="H94" s="5">
        <v>5.1047741848789234E-2</v>
      </c>
      <c r="I94" s="5">
        <v>5.1047741848789234E-2</v>
      </c>
      <c r="J94" s="5">
        <v>2.0185243786704703E-3</v>
      </c>
      <c r="K94" s="5">
        <v>2.7239665495587561E-3</v>
      </c>
      <c r="L94" s="5">
        <v>8.2803798061297071E-4</v>
      </c>
      <c r="M94" s="5">
        <v>1.3734956979172025E-3</v>
      </c>
      <c r="N94" s="5">
        <v>3.0787157602395043E-3</v>
      </c>
      <c r="O94" s="5">
        <v>3.1887117885281905E-3</v>
      </c>
      <c r="P94" s="5">
        <v>3.8566143832143478E-3</v>
      </c>
      <c r="Q94" s="5">
        <v>2.6382681530266838E-3</v>
      </c>
      <c r="R94" s="5">
        <v>1.783437155110795E-3</v>
      </c>
      <c r="S94" s="5">
        <v>6.260395706275834E-3</v>
      </c>
      <c r="T94" s="5">
        <v>3.6943131037836924E-3</v>
      </c>
      <c r="U94" s="5">
        <v>1.2199348378600281E-3</v>
      </c>
      <c r="V94" s="5">
        <v>1.5212044405354516E-3</v>
      </c>
      <c r="W94" s="5">
        <v>2.6832554771090431E-3</v>
      </c>
      <c r="X94" s="5">
        <v>1.4645294695273875E-3</v>
      </c>
      <c r="Y94" s="5">
        <v>1.6307195934479374E-3</v>
      </c>
      <c r="Z94" s="5">
        <v>1.4492994788143647E-3</v>
      </c>
      <c r="AA94" s="5">
        <v>1.1805321459485115E-3</v>
      </c>
      <c r="AB94" s="5">
        <v>6.9754115276094428E-4</v>
      </c>
      <c r="AC94" s="5">
        <v>1.2512156158596068E-3</v>
      </c>
      <c r="AD94" s="5">
        <v>3.0232769312209929E-4</v>
      </c>
      <c r="AE94" s="5">
        <v>6.1855914585720454E-4</v>
      </c>
      <c r="AF94" s="5">
        <v>7.3487164059026053E-4</v>
      </c>
      <c r="AG94" s="5">
        <v>2.1828836865129711E-3</v>
      </c>
      <c r="AH94" s="5">
        <v>1.1411865368386941E-3</v>
      </c>
      <c r="AI94" s="5">
        <v>1.2273955888980686E-3</v>
      </c>
      <c r="AJ94" s="5">
        <v>1.6090370683653248E-4</v>
      </c>
      <c r="AK94" s="5">
        <v>7.6323202216639651E-4</v>
      </c>
      <c r="AL94" s="5">
        <v>1.0149015824291647E-3</v>
      </c>
      <c r="AM94" s="5">
        <v>1.8409223075499487E-3</v>
      </c>
      <c r="AN94" s="5">
        <v>1.7284128136137852E-3</v>
      </c>
      <c r="AO94" s="5">
        <v>2.3421517838046399E-3</v>
      </c>
      <c r="AP94" s="5">
        <v>3.1466496626110191E-3</v>
      </c>
      <c r="AQ94" s="5">
        <v>1.0504525570530928E-3</v>
      </c>
      <c r="AR94" s="5">
        <v>3.031088863463826E-3</v>
      </c>
      <c r="AS94" s="5">
        <v>1.9487537656124123E-3</v>
      </c>
      <c r="AT94" s="5">
        <v>1.8084901795434724E-3</v>
      </c>
      <c r="AU94" s="5">
        <v>4.1798582832810842E-3</v>
      </c>
      <c r="AV94" s="5">
        <v>2.9294115315388457E-3</v>
      </c>
      <c r="AW94" s="5">
        <v>1.6061852262346499E-3</v>
      </c>
      <c r="AX94" s="5">
        <v>2.2848028149712713E-3</v>
      </c>
      <c r="AY94" s="5">
        <v>1.7587329283448954E-3</v>
      </c>
      <c r="AZ94" s="5">
        <v>2.0885290138344431E-3</v>
      </c>
      <c r="BA94" s="5">
        <v>2.91042657616573E-3</v>
      </c>
      <c r="BB94" s="5">
        <v>2.4454179437722735E-3</v>
      </c>
      <c r="BC94" s="5">
        <v>1.357074050984958E-3</v>
      </c>
      <c r="BD94" s="5">
        <v>8.4877729631979237E-4</v>
      </c>
      <c r="BE94" s="5">
        <v>8.8216748667722207E-4</v>
      </c>
      <c r="BF94" s="5">
        <v>1.5135038140307326E-3</v>
      </c>
      <c r="BG94" s="5">
        <v>1.0645929401782691E-3</v>
      </c>
      <c r="BH94" s="5">
        <v>7.4778515628946178E-4</v>
      </c>
      <c r="BI94" s="5">
        <v>1.9356021873300495E-3</v>
      </c>
      <c r="BJ94" s="5">
        <v>1.0022464323703065E-3</v>
      </c>
      <c r="BK94" s="5">
        <v>9.3887602966819092E-4</v>
      </c>
      <c r="BL94" s="5">
        <v>1.0468211077586909E-3</v>
      </c>
      <c r="BM94" s="5">
        <v>1.1700635852048666E-3</v>
      </c>
      <c r="BN94" s="5">
        <v>1.0782221045160152E-3</v>
      </c>
      <c r="BO94" s="5">
        <v>5.2686063604185261E-3</v>
      </c>
      <c r="BP94" s="5">
        <v>2.7652947245167866E-3</v>
      </c>
      <c r="BQ94" s="5">
        <v>1.3096328772574759E-3</v>
      </c>
      <c r="BR94" s="5">
        <v>2.2740261442594917E-3</v>
      </c>
      <c r="BS94" s="5">
        <v>5.0813491875034639E-3</v>
      </c>
      <c r="BT94" s="5">
        <v>5.6510896583493219E-3</v>
      </c>
      <c r="BU94" s="5">
        <v>2.1089438502921551E-3</v>
      </c>
      <c r="BV94" s="5">
        <v>3.1633144003958657E-3</v>
      </c>
      <c r="BW94" s="5">
        <v>1.3207677736078703E-3</v>
      </c>
      <c r="BX94" s="5">
        <v>9.5509724939985051E-4</v>
      </c>
      <c r="BY94" s="5">
        <v>3.1294662007820911E-3</v>
      </c>
      <c r="BZ94" s="5">
        <v>5.6814856434984672E-3</v>
      </c>
      <c r="CA94" s="5">
        <v>2.1212439744326315E-3</v>
      </c>
      <c r="CB94" s="5">
        <v>1.6123062445004878E-3</v>
      </c>
      <c r="CC94" s="5">
        <v>2.38357862082527E-3</v>
      </c>
      <c r="CD94" s="5">
        <v>7.2574981233875543E-4</v>
      </c>
      <c r="CE94" s="5">
        <v>2.1810532453928486E-4</v>
      </c>
      <c r="CF94" s="5">
        <v>2.4245215312730293E-3</v>
      </c>
      <c r="CG94" s="5">
        <v>3.4533994442946013E-3</v>
      </c>
      <c r="CH94" s="5">
        <v>1.3999776465987669E-3</v>
      </c>
      <c r="CI94" s="5">
        <v>4.6396787149527935E-3</v>
      </c>
      <c r="CJ94" s="5">
        <v>3.1023652485398898E-3</v>
      </c>
      <c r="CK94" s="5">
        <v>8.1957628659881968E-4</v>
      </c>
      <c r="CL94" s="5">
        <v>1.4194890181028928E-3</v>
      </c>
      <c r="CM94" s="5">
        <v>2.9965058036734277E-3</v>
      </c>
      <c r="CN94" s="5">
        <v>7.8128943795286777E-4</v>
      </c>
      <c r="CO94" s="5">
        <v>1.3900373668298109E-3</v>
      </c>
      <c r="CP94" s="5">
        <v>3.5057602815945412E-3</v>
      </c>
      <c r="CQ94" s="5">
        <v>7.5597006073059038E-4</v>
      </c>
      <c r="CR94" s="5">
        <v>1.8887955874669752E-3</v>
      </c>
      <c r="CS94" s="5">
        <v>1.2954865206231277E-3</v>
      </c>
      <c r="CT94" s="5">
        <v>1.0007769593984834</v>
      </c>
      <c r="CU94" s="5">
        <v>3.0727465355595523E-3</v>
      </c>
      <c r="CV94" s="5">
        <v>2.4262804002989947E-3</v>
      </c>
      <c r="CW94" s="5">
        <v>1.0553261414082747E-3</v>
      </c>
      <c r="CX94" s="5">
        <v>4.0030411139792468E-3</v>
      </c>
      <c r="CY94" s="5">
        <v>3.3317486093310733E-3</v>
      </c>
      <c r="CZ94" s="5">
        <v>1.3552506557316026E-3</v>
      </c>
      <c r="DA94" s="5">
        <v>1.6764959450899705E-3</v>
      </c>
      <c r="DB94" s="5">
        <v>1.8889710881420942E-3</v>
      </c>
      <c r="DC94" s="5">
        <v>1.6566923476816257E-3</v>
      </c>
      <c r="DD94" s="5">
        <v>1.4475482638980988E-3</v>
      </c>
      <c r="DE94" s="5">
        <v>1.097792515330149E-3</v>
      </c>
      <c r="DF94" s="5">
        <v>1.5840402082899787E-3</v>
      </c>
      <c r="DG94" s="5">
        <v>1.6160857359760186E-3</v>
      </c>
      <c r="DH94" s="5">
        <v>2.3611640060575293E-3</v>
      </c>
      <c r="DI94" s="5">
        <v>7.6068224999883082E-4</v>
      </c>
      <c r="DJ94" s="5">
        <v>2.1677287707909561E-3</v>
      </c>
      <c r="DK94" s="5">
        <v>1.6037859338981504E-3</v>
      </c>
      <c r="DL94" s="5">
        <v>0.24748363323899245</v>
      </c>
    </row>
    <row r="95" spans="2:116">
      <c r="B95" s="128">
        <v>631</v>
      </c>
      <c r="C95" s="126" t="s">
        <v>270</v>
      </c>
      <c r="D95" s="5">
        <v>0.98925609831950445</v>
      </c>
      <c r="E95" s="5">
        <v>0.59227722060772603</v>
      </c>
      <c r="F95" s="5">
        <v>3.1143249957064673E-3</v>
      </c>
      <c r="G95" s="5">
        <v>2.0272334873017418E-2</v>
      </c>
      <c r="H95" s="5">
        <v>9.8497737167373117E-2</v>
      </c>
      <c r="I95" s="5">
        <v>9.8131233141364363E-2</v>
      </c>
      <c r="J95" s="5">
        <v>2.5721426168215199E-4</v>
      </c>
      <c r="K95" s="5">
        <v>3.914921518779731E-4</v>
      </c>
      <c r="L95" s="5">
        <v>6.8383711360140548E-4</v>
      </c>
      <c r="M95" s="5">
        <v>2.9745079611838974E-4</v>
      </c>
      <c r="N95" s="5">
        <v>2.6730688065575078E-4</v>
      </c>
      <c r="O95" s="5">
        <v>4.0220674408801901E-4</v>
      </c>
      <c r="P95" s="5">
        <v>7.6807289111737983E-4</v>
      </c>
      <c r="Q95" s="5">
        <v>7.1152057392742999E-4</v>
      </c>
      <c r="R95" s="5">
        <v>3.6273203382360374E-4</v>
      </c>
      <c r="S95" s="5">
        <v>6.1886081428183005E-4</v>
      </c>
      <c r="T95" s="5">
        <v>1.24464818026212E-4</v>
      </c>
      <c r="U95" s="5">
        <v>2.9034154516694268E-4</v>
      </c>
      <c r="V95" s="5">
        <v>3.2305870811816776E-4</v>
      </c>
      <c r="W95" s="5">
        <v>3.4145546493854578E-4</v>
      </c>
      <c r="X95" s="5">
        <v>5.8983074115881971E-4</v>
      </c>
      <c r="Y95" s="5">
        <v>6.4995227120716672E-4</v>
      </c>
      <c r="Z95" s="5">
        <v>4.984978874285809E-4</v>
      </c>
      <c r="AA95" s="5">
        <v>3.4255000669177393E-4</v>
      </c>
      <c r="AB95" s="5">
        <v>3.7957406750303672E-4</v>
      </c>
      <c r="AC95" s="5">
        <v>5.7468857666745441E-4</v>
      </c>
      <c r="AD95" s="5">
        <v>2.9360245012068656E-4</v>
      </c>
      <c r="AE95" s="5">
        <v>6.0388599912893678E-4</v>
      </c>
      <c r="AF95" s="5">
        <v>7.4601512162026436E-4</v>
      </c>
      <c r="AG95" s="5">
        <v>6.3980160765235092E-4</v>
      </c>
      <c r="AH95" s="5">
        <v>8.3266307444763933E-4</v>
      </c>
      <c r="AI95" s="5">
        <v>9.0589017376078594E-4</v>
      </c>
      <c r="AJ95" s="5">
        <v>4.1840023730431539E-5</v>
      </c>
      <c r="AK95" s="5">
        <v>1.1062678540615016E-4</v>
      </c>
      <c r="AL95" s="5">
        <v>5.3556824391573531E-4</v>
      </c>
      <c r="AM95" s="5">
        <v>3.457802912708731E-4</v>
      </c>
      <c r="AN95" s="5">
        <v>2.6501094297017513E-4</v>
      </c>
      <c r="AO95" s="5">
        <v>4.6860035020674035E-4</v>
      </c>
      <c r="AP95" s="5">
        <v>6.209035053333108E-4</v>
      </c>
      <c r="AQ95" s="5">
        <v>1.7604185047918038E-3</v>
      </c>
      <c r="AR95" s="5">
        <v>5.408522651324868E-4</v>
      </c>
      <c r="AS95" s="5">
        <v>2.1187213077147516E-4</v>
      </c>
      <c r="AT95" s="5">
        <v>2.8819422520996144E-4</v>
      </c>
      <c r="AU95" s="5">
        <v>7.311260294778683E-4</v>
      </c>
      <c r="AV95" s="5">
        <v>2.7794431800577018E-4</v>
      </c>
      <c r="AW95" s="5">
        <v>1.8847475212650688E-4</v>
      </c>
      <c r="AX95" s="5">
        <v>2.3413974366094141E-4</v>
      </c>
      <c r="AY95" s="5">
        <v>9.8019409674182548E-4</v>
      </c>
      <c r="AZ95" s="5">
        <v>4.8287346756604581E-4</v>
      </c>
      <c r="BA95" s="5">
        <v>1.0192719247327788E-3</v>
      </c>
      <c r="BB95" s="5">
        <v>7.7005286652000356E-4</v>
      </c>
      <c r="BC95" s="5">
        <v>7.3452854435618862E-4</v>
      </c>
      <c r="BD95" s="5">
        <v>1.191114955220134E-3</v>
      </c>
      <c r="BE95" s="5">
        <v>2.2734223177918408E-3</v>
      </c>
      <c r="BF95" s="5">
        <v>1.5079747817387907E-3</v>
      </c>
      <c r="BG95" s="5">
        <v>2.4318125929400068E-3</v>
      </c>
      <c r="BH95" s="5">
        <v>1.3760710761695639E-3</v>
      </c>
      <c r="BI95" s="5">
        <v>1.1673729345546826E-3</v>
      </c>
      <c r="BJ95" s="5">
        <v>2.7383771044580656E-3</v>
      </c>
      <c r="BK95" s="5">
        <v>8.8022905045537236E-4</v>
      </c>
      <c r="BL95" s="5">
        <v>6.7025162392911526E-4</v>
      </c>
      <c r="BM95" s="5">
        <v>6.998327663153025E-4</v>
      </c>
      <c r="BN95" s="5">
        <v>7.0033984940817001E-4</v>
      </c>
      <c r="BO95" s="5">
        <v>1.017754492035381E-3</v>
      </c>
      <c r="BP95" s="5">
        <v>3.5749090366138283E-4</v>
      </c>
      <c r="BQ95" s="5">
        <v>4.5500765754985826E-4</v>
      </c>
      <c r="BR95" s="5">
        <v>3.5336644593586314E-4</v>
      </c>
      <c r="BS95" s="5">
        <v>5.8729399117030915E-4</v>
      </c>
      <c r="BT95" s="5">
        <v>4.8911036713705932E-4</v>
      </c>
      <c r="BU95" s="5">
        <v>5.0129724238872362E-4</v>
      </c>
      <c r="BV95" s="5">
        <v>5.0629458072533491E-4</v>
      </c>
      <c r="BW95" s="5">
        <v>8.3274424646272182E-4</v>
      </c>
      <c r="BX95" s="5">
        <v>6.0485590006100951E-4</v>
      </c>
      <c r="BY95" s="5">
        <v>6.0421359676324476E-4</v>
      </c>
      <c r="BZ95" s="5">
        <v>5.0412640540280641E-4</v>
      </c>
      <c r="CA95" s="5">
        <v>6.5080813889830584E-4</v>
      </c>
      <c r="CB95" s="5">
        <v>8.1193104373596429E-4</v>
      </c>
      <c r="CC95" s="5">
        <v>2.7788012077559091E-4</v>
      </c>
      <c r="CD95" s="5">
        <v>2.2042278071196162E-4</v>
      </c>
      <c r="CE95" s="5">
        <v>6.8934893192329914E-5</v>
      </c>
      <c r="CF95" s="5">
        <v>7.2745614220645497E-3</v>
      </c>
      <c r="CG95" s="5">
        <v>4.4709287154470149E-4</v>
      </c>
      <c r="CH95" s="5">
        <v>7.5497919188845957E-4</v>
      </c>
      <c r="CI95" s="5">
        <v>3.3227497940357427E-4</v>
      </c>
      <c r="CJ95" s="5">
        <v>4.9997927278988097E-4</v>
      </c>
      <c r="CK95" s="5">
        <v>8.2780010636527787E-4</v>
      </c>
      <c r="CL95" s="5">
        <v>6.1429165782422249E-4</v>
      </c>
      <c r="CM95" s="5">
        <v>8.10545259177624E-4</v>
      </c>
      <c r="CN95" s="5">
        <v>4.2111216424768047E-4</v>
      </c>
      <c r="CO95" s="5">
        <v>7.3643418859120555E-3</v>
      </c>
      <c r="CP95" s="5">
        <v>2.1030385234806492E-3</v>
      </c>
      <c r="CQ95" s="5">
        <v>4.5575913797615848E-3</v>
      </c>
      <c r="CR95" s="5">
        <v>9.1165877171849839E-3</v>
      </c>
      <c r="CS95" s="5">
        <v>2.0649793510640652E-3</v>
      </c>
      <c r="CT95" s="5">
        <v>4.8587182656552341E-4</v>
      </c>
      <c r="CU95" s="5">
        <v>1.0001823076196041</v>
      </c>
      <c r="CV95" s="5">
        <v>5.3390734727782046E-4</v>
      </c>
      <c r="CW95" s="5">
        <v>4.1747535111708083E-4</v>
      </c>
      <c r="CX95" s="5">
        <v>3.4272381743627944E-4</v>
      </c>
      <c r="CY95" s="5">
        <v>4.0999847861528576E-4</v>
      </c>
      <c r="CZ95" s="5">
        <v>1.9487562471252979E-4</v>
      </c>
      <c r="DA95" s="5">
        <v>5.0531105589767748E-4</v>
      </c>
      <c r="DB95" s="5">
        <v>6.7679012404786836E-4</v>
      </c>
      <c r="DC95" s="5">
        <v>2.6210658437454968E-3</v>
      </c>
      <c r="DD95" s="5">
        <v>5.0905245808762455E-4</v>
      </c>
      <c r="DE95" s="5">
        <v>9.8708919437456486E-4</v>
      </c>
      <c r="DF95" s="5">
        <v>6.6149233020201576E-4</v>
      </c>
      <c r="DG95" s="5">
        <v>8.473138696419299E-4</v>
      </c>
      <c r="DH95" s="5">
        <v>1.3000151663607974E-3</v>
      </c>
      <c r="DI95" s="5">
        <v>5.2396008561674998E-4</v>
      </c>
      <c r="DJ95" s="5">
        <v>7.2504081652248204E-4</v>
      </c>
      <c r="DK95" s="5">
        <v>5.4091566936737316E-4</v>
      </c>
      <c r="DL95" s="5">
        <v>1.0515733453481451E-3</v>
      </c>
    </row>
    <row r="96" spans="2:116">
      <c r="B96" s="128">
        <v>632</v>
      </c>
      <c r="C96" s="126" t="s">
        <v>306</v>
      </c>
      <c r="D96" s="5">
        <v>0.91002639117130357</v>
      </c>
      <c r="E96" s="5">
        <v>0.3952151422871788</v>
      </c>
      <c r="F96" s="5">
        <v>3.7897303503556343E-2</v>
      </c>
      <c r="G96" s="5">
        <v>0</v>
      </c>
      <c r="H96" s="5">
        <v>5.4447604744290362E-2</v>
      </c>
      <c r="I96" s="5">
        <v>5.4447604744290362E-2</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1</v>
      </c>
      <c r="CW96" s="5">
        <v>0</v>
      </c>
      <c r="CX96" s="5">
        <v>0</v>
      </c>
      <c r="CY96" s="5">
        <v>0</v>
      </c>
      <c r="CZ96" s="5">
        <v>0</v>
      </c>
      <c r="DA96" s="5">
        <v>0</v>
      </c>
      <c r="DB96" s="5">
        <v>0</v>
      </c>
      <c r="DC96" s="5">
        <v>0</v>
      </c>
      <c r="DD96" s="5">
        <v>0</v>
      </c>
      <c r="DE96" s="5">
        <v>0</v>
      </c>
      <c r="DF96" s="5">
        <v>0</v>
      </c>
      <c r="DG96" s="5">
        <v>0</v>
      </c>
      <c r="DH96" s="5">
        <v>0</v>
      </c>
      <c r="DI96" s="5">
        <v>0</v>
      </c>
      <c r="DJ96" s="5">
        <v>0</v>
      </c>
      <c r="DK96" s="5">
        <v>0</v>
      </c>
      <c r="DL96" s="5">
        <v>0</v>
      </c>
    </row>
    <row r="97" spans="2:116">
      <c r="B97" s="128">
        <v>641</v>
      </c>
      <c r="C97" s="126" t="s">
        <v>272</v>
      </c>
      <c r="D97" s="5">
        <v>0.99992204970529264</v>
      </c>
      <c r="E97" s="5">
        <v>0.44832645763504153</v>
      </c>
      <c r="F97" s="5">
        <v>4.2293588003160791E-2</v>
      </c>
      <c r="G97" s="5">
        <v>2.9006333518181323E-2</v>
      </c>
      <c r="H97" s="5">
        <v>9.1287260421116401E-2</v>
      </c>
      <c r="I97" s="5">
        <v>8.4941483555890068E-2</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1.0072307011095165</v>
      </c>
      <c r="CX97" s="5">
        <v>0</v>
      </c>
      <c r="CY97" s="5">
        <v>0</v>
      </c>
      <c r="CZ97" s="5">
        <v>5.8613677561647243E-4</v>
      </c>
      <c r="DA97" s="5">
        <v>0</v>
      </c>
      <c r="DB97" s="5">
        <v>0</v>
      </c>
      <c r="DC97" s="5">
        <v>0</v>
      </c>
      <c r="DD97" s="5">
        <v>0</v>
      </c>
      <c r="DE97" s="5">
        <v>0</v>
      </c>
      <c r="DF97" s="5">
        <v>0</v>
      </c>
      <c r="DG97" s="5">
        <v>0</v>
      </c>
      <c r="DH97" s="5">
        <v>0</v>
      </c>
      <c r="DI97" s="5">
        <v>0</v>
      </c>
      <c r="DJ97" s="5">
        <v>0</v>
      </c>
      <c r="DK97" s="5">
        <v>0</v>
      </c>
      <c r="DL97" s="5">
        <v>0</v>
      </c>
    </row>
    <row r="98" spans="2:116">
      <c r="B98" s="128">
        <v>642</v>
      </c>
      <c r="C98" s="126" t="s">
        <v>273</v>
      </c>
      <c r="D98" s="5">
        <v>1</v>
      </c>
      <c r="E98" s="5">
        <v>0.53602591171166869</v>
      </c>
      <c r="F98" s="5">
        <v>3.292802646890905E-2</v>
      </c>
      <c r="G98" s="5">
        <v>7.0848888464321237E-4</v>
      </c>
      <c r="H98" s="5">
        <v>0.11606228205880365</v>
      </c>
      <c r="I98" s="5">
        <v>0.11302057410648876</v>
      </c>
      <c r="J98" s="5">
        <v>4.7232727734682772E-4</v>
      </c>
      <c r="K98" s="5">
        <v>7.8908232736703027E-4</v>
      </c>
      <c r="L98" s="5">
        <v>5.8280187824386945E-3</v>
      </c>
      <c r="M98" s="5">
        <v>8.8630894115778347E-5</v>
      </c>
      <c r="N98" s="5">
        <v>2.0086735601095346E-4</v>
      </c>
      <c r="O98" s="5">
        <v>1.3676134499993734E-4</v>
      </c>
      <c r="P98" s="5">
        <v>1.8119416945537771E-4</v>
      </c>
      <c r="Q98" s="5">
        <v>3.8349734851860889E-4</v>
      </c>
      <c r="R98" s="5">
        <v>1.8005730723909261E-4</v>
      </c>
      <c r="S98" s="5">
        <v>8.5464507697898429E-4</v>
      </c>
      <c r="T98" s="5">
        <v>9.9486684678254443E-5</v>
      </c>
      <c r="U98" s="5">
        <v>1.5992637562522804E-4</v>
      </c>
      <c r="V98" s="5">
        <v>1.479514205031935E-4</v>
      </c>
      <c r="W98" s="5">
        <v>1.5820774068389844E-4</v>
      </c>
      <c r="X98" s="5">
        <v>1.515700014672619E-4</v>
      </c>
      <c r="Y98" s="5">
        <v>3.0990878714076995E-4</v>
      </c>
      <c r="Z98" s="5">
        <v>2.3468561117479515E-4</v>
      </c>
      <c r="AA98" s="5">
        <v>1.8981243035814409E-4</v>
      </c>
      <c r="AB98" s="5">
        <v>2.8828148088873789E-4</v>
      </c>
      <c r="AC98" s="5">
        <v>2.2190570124227174E-4</v>
      </c>
      <c r="AD98" s="5">
        <v>1.954363819288688E-4</v>
      </c>
      <c r="AE98" s="5">
        <v>1.6811839186773805E-4</v>
      </c>
      <c r="AF98" s="5">
        <v>1.7846821605585345E-4</v>
      </c>
      <c r="AG98" s="5">
        <v>2.2513804433128628E-4</v>
      </c>
      <c r="AH98" s="5">
        <v>2.2215664339046232E-4</v>
      </c>
      <c r="AI98" s="5">
        <v>1.8699592758883706E-4</v>
      </c>
      <c r="AJ98" s="5">
        <v>2.0597179636883502E-4</v>
      </c>
      <c r="AK98" s="5">
        <v>1.3035376202093763E-4</v>
      </c>
      <c r="AL98" s="5">
        <v>1.595821423804441E-4</v>
      </c>
      <c r="AM98" s="5">
        <v>1.4512599075273611E-4</v>
      </c>
      <c r="AN98" s="5">
        <v>2.0141458693027095E-4</v>
      </c>
      <c r="AO98" s="5">
        <v>2.3739100164414445E-4</v>
      </c>
      <c r="AP98" s="5">
        <v>2.2612674391824232E-4</v>
      </c>
      <c r="AQ98" s="5">
        <v>2.3521203270676972E-4</v>
      </c>
      <c r="AR98" s="5">
        <v>2.3389870160407959E-4</v>
      </c>
      <c r="AS98" s="5">
        <v>1.4949479021574244E-4</v>
      </c>
      <c r="AT98" s="5">
        <v>1.6535152280709297E-4</v>
      </c>
      <c r="AU98" s="5">
        <v>2.4623741400364003E-4</v>
      </c>
      <c r="AV98" s="5">
        <v>2.0504498893915012E-4</v>
      </c>
      <c r="AW98" s="5">
        <v>2.5280620175432587E-4</v>
      </c>
      <c r="AX98" s="5">
        <v>2.7851125770357398E-4</v>
      </c>
      <c r="AY98" s="5">
        <v>1.619656762926326E-4</v>
      </c>
      <c r="AZ98" s="5">
        <v>1.5721719011360709E-4</v>
      </c>
      <c r="BA98" s="5">
        <v>1.4172216286645434E-4</v>
      </c>
      <c r="BB98" s="5">
        <v>1.2135866437737247E-4</v>
      </c>
      <c r="BC98" s="5">
        <v>1.2638388835364481E-4</v>
      </c>
      <c r="BD98" s="5">
        <v>1.147279527007856E-4</v>
      </c>
      <c r="BE98" s="5">
        <v>1.2603356785868193E-4</v>
      </c>
      <c r="BF98" s="5">
        <v>1.4802814485171244E-4</v>
      </c>
      <c r="BG98" s="5">
        <v>1.2870956404677006E-4</v>
      </c>
      <c r="BH98" s="5">
        <v>1.0287154220284971E-4</v>
      </c>
      <c r="BI98" s="5">
        <v>1.7226842186456609E-4</v>
      </c>
      <c r="BJ98" s="5">
        <v>1.1493616763218473E-4</v>
      </c>
      <c r="BK98" s="5">
        <v>1.1015206659032593E-4</v>
      </c>
      <c r="BL98" s="5">
        <v>1.5197516706599826E-4</v>
      </c>
      <c r="BM98" s="5">
        <v>1.5431047800800268E-4</v>
      </c>
      <c r="BN98" s="5">
        <v>1.3892782646155071E-4</v>
      </c>
      <c r="BO98" s="5">
        <v>1.921478102963838E-4</v>
      </c>
      <c r="BP98" s="5">
        <v>1.2014836846273103E-4</v>
      </c>
      <c r="BQ98" s="5">
        <v>1.5897582862348735E-4</v>
      </c>
      <c r="BR98" s="5">
        <v>7.5461708755928487E-4</v>
      </c>
      <c r="BS98" s="5">
        <v>1.6391958565919714E-4</v>
      </c>
      <c r="BT98" s="5">
        <v>1.9901959825449441E-4</v>
      </c>
      <c r="BU98" s="5">
        <v>1.3949506983209804E-4</v>
      </c>
      <c r="BV98" s="5">
        <v>1.5421618107868326E-4</v>
      </c>
      <c r="BW98" s="5">
        <v>3.7750072989387089E-4</v>
      </c>
      <c r="BX98" s="5">
        <v>5.5879392658124655E-4</v>
      </c>
      <c r="BY98" s="5">
        <v>4.67463394541728E-4</v>
      </c>
      <c r="BZ98" s="5">
        <v>1.5128958155160939E-4</v>
      </c>
      <c r="CA98" s="5">
        <v>1.4411953707002119E-4</v>
      </c>
      <c r="CB98" s="5">
        <v>2.7532463439587711E-4</v>
      </c>
      <c r="CC98" s="5">
        <v>1.0943584017287193E-4</v>
      </c>
      <c r="CD98" s="5">
        <v>7.8042913873155748E-5</v>
      </c>
      <c r="CE98" s="5">
        <v>2.3841250399228632E-5</v>
      </c>
      <c r="CF98" s="5">
        <v>2.5479297623443427E-4</v>
      </c>
      <c r="CG98" s="5">
        <v>1.3009791815080495E-4</v>
      </c>
      <c r="CH98" s="5">
        <v>3.2835258384317624E-4</v>
      </c>
      <c r="CI98" s="5">
        <v>4.7546189871405711E-4</v>
      </c>
      <c r="CJ98" s="5">
        <v>5.0544478307760674E-4</v>
      </c>
      <c r="CK98" s="5">
        <v>1.1404461814197528E-4</v>
      </c>
      <c r="CL98" s="5">
        <v>2.6226106998934118E-2</v>
      </c>
      <c r="CM98" s="5">
        <v>1.4807243572244337E-3</v>
      </c>
      <c r="CN98" s="5">
        <v>1.1710305213196997E-4</v>
      </c>
      <c r="CO98" s="5">
        <v>1.7784748932517015E-3</v>
      </c>
      <c r="CP98" s="5">
        <v>8.1893515112975521E-4</v>
      </c>
      <c r="CQ98" s="5">
        <v>1.5064410713135269E-4</v>
      </c>
      <c r="CR98" s="5">
        <v>8.2261326807911623E-4</v>
      </c>
      <c r="CS98" s="5">
        <v>5.6538926289174691E-4</v>
      </c>
      <c r="CT98" s="5">
        <v>2.0900232813834594E-4</v>
      </c>
      <c r="CU98" s="5">
        <v>1.1319882615665648E-4</v>
      </c>
      <c r="CV98" s="5">
        <v>1.5964014872136848E-4</v>
      </c>
      <c r="CW98" s="5">
        <v>1.3604705782612128E-2</v>
      </c>
      <c r="CX98" s="5">
        <v>1.0592224727854527</v>
      </c>
      <c r="CY98" s="5">
        <v>3.4918667595120315E-3</v>
      </c>
      <c r="CZ98" s="5">
        <v>1.5752579993900343E-3</v>
      </c>
      <c r="DA98" s="5">
        <v>1.4168378694331689E-4</v>
      </c>
      <c r="DB98" s="5">
        <v>7.8728658943150813E-5</v>
      </c>
      <c r="DC98" s="5">
        <v>4.6762695315931977E-4</v>
      </c>
      <c r="DD98" s="5">
        <v>1.1258328277560228E-4</v>
      </c>
      <c r="DE98" s="5">
        <v>1.353117171389883E-4</v>
      </c>
      <c r="DF98" s="5">
        <v>2.4498146964827163E-4</v>
      </c>
      <c r="DG98" s="5">
        <v>3.2734104135673795E-4</v>
      </c>
      <c r="DH98" s="5">
        <v>1.1450492076527682E-4</v>
      </c>
      <c r="DI98" s="5">
        <v>1.9810355046676615E-4</v>
      </c>
      <c r="DJ98" s="5">
        <v>1.8303398428660874E-4</v>
      </c>
      <c r="DK98" s="5">
        <v>2.8186464878150053E-4</v>
      </c>
      <c r="DL98" s="5">
        <v>2.8154651762294096E-3</v>
      </c>
    </row>
    <row r="99" spans="2:116">
      <c r="B99" s="128">
        <v>643</v>
      </c>
      <c r="C99" s="126" t="s">
        <v>274</v>
      </c>
      <c r="D99" s="5">
        <v>1</v>
      </c>
      <c r="E99" s="5">
        <v>0.63500098443006037</v>
      </c>
      <c r="F99" s="5">
        <v>1.2550347971554361E-2</v>
      </c>
      <c r="G99" s="5">
        <v>8.2511222829669377E-3</v>
      </c>
      <c r="H99" s="5">
        <v>0.15615876298668108</v>
      </c>
      <c r="I99" s="5">
        <v>0.15586509907322293</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1</v>
      </c>
      <c r="CZ99" s="5">
        <v>0</v>
      </c>
      <c r="DA99" s="5">
        <v>0</v>
      </c>
      <c r="DB99" s="5">
        <v>0</v>
      </c>
      <c r="DC99" s="5">
        <v>0</v>
      </c>
      <c r="DD99" s="5">
        <v>0</v>
      </c>
      <c r="DE99" s="5">
        <v>0</v>
      </c>
      <c r="DF99" s="5">
        <v>0</v>
      </c>
      <c r="DG99" s="5">
        <v>0</v>
      </c>
      <c r="DH99" s="5">
        <v>0</v>
      </c>
      <c r="DI99" s="5">
        <v>0</v>
      </c>
      <c r="DJ99" s="5">
        <v>0</v>
      </c>
      <c r="DK99" s="5">
        <v>0</v>
      </c>
      <c r="DL99" s="5">
        <v>0</v>
      </c>
    </row>
    <row r="100" spans="2:116">
      <c r="B100" s="128">
        <v>644</v>
      </c>
      <c r="C100" s="126" t="s">
        <v>275</v>
      </c>
      <c r="D100" s="5">
        <v>1</v>
      </c>
      <c r="E100" s="5">
        <v>0.63537773743507431</v>
      </c>
      <c r="F100" s="5">
        <v>3.1690610410351365E-2</v>
      </c>
      <c r="G100" s="5">
        <v>3.0955478209529303E-3</v>
      </c>
      <c r="H100" s="5">
        <v>0.17516552729417567</v>
      </c>
      <c r="I100" s="5">
        <v>0.17516552729417567</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1</v>
      </c>
      <c r="DA100" s="5">
        <v>0</v>
      </c>
      <c r="DB100" s="5">
        <v>0</v>
      </c>
      <c r="DC100" s="5">
        <v>0</v>
      </c>
      <c r="DD100" s="5">
        <v>0</v>
      </c>
      <c r="DE100" s="5">
        <v>0</v>
      </c>
      <c r="DF100" s="5">
        <v>0</v>
      </c>
      <c r="DG100" s="5">
        <v>0</v>
      </c>
      <c r="DH100" s="5">
        <v>0</v>
      </c>
      <c r="DI100" s="5">
        <v>0</v>
      </c>
      <c r="DJ100" s="5">
        <v>0</v>
      </c>
      <c r="DK100" s="5">
        <v>0</v>
      </c>
      <c r="DL100" s="5">
        <v>0</v>
      </c>
    </row>
    <row r="101" spans="2:116">
      <c r="B101" s="128">
        <v>659</v>
      </c>
      <c r="C101" s="126" t="s">
        <v>307</v>
      </c>
      <c r="D101" s="5">
        <v>0.97164020107120419</v>
      </c>
      <c r="E101" s="5">
        <v>0.4967028017779711</v>
      </c>
      <c r="F101" s="5">
        <v>-6.95158821722946E-3</v>
      </c>
      <c r="G101" s="5">
        <v>7.1232307952117492E-3</v>
      </c>
      <c r="H101" s="5">
        <v>0.12987407128446657</v>
      </c>
      <c r="I101" s="5">
        <v>0.12101422607057685</v>
      </c>
      <c r="J101" s="5">
        <v>7.9381689363589838E-4</v>
      </c>
      <c r="K101" s="5">
        <v>1.6694888492124859E-3</v>
      </c>
      <c r="L101" s="5">
        <v>1.9637866914346651E-3</v>
      </c>
      <c r="M101" s="5">
        <v>5.8972143321729112E-4</v>
      </c>
      <c r="N101" s="5">
        <v>8.7579108861721277E-3</v>
      </c>
      <c r="O101" s="5">
        <v>5.4972343251173863E-3</v>
      </c>
      <c r="P101" s="5">
        <v>3.336607058981915E-3</v>
      </c>
      <c r="Q101" s="5">
        <v>1.9773179749373463E-3</v>
      </c>
      <c r="R101" s="5">
        <v>2.2312754158474381E-3</v>
      </c>
      <c r="S101" s="5">
        <v>3.346615385744166E-3</v>
      </c>
      <c r="T101" s="5">
        <v>2.3748280182272733E-3</v>
      </c>
      <c r="U101" s="5">
        <v>1.247472376932483E-3</v>
      </c>
      <c r="V101" s="5">
        <v>1.6210507354137991E-3</v>
      </c>
      <c r="W101" s="5">
        <v>1.6129853026662061E-3</v>
      </c>
      <c r="X101" s="5">
        <v>3.1058558922471891E-3</v>
      </c>
      <c r="Y101" s="5">
        <v>2.150842038069947E-3</v>
      </c>
      <c r="Z101" s="5">
        <v>1.8511754882566392E-3</v>
      </c>
      <c r="AA101" s="5">
        <v>1.4719706519670454E-3</v>
      </c>
      <c r="AB101" s="5">
        <v>2.4290202022889261E-3</v>
      </c>
      <c r="AC101" s="5">
        <v>7.6356607443901553E-3</v>
      </c>
      <c r="AD101" s="5">
        <v>1.070906006632286E-3</v>
      </c>
      <c r="AE101" s="5">
        <v>1.693600691269313E-3</v>
      </c>
      <c r="AF101" s="5">
        <v>1.7376490975042052E-3</v>
      </c>
      <c r="AG101" s="5">
        <v>1.3646625498153315E-3</v>
      </c>
      <c r="AH101" s="5">
        <v>4.2313733838237446E-3</v>
      </c>
      <c r="AI101" s="5">
        <v>2.2660073237130546E-3</v>
      </c>
      <c r="AJ101" s="5">
        <v>2.6839834662107477E-4</v>
      </c>
      <c r="AK101" s="5">
        <v>9.1008564041371624E-4</v>
      </c>
      <c r="AL101" s="5">
        <v>1.4339022932540163E-3</v>
      </c>
      <c r="AM101" s="5">
        <v>1.8439773277528601E-3</v>
      </c>
      <c r="AN101" s="5">
        <v>8.4326127602621706E-4</v>
      </c>
      <c r="AO101" s="5">
        <v>1.5781035762610805E-3</v>
      </c>
      <c r="AP101" s="5">
        <v>2.5220340293957474E-3</v>
      </c>
      <c r="AQ101" s="5">
        <v>1.5365935028430623E-3</v>
      </c>
      <c r="AR101" s="5">
        <v>1.1911610779526927E-3</v>
      </c>
      <c r="AS101" s="5">
        <v>2.0127081709471828E-3</v>
      </c>
      <c r="AT101" s="5">
        <v>1.991287361927743E-3</v>
      </c>
      <c r="AU101" s="5">
        <v>2.1217899586592004E-3</v>
      </c>
      <c r="AV101" s="5">
        <v>2.0833255382209648E-3</v>
      </c>
      <c r="AW101" s="5">
        <v>1.0585041684804579E-3</v>
      </c>
      <c r="AX101" s="5">
        <v>1.1461298121954837E-3</v>
      </c>
      <c r="AY101" s="5">
        <v>1.8518448762423782E-3</v>
      </c>
      <c r="AZ101" s="5">
        <v>1.760916199211965E-3</v>
      </c>
      <c r="BA101" s="5">
        <v>3.2593144234555334E-3</v>
      </c>
      <c r="BB101" s="5">
        <v>2.8075916728455626E-3</v>
      </c>
      <c r="BC101" s="5">
        <v>2.2835683976606819E-3</v>
      </c>
      <c r="BD101" s="5">
        <v>1.5862637047021251E-3</v>
      </c>
      <c r="BE101" s="5">
        <v>1.5542477017723639E-3</v>
      </c>
      <c r="BF101" s="5">
        <v>1.6006318000100833E-3</v>
      </c>
      <c r="BG101" s="5">
        <v>1.0370293453177122E-3</v>
      </c>
      <c r="BH101" s="5">
        <v>1.4416992096599787E-3</v>
      </c>
      <c r="BI101" s="5">
        <v>1.7536092358743174E-3</v>
      </c>
      <c r="BJ101" s="5">
        <v>1.5640877410895903E-3</v>
      </c>
      <c r="BK101" s="5">
        <v>1.6290205853294116E-3</v>
      </c>
      <c r="BL101" s="5">
        <v>1.1730699028464557E-3</v>
      </c>
      <c r="BM101" s="5">
        <v>1.2426815729401209E-3</v>
      </c>
      <c r="BN101" s="5">
        <v>1.0166403521275149E-3</v>
      </c>
      <c r="BO101" s="5">
        <v>1.8698040924171463E-3</v>
      </c>
      <c r="BP101" s="5">
        <v>1.5679189806372779E-3</v>
      </c>
      <c r="BQ101" s="5">
        <v>1.8192506545314693E-3</v>
      </c>
      <c r="BR101" s="5">
        <v>3.0526264626337322E-3</v>
      </c>
      <c r="BS101" s="5">
        <v>1.6915274941481395E-3</v>
      </c>
      <c r="BT101" s="5">
        <v>3.2035053761305414E-3</v>
      </c>
      <c r="BU101" s="5">
        <v>2.0539129522798242E-3</v>
      </c>
      <c r="BV101" s="5">
        <v>2.117421040498424E-3</v>
      </c>
      <c r="BW101" s="5">
        <v>1.7162964738545497E-3</v>
      </c>
      <c r="BX101" s="5">
        <v>4.1993063468243365E-3</v>
      </c>
      <c r="BY101" s="5">
        <v>1.0779712208066351E-2</v>
      </c>
      <c r="BZ101" s="5">
        <v>2.7438454206462452E-3</v>
      </c>
      <c r="CA101" s="5">
        <v>1.2490432327385691E-3</v>
      </c>
      <c r="CB101" s="5">
        <v>3.6791931323825748E-3</v>
      </c>
      <c r="CC101" s="5">
        <v>1.6044020305413574E-3</v>
      </c>
      <c r="CD101" s="5">
        <v>1.5535985992755725E-3</v>
      </c>
      <c r="CE101" s="5">
        <v>3.194259074695693E-4</v>
      </c>
      <c r="CF101" s="5">
        <v>1.8027803702821768E-3</v>
      </c>
      <c r="CG101" s="5">
        <v>2.126678932721377E-3</v>
      </c>
      <c r="CH101" s="5">
        <v>1.7522052140788618E-3</v>
      </c>
      <c r="CI101" s="5">
        <v>1.9676880854606212E-3</v>
      </c>
      <c r="CJ101" s="5">
        <v>1.4790731833604939E-3</v>
      </c>
      <c r="CK101" s="5">
        <v>1.6036340876267356E-3</v>
      </c>
      <c r="CL101" s="5">
        <v>5.1057961125751767E-3</v>
      </c>
      <c r="CM101" s="5">
        <v>2.6487254411970045E-3</v>
      </c>
      <c r="CN101" s="5">
        <v>4.5474261912332504E-4</v>
      </c>
      <c r="CO101" s="5">
        <v>2.0872411273027114E-3</v>
      </c>
      <c r="CP101" s="5">
        <v>4.3755031246774899E-3</v>
      </c>
      <c r="CQ101" s="5">
        <v>1.8587637599624905E-3</v>
      </c>
      <c r="CR101" s="5">
        <v>3.1290605451787259E-3</v>
      </c>
      <c r="CS101" s="5">
        <v>3.5757650642258988E-3</v>
      </c>
      <c r="CT101" s="5">
        <v>6.9593447541197514E-4</v>
      </c>
      <c r="CU101" s="5">
        <v>8.5265675227141197E-4</v>
      </c>
      <c r="CV101" s="5">
        <v>5.0676770095181576E-3</v>
      </c>
      <c r="CW101" s="5">
        <v>2.3289384220513201E-3</v>
      </c>
      <c r="CX101" s="5">
        <v>1.6216182206855547E-3</v>
      </c>
      <c r="CY101" s="5">
        <v>7.6021999971022261E-4</v>
      </c>
      <c r="CZ101" s="5">
        <v>9.1108885809099952E-4</v>
      </c>
      <c r="DA101" s="5">
        <v>1.0008217864651436</v>
      </c>
      <c r="DB101" s="5">
        <v>2.8106906010204593E-3</v>
      </c>
      <c r="DC101" s="5">
        <v>4.6031481451021686E-3</v>
      </c>
      <c r="DD101" s="5">
        <v>2.608026584939898E-3</v>
      </c>
      <c r="DE101" s="5">
        <v>2.6493446097842371E-3</v>
      </c>
      <c r="DF101" s="5">
        <v>2.6813273332578964E-3</v>
      </c>
      <c r="DG101" s="5">
        <v>2.7108697416864617E-3</v>
      </c>
      <c r="DH101" s="5">
        <v>2.2014712004830308E-3</v>
      </c>
      <c r="DI101" s="5">
        <v>8.4694412936834503E-3</v>
      </c>
      <c r="DJ101" s="5">
        <v>3.1394559102363665E-3</v>
      </c>
      <c r="DK101" s="5">
        <v>1.514493342887097E-3</v>
      </c>
      <c r="DL101" s="5">
        <v>5.5513036109370107E-3</v>
      </c>
    </row>
    <row r="102" spans="2:116">
      <c r="B102" s="128">
        <v>661</v>
      </c>
      <c r="C102" s="127" t="s">
        <v>276</v>
      </c>
      <c r="D102" s="5">
        <v>0.98798789561106037</v>
      </c>
      <c r="E102" s="5">
        <v>0.12511196300401203</v>
      </c>
      <c r="F102" s="5">
        <v>0.1058733669665305</v>
      </c>
      <c r="G102" s="5">
        <v>1.6051442299158669E-3</v>
      </c>
      <c r="H102" s="5">
        <v>3.0005985905156924E-2</v>
      </c>
      <c r="I102" s="5">
        <v>2.8707155556578108E-2</v>
      </c>
      <c r="J102" s="5">
        <v>1.2438787492633545E-2</v>
      </c>
      <c r="K102" s="5">
        <v>1.5129766038085166E-2</v>
      </c>
      <c r="L102" s="5">
        <v>1.3482117176371499E-2</v>
      </c>
      <c r="M102" s="5">
        <v>8.9725842270130442E-3</v>
      </c>
      <c r="N102" s="5">
        <v>8.5549286941153154E-3</v>
      </c>
      <c r="O102" s="5">
        <v>5.6461187192681901E-2</v>
      </c>
      <c r="P102" s="5">
        <v>4.0715536078084584E-2</v>
      </c>
      <c r="Q102" s="5">
        <v>1.1115082268400408E-2</v>
      </c>
      <c r="R102" s="5">
        <v>9.1862738684540639E-3</v>
      </c>
      <c r="S102" s="5">
        <v>9.9493537786553565E-3</v>
      </c>
      <c r="T102" s="5">
        <v>2.7009339181347952E-3</v>
      </c>
      <c r="U102" s="5">
        <v>9.3711318588453642E-3</v>
      </c>
      <c r="V102" s="5">
        <v>9.2129870573958352E-3</v>
      </c>
      <c r="W102" s="5">
        <v>1.4225057890584017E-2</v>
      </c>
      <c r="X102" s="5">
        <v>1.2211605201518212E-2</v>
      </c>
      <c r="Y102" s="5">
        <v>1.0634464169338166E-2</v>
      </c>
      <c r="Z102" s="5">
        <v>9.4318117660623004E-3</v>
      </c>
      <c r="AA102" s="5">
        <v>1.5250328293387835E-2</v>
      </c>
      <c r="AB102" s="5">
        <v>8.1210569168882647E-3</v>
      </c>
      <c r="AC102" s="5">
        <v>1.1619311094343211E-2</v>
      </c>
      <c r="AD102" s="5">
        <v>3.4766650362419737E-3</v>
      </c>
      <c r="AE102" s="5">
        <v>6.3306839970655197E-3</v>
      </c>
      <c r="AF102" s="5">
        <v>5.4294088129097301E-3</v>
      </c>
      <c r="AG102" s="5">
        <v>7.7549806871902386E-3</v>
      </c>
      <c r="AH102" s="5">
        <v>6.9815990989248082E-3</v>
      </c>
      <c r="AI102" s="5">
        <v>8.6481650458987425E-3</v>
      </c>
      <c r="AJ102" s="5">
        <v>1.0170832790534299E-3</v>
      </c>
      <c r="AK102" s="5">
        <v>9.7922541836337751E-3</v>
      </c>
      <c r="AL102" s="5">
        <v>9.6186548178537057E-3</v>
      </c>
      <c r="AM102" s="5">
        <v>1.0333338282415094E-2</v>
      </c>
      <c r="AN102" s="5">
        <v>8.3332745624294605E-3</v>
      </c>
      <c r="AO102" s="5">
        <v>9.4697958504042432E-3</v>
      </c>
      <c r="AP102" s="5">
        <v>1.4234387967717544E-2</v>
      </c>
      <c r="AQ102" s="5">
        <v>8.1646261140005255E-3</v>
      </c>
      <c r="AR102" s="5">
        <v>1.3571129008918617E-2</v>
      </c>
      <c r="AS102" s="5">
        <v>8.2062814238480011E-3</v>
      </c>
      <c r="AT102" s="5">
        <v>8.4701841473705745E-3</v>
      </c>
      <c r="AU102" s="5">
        <v>1.1232607448243486E-2</v>
      </c>
      <c r="AV102" s="5">
        <v>1.0977383798113785E-2</v>
      </c>
      <c r="AW102" s="5">
        <v>8.9084403637521431E-3</v>
      </c>
      <c r="AX102" s="5">
        <v>9.2899135712294374E-3</v>
      </c>
      <c r="AY102" s="5">
        <v>9.4374219416571391E-3</v>
      </c>
      <c r="AZ102" s="5">
        <v>1.0542475159923174E-2</v>
      </c>
      <c r="BA102" s="5">
        <v>1.2643908876714014E-2</v>
      </c>
      <c r="BB102" s="5">
        <v>1.5635880132999089E-2</v>
      </c>
      <c r="BC102" s="5">
        <v>9.3749286652008955E-3</v>
      </c>
      <c r="BD102" s="5">
        <v>1.5404247723325356E-2</v>
      </c>
      <c r="BE102" s="5">
        <v>1.1979799616939285E-2</v>
      </c>
      <c r="BF102" s="5">
        <v>1.9138208187109373E-2</v>
      </c>
      <c r="BG102" s="5">
        <v>1.0950244365619307E-2</v>
      </c>
      <c r="BH102" s="5">
        <v>9.6893079339752525E-3</v>
      </c>
      <c r="BI102" s="5">
        <v>1.5646013257857461E-2</v>
      </c>
      <c r="BJ102" s="5">
        <v>1.0972984091209401E-2</v>
      </c>
      <c r="BK102" s="5">
        <v>8.1782178818405049E-3</v>
      </c>
      <c r="BL102" s="5">
        <v>1.1413783927531286E-2</v>
      </c>
      <c r="BM102" s="5">
        <v>1.0869376939056917E-2</v>
      </c>
      <c r="BN102" s="5">
        <v>1.0762340274953196E-2</v>
      </c>
      <c r="BO102" s="5">
        <v>1.8679329550451998E-2</v>
      </c>
      <c r="BP102" s="5">
        <v>2.4230885980073748E-2</v>
      </c>
      <c r="BQ102" s="5">
        <v>1.5475323607162047E-2</v>
      </c>
      <c r="BR102" s="5">
        <v>5.7917326188830748E-2</v>
      </c>
      <c r="BS102" s="5">
        <v>2.6768086459275014E-2</v>
      </c>
      <c r="BT102" s="5">
        <v>1.8695087749140863E-2</v>
      </c>
      <c r="BU102" s="5">
        <v>4.5061882832061889E-2</v>
      </c>
      <c r="BV102" s="5">
        <v>6.4594873581318449E-2</v>
      </c>
      <c r="BW102" s="5">
        <v>8.6407363379176136E-3</v>
      </c>
      <c r="BX102" s="5">
        <v>1.0954409157093814E-2</v>
      </c>
      <c r="BY102" s="5">
        <v>9.4483852519345393E-3</v>
      </c>
      <c r="BZ102" s="5">
        <v>1.1904190126216402E-2</v>
      </c>
      <c r="CA102" s="5">
        <v>1.6979145827514908E-2</v>
      </c>
      <c r="CB102" s="5">
        <v>1.444343992392713E-2</v>
      </c>
      <c r="CC102" s="5">
        <v>5.6299171107285322E-3</v>
      </c>
      <c r="CD102" s="5">
        <v>4.9630634687160315E-3</v>
      </c>
      <c r="CE102" s="5">
        <v>1.4154382404181613E-3</v>
      </c>
      <c r="CF102" s="5">
        <v>6.9209934688877622E-3</v>
      </c>
      <c r="CG102" s="5">
        <v>1.2127369173912373E-2</v>
      </c>
      <c r="CH102" s="5">
        <v>0.13466478216104322</v>
      </c>
      <c r="CI102" s="5">
        <v>7.065405810568047E-3</v>
      </c>
      <c r="CJ102" s="5">
        <v>9.7605684069974011E-2</v>
      </c>
      <c r="CK102" s="5">
        <v>1.6624830435804733E-2</v>
      </c>
      <c r="CL102" s="5">
        <v>1.0118001233087308E-2</v>
      </c>
      <c r="CM102" s="5">
        <v>1.4073426770504478E-2</v>
      </c>
      <c r="CN102" s="5">
        <v>5.1102595253240133E-3</v>
      </c>
      <c r="CO102" s="5">
        <v>2.0198403314377847E-2</v>
      </c>
      <c r="CP102" s="5">
        <v>2.6029871849389034E-2</v>
      </c>
      <c r="CQ102" s="5">
        <v>1.7469521158223065E-2</v>
      </c>
      <c r="CR102" s="5">
        <v>6.8224259555170891E-2</v>
      </c>
      <c r="CS102" s="5">
        <v>1.8282440324410964E-2</v>
      </c>
      <c r="CT102" s="5">
        <v>1.9180207041325538E-2</v>
      </c>
      <c r="CU102" s="5">
        <v>5.3823401076737729E-3</v>
      </c>
      <c r="CV102" s="5">
        <v>1.010097969464949E-2</v>
      </c>
      <c r="CW102" s="5">
        <v>1.0593273119935681E-2</v>
      </c>
      <c r="CX102" s="5">
        <v>1.8541302244821166E-2</v>
      </c>
      <c r="CY102" s="5">
        <v>1.3427234921413261E-2</v>
      </c>
      <c r="CZ102" s="5">
        <v>2.2415251003924563E-2</v>
      </c>
      <c r="DA102" s="5">
        <v>1.2555114991857932E-2</v>
      </c>
      <c r="DB102" s="5">
        <v>1.0085899184327305</v>
      </c>
      <c r="DC102" s="5">
        <v>1.9443475384462051E-2</v>
      </c>
      <c r="DD102" s="5">
        <v>1.5562003229422621E-2</v>
      </c>
      <c r="DE102" s="5">
        <v>1.5071018606861724E-2</v>
      </c>
      <c r="DF102" s="5">
        <v>1.7895415078711743E-2</v>
      </c>
      <c r="DG102" s="5">
        <v>8.665373855892047E-3</v>
      </c>
      <c r="DH102" s="5">
        <v>8.5659553799038446E-3</v>
      </c>
      <c r="DI102" s="5">
        <v>1.1524686293990793E-2</v>
      </c>
      <c r="DJ102" s="5">
        <v>1.0036847936893929E-2</v>
      </c>
      <c r="DK102" s="5">
        <v>1.0805568182296528E-2</v>
      </c>
      <c r="DL102" s="5">
        <v>1.5954044616167964E-2</v>
      </c>
    </row>
    <row r="103" spans="2:116">
      <c r="B103" s="128">
        <v>662</v>
      </c>
      <c r="C103" s="126" t="s">
        <v>277</v>
      </c>
      <c r="D103" s="5">
        <v>0.8853594129944371</v>
      </c>
      <c r="E103" s="5">
        <v>0.1393494849331188</v>
      </c>
      <c r="F103" s="5">
        <v>2.2088277137119281E-2</v>
      </c>
      <c r="G103" s="5">
        <v>1.4072471618250687E-5</v>
      </c>
      <c r="H103" s="5">
        <v>2.6002053446732246E-2</v>
      </c>
      <c r="I103" s="5">
        <v>2.4701250672721459E-2</v>
      </c>
      <c r="J103" s="5">
        <v>5.3217649166012251E-3</v>
      </c>
      <c r="K103" s="5">
        <v>5.4816045895122144E-3</v>
      </c>
      <c r="L103" s="5">
        <v>8.2009728065177701E-3</v>
      </c>
      <c r="M103" s="5">
        <v>3.9511532491988844E-3</v>
      </c>
      <c r="N103" s="5">
        <v>4.9181646263852779E-3</v>
      </c>
      <c r="O103" s="5">
        <v>5.9774508494038385E-3</v>
      </c>
      <c r="P103" s="5">
        <v>7.9498940853991781E-3</v>
      </c>
      <c r="Q103" s="5">
        <v>1.4377441199266535E-2</v>
      </c>
      <c r="R103" s="5">
        <v>2.9725146785959975E-2</v>
      </c>
      <c r="S103" s="5">
        <v>7.0522157873378214E-3</v>
      </c>
      <c r="T103" s="5">
        <v>2.1528627502642339E-2</v>
      </c>
      <c r="U103" s="5">
        <v>5.4349336474896265E-3</v>
      </c>
      <c r="V103" s="5">
        <v>9.9008237044418742E-3</v>
      </c>
      <c r="W103" s="5">
        <v>5.7894772099599291E-3</v>
      </c>
      <c r="X103" s="5">
        <v>1.0739388183866438E-2</v>
      </c>
      <c r="Y103" s="5">
        <v>8.6435465016978883E-3</v>
      </c>
      <c r="Z103" s="5">
        <v>8.881856818094511E-3</v>
      </c>
      <c r="AA103" s="5">
        <v>6.4334421791009825E-3</v>
      </c>
      <c r="AB103" s="5">
        <v>6.7361932343330969E-3</v>
      </c>
      <c r="AC103" s="5">
        <v>8.0708620643764294E-3</v>
      </c>
      <c r="AD103" s="5">
        <v>1.6465768216774096E-3</v>
      </c>
      <c r="AE103" s="5">
        <v>4.5662700696339417E-3</v>
      </c>
      <c r="AF103" s="5">
        <v>3.9623420169656483E-3</v>
      </c>
      <c r="AG103" s="5">
        <v>6.8531240811907593E-3</v>
      </c>
      <c r="AH103" s="5">
        <v>5.0367422884838052E-2</v>
      </c>
      <c r="AI103" s="5">
        <v>4.5959412407541367E-2</v>
      </c>
      <c r="AJ103" s="5">
        <v>6.5862421118933535E-4</v>
      </c>
      <c r="AK103" s="5">
        <v>1.9809103633173703E-3</v>
      </c>
      <c r="AL103" s="5">
        <v>9.2786731007518698E-3</v>
      </c>
      <c r="AM103" s="5">
        <v>9.4235755457351064E-3</v>
      </c>
      <c r="AN103" s="5">
        <v>6.5609632510497395E-3</v>
      </c>
      <c r="AO103" s="5">
        <v>5.5748887318700898E-3</v>
      </c>
      <c r="AP103" s="5">
        <v>4.1973980268312297E-3</v>
      </c>
      <c r="AQ103" s="5">
        <v>9.962571897544216E-3</v>
      </c>
      <c r="AR103" s="5">
        <v>5.6383174254620427E-3</v>
      </c>
      <c r="AS103" s="5">
        <v>2.7762520458168524E-3</v>
      </c>
      <c r="AT103" s="5">
        <v>3.5569950244913559E-3</v>
      </c>
      <c r="AU103" s="5">
        <v>4.1952785165714863E-3</v>
      </c>
      <c r="AV103" s="5">
        <v>4.4410238403010957E-3</v>
      </c>
      <c r="AW103" s="5">
        <v>2.8225289487534516E-3</v>
      </c>
      <c r="AX103" s="5">
        <v>3.78969940945822E-3</v>
      </c>
      <c r="AY103" s="5">
        <v>5.4540424839999253E-3</v>
      </c>
      <c r="AZ103" s="5">
        <v>4.7343254077549897E-3</v>
      </c>
      <c r="BA103" s="5">
        <v>7.4716129394001157E-3</v>
      </c>
      <c r="BB103" s="5">
        <v>6.547599075182927E-3</v>
      </c>
      <c r="BC103" s="5">
        <v>8.9419976166291472E-3</v>
      </c>
      <c r="BD103" s="5">
        <v>1.0011899731265223E-2</v>
      </c>
      <c r="BE103" s="5">
        <v>7.0682557247104087E-3</v>
      </c>
      <c r="BF103" s="5">
        <v>8.1600231736556807E-3</v>
      </c>
      <c r="BG103" s="5">
        <v>1.4891332226472802E-2</v>
      </c>
      <c r="BH103" s="5">
        <v>8.3700660605493769E-3</v>
      </c>
      <c r="BI103" s="5">
        <v>8.3871776827135203E-3</v>
      </c>
      <c r="BJ103" s="5">
        <v>9.3140320427454893E-3</v>
      </c>
      <c r="BK103" s="5">
        <v>9.0357530682330031E-3</v>
      </c>
      <c r="BL103" s="5">
        <v>1.4217281654962563E-2</v>
      </c>
      <c r="BM103" s="5">
        <v>1.4509071905982333E-2</v>
      </c>
      <c r="BN103" s="5">
        <v>1.0417015191700151E-2</v>
      </c>
      <c r="BO103" s="5">
        <v>6.4362923353995689E-3</v>
      </c>
      <c r="BP103" s="5">
        <v>6.8479406773935695E-3</v>
      </c>
      <c r="BQ103" s="5">
        <v>1.4824062923446922E-2</v>
      </c>
      <c r="BR103" s="5">
        <v>4.3107469469999002E-3</v>
      </c>
      <c r="BS103" s="5">
        <v>7.5406033507392093E-3</v>
      </c>
      <c r="BT103" s="5">
        <v>5.2225934261834715E-3</v>
      </c>
      <c r="BU103" s="5">
        <v>5.9433118069513015E-3</v>
      </c>
      <c r="BV103" s="5">
        <v>5.0322925895917667E-3</v>
      </c>
      <c r="BW103" s="5">
        <v>5.3297656886949572E-3</v>
      </c>
      <c r="BX103" s="5">
        <v>1.0756420941428672E-2</v>
      </c>
      <c r="BY103" s="5">
        <v>1.3302545919780522E-2</v>
      </c>
      <c r="BZ103" s="5">
        <v>4.8873274956022176E-3</v>
      </c>
      <c r="CA103" s="5">
        <v>1.3438247270758567E-2</v>
      </c>
      <c r="CB103" s="5">
        <v>3.2224482654732454E-2</v>
      </c>
      <c r="CC103" s="5">
        <v>1.7549694694498071E-2</v>
      </c>
      <c r="CD103" s="5">
        <v>1.6647488395054203E-2</v>
      </c>
      <c r="CE103" s="5">
        <v>2.570517014397452E-3</v>
      </c>
      <c r="CF103" s="5">
        <v>8.12130437753481E-3</v>
      </c>
      <c r="CG103" s="5">
        <v>5.6417924647573052E-3</v>
      </c>
      <c r="CH103" s="5">
        <v>8.3828977175320635E-3</v>
      </c>
      <c r="CI103" s="5">
        <v>5.6258879981702942E-3</v>
      </c>
      <c r="CJ103" s="5">
        <v>1.7180123847371668E-2</v>
      </c>
      <c r="CK103" s="5">
        <v>8.1436895289912162E-3</v>
      </c>
      <c r="CL103" s="5">
        <v>5.5529106821747458E-3</v>
      </c>
      <c r="CM103" s="5">
        <v>1.4999845128585269E-2</v>
      </c>
      <c r="CN103" s="5">
        <v>3.037968947065435E-3</v>
      </c>
      <c r="CO103" s="5">
        <v>2.8461326364007288E-2</v>
      </c>
      <c r="CP103" s="5">
        <v>3.4197132559958245E-2</v>
      </c>
      <c r="CQ103" s="5">
        <v>2.1920789580645667E-2</v>
      </c>
      <c r="CR103" s="5">
        <v>4.5562414444550982E-2</v>
      </c>
      <c r="CS103" s="5">
        <v>4.3616027419257533E-2</v>
      </c>
      <c r="CT103" s="5">
        <v>5.0197270208758131E-3</v>
      </c>
      <c r="CU103" s="5">
        <v>5.7346959552176955E-3</v>
      </c>
      <c r="CV103" s="5">
        <v>7.8211785475003244E-3</v>
      </c>
      <c r="CW103" s="5">
        <v>1.0811133736012106E-2</v>
      </c>
      <c r="CX103" s="5">
        <v>1.2597895341562018E-2</v>
      </c>
      <c r="CY103" s="5">
        <v>5.2783072920312016E-3</v>
      </c>
      <c r="CZ103" s="5">
        <v>4.3106551258587028E-3</v>
      </c>
      <c r="DA103" s="5">
        <v>1.0447113552414188E-2</v>
      </c>
      <c r="DB103" s="5">
        <v>1.1677258452351735E-2</v>
      </c>
      <c r="DC103" s="5">
        <v>1.0231037049813239</v>
      </c>
      <c r="DD103" s="5">
        <v>7.9020239522843237E-3</v>
      </c>
      <c r="DE103" s="5">
        <v>1.8166537179733964E-2</v>
      </c>
      <c r="DF103" s="5">
        <v>9.3190335091903383E-3</v>
      </c>
      <c r="DG103" s="5">
        <v>1.8003368951933531E-2</v>
      </c>
      <c r="DH103" s="5">
        <v>1.750101781327577E-2</v>
      </c>
      <c r="DI103" s="5">
        <v>1.4727215620609075E-2</v>
      </c>
      <c r="DJ103" s="5">
        <v>1.2231090319720323E-2</v>
      </c>
      <c r="DK103" s="5">
        <v>9.2942628778162929E-3</v>
      </c>
      <c r="DL103" s="5">
        <v>1.0953252824814567E-2</v>
      </c>
    </row>
    <row r="104" spans="2:116">
      <c r="B104" s="128">
        <v>663</v>
      </c>
      <c r="C104" s="126" t="s">
        <v>278</v>
      </c>
      <c r="D104" s="5">
        <v>0.9999753851490053</v>
      </c>
      <c r="E104" s="5">
        <v>0.27844686325242546</v>
      </c>
      <c r="F104" s="5">
        <v>3.1243918178814997E-2</v>
      </c>
      <c r="G104" s="5">
        <v>9.6766965406381873E-3</v>
      </c>
      <c r="H104" s="5">
        <v>7.3270327896397452E-2</v>
      </c>
      <c r="I104" s="5">
        <v>6.3734982056954603E-2</v>
      </c>
      <c r="J104" s="5">
        <v>3.5184184187834804E-2</v>
      </c>
      <c r="K104" s="5">
        <v>2.323940656581111E-2</v>
      </c>
      <c r="L104" s="5">
        <v>2.5573030354536903E-2</v>
      </c>
      <c r="M104" s="5">
        <v>3.0977453933634977E-2</v>
      </c>
      <c r="N104" s="5">
        <v>1.2912618226053772E-2</v>
      </c>
      <c r="O104" s="5">
        <v>3.4551331678185145E-2</v>
      </c>
      <c r="P104" s="5">
        <v>6.6190088016172877E-2</v>
      </c>
      <c r="Q104" s="5">
        <v>1.8405509940996038E-2</v>
      </c>
      <c r="R104" s="5">
        <v>1.307794481084164E-2</v>
      </c>
      <c r="S104" s="5">
        <v>1.8549810268492756E-2</v>
      </c>
      <c r="T104" s="5">
        <v>4.6978894304854617E-3</v>
      </c>
      <c r="U104" s="5">
        <v>1.89670560299748E-2</v>
      </c>
      <c r="V104" s="5">
        <v>1.3977044606508804E-2</v>
      </c>
      <c r="W104" s="5">
        <v>2.5297216289495512E-2</v>
      </c>
      <c r="X104" s="5">
        <v>1.3354040858198283E-2</v>
      </c>
      <c r="Y104" s="5">
        <v>2.0893270957034891E-2</v>
      </c>
      <c r="Z104" s="5">
        <v>1.4025525694029201E-2</v>
      </c>
      <c r="AA104" s="5">
        <v>1.3536434090358212E-2</v>
      </c>
      <c r="AB104" s="5">
        <v>2.2509144413667078E-2</v>
      </c>
      <c r="AC104" s="5">
        <v>3.0172364563538511E-2</v>
      </c>
      <c r="AD104" s="5">
        <v>9.9380704127046693E-3</v>
      </c>
      <c r="AE104" s="5">
        <v>2.954301223569554E-2</v>
      </c>
      <c r="AF104" s="5">
        <v>1.7902238584539192E-2</v>
      </c>
      <c r="AG104" s="5">
        <v>1.9914909170337326E-2</v>
      </c>
      <c r="AH104" s="5">
        <v>1.4440034784826042E-2</v>
      </c>
      <c r="AI104" s="5">
        <v>1.5260923830175322E-2</v>
      </c>
      <c r="AJ104" s="5">
        <v>3.0289926888026871E-3</v>
      </c>
      <c r="AK104" s="5">
        <v>1.1199064784142539E-2</v>
      </c>
      <c r="AL104" s="5">
        <v>1.8251619113917216E-2</v>
      </c>
      <c r="AM104" s="5">
        <v>2.2543483397845301E-2</v>
      </c>
      <c r="AN104" s="5">
        <v>1.2182828295972262E-2</v>
      </c>
      <c r="AO104" s="5">
        <v>1.6774858090894091E-2</v>
      </c>
      <c r="AP104" s="5">
        <v>2.8108768400810339E-2</v>
      </c>
      <c r="AQ104" s="5">
        <v>1.900703154372076E-2</v>
      </c>
      <c r="AR104" s="5">
        <v>2.4340030855085862E-2</v>
      </c>
      <c r="AS104" s="5">
        <v>1.8195528646670747E-2</v>
      </c>
      <c r="AT104" s="5">
        <v>1.8879042753355856E-2</v>
      </c>
      <c r="AU104" s="5">
        <v>2.2022886393010192E-2</v>
      </c>
      <c r="AV104" s="5">
        <v>1.5582340104207937E-2</v>
      </c>
      <c r="AW104" s="5">
        <v>1.5663465870152573E-2</v>
      </c>
      <c r="AX104" s="5">
        <v>1.6299981640239585E-2</v>
      </c>
      <c r="AY104" s="5">
        <v>1.9229384013519431E-2</v>
      </c>
      <c r="AZ104" s="5">
        <v>1.6849633530722566E-2</v>
      </c>
      <c r="BA104" s="5">
        <v>1.7099822252852875E-2</v>
      </c>
      <c r="BB104" s="5">
        <v>1.4769640401741396E-2</v>
      </c>
      <c r="BC104" s="5">
        <v>1.5908879942438801E-2</v>
      </c>
      <c r="BD104" s="5">
        <v>1.8845489946140881E-2</v>
      </c>
      <c r="BE104" s="5">
        <v>1.9185824935719242E-2</v>
      </c>
      <c r="BF104" s="5">
        <v>1.526659913893323E-2</v>
      </c>
      <c r="BG104" s="5">
        <v>1.3760074449427116E-2</v>
      </c>
      <c r="BH104" s="5">
        <v>1.3816971159341265E-2</v>
      </c>
      <c r="BI104" s="5">
        <v>1.3516417818302449E-2</v>
      </c>
      <c r="BJ104" s="5">
        <v>1.2068811472222071E-2</v>
      </c>
      <c r="BK104" s="5">
        <v>1.2601697260291972E-2</v>
      </c>
      <c r="BL104" s="5">
        <v>1.5152872088668896E-2</v>
      </c>
      <c r="BM104" s="5">
        <v>1.5359541088371835E-2</v>
      </c>
      <c r="BN104" s="5">
        <v>1.5826479022444741E-2</v>
      </c>
      <c r="BO104" s="5">
        <v>1.3011227804653098E-2</v>
      </c>
      <c r="BP104" s="5">
        <v>1.1190358124737926E-2</v>
      </c>
      <c r="BQ104" s="5">
        <v>1.7807997863907396E-2</v>
      </c>
      <c r="BR104" s="5">
        <v>2.7589126085486079E-2</v>
      </c>
      <c r="BS104" s="5">
        <v>1.7220197546395897E-2</v>
      </c>
      <c r="BT104" s="5">
        <v>2.2747429295352745E-2</v>
      </c>
      <c r="BU104" s="5">
        <v>2.3548240575562544E-2</v>
      </c>
      <c r="BV104" s="5">
        <v>2.3718254822170319E-2</v>
      </c>
      <c r="BW104" s="5">
        <v>3.6741368417297332E-2</v>
      </c>
      <c r="BX104" s="5">
        <v>8.9377982362716275E-3</v>
      </c>
      <c r="BY104" s="5">
        <v>3.6169105964429397E-2</v>
      </c>
      <c r="BZ104" s="5">
        <v>3.0114602924692067E-2</v>
      </c>
      <c r="CA104" s="5">
        <v>1.2616285775011879E-2</v>
      </c>
      <c r="CB104" s="5">
        <v>9.3794095748777322E-3</v>
      </c>
      <c r="CC104" s="5">
        <v>6.4566277038528635E-3</v>
      </c>
      <c r="CD104" s="5">
        <v>4.7102109596526978E-3</v>
      </c>
      <c r="CE104" s="5">
        <v>1.1560163497449133E-3</v>
      </c>
      <c r="CF104" s="5">
        <v>8.3453266304375426E-3</v>
      </c>
      <c r="CG104" s="5">
        <v>3.8498458057331993E-2</v>
      </c>
      <c r="CH104" s="5">
        <v>0.22228647298126783</v>
      </c>
      <c r="CI104" s="5">
        <v>5.4793441447036576E-3</v>
      </c>
      <c r="CJ104" s="5">
        <v>2.5503180767372055E-2</v>
      </c>
      <c r="CK104" s="5">
        <v>1.805482235799093E-2</v>
      </c>
      <c r="CL104" s="5">
        <v>1.37254640762504E-2</v>
      </c>
      <c r="CM104" s="5">
        <v>1.4117933546125149E-2</v>
      </c>
      <c r="CN104" s="5">
        <v>7.0061628635447164E-3</v>
      </c>
      <c r="CO104" s="5">
        <v>1.1962756081181917E-2</v>
      </c>
      <c r="CP104" s="5">
        <v>1.8750360381332667E-2</v>
      </c>
      <c r="CQ104" s="5">
        <v>2.384815254844241E-2</v>
      </c>
      <c r="CR104" s="5">
        <v>2.1734942693394758E-2</v>
      </c>
      <c r="CS104" s="5">
        <v>1.4489423823415075E-2</v>
      </c>
      <c r="CT104" s="5">
        <v>2.0310832788701043E-2</v>
      </c>
      <c r="CU104" s="5">
        <v>7.6035883957900575E-3</v>
      </c>
      <c r="CV104" s="5">
        <v>2.0968217392999085E-2</v>
      </c>
      <c r="CW104" s="5">
        <v>8.5704691677931516E-3</v>
      </c>
      <c r="CX104" s="5">
        <v>1.7512387050717029E-2</v>
      </c>
      <c r="CY104" s="5">
        <v>1.1105010152668496E-2</v>
      </c>
      <c r="CZ104" s="5">
        <v>8.6545249999186967E-3</v>
      </c>
      <c r="DA104" s="5">
        <v>1.5978611365513117E-2</v>
      </c>
      <c r="DB104" s="5">
        <v>0.11725352567883761</v>
      </c>
      <c r="DC104" s="5">
        <v>1.552427590797653E-2</v>
      </c>
      <c r="DD104" s="5">
        <v>1.0163897740701917</v>
      </c>
      <c r="DE104" s="5">
        <v>9.3103566890046126E-3</v>
      </c>
      <c r="DF104" s="5">
        <v>1.765793116392772E-2</v>
      </c>
      <c r="DG104" s="5">
        <v>1.4189216914909599E-2</v>
      </c>
      <c r="DH104" s="5">
        <v>1.4894149689053155E-2</v>
      </c>
      <c r="DI104" s="5">
        <v>1.5533721075166573E-2</v>
      </c>
      <c r="DJ104" s="5">
        <v>1.1549192999439685E-2</v>
      </c>
      <c r="DK104" s="5">
        <v>1.4458730372696616E-2</v>
      </c>
      <c r="DL104" s="5">
        <v>1.6563593447269553E-2</v>
      </c>
    </row>
    <row r="105" spans="2:116">
      <c r="B105" s="128">
        <v>669</v>
      </c>
      <c r="C105" s="126" t="s">
        <v>279</v>
      </c>
      <c r="D105" s="5">
        <v>0.94046388932423808</v>
      </c>
      <c r="E105" s="5">
        <v>0.44113366243931912</v>
      </c>
      <c r="F105" s="5">
        <v>0.11576362839904733</v>
      </c>
      <c r="G105" s="5">
        <v>2.3571524175845229E-3</v>
      </c>
      <c r="H105" s="5">
        <v>0.13228226170083562</v>
      </c>
      <c r="I105" s="5">
        <v>0.11383457293528845</v>
      </c>
      <c r="J105" s="5">
        <v>2.386758157615676E-2</v>
      </c>
      <c r="K105" s="5">
        <v>3.1567719768297371E-2</v>
      </c>
      <c r="L105" s="5">
        <v>4.1003478356343048E-2</v>
      </c>
      <c r="M105" s="5">
        <v>1.2953498082384001E-2</v>
      </c>
      <c r="N105" s="5">
        <v>2.8721392030495962E-2</v>
      </c>
      <c r="O105" s="5">
        <v>6.1879142378082459E-2</v>
      </c>
      <c r="P105" s="5">
        <v>4.7651256413646849E-2</v>
      </c>
      <c r="Q105" s="5">
        <v>4.8030609047970532E-2</v>
      </c>
      <c r="R105" s="5">
        <v>3.8438370156110228E-2</v>
      </c>
      <c r="S105" s="5">
        <v>4.0315827019968234E-2</v>
      </c>
      <c r="T105" s="5">
        <v>1.9325306319346508E-2</v>
      </c>
      <c r="U105" s="5">
        <v>3.2806828909326222E-2</v>
      </c>
      <c r="V105" s="5">
        <v>5.6001500500832538E-2</v>
      </c>
      <c r="W105" s="5">
        <v>2.8842030671943606E-2</v>
      </c>
      <c r="X105" s="5">
        <v>5.2434894194946069E-2</v>
      </c>
      <c r="Y105" s="5">
        <v>4.3380272356520151E-2</v>
      </c>
      <c r="Z105" s="5">
        <v>4.1711802663205989E-2</v>
      </c>
      <c r="AA105" s="5">
        <v>5.5969841937622306E-2</v>
      </c>
      <c r="AB105" s="5">
        <v>3.4150112981855572E-2</v>
      </c>
      <c r="AC105" s="5">
        <v>4.8391020955964162E-2</v>
      </c>
      <c r="AD105" s="5">
        <v>1.2241475582222423E-2</v>
      </c>
      <c r="AE105" s="5">
        <v>3.2654197931938453E-2</v>
      </c>
      <c r="AF105" s="5">
        <v>2.8910799318403579E-2</v>
      </c>
      <c r="AG105" s="5">
        <v>3.5943108301406047E-2</v>
      </c>
      <c r="AH105" s="5">
        <v>5.0722034143070888E-2</v>
      </c>
      <c r="AI105" s="5">
        <v>5.2185401107749309E-2</v>
      </c>
      <c r="AJ105" s="5">
        <v>5.5653629931418118E-3</v>
      </c>
      <c r="AK105" s="5">
        <v>1.4408202416469285E-2</v>
      </c>
      <c r="AL105" s="5">
        <v>5.132177665114724E-2</v>
      </c>
      <c r="AM105" s="5">
        <v>4.0895822520871379E-2</v>
      </c>
      <c r="AN105" s="5">
        <v>4.3200639685356444E-2</v>
      </c>
      <c r="AO105" s="5">
        <v>6.2860248827861703E-2</v>
      </c>
      <c r="AP105" s="5">
        <v>6.8512553268872609E-2</v>
      </c>
      <c r="AQ105" s="5">
        <v>3.7721878206093774E-2</v>
      </c>
      <c r="AR105" s="5">
        <v>5.9861293620620724E-2</v>
      </c>
      <c r="AS105" s="5">
        <v>2.1244830759972948E-2</v>
      </c>
      <c r="AT105" s="5">
        <v>2.3728538526758221E-2</v>
      </c>
      <c r="AU105" s="5">
        <v>4.0954596560451549E-2</v>
      </c>
      <c r="AV105" s="5">
        <v>3.2522744668899518E-2</v>
      </c>
      <c r="AW105" s="5">
        <v>1.9248256167880951E-2</v>
      </c>
      <c r="AX105" s="5">
        <v>2.9179279107567475E-2</v>
      </c>
      <c r="AY105" s="5">
        <v>3.8053920631888422E-2</v>
      </c>
      <c r="AZ105" s="5">
        <v>4.2298599237690235E-2</v>
      </c>
      <c r="BA105" s="5">
        <v>4.953176822969723E-2</v>
      </c>
      <c r="BB105" s="5">
        <v>4.2553578091094599E-2</v>
      </c>
      <c r="BC105" s="5">
        <v>4.5942644713418038E-2</v>
      </c>
      <c r="BD105" s="5">
        <v>5.2731465991009502E-2</v>
      </c>
      <c r="BE105" s="5">
        <v>5.2706298104309587E-2</v>
      </c>
      <c r="BF105" s="5">
        <v>5.2635217584583609E-2</v>
      </c>
      <c r="BG105" s="5">
        <v>4.2321862646431029E-2</v>
      </c>
      <c r="BH105" s="5">
        <v>4.7982963374235445E-2</v>
      </c>
      <c r="BI105" s="5">
        <v>4.6990280276413596E-2</v>
      </c>
      <c r="BJ105" s="5">
        <v>5.0428411616336495E-2</v>
      </c>
      <c r="BK105" s="5">
        <v>5.7743064436669829E-2</v>
      </c>
      <c r="BL105" s="5">
        <v>5.1234287142904678E-2</v>
      </c>
      <c r="BM105" s="5">
        <v>5.4548383869309512E-2</v>
      </c>
      <c r="BN105" s="5">
        <v>5.3430083644336976E-2</v>
      </c>
      <c r="BO105" s="5">
        <v>3.9183682756886801E-2</v>
      </c>
      <c r="BP105" s="5">
        <v>5.3314482869693883E-2</v>
      </c>
      <c r="BQ105" s="5">
        <v>4.252530663786741E-2</v>
      </c>
      <c r="BR105" s="5">
        <v>4.6947844666540069E-2</v>
      </c>
      <c r="BS105" s="5">
        <v>9.0598459205795165E-2</v>
      </c>
      <c r="BT105" s="5">
        <v>5.0302567660581145E-2</v>
      </c>
      <c r="BU105" s="5">
        <v>0.14489327190702692</v>
      </c>
      <c r="BV105" s="5">
        <v>5.7714217035233231E-2</v>
      </c>
      <c r="BW105" s="5">
        <v>5.5468378963691223E-2</v>
      </c>
      <c r="BX105" s="5">
        <v>3.9806762307290709E-2</v>
      </c>
      <c r="BY105" s="5">
        <v>0.14539557042945617</v>
      </c>
      <c r="BZ105" s="5">
        <v>5.9290664303497442E-2</v>
      </c>
      <c r="CA105" s="5">
        <v>9.2401540270609483E-2</v>
      </c>
      <c r="CB105" s="5">
        <v>0.10669069645396378</v>
      </c>
      <c r="CC105" s="5">
        <v>9.9496867100629258E-2</v>
      </c>
      <c r="CD105" s="5">
        <v>6.2372870381346507E-2</v>
      </c>
      <c r="CE105" s="5">
        <v>1.0793720546794271E-2</v>
      </c>
      <c r="CF105" s="5">
        <v>5.0086272256157784E-2</v>
      </c>
      <c r="CG105" s="5">
        <v>3.0020820188610405E-2</v>
      </c>
      <c r="CH105" s="5">
        <v>6.2996687046286859E-2</v>
      </c>
      <c r="CI105" s="5">
        <v>3.30101467958826E-2</v>
      </c>
      <c r="CJ105" s="5">
        <v>7.4715210388586875E-2</v>
      </c>
      <c r="CK105" s="5">
        <v>6.4395398802934115E-2</v>
      </c>
      <c r="CL105" s="5">
        <v>0.1440793390771207</v>
      </c>
      <c r="CM105" s="5">
        <v>0.14355090560089703</v>
      </c>
      <c r="CN105" s="5">
        <v>1.9596270134387368E-2</v>
      </c>
      <c r="CO105" s="5">
        <v>0.14587031076521545</v>
      </c>
      <c r="CP105" s="5">
        <v>0.13580537987424984</v>
      </c>
      <c r="CQ105" s="5">
        <v>0.21704734778818352</v>
      </c>
      <c r="CR105" s="5">
        <v>0.23673338801950888</v>
      </c>
      <c r="CS105" s="5">
        <v>8.7045675551566754E-2</v>
      </c>
      <c r="CT105" s="5">
        <v>8.668261703565229E-2</v>
      </c>
      <c r="CU105" s="5">
        <v>4.4220703271933837E-2</v>
      </c>
      <c r="CV105" s="5">
        <v>0.12397767190003191</v>
      </c>
      <c r="CW105" s="5">
        <v>5.8703862802641865E-2</v>
      </c>
      <c r="CX105" s="5">
        <v>7.1224577780279741E-2</v>
      </c>
      <c r="CY105" s="5">
        <v>6.8426002381704501E-2</v>
      </c>
      <c r="CZ105" s="5">
        <v>3.9829309417008921E-2</v>
      </c>
      <c r="DA105" s="5">
        <v>9.1192632678928742E-2</v>
      </c>
      <c r="DB105" s="5">
        <v>9.0343491818265315E-2</v>
      </c>
      <c r="DC105" s="5">
        <v>0.13708129925438148</v>
      </c>
      <c r="DD105" s="5">
        <v>6.7981353410324227E-2</v>
      </c>
      <c r="DE105" s="5">
        <v>1.1580929110774221</v>
      </c>
      <c r="DF105" s="5">
        <v>5.1408476901650707E-2</v>
      </c>
      <c r="DG105" s="5">
        <v>5.0795112374291074E-2</v>
      </c>
      <c r="DH105" s="5">
        <v>4.9546929876853954E-2</v>
      </c>
      <c r="DI105" s="5">
        <v>4.8463787817131142E-2</v>
      </c>
      <c r="DJ105" s="5">
        <v>3.7877631010488806E-2</v>
      </c>
      <c r="DK105" s="5">
        <v>4.8940849596206391E-2</v>
      </c>
      <c r="DL105" s="5">
        <v>7.7725927268609232E-2</v>
      </c>
    </row>
    <row r="106" spans="2:116">
      <c r="B106" s="128">
        <v>671</v>
      </c>
      <c r="C106" s="126" t="s">
        <v>280</v>
      </c>
      <c r="D106" s="5">
        <v>0.87752845903033017</v>
      </c>
      <c r="E106" s="5">
        <v>0.24524390700386728</v>
      </c>
      <c r="F106" s="5">
        <v>5.5172176023609562E-2</v>
      </c>
      <c r="G106" s="5">
        <v>1.0217483438757755E-2</v>
      </c>
      <c r="H106" s="5">
        <v>9.7626632465902669E-2</v>
      </c>
      <c r="I106" s="5">
        <v>9.2224842442044874E-2</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1</v>
      </c>
      <c r="DG106" s="5">
        <v>0</v>
      </c>
      <c r="DH106" s="5">
        <v>0</v>
      </c>
      <c r="DI106" s="5">
        <v>0</v>
      </c>
      <c r="DJ106" s="5">
        <v>0</v>
      </c>
      <c r="DK106" s="5">
        <v>0</v>
      </c>
      <c r="DL106" s="5">
        <v>0</v>
      </c>
    </row>
    <row r="107" spans="2:116">
      <c r="B107" s="128">
        <v>672</v>
      </c>
      <c r="C107" s="126" t="s">
        <v>281</v>
      </c>
      <c r="D107" s="5">
        <v>0.98372899096204669</v>
      </c>
      <c r="E107" s="5">
        <v>0.2814219278599206</v>
      </c>
      <c r="F107" s="5">
        <v>2.5497116543134014E-2</v>
      </c>
      <c r="G107" s="5">
        <v>6.5442559603409972E-2</v>
      </c>
      <c r="H107" s="5">
        <v>0.18265485186624367</v>
      </c>
      <c r="I107" s="5">
        <v>0.16134166293675245</v>
      </c>
      <c r="J107" s="5">
        <v>6.8880232747062532E-7</v>
      </c>
      <c r="K107" s="5">
        <v>1.0483893997031161E-6</v>
      </c>
      <c r="L107" s="5">
        <v>1.8312693564461367E-6</v>
      </c>
      <c r="M107" s="5">
        <v>7.9655303455731466E-7</v>
      </c>
      <c r="N107" s="5">
        <v>7.1582967577481731E-7</v>
      </c>
      <c r="O107" s="5">
        <v>1.077082350101404E-6</v>
      </c>
      <c r="P107" s="5">
        <v>2.0568470488720733E-6</v>
      </c>
      <c r="Q107" s="5">
        <v>1.90540378344214E-6</v>
      </c>
      <c r="R107" s="5">
        <v>9.7137175641761473E-7</v>
      </c>
      <c r="S107" s="5">
        <v>1.6572672388767081E-6</v>
      </c>
      <c r="T107" s="5">
        <v>3.3330833128764878E-7</v>
      </c>
      <c r="U107" s="5">
        <v>7.7751494324035329E-7</v>
      </c>
      <c r="V107" s="5">
        <v>8.6512928406912002E-7</v>
      </c>
      <c r="W107" s="5">
        <v>9.1439454966098831E-7</v>
      </c>
      <c r="X107" s="5">
        <v>1.579526674247825E-6</v>
      </c>
      <c r="Y107" s="5">
        <v>1.7405280493565286E-6</v>
      </c>
      <c r="Z107" s="5">
        <v>1.3349434936244147E-6</v>
      </c>
      <c r="AA107" s="5">
        <v>9.1732565815476594E-7</v>
      </c>
      <c r="AB107" s="5">
        <v>1.0164735790065489E-6</v>
      </c>
      <c r="AC107" s="5">
        <v>1.538976985920339E-6</v>
      </c>
      <c r="AD107" s="5">
        <v>7.8624742528512799E-7</v>
      </c>
      <c r="AE107" s="5">
        <v>1.6171657007143279E-6</v>
      </c>
      <c r="AF107" s="5">
        <v>1.9977778399212935E-6</v>
      </c>
      <c r="AG107" s="5">
        <v>1.7133452616051702E-6</v>
      </c>
      <c r="AH107" s="5">
        <v>2.2298151740400892E-6</v>
      </c>
      <c r="AI107" s="5">
        <v>2.4259123737480413E-6</v>
      </c>
      <c r="AJ107" s="5">
        <v>1.1204474253671308E-7</v>
      </c>
      <c r="AK107" s="5">
        <v>2.9625101955859844E-7</v>
      </c>
      <c r="AL107" s="5">
        <v>1.4342153911526758E-6</v>
      </c>
      <c r="AM107" s="5">
        <v>9.2597614091542076E-7</v>
      </c>
      <c r="AN107" s="5">
        <v>7.0968131055117241E-7</v>
      </c>
      <c r="AO107" s="5">
        <v>1.2548799190412473E-6</v>
      </c>
      <c r="AP107" s="5">
        <v>1.6627374268101517E-6</v>
      </c>
      <c r="AQ107" s="5">
        <v>4.7142812202278959E-6</v>
      </c>
      <c r="AR107" s="5">
        <v>1.4483656411765254E-6</v>
      </c>
      <c r="AS107" s="5">
        <v>5.6737917970463541E-7</v>
      </c>
      <c r="AT107" s="5">
        <v>7.7176456620247186E-7</v>
      </c>
      <c r="AU107" s="5">
        <v>1.9579058621602771E-6</v>
      </c>
      <c r="AV107" s="5">
        <v>7.4431601069690892E-7</v>
      </c>
      <c r="AW107" s="5">
        <v>5.0472258841779244E-7</v>
      </c>
      <c r="AX107" s="5">
        <v>6.2701033501138465E-7</v>
      </c>
      <c r="AY107" s="5">
        <v>2.6248932341203311E-6</v>
      </c>
      <c r="AZ107" s="5">
        <v>1.2931023581589502E-6</v>
      </c>
      <c r="BA107" s="5">
        <v>2.7295410040248142E-6</v>
      </c>
      <c r="BB107" s="5">
        <v>2.0621492885563844E-6</v>
      </c>
      <c r="BC107" s="5">
        <v>1.9670175659674972E-6</v>
      </c>
      <c r="BD107" s="5">
        <v>3.1897249712169778E-6</v>
      </c>
      <c r="BE107" s="5">
        <v>6.088070597554058E-6</v>
      </c>
      <c r="BF107" s="5">
        <v>4.0382540712778928E-6</v>
      </c>
      <c r="BG107" s="5">
        <v>6.512228999414321E-6</v>
      </c>
      <c r="BH107" s="5">
        <v>3.6850249042639863E-6</v>
      </c>
      <c r="BI107" s="5">
        <v>3.1261454520010983E-6</v>
      </c>
      <c r="BJ107" s="5">
        <v>7.333187944974169E-6</v>
      </c>
      <c r="BK107" s="5">
        <v>2.3571936279728863E-6</v>
      </c>
      <c r="BL107" s="5">
        <v>1.7948883375830944E-6</v>
      </c>
      <c r="BM107" s="5">
        <v>1.8741046282801661E-6</v>
      </c>
      <c r="BN107" s="5">
        <v>1.8754625623710047E-6</v>
      </c>
      <c r="BO107" s="5">
        <v>2.7254774222976123E-6</v>
      </c>
      <c r="BP107" s="5">
        <v>9.5733636572541661E-7</v>
      </c>
      <c r="BQ107" s="5">
        <v>1.2184796110745642E-6</v>
      </c>
      <c r="BR107" s="5">
        <v>9.4629134799462378E-7</v>
      </c>
      <c r="BS107" s="5">
        <v>1.5727334300285113E-6</v>
      </c>
      <c r="BT107" s="5">
        <v>1.3098043517133484E-6</v>
      </c>
      <c r="BU107" s="5">
        <v>1.3424399761264057E-6</v>
      </c>
      <c r="BV107" s="5">
        <v>1.3558225088635278E-6</v>
      </c>
      <c r="BW107" s="5">
        <v>2.2300325471847517E-6</v>
      </c>
      <c r="BX107" s="5">
        <v>1.6197630295523902E-6</v>
      </c>
      <c r="BY107" s="5">
        <v>1.6180429849345322E-6</v>
      </c>
      <c r="BZ107" s="5">
        <v>1.3500162825728272E-6</v>
      </c>
      <c r="CA107" s="5">
        <v>1.7428200049184332E-6</v>
      </c>
      <c r="CB107" s="5">
        <v>2.1742962035366542E-6</v>
      </c>
      <c r="CC107" s="5">
        <v>7.4414409487359714E-7</v>
      </c>
      <c r="CD107" s="5">
        <v>5.9027723964064226E-7</v>
      </c>
      <c r="CE107" s="5">
        <v>1.8460296316497221E-7</v>
      </c>
      <c r="CF107" s="5">
        <v>1.9480781532394241E-5</v>
      </c>
      <c r="CG107" s="5">
        <v>1.1972843515810577E-6</v>
      </c>
      <c r="CH107" s="5">
        <v>2.0217830114229148E-6</v>
      </c>
      <c r="CI107" s="5">
        <v>8.8980983276992788E-7</v>
      </c>
      <c r="CJ107" s="5">
        <v>1.3389105430332285E-6</v>
      </c>
      <c r="CK107" s="5">
        <v>2.2167924757198649E-6</v>
      </c>
      <c r="CL107" s="5">
        <v>1.6450313481372337E-6</v>
      </c>
      <c r="CM107" s="5">
        <v>2.170585166586701E-6</v>
      </c>
      <c r="CN107" s="5">
        <v>1.1277097815767111E-6</v>
      </c>
      <c r="CO107" s="5">
        <v>1.9721207518321771E-5</v>
      </c>
      <c r="CP107" s="5">
        <v>5.6317943657568788E-6</v>
      </c>
      <c r="CQ107" s="5">
        <v>1.2204920246293143E-5</v>
      </c>
      <c r="CR107" s="5">
        <v>2.4413602873805455E-5</v>
      </c>
      <c r="CS107" s="5">
        <v>5.529874486311998E-6</v>
      </c>
      <c r="CT107" s="5">
        <v>1.301131759965545E-6</v>
      </c>
      <c r="CU107" s="5">
        <v>2.6784203056153043E-3</v>
      </c>
      <c r="CV107" s="5">
        <v>1.4297676227342295E-6</v>
      </c>
      <c r="CW107" s="5">
        <v>1.6451967361786226E-3</v>
      </c>
      <c r="CX107" s="5">
        <v>9.1779111152648696E-7</v>
      </c>
      <c r="CY107" s="5">
        <v>1.5667285949725334E-3</v>
      </c>
      <c r="CZ107" s="5">
        <v>5.1645360305225497E-3</v>
      </c>
      <c r="DA107" s="5">
        <v>1.353188696158178E-6</v>
      </c>
      <c r="DB107" s="5">
        <v>1.8123979969251162E-6</v>
      </c>
      <c r="DC107" s="5">
        <v>7.0190363544329571E-6</v>
      </c>
      <c r="DD107" s="5">
        <v>1.3632079171748722E-6</v>
      </c>
      <c r="DE107" s="5">
        <v>2.6433578373911905E-6</v>
      </c>
      <c r="DF107" s="5">
        <v>1.4560959152712461E-2</v>
      </c>
      <c r="DG107" s="5">
        <v>1.0070191733334708</v>
      </c>
      <c r="DH107" s="5">
        <v>3.4813523421301216E-6</v>
      </c>
      <c r="DI107" s="5">
        <v>1.4031295314429631E-6</v>
      </c>
      <c r="DJ107" s="5">
        <v>1.9416100750627321E-6</v>
      </c>
      <c r="DK107" s="5">
        <v>1.4485354334122891E-6</v>
      </c>
      <c r="DL107" s="5">
        <v>2.8160420151078081E-6</v>
      </c>
    </row>
    <row r="108" spans="2:116">
      <c r="B108" s="128">
        <v>673</v>
      </c>
      <c r="C108" s="126" t="s">
        <v>282</v>
      </c>
      <c r="D108" s="5">
        <v>0.99947862396218445</v>
      </c>
      <c r="E108" s="5">
        <v>0.26609814704010787</v>
      </c>
      <c r="F108" s="5">
        <v>0.18524869172103978</v>
      </c>
      <c r="G108" s="5">
        <v>1.4235455937846517E-2</v>
      </c>
      <c r="H108" s="5">
        <v>0.15686449933992458</v>
      </c>
      <c r="I108" s="5">
        <v>0.10519303644186113</v>
      </c>
      <c r="J108" s="5">
        <v>6.5766942700507005E-5</v>
      </c>
      <c r="K108" s="5">
        <v>9.9638122934146367E-5</v>
      </c>
      <c r="L108" s="5">
        <v>3.3526074384205803E-4</v>
      </c>
      <c r="M108" s="5">
        <v>3.8726429563081532E-5</v>
      </c>
      <c r="N108" s="5">
        <v>9.7081791512220215E-5</v>
      </c>
      <c r="O108" s="5">
        <v>1.2828434289710315E-4</v>
      </c>
      <c r="P108" s="5">
        <v>1.1572956089324928E-4</v>
      </c>
      <c r="Q108" s="5">
        <v>1.6817497817017276E-4</v>
      </c>
      <c r="R108" s="5">
        <v>1.9060764951435842E-4</v>
      </c>
      <c r="S108" s="5">
        <v>1.4801088321756466E-4</v>
      </c>
      <c r="T108" s="5">
        <v>1.0296952364993394E-4</v>
      </c>
      <c r="U108" s="5">
        <v>1.3304548164990072E-4</v>
      </c>
      <c r="V108" s="5">
        <v>1.5095117132245137E-4</v>
      </c>
      <c r="W108" s="5">
        <v>9.5530234660952428E-5</v>
      </c>
      <c r="X108" s="5">
        <v>1.0710272111779676E-4</v>
      </c>
      <c r="Y108" s="5">
        <v>1.5373073311920668E-4</v>
      </c>
      <c r="Z108" s="5">
        <v>1.3620984597812925E-4</v>
      </c>
      <c r="AA108" s="5">
        <v>1.1598486871568056E-4</v>
      </c>
      <c r="AB108" s="5">
        <v>8.8082343668225105E-5</v>
      </c>
      <c r="AC108" s="5">
        <v>1.7856379754625104E-4</v>
      </c>
      <c r="AD108" s="5">
        <v>2.4586612606764458E-5</v>
      </c>
      <c r="AE108" s="5">
        <v>5.9901515826997403E-5</v>
      </c>
      <c r="AF108" s="5">
        <v>5.5466499303956627E-5</v>
      </c>
      <c r="AG108" s="5">
        <v>1.115704125042004E-4</v>
      </c>
      <c r="AH108" s="5">
        <v>2.0754743737492665E-4</v>
      </c>
      <c r="AI108" s="5">
        <v>1.1915660386350248E-4</v>
      </c>
      <c r="AJ108" s="5">
        <v>1.2572824865374373E-5</v>
      </c>
      <c r="AK108" s="5">
        <v>4.1516364129918723E-5</v>
      </c>
      <c r="AL108" s="5">
        <v>1.1221000224702436E-4</v>
      </c>
      <c r="AM108" s="5">
        <v>1.0003359176500254E-4</v>
      </c>
      <c r="AN108" s="5">
        <v>1.0614461621360864E-4</v>
      </c>
      <c r="AO108" s="5">
        <v>6.6474069031322041E-5</v>
      </c>
      <c r="AP108" s="5">
        <v>6.1730824540067551E-5</v>
      </c>
      <c r="AQ108" s="5">
        <v>6.490473174060607E-5</v>
      </c>
      <c r="AR108" s="5">
        <v>8.1135153214680772E-5</v>
      </c>
      <c r="AS108" s="5">
        <v>7.3847911017417428E-5</v>
      </c>
      <c r="AT108" s="5">
        <v>8.3051848345974363E-5</v>
      </c>
      <c r="AU108" s="5">
        <v>8.1190680137083616E-5</v>
      </c>
      <c r="AV108" s="5">
        <v>1.0958540170001342E-4</v>
      </c>
      <c r="AW108" s="5">
        <v>6.2754609256646506E-5</v>
      </c>
      <c r="AX108" s="5">
        <v>6.5192304601740121E-5</v>
      </c>
      <c r="AY108" s="5">
        <v>1.069771811469927E-4</v>
      </c>
      <c r="AZ108" s="5">
        <v>9.8525584496995193E-5</v>
      </c>
      <c r="BA108" s="5">
        <v>1.0772459165847722E-4</v>
      </c>
      <c r="BB108" s="5">
        <v>7.8713247659052896E-5</v>
      </c>
      <c r="BC108" s="5">
        <v>8.7766205310975807E-5</v>
      </c>
      <c r="BD108" s="5">
        <v>1.7894602061769733E-4</v>
      </c>
      <c r="BE108" s="5">
        <v>1.7040006502915521E-4</v>
      </c>
      <c r="BF108" s="5">
        <v>7.9543065998285295E-5</v>
      </c>
      <c r="BG108" s="5">
        <v>1.2909926937902888E-4</v>
      </c>
      <c r="BH108" s="5">
        <v>1.0984006988925072E-4</v>
      </c>
      <c r="BI108" s="5">
        <v>1.1237936595128252E-4</v>
      </c>
      <c r="BJ108" s="5">
        <v>1.2624431886191175E-4</v>
      </c>
      <c r="BK108" s="5">
        <v>1.7329491459925448E-4</v>
      </c>
      <c r="BL108" s="5">
        <v>1.3862288522549818E-4</v>
      </c>
      <c r="BM108" s="5">
        <v>1.0831059451612994E-4</v>
      </c>
      <c r="BN108" s="5">
        <v>1.3216109130976693E-4</v>
      </c>
      <c r="BO108" s="5">
        <v>1.6198481041853051E-4</v>
      </c>
      <c r="BP108" s="5">
        <v>1.2683699413563529E-4</v>
      </c>
      <c r="BQ108" s="5">
        <v>1.275763274664481E-4</v>
      </c>
      <c r="BR108" s="5">
        <v>1.0695494838530133E-4</v>
      </c>
      <c r="BS108" s="5">
        <v>8.79575261070896E-5</v>
      </c>
      <c r="BT108" s="5">
        <v>1.0487533868058594E-4</v>
      </c>
      <c r="BU108" s="5">
        <v>1.4347147498418991E-4</v>
      </c>
      <c r="BV108" s="5">
        <v>1.0049548488785606E-4</v>
      </c>
      <c r="BW108" s="5">
        <v>9.4464408543800334E-5</v>
      </c>
      <c r="BX108" s="5">
        <v>5.0796173778729219E-5</v>
      </c>
      <c r="BY108" s="5">
        <v>1.2348601797244568E-4</v>
      </c>
      <c r="BZ108" s="5">
        <v>1.5171009926081598E-4</v>
      </c>
      <c r="CA108" s="5">
        <v>1.424574979219454E-4</v>
      </c>
      <c r="CB108" s="5">
        <v>1.8390189045657215E-4</v>
      </c>
      <c r="CC108" s="5">
        <v>1.0276224508271769E-4</v>
      </c>
      <c r="CD108" s="5">
        <v>7.2889738089453217E-5</v>
      </c>
      <c r="CE108" s="5">
        <v>1.5825166794429463E-5</v>
      </c>
      <c r="CF108" s="5">
        <v>3.0975505677929551E-3</v>
      </c>
      <c r="CG108" s="5">
        <v>1.7734406488476904E-4</v>
      </c>
      <c r="CH108" s="5">
        <v>9.2514904988957473E-5</v>
      </c>
      <c r="CI108" s="5">
        <v>1.4470782853207546E-4</v>
      </c>
      <c r="CJ108" s="5">
        <v>3.4482414404162772E-4</v>
      </c>
      <c r="CK108" s="5">
        <v>1.019690383721312E-4</v>
      </c>
      <c r="CL108" s="5">
        <v>2.0431517410639469E-4</v>
      </c>
      <c r="CM108" s="5">
        <v>1.3503488951630891E-4</v>
      </c>
      <c r="CN108" s="5">
        <v>3.6010902609759078E-4</v>
      </c>
      <c r="CO108" s="5">
        <v>6.4264715568634195E-4</v>
      </c>
      <c r="CP108" s="5">
        <v>9.2368978519525896E-4</v>
      </c>
      <c r="CQ108" s="5">
        <v>1.2258603180620925E-4</v>
      </c>
      <c r="CR108" s="5">
        <v>8.6701788659724558E-4</v>
      </c>
      <c r="CS108" s="5">
        <v>4.205232130255608E-4</v>
      </c>
      <c r="CT108" s="5">
        <v>1.777952566373142E-4</v>
      </c>
      <c r="CU108" s="5">
        <v>1.8329938009073029E-4</v>
      </c>
      <c r="CV108" s="5">
        <v>1.8436350101903897E-4</v>
      </c>
      <c r="CW108" s="5">
        <v>1.0370008188791297E-2</v>
      </c>
      <c r="CX108" s="5">
        <v>5.1757422495655164E-3</v>
      </c>
      <c r="CY108" s="5">
        <v>1.0937767062867237E-2</v>
      </c>
      <c r="CZ108" s="5">
        <v>9.8097668277165699E-3</v>
      </c>
      <c r="DA108" s="5">
        <v>1.5352818120923338E-4</v>
      </c>
      <c r="DB108" s="5">
        <v>1.1332729602820373E-4</v>
      </c>
      <c r="DC108" s="5">
        <v>1.2454822665031854E-3</v>
      </c>
      <c r="DD108" s="5">
        <v>9.391017923624618E-5</v>
      </c>
      <c r="DE108" s="5">
        <v>1.3052561420985099E-4</v>
      </c>
      <c r="DF108" s="5">
        <v>1.1244268677552518E-2</v>
      </c>
      <c r="DG108" s="5">
        <v>3.0531073114706763E-3</v>
      </c>
      <c r="DH108" s="5">
        <v>1.0212124153488604</v>
      </c>
      <c r="DI108" s="5">
        <v>2.941575501365918E-4</v>
      </c>
      <c r="DJ108" s="5">
        <v>4.8753175391464429E-4</v>
      </c>
      <c r="DK108" s="5">
        <v>1.2431001049408453E-4</v>
      </c>
      <c r="DL108" s="5">
        <v>9.9524130450959853E-4</v>
      </c>
    </row>
    <row r="109" spans="2:116">
      <c r="B109" s="128">
        <v>674</v>
      </c>
      <c r="C109" s="127" t="s">
        <v>283</v>
      </c>
      <c r="D109" s="5">
        <v>0.97825112204380171</v>
      </c>
      <c r="E109" s="5">
        <v>0.23248356729728503</v>
      </c>
      <c r="F109" s="5">
        <v>0.21857966298526127</v>
      </c>
      <c r="G109" s="5">
        <v>2.7764650964620281E-2</v>
      </c>
      <c r="H109" s="5">
        <v>8.403675713337351E-2</v>
      </c>
      <c r="I109" s="5">
        <v>7.7312314357584788E-2</v>
      </c>
      <c r="J109" s="5">
        <v>2.348994878604553E-4</v>
      </c>
      <c r="K109" s="5">
        <v>2.6326801987962446E-4</v>
      </c>
      <c r="L109" s="5">
        <v>3.8922231545692316E-4</v>
      </c>
      <c r="M109" s="5">
        <v>1.7685494658831294E-4</v>
      </c>
      <c r="N109" s="5">
        <v>2.4879806731900351E-4</v>
      </c>
      <c r="O109" s="5">
        <v>2.6226659878490717E-4</v>
      </c>
      <c r="P109" s="5">
        <v>3.5180389688957284E-4</v>
      </c>
      <c r="Q109" s="5">
        <v>5.1922932269852704E-4</v>
      </c>
      <c r="R109" s="5">
        <v>8.6429647867904916E-4</v>
      </c>
      <c r="S109" s="5">
        <v>3.3770507399896217E-4</v>
      </c>
      <c r="T109" s="5">
        <v>5.8309873830416769E-4</v>
      </c>
      <c r="U109" s="5">
        <v>2.6769260996184485E-4</v>
      </c>
      <c r="V109" s="5">
        <v>4.5926182009499683E-4</v>
      </c>
      <c r="W109" s="5">
        <v>2.7381762375332079E-4</v>
      </c>
      <c r="X109" s="5">
        <v>4.5164504475734082E-4</v>
      </c>
      <c r="Y109" s="5">
        <v>3.6141636900602602E-4</v>
      </c>
      <c r="Z109" s="5">
        <v>3.7940117054064608E-4</v>
      </c>
      <c r="AA109" s="5">
        <v>3.1955986640997471E-4</v>
      </c>
      <c r="AB109" s="5">
        <v>4.4924061001382499E-4</v>
      </c>
      <c r="AC109" s="5">
        <v>3.3275952333746572E-4</v>
      </c>
      <c r="AD109" s="5">
        <v>7.9256152066027727E-5</v>
      </c>
      <c r="AE109" s="5">
        <v>2.0215130597161604E-4</v>
      </c>
      <c r="AF109" s="5">
        <v>1.7312804496474266E-4</v>
      </c>
      <c r="AG109" s="5">
        <v>2.7747293301733165E-4</v>
      </c>
      <c r="AH109" s="5">
        <v>1.4761915926907961E-3</v>
      </c>
      <c r="AI109" s="5">
        <v>1.2803931542800181E-3</v>
      </c>
      <c r="AJ109" s="5">
        <v>3.2120637903534544E-5</v>
      </c>
      <c r="AK109" s="5">
        <v>9.9494767600158748E-5</v>
      </c>
      <c r="AL109" s="5">
        <v>3.3844327151893712E-4</v>
      </c>
      <c r="AM109" s="5">
        <v>3.9391959503517885E-4</v>
      </c>
      <c r="AN109" s="5">
        <v>3.3634563070287929E-4</v>
      </c>
      <c r="AO109" s="5">
        <v>2.3754129340527883E-4</v>
      </c>
      <c r="AP109" s="5">
        <v>2.0781278389009995E-4</v>
      </c>
      <c r="AQ109" s="5">
        <v>4.0685169928117166E-4</v>
      </c>
      <c r="AR109" s="5">
        <v>2.7163706424422027E-4</v>
      </c>
      <c r="AS109" s="5">
        <v>1.4216939645694509E-4</v>
      </c>
      <c r="AT109" s="5">
        <v>1.6788925818272089E-4</v>
      </c>
      <c r="AU109" s="5">
        <v>2.0714802492419434E-4</v>
      </c>
      <c r="AV109" s="5">
        <v>2.1804505516992382E-4</v>
      </c>
      <c r="AW109" s="5">
        <v>1.3608109041531418E-4</v>
      </c>
      <c r="AX109" s="5">
        <v>1.8981317842048088E-4</v>
      </c>
      <c r="AY109" s="5">
        <v>2.5765349944898753E-4</v>
      </c>
      <c r="AZ109" s="5">
        <v>2.6054408972320681E-4</v>
      </c>
      <c r="BA109" s="5">
        <v>3.1386782303049468E-4</v>
      </c>
      <c r="BB109" s="5">
        <v>2.9080092458909048E-4</v>
      </c>
      <c r="BC109" s="5">
        <v>3.6622436718277264E-4</v>
      </c>
      <c r="BD109" s="5">
        <v>3.8373573874567185E-4</v>
      </c>
      <c r="BE109" s="5">
        <v>3.5537340678657819E-4</v>
      </c>
      <c r="BF109" s="5">
        <v>3.5416829225670752E-4</v>
      </c>
      <c r="BG109" s="5">
        <v>4.9238766831512172E-4</v>
      </c>
      <c r="BH109" s="5">
        <v>3.6709966351608806E-4</v>
      </c>
      <c r="BI109" s="5">
        <v>3.4175085123274584E-4</v>
      </c>
      <c r="BJ109" s="5">
        <v>4.1292428159504991E-4</v>
      </c>
      <c r="BK109" s="5">
        <v>4.0158135223136178E-4</v>
      </c>
      <c r="BL109" s="5">
        <v>4.6402236227357472E-4</v>
      </c>
      <c r="BM109" s="5">
        <v>4.7132927526635061E-4</v>
      </c>
      <c r="BN109" s="5">
        <v>3.6900138787335798E-4</v>
      </c>
      <c r="BO109" s="5">
        <v>2.9706215688490129E-4</v>
      </c>
      <c r="BP109" s="5">
        <v>2.9912211874995038E-4</v>
      </c>
      <c r="BQ109" s="5">
        <v>1.4343672554955429E-3</v>
      </c>
      <c r="BR109" s="5">
        <v>2.6311746396561283E-4</v>
      </c>
      <c r="BS109" s="5">
        <v>3.7044224772998189E-4</v>
      </c>
      <c r="BT109" s="5">
        <v>3.1857627248243515E-4</v>
      </c>
      <c r="BU109" s="5">
        <v>3.2957768209235038E-4</v>
      </c>
      <c r="BV109" s="5">
        <v>2.8015566455378486E-4</v>
      </c>
      <c r="BW109" s="5">
        <v>2.0537791674778868E-4</v>
      </c>
      <c r="BX109" s="5">
        <v>3.3029765816626998E-4</v>
      </c>
      <c r="BY109" s="5">
        <v>5.2986747283041127E-4</v>
      </c>
      <c r="BZ109" s="5">
        <v>2.8667718889790469E-4</v>
      </c>
      <c r="CA109" s="5">
        <v>6.0014311825981462E-4</v>
      </c>
      <c r="CB109" s="5">
        <v>1.0944794169032029E-3</v>
      </c>
      <c r="CC109" s="5">
        <v>5.7423486250126254E-4</v>
      </c>
      <c r="CD109" s="5">
        <v>5.2186595495690971E-4</v>
      </c>
      <c r="CE109" s="5">
        <v>8.9721200067573406E-5</v>
      </c>
      <c r="CF109" s="5">
        <v>3.6390402073191051E-4</v>
      </c>
      <c r="CG109" s="5">
        <v>3.0785331212869314E-4</v>
      </c>
      <c r="CH109" s="5">
        <v>3.3991185017108054E-4</v>
      </c>
      <c r="CI109" s="5">
        <v>2.5391094824779836E-4</v>
      </c>
      <c r="CJ109" s="5">
        <v>6.1285214329946007E-4</v>
      </c>
      <c r="CK109" s="5">
        <v>4.1649414411883677E-4</v>
      </c>
      <c r="CL109" s="5">
        <v>3.4743272163318691E-4</v>
      </c>
      <c r="CM109" s="5">
        <v>5.8993650722953745E-4</v>
      </c>
      <c r="CN109" s="5">
        <v>4.2133739240222734E-4</v>
      </c>
      <c r="CO109" s="5">
        <v>1.6376784333674327E-3</v>
      </c>
      <c r="CP109" s="5">
        <v>5.1170537462854819E-2</v>
      </c>
      <c r="CQ109" s="5">
        <v>1.1610800677083208E-3</v>
      </c>
      <c r="CR109" s="5">
        <v>1.2363145358740229E-2</v>
      </c>
      <c r="CS109" s="5">
        <v>3.9050300890568643E-2</v>
      </c>
      <c r="CT109" s="5">
        <v>4.3608251542902354E-4</v>
      </c>
      <c r="CU109" s="5">
        <v>4.1913222304121089E-4</v>
      </c>
      <c r="CV109" s="5">
        <v>8.3798237114646136E-4</v>
      </c>
      <c r="CW109" s="5">
        <v>4.5708947309416301E-4</v>
      </c>
      <c r="CX109" s="5">
        <v>4.8043170185390347E-4</v>
      </c>
      <c r="CY109" s="5">
        <v>5.7673595628023858E-4</v>
      </c>
      <c r="CZ109" s="5">
        <v>2.5415610246123482E-4</v>
      </c>
      <c r="DA109" s="5">
        <v>1.2508713804513102E-3</v>
      </c>
      <c r="DB109" s="5">
        <v>4.6528409234497005E-4</v>
      </c>
      <c r="DC109" s="5">
        <v>2.5754468050323397E-2</v>
      </c>
      <c r="DD109" s="5">
        <v>3.4341131785886337E-4</v>
      </c>
      <c r="DE109" s="5">
        <v>8.5884274768879961E-4</v>
      </c>
      <c r="DF109" s="5">
        <v>3.1829519511549593E-3</v>
      </c>
      <c r="DG109" s="5">
        <v>1.1751111548011749E-3</v>
      </c>
      <c r="DH109" s="5">
        <v>1.1173751314797339E-3</v>
      </c>
      <c r="DI109" s="5">
        <v>1.0200146336783242</v>
      </c>
      <c r="DJ109" s="5">
        <v>2.2596096686108682E-3</v>
      </c>
      <c r="DK109" s="5">
        <v>4.6676586207910071E-4</v>
      </c>
      <c r="DL109" s="5">
        <v>1.3355491882230063E-3</v>
      </c>
    </row>
    <row r="110" spans="2:116">
      <c r="B110" s="128">
        <v>679</v>
      </c>
      <c r="C110" s="126" t="s">
        <v>284</v>
      </c>
      <c r="D110" s="5">
        <v>0.99777510084745835</v>
      </c>
      <c r="E110" s="5">
        <v>0.29223635226305938</v>
      </c>
      <c r="F110" s="5">
        <v>0.14814596327142784</v>
      </c>
      <c r="G110" s="5">
        <v>2.2200854031929208E-2</v>
      </c>
      <c r="H110" s="5">
        <v>0.20202804840837307</v>
      </c>
      <c r="I110" s="5">
        <v>0.1379970581169721</v>
      </c>
      <c r="J110" s="5">
        <v>2.9601588500143726E-4</v>
      </c>
      <c r="K110" s="5">
        <v>3.7945488260960513E-4</v>
      </c>
      <c r="L110" s="5">
        <v>1.2613863845781516E-3</v>
      </c>
      <c r="M110" s="5">
        <v>2.5512757471242073E-4</v>
      </c>
      <c r="N110" s="5">
        <v>1.2149527869150386E-3</v>
      </c>
      <c r="O110" s="5">
        <v>3.7250594731616179E-4</v>
      </c>
      <c r="P110" s="5">
        <v>4.7017900703119305E-4</v>
      </c>
      <c r="Q110" s="5">
        <v>4.9792239353620724E-4</v>
      </c>
      <c r="R110" s="5">
        <v>4.3134550527784639E-4</v>
      </c>
      <c r="S110" s="5">
        <v>4.6316420217146529E-4</v>
      </c>
      <c r="T110" s="5">
        <v>2.0667999356862609E-4</v>
      </c>
      <c r="U110" s="5">
        <v>2.9393214707290968E-4</v>
      </c>
      <c r="V110" s="5">
        <v>4.1708296141267597E-4</v>
      </c>
      <c r="W110" s="5">
        <v>2.8310271997401549E-4</v>
      </c>
      <c r="X110" s="5">
        <v>4.0739278803853489E-4</v>
      </c>
      <c r="Y110" s="5">
        <v>3.6410568567272811E-4</v>
      </c>
      <c r="Z110" s="5">
        <v>3.5665736324016361E-4</v>
      </c>
      <c r="AA110" s="5">
        <v>3.6914851042447582E-4</v>
      </c>
      <c r="AB110" s="5">
        <v>3.2298944130819808E-4</v>
      </c>
      <c r="AC110" s="5">
        <v>3.1179154455980649E-4</v>
      </c>
      <c r="AD110" s="5">
        <v>1.0680151000491952E-4</v>
      </c>
      <c r="AE110" s="5">
        <v>2.6170331585710253E-4</v>
      </c>
      <c r="AF110" s="5">
        <v>2.437438264173569E-4</v>
      </c>
      <c r="AG110" s="5">
        <v>3.570160787308513E-4</v>
      </c>
      <c r="AH110" s="5">
        <v>5.5062089200830547E-4</v>
      </c>
      <c r="AI110" s="5">
        <v>5.0681451972654616E-4</v>
      </c>
      <c r="AJ110" s="5">
        <v>4.0915637713151773E-5</v>
      </c>
      <c r="AK110" s="5">
        <v>1.4879188349663892E-4</v>
      </c>
      <c r="AL110" s="5">
        <v>3.2188410169196934E-4</v>
      </c>
      <c r="AM110" s="5">
        <v>3.1935215792936784E-4</v>
      </c>
      <c r="AN110" s="5">
        <v>3.3607238452868291E-4</v>
      </c>
      <c r="AO110" s="5">
        <v>3.2144896902405176E-4</v>
      </c>
      <c r="AP110" s="5">
        <v>3.0056264196354335E-4</v>
      </c>
      <c r="AQ110" s="5">
        <v>3.5881236552231101E-4</v>
      </c>
      <c r="AR110" s="5">
        <v>3.0268103031348313E-4</v>
      </c>
      <c r="AS110" s="5">
        <v>2.0992504238764181E-4</v>
      </c>
      <c r="AT110" s="5">
        <v>2.4008676644266132E-4</v>
      </c>
      <c r="AU110" s="5">
        <v>2.8068558017729632E-4</v>
      </c>
      <c r="AV110" s="5">
        <v>3.3748901564398498E-4</v>
      </c>
      <c r="AW110" s="5">
        <v>2.0150843894985369E-4</v>
      </c>
      <c r="AX110" s="5">
        <v>2.9051839870808773E-4</v>
      </c>
      <c r="AY110" s="5">
        <v>3.1931571173581739E-4</v>
      </c>
      <c r="AZ110" s="5">
        <v>2.8715770216881004E-4</v>
      </c>
      <c r="BA110" s="5">
        <v>3.4679992567519634E-4</v>
      </c>
      <c r="BB110" s="5">
        <v>3.7877852968351257E-4</v>
      </c>
      <c r="BC110" s="5">
        <v>3.4988313793893198E-4</v>
      </c>
      <c r="BD110" s="5">
        <v>3.4526521588535851E-4</v>
      </c>
      <c r="BE110" s="5">
        <v>3.5008576653068911E-4</v>
      </c>
      <c r="BF110" s="5">
        <v>4.0334757520093666E-4</v>
      </c>
      <c r="BG110" s="5">
        <v>4.0956771669437301E-4</v>
      </c>
      <c r="BH110" s="5">
        <v>3.1457813641848923E-4</v>
      </c>
      <c r="BI110" s="5">
        <v>3.8750930983912671E-4</v>
      </c>
      <c r="BJ110" s="5">
        <v>3.4998522970070478E-4</v>
      </c>
      <c r="BK110" s="5">
        <v>3.7701467674520822E-4</v>
      </c>
      <c r="BL110" s="5">
        <v>3.8662124431408732E-4</v>
      </c>
      <c r="BM110" s="5">
        <v>4.1339918485920548E-4</v>
      </c>
      <c r="BN110" s="5">
        <v>3.743841924730855E-4</v>
      </c>
      <c r="BO110" s="5">
        <v>4.0577590344668594E-4</v>
      </c>
      <c r="BP110" s="5">
        <v>3.1832057424875302E-4</v>
      </c>
      <c r="BQ110" s="5">
        <v>3.9893901899065249E-4</v>
      </c>
      <c r="BR110" s="5">
        <v>4.3158423309498455E-4</v>
      </c>
      <c r="BS110" s="5">
        <v>5.1961106933679283E-4</v>
      </c>
      <c r="BT110" s="5">
        <v>4.1974489365818879E-4</v>
      </c>
      <c r="BU110" s="5">
        <v>6.9169950557745083E-4</v>
      </c>
      <c r="BV110" s="5">
        <v>6.6565288715408628E-4</v>
      </c>
      <c r="BW110" s="5">
        <v>2.3541065201195227E-4</v>
      </c>
      <c r="BX110" s="5">
        <v>2.6818835907554267E-4</v>
      </c>
      <c r="BY110" s="5">
        <v>6.8422288042410695E-4</v>
      </c>
      <c r="BZ110" s="5">
        <v>2.184922949466705E-4</v>
      </c>
      <c r="CA110" s="5">
        <v>1.0892879319924439E-3</v>
      </c>
      <c r="CB110" s="5">
        <v>5.767262152363672E-4</v>
      </c>
      <c r="CC110" s="5">
        <v>1.4742426334952018E-3</v>
      </c>
      <c r="CD110" s="5">
        <v>8.4246356131443363E-4</v>
      </c>
      <c r="CE110" s="5">
        <v>3.6840424904050493E-4</v>
      </c>
      <c r="CF110" s="5">
        <v>3.6594540783369353E-4</v>
      </c>
      <c r="CG110" s="5">
        <v>4.9198824279885422E-4</v>
      </c>
      <c r="CH110" s="5">
        <v>5.8719057603601838E-4</v>
      </c>
      <c r="CI110" s="5">
        <v>4.076404704241827E-4</v>
      </c>
      <c r="CJ110" s="5">
        <v>5.8040794399995428E-4</v>
      </c>
      <c r="CK110" s="5">
        <v>4.1617242979115338E-4</v>
      </c>
      <c r="CL110" s="5">
        <v>5.818503459435033E-4</v>
      </c>
      <c r="CM110" s="5">
        <v>6.5973398770410386E-4</v>
      </c>
      <c r="CN110" s="5">
        <v>3.6884177241032295E-4</v>
      </c>
      <c r="CO110" s="5">
        <v>8.583448497244176E-4</v>
      </c>
      <c r="CP110" s="5">
        <v>2.7291910739137104E-3</v>
      </c>
      <c r="CQ110" s="5">
        <v>2.2548551334178272E-3</v>
      </c>
      <c r="CR110" s="5">
        <v>1.5613460431890397E-3</v>
      </c>
      <c r="CS110" s="5">
        <v>5.0800107102026209E-3</v>
      </c>
      <c r="CT110" s="5">
        <v>6.3294184833463847E-4</v>
      </c>
      <c r="CU110" s="5">
        <v>4.9439048559065985E-4</v>
      </c>
      <c r="CV110" s="5">
        <v>2.8717738828662031E-3</v>
      </c>
      <c r="CW110" s="5">
        <v>6.4311316231310583E-4</v>
      </c>
      <c r="CX110" s="5">
        <v>5.1490475404151201E-4</v>
      </c>
      <c r="CY110" s="5">
        <v>4.6134063039259541E-4</v>
      </c>
      <c r="CZ110" s="5">
        <v>4.809420568648165E-4</v>
      </c>
      <c r="DA110" s="5">
        <v>2.982258683822109E-3</v>
      </c>
      <c r="DB110" s="5">
        <v>1.2762135444388829E-3</v>
      </c>
      <c r="DC110" s="5">
        <v>4.6170689134858896E-3</v>
      </c>
      <c r="DD110" s="5">
        <v>7.6101011848309021E-4</v>
      </c>
      <c r="DE110" s="5">
        <v>1.356815427967457E-3</v>
      </c>
      <c r="DF110" s="5">
        <v>2.9596603614588084E-3</v>
      </c>
      <c r="DG110" s="5">
        <v>8.142105711602338E-4</v>
      </c>
      <c r="DH110" s="5">
        <v>2.3768125164621034E-3</v>
      </c>
      <c r="DI110" s="5">
        <v>3.349630069023678E-3</v>
      </c>
      <c r="DJ110" s="5">
        <v>1.0098781748108177</v>
      </c>
      <c r="DK110" s="5">
        <v>4.8688771231173328E-4</v>
      </c>
      <c r="DL110" s="5">
        <v>8.8595018495966709E-4</v>
      </c>
    </row>
    <row r="111" spans="2:116">
      <c r="B111" s="128">
        <v>681</v>
      </c>
      <c r="C111" s="126" t="s">
        <v>285</v>
      </c>
      <c r="D111" s="5">
        <v>1</v>
      </c>
      <c r="E111" s="5">
        <v>0</v>
      </c>
      <c r="F111" s="5">
        <v>0</v>
      </c>
      <c r="G111" s="5">
        <v>0</v>
      </c>
      <c r="H111" s="5">
        <v>0</v>
      </c>
      <c r="I111" s="5">
        <v>0</v>
      </c>
      <c r="J111" s="5">
        <v>1.115474018056669E-3</v>
      </c>
      <c r="K111" s="5">
        <v>1.9445471404845977E-3</v>
      </c>
      <c r="L111" s="5">
        <v>3.3393873924058076E-3</v>
      </c>
      <c r="M111" s="5">
        <v>2.4775887913713645E-3</v>
      </c>
      <c r="N111" s="5">
        <v>1.876261419691943E-3</v>
      </c>
      <c r="O111" s="5">
        <v>1.213597795293469E-3</v>
      </c>
      <c r="P111" s="5">
        <v>2.0298172967102108E-3</v>
      </c>
      <c r="Q111" s="5">
        <v>1.9856170679146239E-3</v>
      </c>
      <c r="R111" s="5">
        <v>1.1407387862842821E-3</v>
      </c>
      <c r="S111" s="5">
        <v>1.2648427538263349E-3</v>
      </c>
      <c r="T111" s="5">
        <v>2.7138325013484858E-4</v>
      </c>
      <c r="U111" s="5">
        <v>1.7578617405403119E-3</v>
      </c>
      <c r="V111" s="5">
        <v>2.2246504498526901E-3</v>
      </c>
      <c r="W111" s="5">
        <v>1.8346199610010331E-3</v>
      </c>
      <c r="X111" s="5">
        <v>2.2238064785432654E-3</v>
      </c>
      <c r="Y111" s="5">
        <v>1.7787910390285413E-3</v>
      </c>
      <c r="Z111" s="5">
        <v>1.7497679380524152E-3</v>
      </c>
      <c r="AA111" s="5">
        <v>1.8398805140174403E-3</v>
      </c>
      <c r="AB111" s="5">
        <v>1.6844883193492572E-3</v>
      </c>
      <c r="AC111" s="5">
        <v>1.8378522965264209E-3</v>
      </c>
      <c r="AD111" s="5">
        <v>3.8198385393181682E-4</v>
      </c>
      <c r="AE111" s="5">
        <v>8.3253960756097254E-4</v>
      </c>
      <c r="AF111" s="5">
        <v>9.8288348742632797E-4</v>
      </c>
      <c r="AG111" s="5">
        <v>1.2218077441820642E-3</v>
      </c>
      <c r="AH111" s="5">
        <v>1.391785639828656E-3</v>
      </c>
      <c r="AI111" s="5">
        <v>1.6890594332267669E-3</v>
      </c>
      <c r="AJ111" s="5">
        <v>1.2231345209408629E-4</v>
      </c>
      <c r="AK111" s="5">
        <v>4.5514032426877062E-4</v>
      </c>
      <c r="AL111" s="5">
        <v>8.4346668585328082E-4</v>
      </c>
      <c r="AM111" s="5">
        <v>9.939663874740357E-4</v>
      </c>
      <c r="AN111" s="5">
        <v>2.2480630315379921E-3</v>
      </c>
      <c r="AO111" s="5">
        <v>2.5641959565516196E-3</v>
      </c>
      <c r="AP111" s="5">
        <v>1.5836895361405077E-3</v>
      </c>
      <c r="AQ111" s="5">
        <v>2.0648426627668387E-3</v>
      </c>
      <c r="AR111" s="5">
        <v>1.9311740311490609E-3</v>
      </c>
      <c r="AS111" s="5">
        <v>6.3244006764774825E-4</v>
      </c>
      <c r="AT111" s="5">
        <v>6.7705494395139574E-4</v>
      </c>
      <c r="AU111" s="5">
        <v>9.2556646641694159E-4</v>
      </c>
      <c r="AV111" s="5">
        <v>1.4182887265028101E-3</v>
      </c>
      <c r="AW111" s="5">
        <v>6.8800433393683108E-4</v>
      </c>
      <c r="AX111" s="5">
        <v>1.0823065786496854E-3</v>
      </c>
      <c r="AY111" s="5">
        <v>1.1781911237499067E-3</v>
      </c>
      <c r="AZ111" s="5">
        <v>1.1050890791064634E-3</v>
      </c>
      <c r="BA111" s="5">
        <v>1.6427784677511556E-3</v>
      </c>
      <c r="BB111" s="5">
        <v>1.7517795202890141E-3</v>
      </c>
      <c r="BC111" s="5">
        <v>1.6036254121004352E-3</v>
      </c>
      <c r="BD111" s="5">
        <v>1.6438565173828028E-3</v>
      </c>
      <c r="BE111" s="5">
        <v>1.6770423751213475E-3</v>
      </c>
      <c r="BF111" s="5">
        <v>1.8403963750589492E-3</v>
      </c>
      <c r="BG111" s="5">
        <v>1.6175786176791495E-3</v>
      </c>
      <c r="BH111" s="5">
        <v>1.2628095923229406E-3</v>
      </c>
      <c r="BI111" s="5">
        <v>1.806881183359172E-3</v>
      </c>
      <c r="BJ111" s="5">
        <v>1.7001107418010662E-3</v>
      </c>
      <c r="BK111" s="5">
        <v>1.6714467624923102E-3</v>
      </c>
      <c r="BL111" s="5">
        <v>1.2021973232187793E-3</v>
      </c>
      <c r="BM111" s="5">
        <v>1.1589039766639738E-3</v>
      </c>
      <c r="BN111" s="5">
        <v>1.3196622402367206E-3</v>
      </c>
      <c r="BO111" s="5">
        <v>1.6090868486178199E-3</v>
      </c>
      <c r="BP111" s="5">
        <v>2.0088985945249209E-3</v>
      </c>
      <c r="BQ111" s="5">
        <v>2.5640355629764459E-3</v>
      </c>
      <c r="BR111" s="5">
        <v>1.516779582348673E-3</v>
      </c>
      <c r="BS111" s="5">
        <v>1.5704335107719722E-3</v>
      </c>
      <c r="BT111" s="5">
        <v>9.7246071851532208E-4</v>
      </c>
      <c r="BU111" s="5">
        <v>3.4514859271829491E-3</v>
      </c>
      <c r="BV111" s="5">
        <v>1.270977583874918E-3</v>
      </c>
      <c r="BW111" s="5">
        <v>5.8468209809087277E-4</v>
      </c>
      <c r="BX111" s="5">
        <v>5.8145279952691667E-4</v>
      </c>
      <c r="BY111" s="5">
        <v>1.8753539860551552E-3</v>
      </c>
      <c r="BZ111" s="5">
        <v>3.8852788976507339E-3</v>
      </c>
      <c r="CA111" s="5">
        <v>2.738787606418503E-3</v>
      </c>
      <c r="CB111" s="5">
        <v>4.4737586816661953E-3</v>
      </c>
      <c r="CC111" s="5">
        <v>2.021030065568633E-3</v>
      </c>
      <c r="CD111" s="5">
        <v>1.2061772743979452E-3</v>
      </c>
      <c r="CE111" s="5">
        <v>3.581960830826398E-4</v>
      </c>
      <c r="CF111" s="5">
        <v>2.3780950567986246E-3</v>
      </c>
      <c r="CG111" s="5">
        <v>2.0958616078847079E-3</v>
      </c>
      <c r="CH111" s="5">
        <v>2.4991130091842353E-3</v>
      </c>
      <c r="CI111" s="5">
        <v>2.9744503106267522E-3</v>
      </c>
      <c r="CJ111" s="5">
        <v>3.0861764913942217E-3</v>
      </c>
      <c r="CK111" s="5">
        <v>6.52970602053384E-3</v>
      </c>
      <c r="CL111" s="5">
        <v>2.6656748877394391E-3</v>
      </c>
      <c r="CM111" s="5">
        <v>3.5807406336539147E-3</v>
      </c>
      <c r="CN111" s="5">
        <v>4.3070285406285888E-3</v>
      </c>
      <c r="CO111" s="5">
        <v>4.0335074615837465E-3</v>
      </c>
      <c r="CP111" s="5">
        <v>4.0886321779129622E-3</v>
      </c>
      <c r="CQ111" s="5">
        <v>1.6166925304464525E-3</v>
      </c>
      <c r="CR111" s="5">
        <v>4.1595543897358618E-3</v>
      </c>
      <c r="CS111" s="5">
        <v>3.8864162710572502E-3</v>
      </c>
      <c r="CT111" s="5">
        <v>3.5370778258101707E-3</v>
      </c>
      <c r="CU111" s="5">
        <v>2.0310195906936184E-3</v>
      </c>
      <c r="CV111" s="5">
        <v>7.448786175783444E-3</v>
      </c>
      <c r="CW111" s="5">
        <v>1.998210008101413E-3</v>
      </c>
      <c r="CX111" s="5">
        <v>3.1477617768123798E-3</v>
      </c>
      <c r="CY111" s="5">
        <v>4.8112479819959753E-3</v>
      </c>
      <c r="CZ111" s="5">
        <v>6.0243546256355095E-3</v>
      </c>
      <c r="DA111" s="5">
        <v>5.9317968288098251E-3</v>
      </c>
      <c r="DB111" s="5">
        <v>1.6757666765904861E-3</v>
      </c>
      <c r="DC111" s="5">
        <v>3.5732119013600779E-3</v>
      </c>
      <c r="DD111" s="5">
        <v>2.1816243794812854E-3</v>
      </c>
      <c r="DE111" s="5">
        <v>2.4616294270872791E-3</v>
      </c>
      <c r="DF111" s="5">
        <v>3.4364422332899994E-3</v>
      </c>
      <c r="DG111" s="5">
        <v>2.0324000330750455E-3</v>
      </c>
      <c r="DH111" s="5">
        <v>4.7146735775036516E-3</v>
      </c>
      <c r="DI111" s="5">
        <v>3.0827759649197737E-3</v>
      </c>
      <c r="DJ111" s="5">
        <v>3.3499813998844564E-3</v>
      </c>
      <c r="DK111" s="5">
        <v>1.0018169759634785</v>
      </c>
      <c r="DL111" s="5">
        <v>1.9448790092638632E-3</v>
      </c>
    </row>
    <row r="112" spans="2:116">
      <c r="B112" s="133">
        <v>691</v>
      </c>
      <c r="C112" s="134" t="s">
        <v>286</v>
      </c>
      <c r="D112" s="6">
        <v>0.98931102679186655</v>
      </c>
      <c r="E112" s="6">
        <v>1.2664213077041749E-2</v>
      </c>
      <c r="F112" s="6">
        <v>0.33343809956471226</v>
      </c>
      <c r="G112" s="6">
        <v>3.3698100253240735E-5</v>
      </c>
      <c r="H112" s="6">
        <v>2.30471503443009E-3</v>
      </c>
      <c r="I112" s="6">
        <v>2.2944870091293648E-3</v>
      </c>
      <c r="J112" s="6">
        <v>8.1854322358615467E-3</v>
      </c>
      <c r="K112" s="6">
        <v>1.1046110633973578E-2</v>
      </c>
      <c r="L112" s="6">
        <v>3.357823591653342E-3</v>
      </c>
      <c r="M112" s="6">
        <v>5.5697399943981634E-3</v>
      </c>
      <c r="N112" s="6">
        <v>1.2484674198246826E-2</v>
      </c>
      <c r="O112" s="6">
        <v>1.2930725306316173E-2</v>
      </c>
      <c r="P112" s="6">
        <v>1.5639174848332903E-2</v>
      </c>
      <c r="Q112" s="6">
        <v>1.0698590225031423E-2</v>
      </c>
      <c r="R112" s="6">
        <v>7.2321167553559221E-3</v>
      </c>
      <c r="S112" s="6">
        <v>2.538688428284034E-2</v>
      </c>
      <c r="T112" s="6">
        <v>1.4981017761595957E-2</v>
      </c>
      <c r="U112" s="6">
        <v>4.9470266760152891E-3</v>
      </c>
      <c r="V112" s="6">
        <v>6.1687220607640689E-3</v>
      </c>
      <c r="W112" s="6">
        <v>1.0881020864284561E-2</v>
      </c>
      <c r="X112" s="6">
        <v>5.9388961842188042E-3</v>
      </c>
      <c r="Y112" s="6">
        <v>6.6128231439303827E-3</v>
      </c>
      <c r="Z112" s="6">
        <v>5.877136188525138E-3</v>
      </c>
      <c r="AA112" s="6">
        <v>4.7872425941580827E-3</v>
      </c>
      <c r="AB112" s="6">
        <v>2.8286385331695702E-3</v>
      </c>
      <c r="AC112" s="6">
        <v>5.0738751259553532E-3</v>
      </c>
      <c r="AD112" s="6">
        <v>1.225986107091396E-3</v>
      </c>
      <c r="AE112" s="6">
        <v>2.5083541352230176E-3</v>
      </c>
      <c r="AF112" s="6">
        <v>2.9800195031927253E-3</v>
      </c>
      <c r="AG112" s="6">
        <v>8.8519349498708925E-3</v>
      </c>
      <c r="AH112" s="6">
        <v>4.6276899919946955E-3</v>
      </c>
      <c r="AI112" s="6">
        <v>4.9772811890129165E-3</v>
      </c>
      <c r="AJ112" s="6">
        <v>6.5248971116062184E-4</v>
      </c>
      <c r="AK112" s="6">
        <v>3.0950252886207618E-3</v>
      </c>
      <c r="AL112" s="6">
        <v>4.1155847394393971E-3</v>
      </c>
      <c r="AM112" s="6">
        <v>7.4652280443901382E-3</v>
      </c>
      <c r="AN112" s="6">
        <v>7.008984439786199E-3</v>
      </c>
      <c r="AO112" s="6">
        <v>9.4977920083693605E-3</v>
      </c>
      <c r="AP112" s="6">
        <v>1.2760156803389266E-2</v>
      </c>
      <c r="AQ112" s="6">
        <v>4.2597495049373837E-3</v>
      </c>
      <c r="AR112" s="6">
        <v>1.2291539678653624E-2</v>
      </c>
      <c r="AS112" s="6">
        <v>7.9025014814569777E-3</v>
      </c>
      <c r="AT112" s="6">
        <v>7.333710689996502E-3</v>
      </c>
      <c r="AU112" s="6">
        <v>1.6949979447777288E-2</v>
      </c>
      <c r="AV112" s="6">
        <v>1.187922218613797E-2</v>
      </c>
      <c r="AW112" s="6">
        <v>6.5133324454794764E-3</v>
      </c>
      <c r="AX112" s="6">
        <v>9.2652329651680757E-3</v>
      </c>
      <c r="AY112" s="6">
        <v>7.1319372498377274E-3</v>
      </c>
      <c r="AZ112" s="6">
        <v>8.4693119865278908E-3</v>
      </c>
      <c r="BA112" s="6">
        <v>1.1802235221130468E-2</v>
      </c>
      <c r="BB112" s="6">
        <v>9.9165524472348346E-3</v>
      </c>
      <c r="BC112" s="6">
        <v>5.5031476462524022E-3</v>
      </c>
      <c r="BD112" s="6">
        <v>3.4419247623551506E-3</v>
      </c>
      <c r="BE112" s="6">
        <v>3.5773272095097793E-3</v>
      </c>
      <c r="BF112" s="6">
        <v>6.1374948152107724E-3</v>
      </c>
      <c r="BG112" s="6">
        <v>4.317090971348846E-3</v>
      </c>
      <c r="BH112" s="6">
        <v>3.0323858301984801E-3</v>
      </c>
      <c r="BI112" s="6">
        <v>7.8491697734219146E-3</v>
      </c>
      <c r="BJ112" s="6">
        <v>4.0642661255370612E-3</v>
      </c>
      <c r="BK112" s="6">
        <v>3.8072892256994268E-3</v>
      </c>
      <c r="BL112" s="6">
        <v>4.2450234097604345E-3</v>
      </c>
      <c r="BM112" s="6">
        <v>4.744790942109894E-3</v>
      </c>
      <c r="BN112" s="6">
        <v>4.3723593655762777E-3</v>
      </c>
      <c r="BO112" s="6">
        <v>2.1365023279550588E-2</v>
      </c>
      <c r="BP112" s="6">
        <v>1.1213702850904644E-2</v>
      </c>
      <c r="BQ112" s="6">
        <v>5.3107662626835708E-3</v>
      </c>
      <c r="BR112" s="6">
        <v>9.2215318789827458E-3</v>
      </c>
      <c r="BS112" s="6">
        <v>2.060566613936839E-2</v>
      </c>
      <c r="BT112" s="6">
        <v>2.2916052907750326E-2</v>
      </c>
      <c r="BU112" s="6">
        <v>8.5520973430965649E-3</v>
      </c>
      <c r="BV112" s="6">
        <v>1.2827734922983796E-2</v>
      </c>
      <c r="BW112" s="6">
        <v>5.355920009892475E-3</v>
      </c>
      <c r="BX112" s="6">
        <v>3.8730688101818178E-3</v>
      </c>
      <c r="BY112" s="6">
        <v>1.2690475176620485E-2</v>
      </c>
      <c r="BZ112" s="6">
        <v>2.3039313384220005E-2</v>
      </c>
      <c r="CA112" s="6">
        <v>8.6019762713415975E-3</v>
      </c>
      <c r="CB112" s="6">
        <v>6.5381541324300635E-3</v>
      </c>
      <c r="CC112" s="6">
        <v>9.665784315403967E-3</v>
      </c>
      <c r="CD112" s="6">
        <v>2.9430290621513134E-3</v>
      </c>
      <c r="CE112" s="6">
        <v>8.8445122246817297E-4</v>
      </c>
      <c r="CF112" s="6">
        <v>9.8318142244555613E-3</v>
      </c>
      <c r="CG112" s="6">
        <v>1.4004075171613343E-2</v>
      </c>
      <c r="CH112" s="6">
        <v>5.6771284404813788E-3</v>
      </c>
      <c r="CI112" s="6">
        <v>1.881462325584092E-2</v>
      </c>
      <c r="CJ112" s="6">
        <v>1.2580576574230569E-2</v>
      </c>
      <c r="CK112" s="6">
        <v>3.3235100982492894E-3</v>
      </c>
      <c r="CL112" s="6">
        <v>5.7562501052793721E-3</v>
      </c>
      <c r="CM112" s="6">
        <v>1.2151299959275301E-2</v>
      </c>
      <c r="CN112" s="6">
        <v>3.1682509354530744E-3</v>
      </c>
      <c r="CO112" s="6">
        <v>5.636819050456628E-3</v>
      </c>
      <c r="CP112" s="6">
        <v>1.4216406560850232E-2</v>
      </c>
      <c r="CQ112" s="6">
        <v>3.0655768985689245E-3</v>
      </c>
      <c r="CR112" s="6">
        <v>7.6593616861781845E-3</v>
      </c>
      <c r="CS112" s="6">
        <v>5.2534005727576183E-3</v>
      </c>
      <c r="CT112" s="6">
        <v>3.1506919477935738E-3</v>
      </c>
      <c r="CU112" s="6">
        <v>1.2460468058041296E-2</v>
      </c>
      <c r="CV112" s="6">
        <v>9.838946713602548E-3</v>
      </c>
      <c r="CW112" s="6">
        <v>4.2795126521684183E-3</v>
      </c>
      <c r="CX112" s="6">
        <v>1.6232958156010502E-2</v>
      </c>
      <c r="CY112" s="6">
        <v>1.3510761998608312E-2</v>
      </c>
      <c r="CZ112" s="6">
        <v>5.4957534931555927E-3</v>
      </c>
      <c r="DA112" s="6">
        <v>6.7984534134134956E-3</v>
      </c>
      <c r="DB112" s="6">
        <v>7.660073368880021E-3</v>
      </c>
      <c r="DC112" s="6">
        <v>6.7181467268432491E-3</v>
      </c>
      <c r="DD112" s="6">
        <v>5.8700347379907793E-3</v>
      </c>
      <c r="DE112" s="6">
        <v>4.4517204440154582E-3</v>
      </c>
      <c r="DF112" s="6">
        <v>6.4235309322238183E-3</v>
      </c>
      <c r="DG112" s="6">
        <v>6.5534805618187196E-3</v>
      </c>
      <c r="DH112" s="6">
        <v>9.5748895448413592E-3</v>
      </c>
      <c r="DI112" s="6">
        <v>3.0846855634655761E-3</v>
      </c>
      <c r="DJ112" s="6">
        <v>8.7904793950143029E-3</v>
      </c>
      <c r="DK112" s="6">
        <v>6.5036029395879619E-3</v>
      </c>
      <c r="DL112" s="6">
        <v>1.0035848616784508</v>
      </c>
    </row>
    <row r="113" spans="2:7">
      <c r="B113" s="135">
        <v>700</v>
      </c>
      <c r="C113" s="136" t="s">
        <v>308</v>
      </c>
      <c r="G113" s="7">
        <v>1</v>
      </c>
    </row>
    <row r="114" spans="2:7">
      <c r="B114" s="122"/>
      <c r="C114" s="122"/>
    </row>
    <row r="115" spans="2:7">
      <c r="B115" s="122"/>
      <c r="C115" s="122"/>
    </row>
    <row r="116" spans="2:7">
      <c r="B116" s="122"/>
      <c r="C116" s="122"/>
    </row>
    <row r="117" spans="2:7">
      <c r="B117" s="122"/>
      <c r="C117" s="122"/>
    </row>
    <row r="118" spans="2:7">
      <c r="B118" s="122"/>
      <c r="C118" s="122"/>
    </row>
    <row r="119" spans="2:7">
      <c r="B119" s="122"/>
      <c r="C119" s="122"/>
    </row>
    <row r="120" spans="2:7">
      <c r="B120" s="122"/>
      <c r="C120" s="122"/>
    </row>
    <row r="121" spans="2:7">
      <c r="B121" s="122"/>
      <c r="C121" s="122"/>
    </row>
    <row r="122" spans="2:7">
      <c r="B122" s="122"/>
      <c r="C122" s="122"/>
    </row>
    <row r="123" spans="2:7">
      <c r="B123" s="122"/>
      <c r="C123" s="122"/>
    </row>
    <row r="124" spans="2:7">
      <c r="B124" s="122"/>
      <c r="C124" s="122"/>
    </row>
    <row r="125" spans="2:7">
      <c r="B125" s="122"/>
      <c r="C125" s="122"/>
    </row>
    <row r="126" spans="2:7">
      <c r="B126" s="122"/>
      <c r="C126" s="122"/>
    </row>
    <row r="127" spans="2:7">
      <c r="B127" s="122"/>
      <c r="C127" s="122"/>
    </row>
    <row r="128" spans="2:7">
      <c r="B128" s="122"/>
      <c r="C128" s="122"/>
    </row>
    <row r="129" spans="2:3">
      <c r="B129" s="122"/>
      <c r="C129" s="122"/>
    </row>
    <row r="130" spans="2:3">
      <c r="B130" s="122"/>
      <c r="C130" s="122"/>
    </row>
    <row r="131" spans="2:3">
      <c r="B131" s="122"/>
      <c r="C131" s="122"/>
    </row>
    <row r="132" spans="2:3">
      <c r="B132" s="122"/>
      <c r="C132" s="122"/>
    </row>
    <row r="133" spans="2:3">
      <c r="B133" s="122"/>
      <c r="C133" s="122"/>
    </row>
    <row r="134" spans="2:3">
      <c r="B134" s="122"/>
      <c r="C134" s="122"/>
    </row>
    <row r="135" spans="2:3">
      <c r="B135" s="122"/>
      <c r="C135" s="122"/>
    </row>
    <row r="136" spans="2:3">
      <c r="B136" s="122"/>
      <c r="C136" s="122"/>
    </row>
    <row r="137" spans="2:3">
      <c r="B137" s="122"/>
      <c r="C137" s="122"/>
    </row>
    <row r="138" spans="2:3">
      <c r="B138" s="122"/>
      <c r="C138" s="122"/>
    </row>
    <row r="139" spans="2:3">
      <c r="B139" s="122"/>
      <c r="C139" s="122"/>
    </row>
    <row r="140" spans="2:3">
      <c r="B140" s="122"/>
      <c r="C140" s="122"/>
    </row>
    <row r="141" spans="2:3">
      <c r="B141" s="122"/>
      <c r="C141" s="122"/>
    </row>
    <row r="142" spans="2:3">
      <c r="B142" s="122"/>
      <c r="C142" s="122"/>
    </row>
    <row r="143" spans="2:3">
      <c r="B143" s="122"/>
      <c r="C143" s="122"/>
    </row>
    <row r="144" spans="2:3">
      <c r="B144" s="122"/>
      <c r="C144" s="122"/>
    </row>
    <row r="145" spans="2:3">
      <c r="B145" s="122"/>
      <c r="C145" s="122"/>
    </row>
    <row r="146" spans="2:3">
      <c r="B146" s="122"/>
      <c r="C146" s="122"/>
    </row>
    <row r="147" spans="2:3">
      <c r="B147" s="122"/>
      <c r="C147" s="122"/>
    </row>
    <row r="148" spans="2:3">
      <c r="B148" s="122"/>
      <c r="C148" s="122"/>
    </row>
    <row r="149" spans="2:3">
      <c r="B149" s="122"/>
      <c r="C149" s="122"/>
    </row>
    <row r="150" spans="2:3">
      <c r="B150" s="122"/>
      <c r="C150" s="122"/>
    </row>
    <row r="151" spans="2:3">
      <c r="B151" s="122"/>
      <c r="C151" s="122"/>
    </row>
    <row r="152" spans="2:3">
      <c r="B152" s="122"/>
      <c r="C152" s="122"/>
    </row>
    <row r="153" spans="2:3">
      <c r="B153" s="122"/>
      <c r="C153" s="122"/>
    </row>
    <row r="154" spans="2:3">
      <c r="B154" s="122"/>
      <c r="C154" s="122"/>
    </row>
    <row r="155" spans="2:3">
      <c r="B155" s="122"/>
      <c r="C155" s="122"/>
    </row>
    <row r="156" spans="2:3">
      <c r="B156" s="122"/>
      <c r="C156" s="122"/>
    </row>
    <row r="157" spans="2:3">
      <c r="B157" s="122"/>
      <c r="C157" s="122"/>
    </row>
    <row r="158" spans="2:3">
      <c r="B158" s="122"/>
      <c r="C158" s="122"/>
    </row>
    <row r="159" spans="2:3">
      <c r="B159" s="122"/>
      <c r="C159" s="122"/>
    </row>
    <row r="160" spans="2:3">
      <c r="B160" s="122"/>
      <c r="C160" s="122"/>
    </row>
    <row r="161" spans="2:3">
      <c r="B161" s="122"/>
      <c r="C161" s="122"/>
    </row>
    <row r="162" spans="2:3">
      <c r="B162" s="122"/>
      <c r="C162" s="122"/>
    </row>
    <row r="163" spans="2:3">
      <c r="B163" s="122"/>
      <c r="C163" s="122"/>
    </row>
    <row r="164" spans="2:3">
      <c r="B164" s="122"/>
      <c r="C164" s="122"/>
    </row>
    <row r="165" spans="2:3">
      <c r="B165" s="122"/>
      <c r="C165" s="122"/>
    </row>
    <row r="166" spans="2:3">
      <c r="B166" s="122"/>
      <c r="C166" s="122"/>
    </row>
    <row r="167" spans="2:3">
      <c r="B167" s="122"/>
      <c r="C167" s="122"/>
    </row>
    <row r="168" spans="2:3">
      <c r="B168" s="122"/>
      <c r="C168" s="122"/>
    </row>
    <row r="169" spans="2:3">
      <c r="B169" s="122"/>
      <c r="C169" s="122"/>
    </row>
    <row r="170" spans="2:3">
      <c r="B170" s="122"/>
      <c r="C170" s="122"/>
    </row>
    <row r="171" spans="2:3">
      <c r="B171" s="122"/>
      <c r="C171" s="122"/>
    </row>
    <row r="172" spans="2:3">
      <c r="B172" s="122"/>
      <c r="C172" s="122"/>
    </row>
    <row r="173" spans="2:3">
      <c r="B173" s="122"/>
      <c r="C173" s="122"/>
    </row>
    <row r="174" spans="2:3">
      <c r="B174" s="122"/>
      <c r="C174" s="122"/>
    </row>
    <row r="175" spans="2:3">
      <c r="B175" s="122"/>
      <c r="C175" s="122"/>
    </row>
    <row r="176" spans="2:3">
      <c r="B176" s="122"/>
      <c r="C176" s="122"/>
    </row>
    <row r="177" spans="2:3">
      <c r="B177" s="122"/>
      <c r="C177" s="122"/>
    </row>
    <row r="178" spans="2:3">
      <c r="B178" s="122"/>
      <c r="C178" s="122"/>
    </row>
    <row r="179" spans="2:3">
      <c r="B179" s="122"/>
      <c r="C179" s="122"/>
    </row>
    <row r="180" spans="2:3">
      <c r="B180" s="122"/>
      <c r="C180" s="122"/>
    </row>
    <row r="181" spans="2:3">
      <c r="B181" s="122"/>
      <c r="C181" s="122"/>
    </row>
    <row r="182" spans="2:3">
      <c r="B182" s="122"/>
      <c r="C182" s="122"/>
    </row>
    <row r="183" spans="2:3">
      <c r="B183" s="122"/>
      <c r="C183" s="122"/>
    </row>
    <row r="184" spans="2:3">
      <c r="B184" s="122"/>
      <c r="C184" s="122"/>
    </row>
    <row r="185" spans="2:3">
      <c r="B185" s="122"/>
      <c r="C185" s="122"/>
    </row>
    <row r="186" spans="2:3">
      <c r="B186" s="122"/>
      <c r="C186" s="122"/>
    </row>
    <row r="187" spans="2:3">
      <c r="B187" s="122"/>
      <c r="C187" s="122"/>
    </row>
    <row r="188" spans="2:3">
      <c r="B188" s="122"/>
      <c r="C188" s="122"/>
    </row>
    <row r="189" spans="2:3">
      <c r="B189" s="122"/>
      <c r="C189" s="122"/>
    </row>
    <row r="190" spans="2:3">
      <c r="B190" s="122"/>
      <c r="C190" s="122"/>
    </row>
    <row r="191" spans="2:3">
      <c r="B191" s="122"/>
      <c r="C191" s="122"/>
    </row>
    <row r="192" spans="2:3">
      <c r="B192" s="122"/>
      <c r="C192" s="122"/>
    </row>
    <row r="193" spans="2:3">
      <c r="B193" s="122"/>
      <c r="C193" s="122"/>
    </row>
    <row r="194" spans="2:3">
      <c r="B194" s="122"/>
      <c r="C194" s="122"/>
    </row>
    <row r="195" spans="2:3">
      <c r="B195" s="122"/>
      <c r="C195" s="122"/>
    </row>
    <row r="196" spans="2:3">
      <c r="B196" s="122"/>
      <c r="C196" s="122"/>
    </row>
    <row r="197" spans="2:3">
      <c r="B197" s="122"/>
      <c r="C197" s="122"/>
    </row>
    <row r="198" spans="2:3">
      <c r="B198" s="122"/>
      <c r="C198" s="122"/>
    </row>
    <row r="199" spans="2:3">
      <c r="B199" s="122"/>
      <c r="C199" s="122"/>
    </row>
    <row r="200" spans="2:3">
      <c r="B200" s="122"/>
      <c r="C200" s="122"/>
    </row>
    <row r="201" spans="2:3">
      <c r="B201" s="122"/>
      <c r="C201" s="122"/>
    </row>
    <row r="202" spans="2:3">
      <c r="B202" s="122"/>
      <c r="C202" s="122"/>
    </row>
    <row r="203" spans="2:3">
      <c r="B203" s="122"/>
      <c r="C203" s="122"/>
    </row>
    <row r="204" spans="2:3">
      <c r="B204" s="122"/>
      <c r="C204" s="122"/>
    </row>
    <row r="205" spans="2:3">
      <c r="B205" s="122"/>
      <c r="C205" s="122"/>
    </row>
    <row r="206" spans="2:3">
      <c r="B206" s="122"/>
      <c r="C206" s="122"/>
    </row>
    <row r="207" spans="2:3">
      <c r="B207" s="122"/>
      <c r="C207" s="122"/>
    </row>
    <row r="208" spans="2:3">
      <c r="B208" s="122"/>
      <c r="C208" s="122"/>
    </row>
    <row r="209" spans="2:3">
      <c r="B209" s="122"/>
      <c r="C209" s="122"/>
    </row>
    <row r="210" spans="2:3">
      <c r="B210" s="122"/>
      <c r="C210" s="122"/>
    </row>
    <row r="211" spans="2:3">
      <c r="B211" s="122"/>
      <c r="C211" s="122"/>
    </row>
    <row r="212" spans="2:3">
      <c r="B212" s="122"/>
      <c r="C212" s="122"/>
    </row>
    <row r="213" spans="2:3">
      <c r="B213" s="122"/>
      <c r="C213" s="122"/>
    </row>
    <row r="214" spans="2:3">
      <c r="B214" s="122"/>
      <c r="C214" s="122"/>
    </row>
    <row r="215" spans="2:3">
      <c r="B215" s="122"/>
      <c r="C215" s="122"/>
    </row>
    <row r="216" spans="2:3">
      <c r="B216" s="122"/>
      <c r="C216" s="122"/>
    </row>
    <row r="217" spans="2:3">
      <c r="B217" s="122"/>
      <c r="C217" s="122"/>
    </row>
    <row r="218" spans="2:3">
      <c r="B218" s="122"/>
      <c r="C218" s="122"/>
    </row>
    <row r="219" spans="2:3">
      <c r="B219" s="122"/>
      <c r="C219" s="122"/>
    </row>
    <row r="220" spans="2:3">
      <c r="B220" s="122"/>
      <c r="C220" s="122"/>
    </row>
    <row r="221" spans="2:3">
      <c r="B221" s="122"/>
      <c r="C221" s="122"/>
    </row>
    <row r="222" spans="2:3">
      <c r="B222" s="122"/>
      <c r="C222" s="122"/>
    </row>
    <row r="223" spans="2:3">
      <c r="B223" s="122"/>
      <c r="C223" s="122"/>
    </row>
    <row r="224" spans="2:3">
      <c r="B224" s="122"/>
      <c r="C224" s="122"/>
    </row>
    <row r="225" spans="2:3">
      <c r="B225" s="122"/>
      <c r="C225" s="122"/>
    </row>
    <row r="226" spans="2:3">
      <c r="B226" s="122"/>
      <c r="C226" s="122"/>
    </row>
    <row r="227" spans="2:3">
      <c r="B227" s="122"/>
      <c r="C227" s="122"/>
    </row>
    <row r="228" spans="2:3">
      <c r="B228" s="122"/>
      <c r="C228" s="122"/>
    </row>
    <row r="229" spans="2:3">
      <c r="B229" s="122"/>
      <c r="C229" s="122"/>
    </row>
    <row r="230" spans="2:3">
      <c r="B230" s="122"/>
      <c r="C230" s="122"/>
    </row>
    <row r="231" spans="2:3">
      <c r="B231" s="122"/>
      <c r="C231" s="122"/>
    </row>
    <row r="232" spans="2:3">
      <c r="B232" s="122"/>
      <c r="C232" s="122"/>
    </row>
    <row r="233" spans="2:3">
      <c r="B233" s="122"/>
      <c r="C233" s="122"/>
    </row>
    <row r="234" spans="2:3">
      <c r="B234" s="122"/>
      <c r="C234" s="122"/>
    </row>
    <row r="235" spans="2:3">
      <c r="B235" s="122"/>
      <c r="C235" s="122"/>
    </row>
    <row r="236" spans="2:3">
      <c r="B236" s="122"/>
      <c r="C236" s="122"/>
    </row>
    <row r="237" spans="2:3">
      <c r="B237" s="122"/>
      <c r="C237" s="122"/>
    </row>
    <row r="238" spans="2:3">
      <c r="B238" s="122"/>
      <c r="C238" s="122"/>
    </row>
    <row r="239" spans="2:3">
      <c r="B239" s="122"/>
      <c r="C239" s="122"/>
    </row>
    <row r="240" spans="2:3">
      <c r="B240" s="122"/>
      <c r="C240" s="122"/>
    </row>
    <row r="241" spans="2:3">
      <c r="B241" s="122"/>
      <c r="C241" s="122"/>
    </row>
    <row r="242" spans="2:3">
      <c r="B242" s="122"/>
      <c r="C242" s="122"/>
    </row>
    <row r="243" spans="2:3">
      <c r="B243" s="122"/>
      <c r="C243" s="122"/>
    </row>
    <row r="244" spans="2:3">
      <c r="B244" s="122"/>
      <c r="C244" s="122"/>
    </row>
    <row r="245" spans="2:3">
      <c r="B245" s="122"/>
      <c r="C245" s="122"/>
    </row>
    <row r="246" spans="2:3">
      <c r="B246" s="122"/>
      <c r="C246" s="122"/>
    </row>
    <row r="247" spans="2:3">
      <c r="B247" s="122"/>
      <c r="C247" s="122"/>
    </row>
    <row r="248" spans="2:3">
      <c r="B248" s="122"/>
      <c r="C248" s="122"/>
    </row>
    <row r="249" spans="2:3">
      <c r="B249" s="122"/>
      <c r="C249" s="122"/>
    </row>
    <row r="250" spans="2:3">
      <c r="B250" s="122"/>
      <c r="C250" s="122"/>
    </row>
    <row r="251" spans="2:3">
      <c r="B251" s="122"/>
      <c r="C251" s="122"/>
    </row>
    <row r="252" spans="2:3">
      <c r="B252" s="122"/>
      <c r="C252" s="122"/>
    </row>
    <row r="253" spans="2:3">
      <c r="B253" s="122"/>
      <c r="C253" s="122"/>
    </row>
    <row r="254" spans="2:3">
      <c r="B254" s="122"/>
      <c r="C254" s="122"/>
    </row>
    <row r="255" spans="2:3">
      <c r="B255" s="122"/>
      <c r="C255" s="122"/>
    </row>
    <row r="256" spans="2:3">
      <c r="B256" s="122"/>
      <c r="C256" s="122"/>
    </row>
    <row r="257" spans="2:3">
      <c r="B257" s="122"/>
      <c r="C257" s="122"/>
    </row>
    <row r="258" spans="2:3">
      <c r="B258" s="122"/>
      <c r="C258" s="122"/>
    </row>
    <row r="259" spans="2:3">
      <c r="B259" s="122"/>
      <c r="C259" s="122"/>
    </row>
    <row r="260" spans="2:3">
      <c r="B260" s="122"/>
      <c r="C260" s="122"/>
    </row>
    <row r="261" spans="2:3">
      <c r="B261" s="122"/>
      <c r="C261" s="122"/>
    </row>
    <row r="262" spans="2:3">
      <c r="B262" s="122"/>
      <c r="C262" s="122"/>
    </row>
    <row r="263" spans="2:3">
      <c r="B263" s="122"/>
      <c r="C263" s="122"/>
    </row>
    <row r="264" spans="2:3">
      <c r="B264" s="122"/>
      <c r="C264" s="122"/>
    </row>
    <row r="265" spans="2:3">
      <c r="B265" s="122"/>
      <c r="C265" s="122"/>
    </row>
    <row r="266" spans="2:3">
      <c r="B266" s="122"/>
      <c r="C266" s="122"/>
    </row>
    <row r="267" spans="2:3">
      <c r="B267" s="122"/>
      <c r="C267" s="122"/>
    </row>
    <row r="268" spans="2:3">
      <c r="B268" s="122"/>
      <c r="C268" s="122"/>
    </row>
    <row r="269" spans="2:3">
      <c r="B269" s="122"/>
      <c r="C269" s="122"/>
    </row>
    <row r="270" spans="2:3">
      <c r="B270" s="122"/>
      <c r="C270" s="122"/>
    </row>
    <row r="271" spans="2:3">
      <c r="B271" s="122"/>
      <c r="C271" s="122"/>
    </row>
    <row r="272" spans="2:3">
      <c r="B272" s="122"/>
      <c r="C272" s="122"/>
    </row>
    <row r="273" spans="2:3">
      <c r="B273" s="122"/>
      <c r="C273" s="122"/>
    </row>
    <row r="274" spans="2:3">
      <c r="B274" s="122"/>
      <c r="C274" s="122"/>
    </row>
    <row r="275" spans="2:3">
      <c r="B275" s="122"/>
      <c r="C275" s="122"/>
    </row>
    <row r="276" spans="2:3">
      <c r="B276" s="122"/>
      <c r="C276" s="122"/>
    </row>
    <row r="277" spans="2:3">
      <c r="B277" s="122"/>
      <c r="C277" s="122"/>
    </row>
    <row r="278" spans="2:3">
      <c r="B278" s="122"/>
      <c r="C278" s="122"/>
    </row>
    <row r="279" spans="2:3">
      <c r="B279" s="122"/>
      <c r="C279" s="122"/>
    </row>
    <row r="280" spans="2:3">
      <c r="B280" s="122"/>
      <c r="C280" s="122"/>
    </row>
    <row r="281" spans="2:3">
      <c r="B281" s="122"/>
      <c r="C281" s="122"/>
    </row>
    <row r="282" spans="2:3">
      <c r="B282" s="122"/>
      <c r="C282" s="122"/>
    </row>
    <row r="283" spans="2:3">
      <c r="B283" s="122"/>
      <c r="C283" s="122"/>
    </row>
    <row r="284" spans="2:3">
      <c r="B284" s="122"/>
      <c r="C284" s="122"/>
    </row>
    <row r="285" spans="2:3">
      <c r="B285" s="122"/>
      <c r="C285" s="122"/>
    </row>
    <row r="286" spans="2:3">
      <c r="B286" s="122"/>
      <c r="C286" s="122"/>
    </row>
    <row r="287" spans="2:3">
      <c r="B287" s="122"/>
      <c r="C287" s="122"/>
    </row>
    <row r="288" spans="2:3">
      <c r="B288" s="122"/>
      <c r="C288" s="122"/>
    </row>
    <row r="289" spans="2:3">
      <c r="B289" s="122"/>
      <c r="C289" s="122"/>
    </row>
    <row r="290" spans="2:3">
      <c r="B290" s="122"/>
      <c r="C290" s="122"/>
    </row>
    <row r="291" spans="2:3">
      <c r="B291" s="122"/>
      <c r="C291" s="122"/>
    </row>
    <row r="292" spans="2:3">
      <c r="B292" s="122"/>
      <c r="C292" s="122"/>
    </row>
    <row r="293" spans="2:3">
      <c r="B293" s="122"/>
      <c r="C293" s="122"/>
    </row>
    <row r="294" spans="2:3">
      <c r="B294" s="122"/>
      <c r="C294" s="122"/>
    </row>
    <row r="295" spans="2:3">
      <c r="B295" s="122"/>
      <c r="C295" s="122"/>
    </row>
    <row r="296" spans="2:3">
      <c r="B296" s="122"/>
      <c r="C296" s="122"/>
    </row>
    <row r="297" spans="2:3">
      <c r="B297" s="122"/>
      <c r="C297" s="122"/>
    </row>
    <row r="298" spans="2:3">
      <c r="B298" s="122"/>
      <c r="C298" s="122"/>
    </row>
    <row r="299" spans="2:3">
      <c r="B299" s="122"/>
      <c r="C299" s="122"/>
    </row>
    <row r="300" spans="2:3">
      <c r="B300" s="122"/>
      <c r="C300" s="122"/>
    </row>
    <row r="301" spans="2:3">
      <c r="B301" s="122"/>
      <c r="C301" s="122"/>
    </row>
    <row r="302" spans="2:3">
      <c r="B302" s="122"/>
      <c r="C302" s="122"/>
    </row>
    <row r="303" spans="2:3">
      <c r="B303" s="122"/>
      <c r="C303" s="122"/>
    </row>
    <row r="304" spans="2:3">
      <c r="B304" s="122"/>
      <c r="C304" s="122"/>
    </row>
    <row r="305" spans="2:3">
      <c r="B305" s="122"/>
      <c r="C305" s="122"/>
    </row>
    <row r="306" spans="2:3">
      <c r="B306" s="122"/>
      <c r="C306" s="122"/>
    </row>
    <row r="307" spans="2:3">
      <c r="B307" s="122"/>
      <c r="C307" s="122"/>
    </row>
    <row r="308" spans="2:3">
      <c r="B308" s="122"/>
      <c r="C308" s="122"/>
    </row>
    <row r="309" spans="2:3">
      <c r="B309" s="122"/>
      <c r="C309" s="122"/>
    </row>
    <row r="310" spans="2:3">
      <c r="B310" s="122"/>
      <c r="C310" s="122"/>
    </row>
    <row r="311" spans="2:3">
      <c r="B311" s="122"/>
      <c r="C311" s="122"/>
    </row>
    <row r="312" spans="2:3">
      <c r="B312" s="122"/>
      <c r="C312" s="122"/>
    </row>
    <row r="313" spans="2:3">
      <c r="B313" s="122"/>
      <c r="C313" s="122"/>
    </row>
    <row r="314" spans="2:3">
      <c r="B314" s="122"/>
      <c r="C314" s="122"/>
    </row>
    <row r="315" spans="2:3">
      <c r="B315" s="122"/>
      <c r="C315" s="122"/>
    </row>
    <row r="316" spans="2:3">
      <c r="B316" s="122"/>
      <c r="C316" s="122"/>
    </row>
    <row r="317" spans="2:3">
      <c r="B317" s="122"/>
      <c r="C317" s="122"/>
    </row>
    <row r="318" spans="2:3">
      <c r="B318" s="122"/>
      <c r="C318" s="122"/>
    </row>
    <row r="319" spans="2:3">
      <c r="B319" s="122"/>
      <c r="C319" s="122"/>
    </row>
    <row r="320" spans="2:3">
      <c r="B320" s="122"/>
      <c r="C320" s="122"/>
    </row>
    <row r="321" spans="2:3">
      <c r="B321" s="122"/>
      <c r="C321" s="122"/>
    </row>
    <row r="322" spans="2:3">
      <c r="B322" s="122"/>
      <c r="C322" s="122"/>
    </row>
    <row r="323" spans="2:3">
      <c r="B323" s="122"/>
      <c r="C323" s="122"/>
    </row>
    <row r="324" spans="2:3">
      <c r="B324" s="122"/>
      <c r="C324" s="122"/>
    </row>
    <row r="325" spans="2:3">
      <c r="B325" s="122"/>
      <c r="C325" s="122"/>
    </row>
    <row r="326" spans="2:3">
      <c r="B326" s="122"/>
      <c r="C326" s="122"/>
    </row>
    <row r="327" spans="2:3">
      <c r="B327" s="122"/>
      <c r="C327" s="122"/>
    </row>
    <row r="328" spans="2:3">
      <c r="B328" s="122"/>
      <c r="C328" s="122"/>
    </row>
    <row r="329" spans="2:3">
      <c r="B329" s="122"/>
      <c r="C329" s="122"/>
    </row>
    <row r="330" spans="2:3">
      <c r="B330" s="122"/>
      <c r="C330" s="122"/>
    </row>
    <row r="331" spans="2:3">
      <c r="B331" s="122"/>
      <c r="C331" s="122"/>
    </row>
    <row r="332" spans="2:3">
      <c r="B332" s="122"/>
      <c r="C332" s="122"/>
    </row>
    <row r="333" spans="2:3">
      <c r="B333" s="122"/>
      <c r="C333" s="122"/>
    </row>
    <row r="334" spans="2:3">
      <c r="B334" s="122"/>
      <c r="C334" s="122"/>
    </row>
    <row r="335" spans="2:3">
      <c r="B335" s="122"/>
      <c r="C335" s="122"/>
    </row>
    <row r="336" spans="2:3">
      <c r="B336" s="122"/>
      <c r="C336" s="122"/>
    </row>
    <row r="337" spans="2:3">
      <c r="B337" s="122"/>
      <c r="C337" s="122"/>
    </row>
    <row r="338" spans="2:3">
      <c r="B338" s="122"/>
      <c r="C338" s="122"/>
    </row>
    <row r="339" spans="2:3">
      <c r="B339" s="122"/>
      <c r="C339" s="122"/>
    </row>
    <row r="340" spans="2:3">
      <c r="B340" s="122"/>
      <c r="C340" s="122"/>
    </row>
    <row r="341" spans="2:3">
      <c r="B341" s="122"/>
      <c r="C341" s="122"/>
    </row>
    <row r="342" spans="2:3">
      <c r="B342" s="122"/>
      <c r="C342" s="122"/>
    </row>
    <row r="343" spans="2:3">
      <c r="B343" s="122"/>
      <c r="C343" s="122"/>
    </row>
    <row r="344" spans="2:3">
      <c r="B344" s="122"/>
      <c r="C344" s="122"/>
    </row>
    <row r="345" spans="2:3">
      <c r="B345" s="122"/>
      <c r="C345" s="122"/>
    </row>
    <row r="346" spans="2:3">
      <c r="B346" s="122"/>
      <c r="C346" s="122"/>
    </row>
    <row r="347" spans="2:3">
      <c r="B347" s="122"/>
      <c r="C347" s="122"/>
    </row>
    <row r="348" spans="2:3">
      <c r="B348" s="122"/>
      <c r="C348" s="122"/>
    </row>
    <row r="349" spans="2:3">
      <c r="B349" s="122"/>
      <c r="C349" s="122"/>
    </row>
    <row r="350" spans="2:3">
      <c r="B350" s="122"/>
      <c r="C350" s="122"/>
    </row>
    <row r="351" spans="2:3">
      <c r="B351" s="122"/>
      <c r="C351" s="122"/>
    </row>
    <row r="352" spans="2:3">
      <c r="B352" s="122"/>
      <c r="C352" s="122"/>
    </row>
    <row r="353" spans="2:3">
      <c r="B353" s="122"/>
      <c r="C353" s="122"/>
    </row>
    <row r="354" spans="2:3">
      <c r="B354" s="122"/>
      <c r="C354" s="122"/>
    </row>
    <row r="355" spans="2:3">
      <c r="B355" s="122"/>
      <c r="C355" s="122"/>
    </row>
    <row r="356" spans="2:3">
      <c r="B356" s="122"/>
      <c r="C356" s="122"/>
    </row>
    <row r="357" spans="2:3">
      <c r="B357" s="122"/>
      <c r="C357" s="122"/>
    </row>
    <row r="358" spans="2:3">
      <c r="B358" s="122"/>
      <c r="C358" s="122"/>
    </row>
    <row r="359" spans="2:3">
      <c r="B359" s="122"/>
      <c r="C359" s="122"/>
    </row>
    <row r="360" spans="2:3">
      <c r="B360" s="122"/>
      <c r="C360" s="122"/>
    </row>
    <row r="361" spans="2:3">
      <c r="B361" s="122"/>
      <c r="C361" s="122"/>
    </row>
    <row r="362" spans="2:3">
      <c r="B362" s="122"/>
      <c r="C362" s="122"/>
    </row>
    <row r="363" spans="2:3">
      <c r="B363" s="122"/>
      <c r="C363" s="122"/>
    </row>
    <row r="364" spans="2:3">
      <c r="B364" s="122"/>
      <c r="C364" s="122"/>
    </row>
    <row r="365" spans="2:3">
      <c r="B365" s="122"/>
      <c r="C365" s="122"/>
    </row>
    <row r="366" spans="2:3">
      <c r="B366" s="122"/>
      <c r="C366" s="122"/>
    </row>
    <row r="367" spans="2:3">
      <c r="B367" s="122"/>
      <c r="C367" s="122"/>
    </row>
    <row r="368" spans="2:3">
      <c r="B368" s="122"/>
      <c r="C368" s="122"/>
    </row>
    <row r="369" spans="2:3">
      <c r="B369" s="122"/>
      <c r="C369" s="122"/>
    </row>
    <row r="370" spans="2:3">
      <c r="B370" s="122"/>
      <c r="C370" s="122"/>
    </row>
    <row r="371" spans="2:3">
      <c r="B371" s="122"/>
      <c r="C371" s="122"/>
    </row>
    <row r="372" spans="2:3">
      <c r="B372" s="122"/>
      <c r="C372" s="122"/>
    </row>
    <row r="373" spans="2:3">
      <c r="B373" s="122"/>
      <c r="C373" s="122"/>
    </row>
    <row r="374" spans="2:3">
      <c r="B374" s="122"/>
      <c r="C374" s="122"/>
    </row>
    <row r="375" spans="2:3">
      <c r="B375" s="122"/>
      <c r="C375" s="122"/>
    </row>
    <row r="376" spans="2:3">
      <c r="B376" s="122"/>
      <c r="C376" s="122"/>
    </row>
    <row r="377" spans="2:3">
      <c r="B377" s="122"/>
      <c r="C377" s="122"/>
    </row>
    <row r="378" spans="2:3">
      <c r="B378" s="122"/>
      <c r="C378" s="122"/>
    </row>
    <row r="379" spans="2:3">
      <c r="B379" s="122"/>
      <c r="C379" s="122"/>
    </row>
    <row r="380" spans="2:3">
      <c r="B380" s="122"/>
      <c r="C380" s="122"/>
    </row>
    <row r="381" spans="2:3">
      <c r="B381" s="122"/>
      <c r="C381" s="122"/>
    </row>
    <row r="382" spans="2:3">
      <c r="B382" s="122"/>
      <c r="C382" s="122"/>
    </row>
    <row r="383" spans="2:3">
      <c r="B383" s="122"/>
      <c r="C383" s="122"/>
    </row>
    <row r="384" spans="2:3">
      <c r="B384" s="122"/>
      <c r="C384" s="122"/>
    </row>
    <row r="385" spans="2:3">
      <c r="B385" s="122"/>
      <c r="C385" s="122"/>
    </row>
    <row r="386" spans="2:3">
      <c r="B386" s="122"/>
      <c r="C386" s="122"/>
    </row>
    <row r="387" spans="2:3">
      <c r="B387" s="122"/>
      <c r="C387" s="122"/>
    </row>
    <row r="388" spans="2:3">
      <c r="B388" s="122"/>
      <c r="C388" s="122"/>
    </row>
    <row r="389" spans="2:3">
      <c r="B389" s="122"/>
      <c r="C389" s="122"/>
    </row>
    <row r="390" spans="2:3">
      <c r="B390" s="122"/>
      <c r="C390" s="122"/>
    </row>
    <row r="391" spans="2:3">
      <c r="B391" s="122"/>
      <c r="C391" s="122"/>
    </row>
    <row r="392" spans="2:3">
      <c r="B392" s="122"/>
      <c r="C392" s="122"/>
    </row>
    <row r="393" spans="2:3">
      <c r="B393" s="122"/>
      <c r="C393" s="122"/>
    </row>
    <row r="394" spans="2:3">
      <c r="B394" s="122"/>
      <c r="C394" s="122"/>
    </row>
    <row r="395" spans="2:3">
      <c r="B395" s="122"/>
      <c r="C395" s="122"/>
    </row>
    <row r="396" spans="2:3">
      <c r="B396" s="122"/>
      <c r="C396" s="122"/>
    </row>
    <row r="397" spans="2:3">
      <c r="B397" s="122"/>
      <c r="C397" s="122"/>
    </row>
    <row r="398" spans="2:3">
      <c r="B398" s="122"/>
      <c r="C398" s="122"/>
    </row>
    <row r="399" spans="2:3">
      <c r="B399" s="122"/>
      <c r="C399" s="122"/>
    </row>
    <row r="400" spans="2:3">
      <c r="B400" s="122"/>
      <c r="C400" s="122"/>
    </row>
    <row r="401" spans="2:3">
      <c r="B401" s="122"/>
      <c r="C401" s="122"/>
    </row>
    <row r="402" spans="2:3">
      <c r="B402" s="122"/>
      <c r="C402" s="122"/>
    </row>
    <row r="403" spans="2:3">
      <c r="B403" s="122"/>
      <c r="C403" s="122"/>
    </row>
    <row r="404" spans="2:3">
      <c r="B404" s="122"/>
      <c r="C404" s="122"/>
    </row>
    <row r="405" spans="2:3">
      <c r="B405" s="122"/>
      <c r="C405" s="122"/>
    </row>
    <row r="406" spans="2:3">
      <c r="B406" s="122"/>
      <c r="C406" s="122"/>
    </row>
    <row r="407" spans="2:3">
      <c r="B407" s="122"/>
      <c r="C407" s="122"/>
    </row>
    <row r="408" spans="2:3">
      <c r="B408" s="122"/>
      <c r="C408" s="122"/>
    </row>
    <row r="409" spans="2:3">
      <c r="B409" s="122"/>
      <c r="C409" s="122"/>
    </row>
    <row r="410" spans="2:3">
      <c r="B410" s="122"/>
      <c r="C410" s="122"/>
    </row>
    <row r="411" spans="2:3">
      <c r="B411" s="122"/>
      <c r="C411" s="122"/>
    </row>
    <row r="412" spans="2:3">
      <c r="B412" s="122"/>
      <c r="C412" s="122"/>
    </row>
    <row r="413" spans="2:3">
      <c r="B413" s="122"/>
      <c r="C413" s="122"/>
    </row>
    <row r="414" spans="2:3">
      <c r="B414" s="122"/>
      <c r="C414" s="122"/>
    </row>
    <row r="415" spans="2:3">
      <c r="B415" s="122"/>
      <c r="C415" s="122"/>
    </row>
    <row r="416" spans="2:3">
      <c r="B416" s="122"/>
      <c r="C416" s="122"/>
    </row>
    <row r="417" spans="2:3">
      <c r="B417" s="122"/>
      <c r="C417" s="122"/>
    </row>
    <row r="418" spans="2:3">
      <c r="B418" s="122"/>
      <c r="C418" s="122"/>
    </row>
    <row r="419" spans="2:3">
      <c r="B419" s="122"/>
      <c r="C419" s="122"/>
    </row>
    <row r="420" spans="2:3">
      <c r="B420" s="122"/>
      <c r="C420" s="122"/>
    </row>
    <row r="421" spans="2:3">
      <c r="B421" s="122"/>
      <c r="C421" s="122"/>
    </row>
    <row r="422" spans="2:3">
      <c r="B422" s="122"/>
      <c r="C422" s="122"/>
    </row>
    <row r="423" spans="2:3">
      <c r="B423" s="122"/>
      <c r="C423" s="122"/>
    </row>
    <row r="424" spans="2:3">
      <c r="B424" s="122"/>
      <c r="C424" s="122"/>
    </row>
    <row r="425" spans="2:3">
      <c r="B425" s="122"/>
      <c r="C425" s="122"/>
    </row>
    <row r="426" spans="2:3">
      <c r="B426" s="122"/>
      <c r="C426" s="122"/>
    </row>
    <row r="427" spans="2:3">
      <c r="B427" s="122"/>
      <c r="C427" s="122"/>
    </row>
    <row r="428" spans="2:3">
      <c r="B428" s="122"/>
      <c r="C428" s="122"/>
    </row>
    <row r="429" spans="2:3">
      <c r="B429" s="122"/>
      <c r="C429" s="122"/>
    </row>
  </sheetData>
  <sheetProtection sheet="1" objects="1" scenarios="1"/>
  <mergeCells count="114">
    <mergeCell ref="B2:C5"/>
    <mergeCell ref="D2:D4"/>
    <mergeCell ref="E2:E4"/>
    <mergeCell ref="F2:F4"/>
    <mergeCell ref="G2:G4"/>
    <mergeCell ref="H2:H4"/>
    <mergeCell ref="O4:O5"/>
    <mergeCell ref="P4:P5"/>
    <mergeCell ref="Q4:Q5"/>
    <mergeCell ref="R4:R5"/>
    <mergeCell ref="S4:S5"/>
    <mergeCell ref="T4:T5"/>
    <mergeCell ref="I2:I4"/>
    <mergeCell ref="J4:J5"/>
    <mergeCell ref="K4:K5"/>
    <mergeCell ref="L4:L5"/>
    <mergeCell ref="M4:M5"/>
    <mergeCell ref="N4:N5"/>
    <mergeCell ref="AA4:AA5"/>
    <mergeCell ref="AB4:AB5"/>
    <mergeCell ref="AC4:AC5"/>
    <mergeCell ref="AD4:AD5"/>
    <mergeCell ref="AE4:AE5"/>
    <mergeCell ref="AF4:AF5"/>
    <mergeCell ref="U4:U5"/>
    <mergeCell ref="V4:V5"/>
    <mergeCell ref="W4:W5"/>
    <mergeCell ref="X4:X5"/>
    <mergeCell ref="Y4:Y5"/>
    <mergeCell ref="Z4:Z5"/>
    <mergeCell ref="AM4:AM5"/>
    <mergeCell ref="AN4:AN5"/>
    <mergeCell ref="AO4:AO5"/>
    <mergeCell ref="AP4:AP5"/>
    <mergeCell ref="AQ4:AQ5"/>
    <mergeCell ref="AR4:AR5"/>
    <mergeCell ref="AG4:AG5"/>
    <mergeCell ref="AH4:AH5"/>
    <mergeCell ref="AI4:AI5"/>
    <mergeCell ref="AJ4:AJ5"/>
    <mergeCell ref="AK4:AK5"/>
    <mergeCell ref="AL4:AL5"/>
    <mergeCell ref="AY4:AY5"/>
    <mergeCell ref="AZ4:AZ5"/>
    <mergeCell ref="BA4:BA5"/>
    <mergeCell ref="BB4:BB5"/>
    <mergeCell ref="BC4:BC5"/>
    <mergeCell ref="BD4:BD5"/>
    <mergeCell ref="AS4:AS5"/>
    <mergeCell ref="AT4:AT5"/>
    <mergeCell ref="AU4:AU5"/>
    <mergeCell ref="AV4:AV5"/>
    <mergeCell ref="AW4:AW5"/>
    <mergeCell ref="AX4:AX5"/>
    <mergeCell ref="BK4:BK5"/>
    <mergeCell ref="BL4:BL5"/>
    <mergeCell ref="BM4:BM5"/>
    <mergeCell ref="BN4:BN5"/>
    <mergeCell ref="BO4:BO5"/>
    <mergeCell ref="BP4:BP5"/>
    <mergeCell ref="BE4:BE5"/>
    <mergeCell ref="BF4:BF5"/>
    <mergeCell ref="BG4:BG5"/>
    <mergeCell ref="BH4:BH5"/>
    <mergeCell ref="BI4:BI5"/>
    <mergeCell ref="BJ4:BJ5"/>
    <mergeCell ref="BW4:BW5"/>
    <mergeCell ref="BX4:BX5"/>
    <mergeCell ref="BY4:BY5"/>
    <mergeCell ref="BZ4:BZ5"/>
    <mergeCell ref="CA4:CA5"/>
    <mergeCell ref="CB4:CB5"/>
    <mergeCell ref="BQ4:BQ5"/>
    <mergeCell ref="BR4:BR5"/>
    <mergeCell ref="BS4:BS5"/>
    <mergeCell ref="BT4:BT5"/>
    <mergeCell ref="BU4:BU5"/>
    <mergeCell ref="BV4:BV5"/>
    <mergeCell ref="CI4:CI5"/>
    <mergeCell ref="CJ4:CJ5"/>
    <mergeCell ref="CK4:CK5"/>
    <mergeCell ref="CL4:CL5"/>
    <mergeCell ref="CM4:CM5"/>
    <mergeCell ref="CN4:CN5"/>
    <mergeCell ref="CC4:CC5"/>
    <mergeCell ref="CD4:CD5"/>
    <mergeCell ref="CE4:CE5"/>
    <mergeCell ref="CF4:CF5"/>
    <mergeCell ref="CG4:CG5"/>
    <mergeCell ref="CH4:CH5"/>
    <mergeCell ref="CU4:CU5"/>
    <mergeCell ref="CV4:CV5"/>
    <mergeCell ref="CW4:CW5"/>
    <mergeCell ref="CX4:CX5"/>
    <mergeCell ref="CY4:CY5"/>
    <mergeCell ref="CZ4:CZ5"/>
    <mergeCell ref="CO4:CO5"/>
    <mergeCell ref="CP4:CP5"/>
    <mergeCell ref="CQ4:CQ5"/>
    <mergeCell ref="CR4:CR5"/>
    <mergeCell ref="CS4:CS5"/>
    <mergeCell ref="CT4:CT5"/>
    <mergeCell ref="DG4:DG5"/>
    <mergeCell ref="DH4:DH5"/>
    <mergeCell ref="DI4:DI5"/>
    <mergeCell ref="DJ4:DJ5"/>
    <mergeCell ref="DK4:DK5"/>
    <mergeCell ref="DL4:DL5"/>
    <mergeCell ref="DA4:DA5"/>
    <mergeCell ref="DB4:DB5"/>
    <mergeCell ref="DC4:DC5"/>
    <mergeCell ref="DD4:DD5"/>
    <mergeCell ref="DE4:DE5"/>
    <mergeCell ref="DF4:DF5"/>
  </mergeCells>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499984740745262"/>
  </sheetPr>
  <dimension ref="A1:CH130"/>
  <sheetViews>
    <sheetView showGridLines="0" showRowColHeaders="0" zoomScale="95" zoomScaleNormal="95" workbookViewId="0">
      <pane ySplit="5" topLeftCell="A6" activePane="bottomLeft" state="frozen"/>
      <selection pane="bottomLeft" activeCell="A6" sqref="A6"/>
    </sheetView>
  </sheetViews>
  <sheetFormatPr defaultColWidth="9" defaultRowHeight="13.5"/>
  <cols>
    <col min="1" max="1" width="1.625" style="8" customWidth="1"/>
    <col min="2" max="2" width="9" style="9"/>
    <col min="3" max="3" width="28.125" style="8" customWidth="1"/>
    <col min="4" max="4" width="9" style="8"/>
    <col min="5" max="5" width="2.625" style="8" customWidth="1"/>
    <col min="6" max="6" width="10.5" style="8" customWidth="1"/>
    <col min="7" max="7" width="11.75" style="8" customWidth="1"/>
    <col min="8" max="8" width="4.875" style="8" customWidth="1"/>
    <col min="9" max="9" width="1.625" style="8" customWidth="1"/>
    <col min="10" max="10" width="9" style="8"/>
    <col min="11" max="11" width="1.625" style="8" customWidth="1"/>
    <col min="12" max="13" width="12.625" style="51" customWidth="1"/>
    <col min="14" max="14" width="12.625" style="8" customWidth="1"/>
    <col min="15" max="15" width="12.625" style="52" customWidth="1"/>
    <col min="16" max="16" width="2.125" style="8" customWidth="1"/>
    <col min="17" max="17" width="7.375" style="8" customWidth="1"/>
    <col min="18" max="18" width="25.625" style="8" customWidth="1"/>
    <col min="19" max="19" width="12.625" style="8" customWidth="1"/>
    <col min="20" max="20" width="12.625" style="52" customWidth="1"/>
    <col min="21" max="85" width="12.625" style="8" customWidth="1"/>
    <col min="86" max="86" width="1.625" style="8" customWidth="1"/>
    <col min="87" max="16384" width="9" style="8"/>
  </cols>
  <sheetData>
    <row r="1" spans="1:86" ht="38.1" customHeight="1" thickBot="1">
      <c r="I1" s="10"/>
      <c r="J1" s="11"/>
      <c r="K1" s="11"/>
      <c r="L1" s="12"/>
      <c r="M1" s="13"/>
      <c r="N1" s="14"/>
      <c r="O1" s="15"/>
      <c r="P1" s="16"/>
      <c r="Q1" s="16"/>
      <c r="R1" s="11"/>
      <c r="S1" s="14"/>
      <c r="T1" s="15"/>
      <c r="U1" s="16"/>
      <c r="V1" s="16"/>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row>
    <row r="2" spans="1:86" ht="15" thickTop="1">
      <c r="B2" s="618" t="s">
        <v>159</v>
      </c>
      <c r="F2" s="13" t="s">
        <v>107</v>
      </c>
      <c r="H2" s="17"/>
      <c r="I2" s="18"/>
      <c r="J2" s="98" t="s">
        <v>160</v>
      </c>
      <c r="K2" s="19"/>
      <c r="L2" s="20" t="s">
        <v>161</v>
      </c>
      <c r="M2" s="20"/>
      <c r="N2" s="21"/>
      <c r="O2" s="22"/>
      <c r="P2" s="23"/>
      <c r="Q2" s="23"/>
      <c r="R2" s="19"/>
      <c r="S2" s="844" t="s">
        <v>744</v>
      </c>
      <c r="T2" s="844"/>
      <c r="U2" s="844"/>
      <c r="V2" s="844"/>
      <c r="W2" s="844" t="s">
        <v>158</v>
      </c>
      <c r="X2" s="844"/>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24"/>
    </row>
    <row r="3" spans="1:86" s="99" customFormat="1" ht="14.25" customHeight="1">
      <c r="B3" s="100"/>
      <c r="C3" s="101"/>
      <c r="D3" s="101"/>
      <c r="F3" s="101"/>
      <c r="G3" s="101"/>
      <c r="H3" s="102"/>
      <c r="I3" s="103"/>
      <c r="J3" s="841" t="s">
        <v>162</v>
      </c>
      <c r="K3" s="104"/>
      <c r="L3" s="624">
        <v>2015</v>
      </c>
      <c r="M3" s="624">
        <v>2015</v>
      </c>
      <c r="N3" s="624">
        <v>2015</v>
      </c>
      <c r="O3" s="624">
        <v>2015</v>
      </c>
      <c r="P3" s="105"/>
      <c r="Q3" s="835" t="s">
        <v>172</v>
      </c>
      <c r="R3" s="836"/>
      <c r="S3" s="623">
        <f>$J$6</f>
        <v>2024</v>
      </c>
      <c r="T3" s="623">
        <f t="shared" ref="T3:V3" si="0">$J$6</f>
        <v>2024</v>
      </c>
      <c r="U3" s="623">
        <f t="shared" si="0"/>
        <v>2024</v>
      </c>
      <c r="V3" s="623">
        <f t="shared" si="0"/>
        <v>2024</v>
      </c>
      <c r="W3" s="340" t="s">
        <v>609</v>
      </c>
      <c r="X3" s="341"/>
      <c r="Y3" s="341"/>
      <c r="Z3" s="342"/>
      <c r="AA3" s="333" t="s">
        <v>599</v>
      </c>
      <c r="AB3" s="334"/>
      <c r="AC3" s="334"/>
      <c r="AD3" s="334"/>
      <c r="AE3" s="334"/>
      <c r="AF3" s="334"/>
      <c r="AG3" s="334"/>
      <c r="AH3" s="334"/>
      <c r="AI3" s="334"/>
      <c r="AJ3" s="334"/>
      <c r="AK3" s="334"/>
      <c r="AL3" s="334"/>
      <c r="AM3" s="334"/>
      <c r="AN3" s="335"/>
      <c r="AO3" s="329" t="s">
        <v>587</v>
      </c>
      <c r="AP3" s="330"/>
      <c r="AQ3" s="330"/>
      <c r="AR3" s="330"/>
      <c r="AS3" s="330"/>
      <c r="AT3" s="330"/>
      <c r="AU3" s="330"/>
      <c r="AV3" s="330"/>
      <c r="AW3" s="330"/>
      <c r="AX3" s="330"/>
      <c r="AY3" s="331"/>
      <c r="AZ3" s="325" t="s">
        <v>565</v>
      </c>
      <c r="BA3" s="326"/>
      <c r="BB3" s="326"/>
      <c r="BC3" s="326"/>
      <c r="BD3" s="326"/>
      <c r="BE3" s="326"/>
      <c r="BF3" s="326"/>
      <c r="BG3" s="326"/>
      <c r="BH3" s="326"/>
      <c r="BI3" s="326"/>
      <c r="BJ3" s="326"/>
      <c r="BK3" s="326"/>
      <c r="BL3" s="326"/>
      <c r="BM3" s="326"/>
      <c r="BN3" s="326"/>
      <c r="BO3" s="326"/>
      <c r="BP3" s="326"/>
      <c r="BQ3" s="326"/>
      <c r="BR3" s="326"/>
      <c r="BS3" s="326"/>
      <c r="BT3" s="327"/>
      <c r="BU3" s="369" t="s">
        <v>551</v>
      </c>
      <c r="BV3" s="370"/>
      <c r="BW3" s="370"/>
      <c r="BX3" s="370"/>
      <c r="BY3" s="370"/>
      <c r="BZ3" s="370"/>
      <c r="CA3" s="370"/>
      <c r="CB3" s="370"/>
      <c r="CC3" s="370"/>
      <c r="CD3" s="370"/>
      <c r="CE3" s="370"/>
      <c r="CF3" s="370"/>
      <c r="CG3" s="371"/>
      <c r="CH3" s="106"/>
    </row>
    <row r="4" spans="1:86" s="99" customFormat="1" ht="49.5" customHeight="1">
      <c r="B4" s="107"/>
      <c r="C4" s="101"/>
      <c r="D4" s="101"/>
      <c r="F4" s="108"/>
      <c r="G4" s="109"/>
      <c r="H4" s="102"/>
      <c r="I4" s="103"/>
      <c r="J4" s="842"/>
      <c r="K4" s="110"/>
      <c r="L4" s="625" t="s">
        <v>774</v>
      </c>
      <c r="M4" s="625" t="s">
        <v>774</v>
      </c>
      <c r="N4" s="625" t="s">
        <v>775</v>
      </c>
      <c r="O4" s="625" t="s">
        <v>775</v>
      </c>
      <c r="P4" s="105"/>
      <c r="Q4" s="837"/>
      <c r="R4" s="838"/>
      <c r="S4" s="112" t="s">
        <v>163</v>
      </c>
      <c r="T4" s="111" t="s">
        <v>163</v>
      </c>
      <c r="U4" s="112" t="s">
        <v>164</v>
      </c>
      <c r="V4" s="111" t="s">
        <v>164</v>
      </c>
      <c r="W4" s="343" t="s">
        <v>542</v>
      </c>
      <c r="X4" s="344" t="s">
        <v>118</v>
      </c>
      <c r="Y4" s="344" t="s">
        <v>543</v>
      </c>
      <c r="Z4" s="344" t="s">
        <v>544</v>
      </c>
      <c r="AA4" s="336" t="s">
        <v>545</v>
      </c>
      <c r="AB4" s="336" t="s">
        <v>108</v>
      </c>
      <c r="AC4" s="337" t="s">
        <v>119</v>
      </c>
      <c r="AD4" s="338" t="s">
        <v>120</v>
      </c>
      <c r="AE4" s="339" t="s">
        <v>121</v>
      </c>
      <c r="AF4" s="338" t="s">
        <v>600</v>
      </c>
      <c r="AG4" s="338" t="s">
        <v>601</v>
      </c>
      <c r="AH4" s="338" t="s">
        <v>602</v>
      </c>
      <c r="AI4" s="338" t="s">
        <v>603</v>
      </c>
      <c r="AJ4" s="338" t="s">
        <v>604</v>
      </c>
      <c r="AK4" s="338" t="s">
        <v>605</v>
      </c>
      <c r="AL4" s="338" t="s">
        <v>606</v>
      </c>
      <c r="AM4" s="338" t="s">
        <v>607</v>
      </c>
      <c r="AN4" s="338" t="s">
        <v>608</v>
      </c>
      <c r="AO4" s="332" t="s">
        <v>588</v>
      </c>
      <c r="AP4" s="332" t="s">
        <v>589</v>
      </c>
      <c r="AQ4" s="332" t="s">
        <v>590</v>
      </c>
      <c r="AR4" s="332" t="s">
        <v>591</v>
      </c>
      <c r="AS4" s="332" t="s">
        <v>592</v>
      </c>
      <c r="AT4" s="332" t="s">
        <v>593</v>
      </c>
      <c r="AU4" s="332" t="s">
        <v>594</v>
      </c>
      <c r="AV4" s="332" t="s">
        <v>595</v>
      </c>
      <c r="AW4" s="332" t="s">
        <v>596</v>
      </c>
      <c r="AX4" s="332" t="s">
        <v>597</v>
      </c>
      <c r="AY4" s="332" t="s">
        <v>598</v>
      </c>
      <c r="AZ4" s="328" t="s">
        <v>566</v>
      </c>
      <c r="BA4" s="328" t="s">
        <v>567</v>
      </c>
      <c r="BB4" s="328" t="s">
        <v>568</v>
      </c>
      <c r="BC4" s="328" t="s">
        <v>569</v>
      </c>
      <c r="BD4" s="328" t="s">
        <v>570</v>
      </c>
      <c r="BE4" s="328" t="s">
        <v>571</v>
      </c>
      <c r="BF4" s="328" t="s">
        <v>572</v>
      </c>
      <c r="BG4" s="328" t="s">
        <v>573</v>
      </c>
      <c r="BH4" s="328" t="s">
        <v>574</v>
      </c>
      <c r="BI4" s="328" t="s">
        <v>575</v>
      </c>
      <c r="BJ4" s="328" t="s">
        <v>576</v>
      </c>
      <c r="BK4" s="328" t="s">
        <v>577</v>
      </c>
      <c r="BL4" s="328" t="s">
        <v>578</v>
      </c>
      <c r="BM4" s="328" t="s">
        <v>579</v>
      </c>
      <c r="BN4" s="328" t="s">
        <v>580</v>
      </c>
      <c r="BO4" s="328" t="s">
        <v>581</v>
      </c>
      <c r="BP4" s="328" t="s">
        <v>582</v>
      </c>
      <c r="BQ4" s="328" t="s">
        <v>583</v>
      </c>
      <c r="BR4" s="328" t="s">
        <v>584</v>
      </c>
      <c r="BS4" s="328" t="s">
        <v>585</v>
      </c>
      <c r="BT4" s="328" t="s">
        <v>586</v>
      </c>
      <c r="BU4" s="372" t="s">
        <v>552</v>
      </c>
      <c r="BV4" s="372" t="s">
        <v>553</v>
      </c>
      <c r="BW4" s="372" t="s">
        <v>554</v>
      </c>
      <c r="BX4" s="372" t="s">
        <v>555</v>
      </c>
      <c r="BY4" s="372" t="s">
        <v>556</v>
      </c>
      <c r="BZ4" s="372" t="s">
        <v>557</v>
      </c>
      <c r="CA4" s="372" t="s">
        <v>558</v>
      </c>
      <c r="CB4" s="372" t="s">
        <v>559</v>
      </c>
      <c r="CC4" s="372" t="s">
        <v>560</v>
      </c>
      <c r="CD4" s="372" t="s">
        <v>561</v>
      </c>
      <c r="CE4" s="372" t="s">
        <v>562</v>
      </c>
      <c r="CF4" s="372" t="s">
        <v>563</v>
      </c>
      <c r="CG4" s="372" t="s">
        <v>564</v>
      </c>
      <c r="CH4" s="106"/>
    </row>
    <row r="5" spans="1:86" s="99" customFormat="1" ht="16.5">
      <c r="B5" s="113" t="s">
        <v>109</v>
      </c>
      <c r="C5" s="113" t="s">
        <v>165</v>
      </c>
      <c r="D5" s="113" t="s">
        <v>110</v>
      </c>
      <c r="E5" s="114"/>
      <c r="F5" s="113" t="s">
        <v>166</v>
      </c>
      <c r="G5" s="115" t="s">
        <v>166</v>
      </c>
      <c r="H5" s="102"/>
      <c r="I5" s="103"/>
      <c r="J5" s="843"/>
      <c r="K5" s="110"/>
      <c r="L5" s="116" t="s">
        <v>167</v>
      </c>
      <c r="M5" s="116" t="s">
        <v>168</v>
      </c>
      <c r="N5" s="116" t="s">
        <v>169</v>
      </c>
      <c r="O5" s="116" t="s">
        <v>168</v>
      </c>
      <c r="P5" s="105"/>
      <c r="Q5" s="839"/>
      <c r="R5" s="840"/>
      <c r="S5" s="111" t="s">
        <v>173</v>
      </c>
      <c r="T5" s="111" t="s">
        <v>171</v>
      </c>
      <c r="U5" s="111" t="s">
        <v>170</v>
      </c>
      <c r="V5" s="111" t="s">
        <v>171</v>
      </c>
      <c r="W5" s="117">
        <v>1</v>
      </c>
      <c r="X5" s="118">
        <v>2</v>
      </c>
      <c r="Y5" s="117">
        <v>3</v>
      </c>
      <c r="Z5" s="118">
        <v>4</v>
      </c>
      <c r="AA5" s="117">
        <v>5</v>
      </c>
      <c r="AB5" s="118">
        <v>6</v>
      </c>
      <c r="AC5" s="117">
        <v>7</v>
      </c>
      <c r="AD5" s="118">
        <v>8</v>
      </c>
      <c r="AE5" s="117">
        <v>9</v>
      </c>
      <c r="AF5" s="118">
        <v>10</v>
      </c>
      <c r="AG5" s="117">
        <v>11</v>
      </c>
      <c r="AH5" s="118">
        <v>12</v>
      </c>
      <c r="AI5" s="117">
        <v>13</v>
      </c>
      <c r="AJ5" s="118">
        <v>14</v>
      </c>
      <c r="AK5" s="117">
        <v>15</v>
      </c>
      <c r="AL5" s="118">
        <v>16</v>
      </c>
      <c r="AM5" s="117">
        <v>17</v>
      </c>
      <c r="AN5" s="118">
        <v>18</v>
      </c>
      <c r="AO5" s="117">
        <v>19</v>
      </c>
      <c r="AP5" s="118">
        <v>20</v>
      </c>
      <c r="AQ5" s="117">
        <v>21</v>
      </c>
      <c r="AR5" s="118">
        <v>22</v>
      </c>
      <c r="AS5" s="117">
        <v>23</v>
      </c>
      <c r="AT5" s="118">
        <v>24</v>
      </c>
      <c r="AU5" s="117">
        <v>25</v>
      </c>
      <c r="AV5" s="118">
        <v>26</v>
      </c>
      <c r="AW5" s="117">
        <v>27</v>
      </c>
      <c r="AX5" s="118">
        <v>28</v>
      </c>
      <c r="AY5" s="117">
        <v>29</v>
      </c>
      <c r="AZ5" s="118">
        <v>30</v>
      </c>
      <c r="BA5" s="117">
        <v>31</v>
      </c>
      <c r="BB5" s="118">
        <v>32</v>
      </c>
      <c r="BC5" s="117">
        <v>33</v>
      </c>
      <c r="BD5" s="118">
        <v>34</v>
      </c>
      <c r="BE5" s="117">
        <v>35</v>
      </c>
      <c r="BF5" s="118">
        <v>36</v>
      </c>
      <c r="BG5" s="117">
        <v>37</v>
      </c>
      <c r="BH5" s="118">
        <v>38</v>
      </c>
      <c r="BI5" s="117">
        <v>39</v>
      </c>
      <c r="BJ5" s="118">
        <v>40</v>
      </c>
      <c r="BK5" s="117">
        <v>41</v>
      </c>
      <c r="BL5" s="118">
        <v>42</v>
      </c>
      <c r="BM5" s="117">
        <v>43</v>
      </c>
      <c r="BN5" s="118">
        <v>44</v>
      </c>
      <c r="BO5" s="117">
        <v>45</v>
      </c>
      <c r="BP5" s="118">
        <v>46</v>
      </c>
      <c r="BQ5" s="117">
        <v>47</v>
      </c>
      <c r="BR5" s="118">
        <v>48</v>
      </c>
      <c r="BS5" s="117">
        <v>49</v>
      </c>
      <c r="BT5" s="118">
        <v>50</v>
      </c>
      <c r="BU5" s="117">
        <v>51</v>
      </c>
      <c r="BV5" s="118">
        <v>52</v>
      </c>
      <c r="BW5" s="117">
        <v>53</v>
      </c>
      <c r="BX5" s="118">
        <v>54</v>
      </c>
      <c r="BY5" s="117">
        <v>55</v>
      </c>
      <c r="BZ5" s="118">
        <v>56</v>
      </c>
      <c r="CA5" s="117">
        <v>57</v>
      </c>
      <c r="CB5" s="118">
        <v>58</v>
      </c>
      <c r="CC5" s="117">
        <v>59</v>
      </c>
      <c r="CD5" s="118">
        <v>60</v>
      </c>
      <c r="CE5" s="117">
        <v>61</v>
      </c>
      <c r="CF5" s="118">
        <v>62</v>
      </c>
      <c r="CG5" s="117">
        <v>63</v>
      </c>
      <c r="CH5" s="106"/>
    </row>
    <row r="6" spans="1:86">
      <c r="A6" s="17"/>
      <c r="B6" s="88">
        <v>1</v>
      </c>
      <c r="C6" s="293" t="s">
        <v>546</v>
      </c>
      <c r="D6" s="89">
        <v>411</v>
      </c>
      <c r="E6" s="29"/>
      <c r="F6" s="30" t="s">
        <v>111</v>
      </c>
      <c r="G6" s="31">
        <v>100000000</v>
      </c>
      <c r="H6" s="29"/>
      <c r="I6" s="25"/>
      <c r="J6" s="641">
        <v>2024</v>
      </c>
      <c r="K6" s="28"/>
      <c r="L6" s="7">
        <v>0.94501567479740156</v>
      </c>
      <c r="M6" s="7">
        <v>0.8187155930141643</v>
      </c>
      <c r="N6" s="7">
        <v>0.97586327400455797</v>
      </c>
      <c r="O6" s="7">
        <v>0.7647824966073471</v>
      </c>
      <c r="P6" s="26"/>
      <c r="Q6" s="53">
        <v>11</v>
      </c>
      <c r="R6" s="54" t="s">
        <v>0</v>
      </c>
      <c r="S6" s="55">
        <v>1.0101726963510551</v>
      </c>
      <c r="T6" s="56">
        <v>0.42755391151005157</v>
      </c>
      <c r="U6" s="55">
        <v>1.0009543318944403</v>
      </c>
      <c r="V6" s="55">
        <v>0.41957034909407009</v>
      </c>
      <c r="W6" s="57">
        <v>6.7136381341795757E-4</v>
      </c>
      <c r="X6" s="57">
        <v>7.1420698847406746E-6</v>
      </c>
      <c r="Y6" s="57">
        <v>2.1753302017468892E-3</v>
      </c>
      <c r="Z6" s="57">
        <v>1.407174365755767E-3</v>
      </c>
      <c r="AA6" s="57">
        <v>5.3629871467651875E-4</v>
      </c>
      <c r="AB6" s="57">
        <v>8.3806682407617334E-4</v>
      </c>
      <c r="AC6" s="57">
        <v>7.1738570380122551E-6</v>
      </c>
      <c r="AD6" s="57">
        <v>7.401157947504705E-6</v>
      </c>
      <c r="AE6" s="57">
        <v>7.0748010629407193E-6</v>
      </c>
      <c r="AF6" s="57">
        <v>2.8424506408606578E-3</v>
      </c>
      <c r="AG6" s="57">
        <v>1.6238626448735313E-3</v>
      </c>
      <c r="AH6" s="57">
        <v>6.4053812912239481E-4</v>
      </c>
      <c r="AI6" s="57">
        <v>2.7797160454331023E-4</v>
      </c>
      <c r="AJ6" s="57">
        <v>2.6244643445680105E-4</v>
      </c>
      <c r="AK6" s="57">
        <v>3.8933916220965641E-5</v>
      </c>
      <c r="AL6" s="57">
        <v>7.0752918923185581E-5</v>
      </c>
      <c r="AM6" s="57">
        <v>1.6555121932189216E-3</v>
      </c>
      <c r="AN6" s="57">
        <v>2.9147861714533471E-3</v>
      </c>
      <c r="AO6" s="57">
        <v>2.0591899751860705E-4</v>
      </c>
      <c r="AP6" s="57">
        <v>9.2968642822830448E-4</v>
      </c>
      <c r="AQ6" s="57">
        <v>5.3649882688372528E-4</v>
      </c>
      <c r="AR6" s="57">
        <v>8.567169579798377E-4</v>
      </c>
      <c r="AS6" s="57">
        <v>2.781249669362986E-3</v>
      </c>
      <c r="AT6" s="57">
        <v>4.912156068871E-3</v>
      </c>
      <c r="AU6" s="57">
        <v>2.7154670224351926E-3</v>
      </c>
      <c r="AV6" s="57">
        <v>2.380188155025175E-5</v>
      </c>
      <c r="AW6" s="57">
        <v>7.191421608960327E-4</v>
      </c>
      <c r="AX6" s="57">
        <v>5.9205712551022253E-3</v>
      </c>
      <c r="AY6" s="57">
        <v>2.2829155200919304E-3</v>
      </c>
      <c r="AZ6" s="57">
        <v>2.0438065462125178E-4</v>
      </c>
      <c r="BA6" s="57">
        <v>2.5833292120734013E-4</v>
      </c>
      <c r="BB6" s="57">
        <v>1.0866248188975258E-3</v>
      </c>
      <c r="BC6" s="57">
        <v>1.0817485649126867E-3</v>
      </c>
      <c r="BD6" s="57">
        <v>7.3593259357223977E-4</v>
      </c>
      <c r="BE6" s="57">
        <v>3.6238617227273191E-4</v>
      </c>
      <c r="BF6" s="57">
        <v>2.5034394821684558E-4</v>
      </c>
      <c r="BG6" s="57">
        <v>5.5961947696382794E-4</v>
      </c>
      <c r="BH6" s="57">
        <v>8.2836536698080974E-4</v>
      </c>
      <c r="BI6" s="57">
        <v>2.2856919171313322E-4</v>
      </c>
      <c r="BJ6" s="57">
        <v>1.9535571314892399E-3</v>
      </c>
      <c r="BK6" s="57">
        <v>1.1785578662398899E-3</v>
      </c>
      <c r="BL6" s="57">
        <v>1.2395918207316861E-3</v>
      </c>
      <c r="BM6" s="57">
        <v>6.8215187557097942E-4</v>
      </c>
      <c r="BN6" s="57">
        <v>7.3776996315953877E-4</v>
      </c>
      <c r="BO6" s="57">
        <v>7.844362003644284E-4</v>
      </c>
      <c r="BP6" s="57">
        <v>3.3940513100523657E-3</v>
      </c>
      <c r="BQ6" s="57">
        <v>2.605128654822447E-4</v>
      </c>
      <c r="BR6" s="57">
        <v>2.7592345931827535E-3</v>
      </c>
      <c r="BS6" s="57">
        <v>2.1168845618836003E-3</v>
      </c>
      <c r="BT6" s="57">
        <v>3.5208187411382877E-3</v>
      </c>
      <c r="BU6" s="57">
        <v>1.0901704798488706E-3</v>
      </c>
      <c r="BV6" s="57">
        <v>6.3124856541013955E-4</v>
      </c>
      <c r="BW6" s="57">
        <v>7.6185796920579592E-4</v>
      </c>
      <c r="BX6" s="57">
        <v>7.1978442614170895E-4</v>
      </c>
      <c r="BY6" s="57">
        <v>6.0720377678926789E-3</v>
      </c>
      <c r="BZ6" s="57">
        <v>3.567426695980445E-4</v>
      </c>
      <c r="CA6" s="57">
        <v>2.6642593959680149E-5</v>
      </c>
      <c r="CB6" s="57">
        <v>8.2485455494643361E-4</v>
      </c>
      <c r="CC6" s="57">
        <v>3.9772328013710683E-3</v>
      </c>
      <c r="CD6" s="57">
        <v>9.8306676481673471E-5</v>
      </c>
      <c r="CE6" s="57">
        <v>0</v>
      </c>
      <c r="CF6" s="57">
        <v>1.1020264972168481E-4</v>
      </c>
      <c r="CG6" s="57">
        <v>1.8123556051113656E-3</v>
      </c>
      <c r="CH6" s="27"/>
    </row>
    <row r="7" spans="1:86">
      <c r="A7" s="17"/>
      <c r="B7" s="88">
        <v>2</v>
      </c>
      <c r="C7" s="294" t="s">
        <v>118</v>
      </c>
      <c r="D7" s="89">
        <v>412</v>
      </c>
      <c r="E7" s="29"/>
      <c r="F7" s="30" t="s">
        <v>112</v>
      </c>
      <c r="G7" s="32">
        <v>1000000</v>
      </c>
      <c r="H7" s="29"/>
      <c r="I7" s="25"/>
      <c r="J7" s="26"/>
      <c r="K7" s="26"/>
      <c r="L7" s="26"/>
      <c r="M7" s="26"/>
      <c r="N7" s="26"/>
      <c r="O7" s="26"/>
      <c r="P7" s="26"/>
      <c r="Q7" s="53">
        <v>12</v>
      </c>
      <c r="R7" s="54" t="s">
        <v>1</v>
      </c>
      <c r="S7" s="55">
        <v>0.978145692990946</v>
      </c>
      <c r="T7" s="58">
        <v>0.76321345327579759</v>
      </c>
      <c r="U7" s="55">
        <v>1.005978053783225</v>
      </c>
      <c r="V7" s="58">
        <v>0.74726828389523836</v>
      </c>
      <c r="W7" s="57">
        <v>0</v>
      </c>
      <c r="X7" s="57">
        <v>0</v>
      </c>
      <c r="Y7" s="57">
        <v>0</v>
      </c>
      <c r="Z7" s="57">
        <v>0</v>
      </c>
      <c r="AA7" s="57">
        <v>0</v>
      </c>
      <c r="AB7" s="57">
        <v>0</v>
      </c>
      <c r="AC7" s="57">
        <v>0</v>
      </c>
      <c r="AD7" s="57">
        <v>0</v>
      </c>
      <c r="AE7" s="57">
        <v>0</v>
      </c>
      <c r="AF7" s="57">
        <v>0</v>
      </c>
      <c r="AG7" s="57">
        <v>0</v>
      </c>
      <c r="AH7" s="57">
        <v>0</v>
      </c>
      <c r="AI7" s="57">
        <v>0</v>
      </c>
      <c r="AJ7" s="57">
        <v>0</v>
      </c>
      <c r="AK7" s="57">
        <v>0</v>
      </c>
      <c r="AL7" s="57">
        <v>0</v>
      </c>
      <c r="AM7" s="57">
        <v>0</v>
      </c>
      <c r="AN7" s="57">
        <v>0</v>
      </c>
      <c r="AO7" s="57">
        <v>0</v>
      </c>
      <c r="AP7" s="57">
        <v>0</v>
      </c>
      <c r="AQ7" s="57">
        <v>0</v>
      </c>
      <c r="AR7" s="57">
        <v>0</v>
      </c>
      <c r="AS7" s="57">
        <v>0</v>
      </c>
      <c r="AT7" s="57">
        <v>0</v>
      </c>
      <c r="AU7" s="57">
        <v>0</v>
      </c>
      <c r="AV7" s="57">
        <v>0</v>
      </c>
      <c r="AW7" s="57">
        <v>0</v>
      </c>
      <c r="AX7" s="57">
        <v>0</v>
      </c>
      <c r="AY7" s="57">
        <v>0</v>
      </c>
      <c r="AZ7" s="57">
        <v>0</v>
      </c>
      <c r="BA7" s="57">
        <v>0</v>
      </c>
      <c r="BB7" s="57">
        <v>0</v>
      </c>
      <c r="BC7" s="57">
        <v>0</v>
      </c>
      <c r="BD7" s="57">
        <v>0</v>
      </c>
      <c r="BE7" s="57">
        <v>0</v>
      </c>
      <c r="BF7" s="57">
        <v>0</v>
      </c>
      <c r="BG7" s="57">
        <v>0</v>
      </c>
      <c r="BH7" s="57">
        <v>0</v>
      </c>
      <c r="BI7" s="57">
        <v>0</v>
      </c>
      <c r="BJ7" s="57">
        <v>0</v>
      </c>
      <c r="BK7" s="57">
        <v>0</v>
      </c>
      <c r="BL7" s="57">
        <v>0</v>
      </c>
      <c r="BM7" s="57">
        <v>0</v>
      </c>
      <c r="BN7" s="57">
        <v>0</v>
      </c>
      <c r="BO7" s="57">
        <v>0</v>
      </c>
      <c r="BP7" s="57">
        <v>0</v>
      </c>
      <c r="BQ7" s="57">
        <v>0</v>
      </c>
      <c r="BR7" s="57">
        <v>0</v>
      </c>
      <c r="BS7" s="57">
        <v>0</v>
      </c>
      <c r="BT7" s="57">
        <v>0</v>
      </c>
      <c r="BU7" s="57">
        <v>0</v>
      </c>
      <c r="BV7" s="57">
        <v>0</v>
      </c>
      <c r="BW7" s="57">
        <v>0</v>
      </c>
      <c r="BX7" s="57">
        <v>0</v>
      </c>
      <c r="BY7" s="57">
        <v>0</v>
      </c>
      <c r="BZ7" s="57">
        <v>0</v>
      </c>
      <c r="CA7" s="57">
        <v>0</v>
      </c>
      <c r="CB7" s="57">
        <v>0</v>
      </c>
      <c r="CC7" s="57">
        <v>0</v>
      </c>
      <c r="CD7" s="57">
        <v>0</v>
      </c>
      <c r="CE7" s="57">
        <v>0</v>
      </c>
      <c r="CF7" s="57">
        <v>0</v>
      </c>
      <c r="CG7" s="57">
        <v>0</v>
      </c>
      <c r="CH7" s="27"/>
    </row>
    <row r="8" spans="1:86">
      <c r="A8" s="17"/>
      <c r="B8" s="88">
        <v>3</v>
      </c>
      <c r="C8" s="294" t="s">
        <v>547</v>
      </c>
      <c r="D8" s="89">
        <v>413</v>
      </c>
      <c r="E8" s="29"/>
      <c r="F8" s="30" t="s">
        <v>113</v>
      </c>
      <c r="G8" s="32">
        <v>10000</v>
      </c>
      <c r="H8" s="29"/>
      <c r="I8" s="25"/>
      <c r="J8" s="26"/>
      <c r="K8" s="26"/>
      <c r="L8" s="26"/>
      <c r="M8" s="26"/>
      <c r="N8" s="26"/>
      <c r="O8" s="26"/>
      <c r="P8" s="26"/>
      <c r="Q8" s="53">
        <v>13</v>
      </c>
      <c r="R8" s="54" t="s">
        <v>2</v>
      </c>
      <c r="S8" s="55">
        <v>1.0211988526532143</v>
      </c>
      <c r="T8" s="58">
        <v>0.3468971160853363</v>
      </c>
      <c r="U8" s="55">
        <v>1.0244894790408856</v>
      </c>
      <c r="V8" s="58">
        <v>0.35946028569679045</v>
      </c>
      <c r="W8" s="57">
        <v>0</v>
      </c>
      <c r="X8" s="57">
        <v>0</v>
      </c>
      <c r="Y8" s="57">
        <v>0</v>
      </c>
      <c r="Z8" s="57">
        <v>0</v>
      </c>
      <c r="AA8" s="57">
        <v>0</v>
      </c>
      <c r="AB8" s="57">
        <v>0</v>
      </c>
      <c r="AC8" s="57">
        <v>0</v>
      </c>
      <c r="AD8" s="57">
        <v>0</v>
      </c>
      <c r="AE8" s="57">
        <v>0</v>
      </c>
      <c r="AF8" s="57">
        <v>0</v>
      </c>
      <c r="AG8" s="57">
        <v>0</v>
      </c>
      <c r="AH8" s="57">
        <v>0</v>
      </c>
      <c r="AI8" s="57">
        <v>0</v>
      </c>
      <c r="AJ8" s="57">
        <v>0</v>
      </c>
      <c r="AK8" s="57">
        <v>0</v>
      </c>
      <c r="AL8" s="57">
        <v>0</v>
      </c>
      <c r="AM8" s="57">
        <v>0</v>
      </c>
      <c r="AN8" s="57">
        <v>0</v>
      </c>
      <c r="AO8" s="57">
        <v>0</v>
      </c>
      <c r="AP8" s="57">
        <v>0</v>
      </c>
      <c r="AQ8" s="57">
        <v>0</v>
      </c>
      <c r="AR8" s="57">
        <v>0</v>
      </c>
      <c r="AS8" s="57">
        <v>0</v>
      </c>
      <c r="AT8" s="57">
        <v>0</v>
      </c>
      <c r="AU8" s="57">
        <v>0</v>
      </c>
      <c r="AV8" s="57">
        <v>0</v>
      </c>
      <c r="AW8" s="57">
        <v>0</v>
      </c>
      <c r="AX8" s="57">
        <v>0</v>
      </c>
      <c r="AY8" s="57">
        <v>0</v>
      </c>
      <c r="AZ8" s="57">
        <v>0</v>
      </c>
      <c r="BA8" s="57">
        <v>0</v>
      </c>
      <c r="BB8" s="57">
        <v>0</v>
      </c>
      <c r="BC8" s="57">
        <v>0</v>
      </c>
      <c r="BD8" s="57">
        <v>0</v>
      </c>
      <c r="BE8" s="57">
        <v>0</v>
      </c>
      <c r="BF8" s="57">
        <v>0</v>
      </c>
      <c r="BG8" s="57">
        <v>0</v>
      </c>
      <c r="BH8" s="57">
        <v>0</v>
      </c>
      <c r="BI8" s="57">
        <v>0</v>
      </c>
      <c r="BJ8" s="57">
        <v>0</v>
      </c>
      <c r="BK8" s="57">
        <v>0</v>
      </c>
      <c r="BL8" s="57">
        <v>0</v>
      </c>
      <c r="BM8" s="57">
        <v>0</v>
      </c>
      <c r="BN8" s="57">
        <v>0</v>
      </c>
      <c r="BO8" s="57">
        <v>0</v>
      </c>
      <c r="BP8" s="57">
        <v>0</v>
      </c>
      <c r="BQ8" s="57">
        <v>0</v>
      </c>
      <c r="BR8" s="57">
        <v>0</v>
      </c>
      <c r="BS8" s="57">
        <v>0</v>
      </c>
      <c r="BT8" s="57">
        <v>0</v>
      </c>
      <c r="BU8" s="57">
        <v>0</v>
      </c>
      <c r="BV8" s="57">
        <v>0</v>
      </c>
      <c r="BW8" s="57">
        <v>0</v>
      </c>
      <c r="BX8" s="57">
        <v>0</v>
      </c>
      <c r="BY8" s="57">
        <v>0</v>
      </c>
      <c r="BZ8" s="57">
        <v>0</v>
      </c>
      <c r="CA8" s="57">
        <v>0</v>
      </c>
      <c r="CB8" s="57">
        <v>0</v>
      </c>
      <c r="CC8" s="57">
        <v>0</v>
      </c>
      <c r="CD8" s="57">
        <v>0</v>
      </c>
      <c r="CE8" s="57">
        <v>0</v>
      </c>
      <c r="CF8" s="57">
        <v>0</v>
      </c>
      <c r="CG8" s="57">
        <v>0</v>
      </c>
      <c r="CH8" s="27"/>
    </row>
    <row r="9" spans="1:86">
      <c r="A9" s="17"/>
      <c r="B9" s="88">
        <v>4</v>
      </c>
      <c r="C9" s="295" t="s">
        <v>548</v>
      </c>
      <c r="D9" s="89">
        <v>419</v>
      </c>
      <c r="E9" s="29"/>
      <c r="F9" s="33" t="s">
        <v>114</v>
      </c>
      <c r="G9" s="34">
        <v>1000</v>
      </c>
      <c r="H9" s="29"/>
      <c r="I9" s="25"/>
      <c r="J9" s="26"/>
      <c r="K9" s="26"/>
      <c r="L9" s="26"/>
      <c r="M9" s="26"/>
      <c r="N9" s="26"/>
      <c r="O9" s="26"/>
      <c r="P9" s="26"/>
      <c r="Q9" s="53">
        <v>15</v>
      </c>
      <c r="R9" s="54" t="s">
        <v>3</v>
      </c>
      <c r="S9" s="55">
        <v>0.98930155186745561</v>
      </c>
      <c r="T9" s="58">
        <v>0.38053489097947185</v>
      </c>
      <c r="U9" s="55">
        <v>1.0185960952716755</v>
      </c>
      <c r="V9" s="58">
        <v>0.33509937013193941</v>
      </c>
      <c r="W9" s="57">
        <v>1.0724570773219251E-5</v>
      </c>
      <c r="X9" s="57">
        <v>3.9337894798015637E-5</v>
      </c>
      <c r="Y9" s="57">
        <v>9.8862743934986791E-5</v>
      </c>
      <c r="Z9" s="57">
        <v>2.8089891010015408E-5</v>
      </c>
      <c r="AA9" s="57">
        <v>1.1102003552865047E-5</v>
      </c>
      <c r="AB9" s="57">
        <v>1.0258727403804453E-5</v>
      </c>
      <c r="AC9" s="57">
        <v>3.7586229260321619E-5</v>
      </c>
      <c r="AD9" s="57">
        <v>4.6528517415714873E-5</v>
      </c>
      <c r="AE9" s="57">
        <v>3.8175351882538617E-5</v>
      </c>
      <c r="AF9" s="57">
        <v>3.0312169302054649E-5</v>
      </c>
      <c r="AG9" s="57">
        <v>1.906979940155507E-5</v>
      </c>
      <c r="AH9" s="57">
        <v>9.5517392182861542E-4</v>
      </c>
      <c r="AI9" s="57">
        <v>1.2869351389902247E-5</v>
      </c>
      <c r="AJ9" s="57">
        <v>7.9113828707639789E-6</v>
      </c>
      <c r="AK9" s="57">
        <v>2.6881642888535365E-5</v>
      </c>
      <c r="AL9" s="57">
        <v>6.9561581978784471E-6</v>
      </c>
      <c r="AM9" s="57">
        <v>5.4794471287298789E-5</v>
      </c>
      <c r="AN9" s="57">
        <v>4.0061284799169262E-5</v>
      </c>
      <c r="AO9" s="57">
        <v>1.717613650533501E-5</v>
      </c>
      <c r="AP9" s="57">
        <v>3.8694491620045054E-6</v>
      </c>
      <c r="AQ9" s="57">
        <v>1.8115178306035625E-5</v>
      </c>
      <c r="AR9" s="57">
        <v>9.7728540263297566E-6</v>
      </c>
      <c r="AS9" s="57">
        <v>3.1208496955440107E-5</v>
      </c>
      <c r="AT9" s="57">
        <v>0</v>
      </c>
      <c r="AU9" s="57">
        <v>8.007890734551225E-6</v>
      </c>
      <c r="AV9" s="57">
        <v>1.9500921421403325E-6</v>
      </c>
      <c r="AW9" s="57">
        <v>0</v>
      </c>
      <c r="AX9" s="57">
        <v>1.0811900226083747E-4</v>
      </c>
      <c r="AY9" s="57">
        <v>2.8942305754915517E-6</v>
      </c>
      <c r="AZ9" s="57">
        <v>1.7137228162215648E-5</v>
      </c>
      <c r="BA9" s="57">
        <v>1.8501809039475131E-5</v>
      </c>
      <c r="BB9" s="57">
        <v>8.7821142909653517E-6</v>
      </c>
      <c r="BC9" s="57">
        <v>3.4753607354613833E-6</v>
      </c>
      <c r="BD9" s="57">
        <v>4.0314076297506665E-6</v>
      </c>
      <c r="BE9" s="57">
        <v>1.258303218110393E-5</v>
      </c>
      <c r="BF9" s="57">
        <v>3.2055296604970799E-5</v>
      </c>
      <c r="BG9" s="57">
        <v>1.6988849100094954E-5</v>
      </c>
      <c r="BH9" s="57">
        <v>7.6137605658388115E-6</v>
      </c>
      <c r="BI9" s="57">
        <v>7.2231460172646367E-6</v>
      </c>
      <c r="BJ9" s="57">
        <v>8.5850899746759641E-6</v>
      </c>
      <c r="BK9" s="57">
        <v>9.5894150819505082E-6</v>
      </c>
      <c r="BL9" s="57">
        <v>1.1096122168410212E-5</v>
      </c>
      <c r="BM9" s="57">
        <v>8.9548631940665545E-6</v>
      </c>
      <c r="BN9" s="57">
        <v>1.0025930331828898E-5</v>
      </c>
      <c r="BO9" s="57">
        <v>1.0214158308632866E-5</v>
      </c>
      <c r="BP9" s="57">
        <v>3.7696480915656967E-5</v>
      </c>
      <c r="BQ9" s="57">
        <v>4.520415746799202E-6</v>
      </c>
      <c r="BR9" s="57">
        <v>1.9431806941974268E-6</v>
      </c>
      <c r="BS9" s="57">
        <v>0</v>
      </c>
      <c r="BT9" s="57">
        <v>3.3163376923126331E-5</v>
      </c>
      <c r="BU9" s="57">
        <v>3.3190604963463136E-6</v>
      </c>
      <c r="BV9" s="57">
        <v>1.183607895419619E-5</v>
      </c>
      <c r="BW9" s="57">
        <v>3.7513235579403719E-6</v>
      </c>
      <c r="BX9" s="57">
        <v>4.2058639057231286E-6</v>
      </c>
      <c r="BY9" s="57">
        <v>7.963561587406505E-5</v>
      </c>
      <c r="BZ9" s="57">
        <v>0</v>
      </c>
      <c r="CA9" s="57">
        <v>2.1828321856537526E-6</v>
      </c>
      <c r="CB9" s="57">
        <v>2.7195587752935747E-6</v>
      </c>
      <c r="CC9" s="57">
        <v>6.3271438100256018E-6</v>
      </c>
      <c r="CD9" s="57">
        <v>0</v>
      </c>
      <c r="CE9" s="57">
        <v>0</v>
      </c>
      <c r="CF9" s="57">
        <v>2.538051211806771E-6</v>
      </c>
      <c r="CG9" s="57">
        <v>2.4986875696712081E-5</v>
      </c>
      <c r="CH9" s="27"/>
    </row>
    <row r="10" spans="1:86">
      <c r="A10" s="17"/>
      <c r="B10" s="88">
        <v>5</v>
      </c>
      <c r="C10" s="296" t="s">
        <v>549</v>
      </c>
      <c r="D10" s="89">
        <v>411</v>
      </c>
      <c r="E10" s="35"/>
      <c r="F10" s="36"/>
      <c r="G10" s="37"/>
      <c r="H10" s="29"/>
      <c r="I10" s="25"/>
      <c r="J10" s="26"/>
      <c r="K10" s="26"/>
      <c r="L10" s="26"/>
      <c r="M10" s="26"/>
      <c r="N10" s="26"/>
      <c r="O10" s="26"/>
      <c r="P10" s="26"/>
      <c r="Q10" s="53">
        <v>17</v>
      </c>
      <c r="R10" s="54" t="s">
        <v>4</v>
      </c>
      <c r="S10" s="55">
        <v>1.0595125522431865</v>
      </c>
      <c r="T10" s="58">
        <v>0.49485208764844973</v>
      </c>
      <c r="U10" s="55">
        <v>1.035445698071114</v>
      </c>
      <c r="V10" s="58">
        <v>0.43413816489442236</v>
      </c>
      <c r="W10" s="57">
        <v>0</v>
      </c>
      <c r="X10" s="57">
        <v>0</v>
      </c>
      <c r="Y10" s="57">
        <v>0</v>
      </c>
      <c r="Z10" s="57">
        <v>0</v>
      </c>
      <c r="AA10" s="57">
        <v>0</v>
      </c>
      <c r="AB10" s="57">
        <v>0</v>
      </c>
      <c r="AC10" s="57">
        <v>0</v>
      </c>
      <c r="AD10" s="57">
        <v>0</v>
      </c>
      <c r="AE10" s="57">
        <v>0</v>
      </c>
      <c r="AF10" s="57">
        <v>0</v>
      </c>
      <c r="AG10" s="57">
        <v>0</v>
      </c>
      <c r="AH10" s="57">
        <v>0</v>
      </c>
      <c r="AI10" s="57">
        <v>0</v>
      </c>
      <c r="AJ10" s="57">
        <v>0</v>
      </c>
      <c r="AK10" s="57">
        <v>0</v>
      </c>
      <c r="AL10" s="57">
        <v>0</v>
      </c>
      <c r="AM10" s="57">
        <v>0</v>
      </c>
      <c r="AN10" s="57">
        <v>0</v>
      </c>
      <c r="AO10" s="57">
        <v>0</v>
      </c>
      <c r="AP10" s="57">
        <v>0</v>
      </c>
      <c r="AQ10" s="57">
        <v>0</v>
      </c>
      <c r="AR10" s="57">
        <v>0</v>
      </c>
      <c r="AS10" s="57">
        <v>0</v>
      </c>
      <c r="AT10" s="57">
        <v>0</v>
      </c>
      <c r="AU10" s="57">
        <v>0</v>
      </c>
      <c r="AV10" s="57">
        <v>0</v>
      </c>
      <c r="AW10" s="57">
        <v>0</v>
      </c>
      <c r="AX10" s="57">
        <v>0</v>
      </c>
      <c r="AY10" s="57">
        <v>0</v>
      </c>
      <c r="AZ10" s="57">
        <v>0</v>
      </c>
      <c r="BA10" s="57">
        <v>0</v>
      </c>
      <c r="BB10" s="57">
        <v>0</v>
      </c>
      <c r="BC10" s="57">
        <v>0</v>
      </c>
      <c r="BD10" s="57">
        <v>0</v>
      </c>
      <c r="BE10" s="57">
        <v>0</v>
      </c>
      <c r="BF10" s="57">
        <v>0</v>
      </c>
      <c r="BG10" s="57">
        <v>0</v>
      </c>
      <c r="BH10" s="57">
        <v>0</v>
      </c>
      <c r="BI10" s="57">
        <v>0</v>
      </c>
      <c r="BJ10" s="57">
        <v>0</v>
      </c>
      <c r="BK10" s="57">
        <v>0</v>
      </c>
      <c r="BL10" s="57">
        <v>0</v>
      </c>
      <c r="BM10" s="57">
        <v>0</v>
      </c>
      <c r="BN10" s="57">
        <v>0</v>
      </c>
      <c r="BO10" s="57">
        <v>0</v>
      </c>
      <c r="BP10" s="57">
        <v>0</v>
      </c>
      <c r="BQ10" s="57">
        <v>0</v>
      </c>
      <c r="BR10" s="57">
        <v>0</v>
      </c>
      <c r="BS10" s="57">
        <v>0</v>
      </c>
      <c r="BT10" s="57">
        <v>0</v>
      </c>
      <c r="BU10" s="57">
        <v>0</v>
      </c>
      <c r="BV10" s="57">
        <v>0</v>
      </c>
      <c r="BW10" s="57">
        <v>0</v>
      </c>
      <c r="BX10" s="57">
        <v>0</v>
      </c>
      <c r="BY10" s="57">
        <v>0</v>
      </c>
      <c r="BZ10" s="57">
        <v>0</v>
      </c>
      <c r="CA10" s="57">
        <v>0</v>
      </c>
      <c r="CB10" s="57">
        <v>0</v>
      </c>
      <c r="CC10" s="57">
        <v>0</v>
      </c>
      <c r="CD10" s="57">
        <v>0</v>
      </c>
      <c r="CE10" s="57">
        <v>0</v>
      </c>
      <c r="CF10" s="57">
        <v>0</v>
      </c>
      <c r="CG10" s="57">
        <v>0</v>
      </c>
      <c r="CH10" s="27"/>
    </row>
    <row r="11" spans="1:86">
      <c r="A11" s="17"/>
      <c r="B11" s="88">
        <v>6</v>
      </c>
      <c r="C11" s="296" t="s">
        <v>108</v>
      </c>
      <c r="D11" s="89">
        <v>411</v>
      </c>
      <c r="E11" s="29"/>
      <c r="F11" s="38" t="str">
        <f>報告書!K2</f>
        <v>千円</v>
      </c>
      <c r="G11" s="39">
        <f>VLOOKUP(F11,F6:G9,2,0)</f>
        <v>1000</v>
      </c>
      <c r="H11" s="17"/>
      <c r="I11" s="25"/>
      <c r="J11" s="26"/>
      <c r="K11" s="26"/>
      <c r="L11" s="26"/>
      <c r="M11" s="26"/>
      <c r="N11" s="26"/>
      <c r="O11" s="26"/>
      <c r="P11" s="26"/>
      <c r="Q11" s="53">
        <v>61</v>
      </c>
      <c r="R11" s="54" t="s">
        <v>5</v>
      </c>
      <c r="S11" s="55">
        <v>0.72749792322593165</v>
      </c>
      <c r="T11" s="58">
        <v>0.42664412005262392</v>
      </c>
      <c r="U11" s="55">
        <v>0.76290792908811322</v>
      </c>
      <c r="V11" s="58">
        <v>0.44501034158869823</v>
      </c>
      <c r="W11" s="57">
        <v>4.3615102952341265E-7</v>
      </c>
      <c r="X11" s="57">
        <v>4.5794407170279508E-7</v>
      </c>
      <c r="Y11" s="57">
        <v>6.8613275399040661E-6</v>
      </c>
      <c r="Z11" s="57">
        <v>4.3903105853781865E-6</v>
      </c>
      <c r="AA11" s="57">
        <v>4.7371599734994882E-7</v>
      </c>
      <c r="AB11" s="57">
        <v>3.8978677043416699E-7</v>
      </c>
      <c r="AC11" s="57">
        <v>0</v>
      </c>
      <c r="AD11" s="57">
        <v>2.2626180778911811E-6</v>
      </c>
      <c r="AE11" s="57">
        <v>1.710726496165496E-7</v>
      </c>
      <c r="AF11" s="57">
        <v>7.6934953583849913E-6</v>
      </c>
      <c r="AG11" s="57">
        <v>7.1396993775141788E-6</v>
      </c>
      <c r="AH11" s="57">
        <v>0</v>
      </c>
      <c r="AI11" s="57">
        <v>0</v>
      </c>
      <c r="AJ11" s="57">
        <v>0</v>
      </c>
      <c r="AK11" s="57">
        <v>0</v>
      </c>
      <c r="AL11" s="57">
        <v>7.37956289750468E-6</v>
      </c>
      <c r="AM11" s="57">
        <v>4.5735845205753813E-6</v>
      </c>
      <c r="AN11" s="57">
        <v>7.1500973928878432E-6</v>
      </c>
      <c r="AO11" s="57">
        <v>5.0840883546905693E-7</v>
      </c>
      <c r="AP11" s="57">
        <v>4.324067536055003E-7</v>
      </c>
      <c r="AQ11" s="57">
        <v>8.3656766084864153E-7</v>
      </c>
      <c r="AR11" s="57">
        <v>3.6215610833008839E-7</v>
      </c>
      <c r="AS11" s="57">
        <v>7.5095111431158454E-6</v>
      </c>
      <c r="AT11" s="57">
        <v>1.3915506540433982E-5</v>
      </c>
      <c r="AU11" s="57">
        <v>8.274231407934814E-6</v>
      </c>
      <c r="AV11" s="57">
        <v>4.4331205354261088E-6</v>
      </c>
      <c r="AW11" s="57">
        <v>5.3875642992403338E-6</v>
      </c>
      <c r="AX11" s="57">
        <v>1.1866670794680564E-5</v>
      </c>
      <c r="AY11" s="57">
        <v>7.8953026195290923E-6</v>
      </c>
      <c r="AZ11" s="57">
        <v>5.2333057889054015E-7</v>
      </c>
      <c r="BA11" s="57">
        <v>0</v>
      </c>
      <c r="BB11" s="57">
        <v>0</v>
      </c>
      <c r="BC11" s="57">
        <v>4.6604135843988561E-7</v>
      </c>
      <c r="BD11" s="57">
        <v>4.1189068524835473E-7</v>
      </c>
      <c r="BE11" s="57">
        <v>0</v>
      </c>
      <c r="BF11" s="57">
        <v>0</v>
      </c>
      <c r="BG11" s="57">
        <v>9.0416038631577541E-7</v>
      </c>
      <c r="BH11" s="57">
        <v>0</v>
      </c>
      <c r="BI11" s="57">
        <v>0</v>
      </c>
      <c r="BJ11" s="57">
        <v>0</v>
      </c>
      <c r="BK11" s="57">
        <v>0</v>
      </c>
      <c r="BL11" s="57">
        <v>5.2905797814017747E-7</v>
      </c>
      <c r="BM11" s="57">
        <v>2.6685233724390885E-7</v>
      </c>
      <c r="BN11" s="57">
        <v>4.7725711801319164E-7</v>
      </c>
      <c r="BO11" s="57">
        <v>0</v>
      </c>
      <c r="BP11" s="57">
        <v>7.2890543180914803E-6</v>
      </c>
      <c r="BQ11" s="57">
        <v>8.4163521102523817E-6</v>
      </c>
      <c r="BR11" s="57">
        <v>7.2887245622960619E-6</v>
      </c>
      <c r="BS11" s="57">
        <v>7.6049905043889782E-6</v>
      </c>
      <c r="BT11" s="57">
        <v>1.1441290797081172E-5</v>
      </c>
      <c r="BU11" s="57">
        <v>4.7475381278363322E-7</v>
      </c>
      <c r="BV11" s="57">
        <v>0</v>
      </c>
      <c r="BW11" s="57">
        <v>5.3658412194588389E-7</v>
      </c>
      <c r="BX11" s="57">
        <v>3.3422274624755003E-7</v>
      </c>
      <c r="BY11" s="57">
        <v>6.5046148816215524E-6</v>
      </c>
      <c r="BZ11" s="57">
        <v>1.1390335443755912E-5</v>
      </c>
      <c r="CA11" s="57">
        <v>1.0420631802392098E-5</v>
      </c>
      <c r="CB11" s="57">
        <v>7.0478671323370154E-6</v>
      </c>
      <c r="CC11" s="57">
        <v>8.6300510264197215E-6</v>
      </c>
      <c r="CD11" s="57">
        <v>0</v>
      </c>
      <c r="CE11" s="57">
        <v>0</v>
      </c>
      <c r="CF11" s="57">
        <v>8.6545810097013646E-6</v>
      </c>
      <c r="CG11" s="57">
        <v>5.956813441445936E-6</v>
      </c>
      <c r="CH11" s="27"/>
    </row>
    <row r="12" spans="1:86">
      <c r="A12" s="17"/>
      <c r="B12" s="88">
        <v>7</v>
      </c>
      <c r="C12" s="297" t="s">
        <v>119</v>
      </c>
      <c r="D12" s="89">
        <v>412</v>
      </c>
      <c r="E12" s="35"/>
      <c r="F12" s="40"/>
      <c r="G12" s="40"/>
      <c r="H12" s="29"/>
      <c r="I12" s="25"/>
      <c r="J12" s="26"/>
      <c r="K12" s="26"/>
      <c r="L12" s="26"/>
      <c r="M12" s="26"/>
      <c r="N12" s="26"/>
      <c r="O12" s="26"/>
      <c r="P12" s="26"/>
      <c r="Q12" s="53">
        <v>62</v>
      </c>
      <c r="R12" s="54" t="s">
        <v>6</v>
      </c>
      <c r="S12" s="55">
        <v>1.052872863658173</v>
      </c>
      <c r="T12" s="58">
        <v>0.51252649735189948</v>
      </c>
      <c r="U12" s="55">
        <v>1.0998374223917498</v>
      </c>
      <c r="V12" s="58">
        <v>0.48082379260366259</v>
      </c>
      <c r="W12" s="57">
        <v>2.1275701431946155E-3</v>
      </c>
      <c r="X12" s="57">
        <v>2.5742795205290528E-4</v>
      </c>
      <c r="Y12" s="57">
        <v>1.5187169838579314E-2</v>
      </c>
      <c r="Z12" s="57">
        <v>1.463888828497743E-2</v>
      </c>
      <c r="AA12" s="57">
        <v>1.8537562700386414E-3</v>
      </c>
      <c r="AB12" s="57">
        <v>2.4655227115518126E-3</v>
      </c>
      <c r="AC12" s="57">
        <v>1.2428077681253441E-4</v>
      </c>
      <c r="AD12" s="57">
        <v>1.0022532879104028E-3</v>
      </c>
      <c r="AE12" s="57">
        <v>1.2409221236129586E-4</v>
      </c>
      <c r="AF12" s="57">
        <v>1.1121011674648445E-2</v>
      </c>
      <c r="AG12" s="57">
        <v>1.4874121145110357E-2</v>
      </c>
      <c r="AH12" s="57">
        <v>3.0053482376447671E-2</v>
      </c>
      <c r="AI12" s="57">
        <v>9.3208035364849996E-3</v>
      </c>
      <c r="AJ12" s="57">
        <v>3.5028387390982235E-3</v>
      </c>
      <c r="AK12" s="57">
        <v>1.2133231694096999E-3</v>
      </c>
      <c r="AL12" s="57">
        <v>1.4898855214170229E-2</v>
      </c>
      <c r="AM12" s="57">
        <v>2.445600915883937E-2</v>
      </c>
      <c r="AN12" s="57">
        <v>1.7204159827642087E-2</v>
      </c>
      <c r="AO12" s="57">
        <v>1.9224714125267146E-3</v>
      </c>
      <c r="AP12" s="57">
        <v>1.7719361963903309E-3</v>
      </c>
      <c r="AQ12" s="57">
        <v>3.1923412175412298E-3</v>
      </c>
      <c r="AR12" s="57">
        <v>2.420573437800748E-3</v>
      </c>
      <c r="AS12" s="57">
        <v>1.1017403900557389E-2</v>
      </c>
      <c r="AT12" s="57">
        <v>1.4624837956695133E-2</v>
      </c>
      <c r="AU12" s="57">
        <v>1.1071451048225414E-2</v>
      </c>
      <c r="AV12" s="57">
        <v>4.4269521731764572E-3</v>
      </c>
      <c r="AW12" s="57">
        <v>1.7178137013696523E-2</v>
      </c>
      <c r="AX12" s="57">
        <v>9.7679685530603251E-3</v>
      </c>
      <c r="AY12" s="57">
        <v>1.88248746170907E-2</v>
      </c>
      <c r="AZ12" s="57">
        <v>1.9379065368634978E-3</v>
      </c>
      <c r="BA12" s="57">
        <v>1.3965708278747945E-3</v>
      </c>
      <c r="BB12" s="57">
        <v>1.3304866346348276E-3</v>
      </c>
      <c r="BC12" s="57">
        <v>1.7901707494043864E-3</v>
      </c>
      <c r="BD12" s="57">
        <v>1.767622477385508E-3</v>
      </c>
      <c r="BE12" s="57">
        <v>1.5366126200198975E-3</v>
      </c>
      <c r="BF12" s="57">
        <v>8.7804467621777488E-3</v>
      </c>
      <c r="BG12" s="57">
        <v>2.7408352585649789E-3</v>
      </c>
      <c r="BH12" s="57">
        <v>2.6754143738232355E-3</v>
      </c>
      <c r="BI12" s="57">
        <v>1.0985623924558369E-3</v>
      </c>
      <c r="BJ12" s="57">
        <v>4.7621151014373281E-3</v>
      </c>
      <c r="BK12" s="57">
        <v>2.3356305770299928E-3</v>
      </c>
      <c r="BL12" s="57">
        <v>2.5923422523017286E-3</v>
      </c>
      <c r="BM12" s="57">
        <v>3.2518212363618743E-3</v>
      </c>
      <c r="BN12" s="57">
        <v>1.994380449603473E-3</v>
      </c>
      <c r="BO12" s="57">
        <v>3.3838131316357386E-3</v>
      </c>
      <c r="BP12" s="57">
        <v>1.2446342639580459E-2</v>
      </c>
      <c r="BQ12" s="57">
        <v>5.1395174348907889E-3</v>
      </c>
      <c r="BR12" s="57">
        <v>1.3450733100127095E-2</v>
      </c>
      <c r="BS12" s="57">
        <v>5.8729979480306718E-3</v>
      </c>
      <c r="BT12" s="57">
        <v>2.1689334649961992E-3</v>
      </c>
      <c r="BU12" s="57">
        <v>1.7889496202613869E-3</v>
      </c>
      <c r="BV12" s="57">
        <v>1.8554906537827018E-3</v>
      </c>
      <c r="BW12" s="57">
        <v>1.348394712334187E-3</v>
      </c>
      <c r="BX12" s="57">
        <v>2.0287473396541802E-3</v>
      </c>
      <c r="BY12" s="57">
        <v>2.0609263442200865E-2</v>
      </c>
      <c r="BZ12" s="57">
        <v>3.974318537785667E-2</v>
      </c>
      <c r="CA12" s="57">
        <v>1.3863846585875702E-3</v>
      </c>
      <c r="CB12" s="57">
        <v>1.8774128880605808E-3</v>
      </c>
      <c r="CC12" s="57">
        <v>1.6058176804831542E-2</v>
      </c>
      <c r="CD12" s="57">
        <v>1.5573054861668068E-2</v>
      </c>
      <c r="CE12" s="57">
        <v>2.7902222714217963E-3</v>
      </c>
      <c r="CF12" s="57">
        <v>4.3354343192398039E-3</v>
      </c>
      <c r="CG12" s="57">
        <v>1.344108588629314E-2</v>
      </c>
      <c r="CH12" s="27"/>
    </row>
    <row r="13" spans="1:86" ht="14.25" thickBot="1">
      <c r="A13" s="17"/>
      <c r="B13" s="88">
        <v>8</v>
      </c>
      <c r="C13" s="298" t="s">
        <v>120</v>
      </c>
      <c r="D13" s="89">
        <v>412</v>
      </c>
      <c r="E13" s="35"/>
      <c r="F13" s="41"/>
      <c r="H13" s="17"/>
      <c r="I13" s="25"/>
      <c r="J13" s="26"/>
      <c r="K13" s="26"/>
      <c r="L13" s="26"/>
      <c r="M13" s="26"/>
      <c r="N13" s="26"/>
      <c r="O13" s="26"/>
      <c r="P13" s="26"/>
      <c r="Q13" s="53">
        <v>111</v>
      </c>
      <c r="R13" s="54" t="s">
        <v>7</v>
      </c>
      <c r="S13" s="55">
        <v>1.0084843754513064</v>
      </c>
      <c r="T13" s="58">
        <v>0.6479393002325069</v>
      </c>
      <c r="U13" s="55">
        <v>1.0147495192463387</v>
      </c>
      <c r="V13" s="58">
        <v>0.67621810475260136</v>
      </c>
      <c r="W13" s="57">
        <v>0</v>
      </c>
      <c r="X13" s="57">
        <v>0</v>
      </c>
      <c r="Y13" s="57">
        <v>0</v>
      </c>
      <c r="Z13" s="57">
        <v>0</v>
      </c>
      <c r="AA13" s="57">
        <v>0</v>
      </c>
      <c r="AB13" s="57">
        <v>0</v>
      </c>
      <c r="AC13" s="57">
        <v>0</v>
      </c>
      <c r="AD13" s="57">
        <v>0</v>
      </c>
      <c r="AE13" s="57">
        <v>0</v>
      </c>
      <c r="AF13" s="57">
        <v>0</v>
      </c>
      <c r="AG13" s="57">
        <v>0</v>
      </c>
      <c r="AH13" s="57">
        <v>0</v>
      </c>
      <c r="AI13" s="57">
        <v>0</v>
      </c>
      <c r="AJ13" s="57">
        <v>0</v>
      </c>
      <c r="AK13" s="57">
        <v>0</v>
      </c>
      <c r="AL13" s="57">
        <v>0</v>
      </c>
      <c r="AM13" s="57">
        <v>0</v>
      </c>
      <c r="AN13" s="57">
        <v>0</v>
      </c>
      <c r="AO13" s="57">
        <v>0</v>
      </c>
      <c r="AP13" s="57">
        <v>0</v>
      </c>
      <c r="AQ13" s="57">
        <v>0</v>
      </c>
      <c r="AR13" s="57">
        <v>0</v>
      </c>
      <c r="AS13" s="57">
        <v>0</v>
      </c>
      <c r="AT13" s="57">
        <v>0</v>
      </c>
      <c r="AU13" s="57">
        <v>0</v>
      </c>
      <c r="AV13" s="57">
        <v>0</v>
      </c>
      <c r="AW13" s="57">
        <v>0</v>
      </c>
      <c r="AX13" s="57">
        <v>0</v>
      </c>
      <c r="AY13" s="57">
        <v>0</v>
      </c>
      <c r="AZ13" s="57">
        <v>0</v>
      </c>
      <c r="BA13" s="57">
        <v>0</v>
      </c>
      <c r="BB13" s="57">
        <v>0</v>
      </c>
      <c r="BC13" s="57">
        <v>0</v>
      </c>
      <c r="BD13" s="57">
        <v>0</v>
      </c>
      <c r="BE13" s="57">
        <v>0</v>
      </c>
      <c r="BF13" s="57">
        <v>0</v>
      </c>
      <c r="BG13" s="57">
        <v>0</v>
      </c>
      <c r="BH13" s="57">
        <v>0</v>
      </c>
      <c r="BI13" s="57">
        <v>0</v>
      </c>
      <c r="BJ13" s="57">
        <v>0</v>
      </c>
      <c r="BK13" s="57">
        <v>0</v>
      </c>
      <c r="BL13" s="57">
        <v>0</v>
      </c>
      <c r="BM13" s="57">
        <v>0</v>
      </c>
      <c r="BN13" s="57">
        <v>0</v>
      </c>
      <c r="BO13" s="57">
        <v>0</v>
      </c>
      <c r="BP13" s="57">
        <v>0</v>
      </c>
      <c r="BQ13" s="57">
        <v>0</v>
      </c>
      <c r="BR13" s="57">
        <v>0</v>
      </c>
      <c r="BS13" s="57">
        <v>0</v>
      </c>
      <c r="BT13" s="57">
        <v>0</v>
      </c>
      <c r="BU13" s="57">
        <v>0</v>
      </c>
      <c r="BV13" s="57">
        <v>0</v>
      </c>
      <c r="BW13" s="57">
        <v>0</v>
      </c>
      <c r="BX13" s="57">
        <v>0</v>
      </c>
      <c r="BY13" s="57">
        <v>0</v>
      </c>
      <c r="BZ13" s="57">
        <v>0</v>
      </c>
      <c r="CA13" s="57">
        <v>0</v>
      </c>
      <c r="CB13" s="57">
        <v>0</v>
      </c>
      <c r="CC13" s="57">
        <v>0</v>
      </c>
      <c r="CD13" s="57">
        <v>0</v>
      </c>
      <c r="CE13" s="57">
        <v>0</v>
      </c>
      <c r="CF13" s="57">
        <v>0</v>
      </c>
      <c r="CG13" s="57">
        <v>0</v>
      </c>
      <c r="CH13" s="27"/>
    </row>
    <row r="14" spans="1:86" ht="13.5" customHeight="1">
      <c r="A14" s="17"/>
      <c r="B14" s="88">
        <v>9</v>
      </c>
      <c r="C14" s="299" t="s">
        <v>121</v>
      </c>
      <c r="D14" s="89">
        <v>412</v>
      </c>
      <c r="E14" s="35"/>
      <c r="G14" s="832" t="s">
        <v>115</v>
      </c>
      <c r="H14" s="17"/>
      <c r="I14" s="25"/>
      <c r="J14" s="26"/>
      <c r="K14" s="26"/>
      <c r="L14" s="26"/>
      <c r="M14" s="26"/>
      <c r="N14" s="26"/>
      <c r="O14" s="26"/>
      <c r="P14" s="26"/>
      <c r="Q14" s="53">
        <v>112</v>
      </c>
      <c r="R14" s="54" t="s">
        <v>8</v>
      </c>
      <c r="S14" s="55">
        <v>0.97318317345916849</v>
      </c>
      <c r="T14" s="58">
        <v>0.60240634060102205</v>
      </c>
      <c r="U14" s="55">
        <v>0.98677838481056968</v>
      </c>
      <c r="V14" s="58">
        <v>0.48004564129021177</v>
      </c>
      <c r="W14" s="57">
        <v>0</v>
      </c>
      <c r="X14" s="57">
        <v>0</v>
      </c>
      <c r="Y14" s="57">
        <v>0</v>
      </c>
      <c r="Z14" s="57">
        <v>0</v>
      </c>
      <c r="AA14" s="57">
        <v>0</v>
      </c>
      <c r="AB14" s="57">
        <v>0</v>
      </c>
      <c r="AC14" s="57">
        <v>0</v>
      </c>
      <c r="AD14" s="57">
        <v>0</v>
      </c>
      <c r="AE14" s="57">
        <v>0</v>
      </c>
      <c r="AF14" s="57">
        <v>0</v>
      </c>
      <c r="AG14" s="57">
        <v>0</v>
      </c>
      <c r="AH14" s="57">
        <v>0</v>
      </c>
      <c r="AI14" s="57">
        <v>0</v>
      </c>
      <c r="AJ14" s="57">
        <v>0</v>
      </c>
      <c r="AK14" s="57">
        <v>0</v>
      </c>
      <c r="AL14" s="57">
        <v>0</v>
      </c>
      <c r="AM14" s="57">
        <v>0</v>
      </c>
      <c r="AN14" s="57">
        <v>0</v>
      </c>
      <c r="AO14" s="57">
        <v>0</v>
      </c>
      <c r="AP14" s="57">
        <v>0</v>
      </c>
      <c r="AQ14" s="57">
        <v>0</v>
      </c>
      <c r="AR14" s="57">
        <v>0</v>
      </c>
      <c r="AS14" s="57">
        <v>0</v>
      </c>
      <c r="AT14" s="57">
        <v>0</v>
      </c>
      <c r="AU14" s="57">
        <v>0</v>
      </c>
      <c r="AV14" s="57">
        <v>0</v>
      </c>
      <c r="AW14" s="57">
        <v>0</v>
      </c>
      <c r="AX14" s="57">
        <v>0</v>
      </c>
      <c r="AY14" s="57">
        <v>0</v>
      </c>
      <c r="AZ14" s="57">
        <v>0</v>
      </c>
      <c r="BA14" s="57">
        <v>0</v>
      </c>
      <c r="BB14" s="57">
        <v>0</v>
      </c>
      <c r="BC14" s="57">
        <v>0</v>
      </c>
      <c r="BD14" s="57">
        <v>0</v>
      </c>
      <c r="BE14" s="57">
        <v>0</v>
      </c>
      <c r="BF14" s="57">
        <v>0</v>
      </c>
      <c r="BG14" s="57">
        <v>0</v>
      </c>
      <c r="BH14" s="57">
        <v>0</v>
      </c>
      <c r="BI14" s="57">
        <v>0</v>
      </c>
      <c r="BJ14" s="57">
        <v>0</v>
      </c>
      <c r="BK14" s="57">
        <v>0</v>
      </c>
      <c r="BL14" s="57">
        <v>0</v>
      </c>
      <c r="BM14" s="57">
        <v>0</v>
      </c>
      <c r="BN14" s="57">
        <v>0</v>
      </c>
      <c r="BO14" s="57">
        <v>0</v>
      </c>
      <c r="BP14" s="57">
        <v>0</v>
      </c>
      <c r="BQ14" s="57">
        <v>0</v>
      </c>
      <c r="BR14" s="57">
        <v>0</v>
      </c>
      <c r="BS14" s="57">
        <v>0</v>
      </c>
      <c r="BT14" s="57">
        <v>0</v>
      </c>
      <c r="BU14" s="57">
        <v>0</v>
      </c>
      <c r="BV14" s="57">
        <v>0</v>
      </c>
      <c r="BW14" s="57">
        <v>0</v>
      </c>
      <c r="BX14" s="57">
        <v>0</v>
      </c>
      <c r="BY14" s="57">
        <v>0</v>
      </c>
      <c r="BZ14" s="57">
        <v>0</v>
      </c>
      <c r="CA14" s="57">
        <v>0</v>
      </c>
      <c r="CB14" s="57">
        <v>0</v>
      </c>
      <c r="CC14" s="57">
        <v>0</v>
      </c>
      <c r="CD14" s="57">
        <v>0</v>
      </c>
      <c r="CE14" s="57">
        <v>0</v>
      </c>
      <c r="CF14" s="57">
        <v>0</v>
      </c>
      <c r="CG14" s="57">
        <v>0</v>
      </c>
      <c r="CH14" s="27"/>
    </row>
    <row r="15" spans="1:86">
      <c r="A15" s="17"/>
      <c r="B15" s="88">
        <v>10</v>
      </c>
      <c r="C15" s="292" t="s">
        <v>127</v>
      </c>
      <c r="D15" s="89">
        <v>413</v>
      </c>
      <c r="E15" s="35"/>
      <c r="G15" s="833"/>
      <c r="H15" s="17"/>
      <c r="I15" s="25"/>
      <c r="J15" s="26"/>
      <c r="K15" s="26"/>
      <c r="L15" s="26"/>
      <c r="M15" s="26"/>
      <c r="N15" s="26"/>
      <c r="O15" s="26"/>
      <c r="P15" s="26"/>
      <c r="Q15" s="53">
        <v>113</v>
      </c>
      <c r="R15" s="87" t="s">
        <v>9</v>
      </c>
      <c r="S15" s="55">
        <v>0.95666400345639768</v>
      </c>
      <c r="T15" s="58">
        <v>0.55689158282976359</v>
      </c>
      <c r="U15" s="55">
        <v>0.95655725220615673</v>
      </c>
      <c r="V15" s="58">
        <v>0.78039989879627869</v>
      </c>
      <c r="W15" s="57">
        <v>0</v>
      </c>
      <c r="X15" s="57">
        <v>0</v>
      </c>
      <c r="Y15" s="57">
        <v>1.0876832183070268E-4</v>
      </c>
      <c r="Z15" s="57">
        <v>0</v>
      </c>
      <c r="AA15" s="57">
        <v>0</v>
      </c>
      <c r="AB15" s="57">
        <v>0</v>
      </c>
      <c r="AC15" s="57">
        <v>0</v>
      </c>
      <c r="AD15" s="57">
        <v>0</v>
      </c>
      <c r="AE15" s="57">
        <v>0</v>
      </c>
      <c r="AF15" s="57">
        <v>0</v>
      </c>
      <c r="AG15" s="57">
        <v>0</v>
      </c>
      <c r="AH15" s="57">
        <v>1.3761443469533403E-3</v>
      </c>
      <c r="AI15" s="57">
        <v>0</v>
      </c>
      <c r="AJ15" s="57">
        <v>0</v>
      </c>
      <c r="AK15" s="57">
        <v>0</v>
      </c>
      <c r="AL15" s="57">
        <v>0</v>
      </c>
      <c r="AM15" s="57">
        <v>0</v>
      </c>
      <c r="AN15" s="57">
        <v>0</v>
      </c>
      <c r="AO15" s="57">
        <v>0</v>
      </c>
      <c r="AP15" s="57">
        <v>0</v>
      </c>
      <c r="AQ15" s="57">
        <v>0</v>
      </c>
      <c r="AR15" s="57">
        <v>0</v>
      </c>
      <c r="AS15" s="57">
        <v>0</v>
      </c>
      <c r="AT15" s="57">
        <v>0</v>
      </c>
      <c r="AU15" s="57">
        <v>0</v>
      </c>
      <c r="AV15" s="57">
        <v>0</v>
      </c>
      <c r="AW15" s="57">
        <v>0</v>
      </c>
      <c r="AX15" s="57">
        <v>0</v>
      </c>
      <c r="AY15" s="57">
        <v>0</v>
      </c>
      <c r="AZ15" s="57">
        <v>0</v>
      </c>
      <c r="BA15" s="57">
        <v>0</v>
      </c>
      <c r="BB15" s="57">
        <v>0</v>
      </c>
      <c r="BC15" s="57">
        <v>0</v>
      </c>
      <c r="BD15" s="57">
        <v>0</v>
      </c>
      <c r="BE15" s="57">
        <v>0</v>
      </c>
      <c r="BF15" s="57">
        <v>0</v>
      </c>
      <c r="BG15" s="57">
        <v>0</v>
      </c>
      <c r="BH15" s="57">
        <v>0</v>
      </c>
      <c r="BI15" s="57">
        <v>0</v>
      </c>
      <c r="BJ15" s="57">
        <v>0</v>
      </c>
      <c r="BK15" s="57">
        <v>0</v>
      </c>
      <c r="BL15" s="57">
        <v>0</v>
      </c>
      <c r="BM15" s="57">
        <v>0</v>
      </c>
      <c r="BN15" s="57">
        <v>0</v>
      </c>
      <c r="BO15" s="57">
        <v>0</v>
      </c>
      <c r="BP15" s="57">
        <v>0</v>
      </c>
      <c r="BQ15" s="57">
        <v>0</v>
      </c>
      <c r="BR15" s="57">
        <v>0</v>
      </c>
      <c r="BS15" s="57">
        <v>0</v>
      </c>
      <c r="BT15" s="57">
        <v>0</v>
      </c>
      <c r="BU15" s="57">
        <v>0</v>
      </c>
      <c r="BV15" s="57">
        <v>0</v>
      </c>
      <c r="BW15" s="57">
        <v>0</v>
      </c>
      <c r="BX15" s="57">
        <v>0</v>
      </c>
      <c r="BY15" s="57">
        <v>0</v>
      </c>
      <c r="BZ15" s="57">
        <v>0</v>
      </c>
      <c r="CA15" s="57">
        <v>0</v>
      </c>
      <c r="CB15" s="57">
        <v>0</v>
      </c>
      <c r="CC15" s="57">
        <v>0</v>
      </c>
      <c r="CD15" s="57">
        <v>0</v>
      </c>
      <c r="CE15" s="57">
        <v>0</v>
      </c>
      <c r="CF15" s="57">
        <v>0</v>
      </c>
      <c r="CG15" s="57">
        <v>0</v>
      </c>
      <c r="CH15" s="27"/>
    </row>
    <row r="16" spans="1:86">
      <c r="A16" s="17"/>
      <c r="B16" s="88">
        <v>11</v>
      </c>
      <c r="C16" s="90" t="s">
        <v>128</v>
      </c>
      <c r="D16" s="89">
        <v>413</v>
      </c>
      <c r="E16" s="35"/>
      <c r="G16" s="833"/>
      <c r="H16" s="17"/>
      <c r="I16" s="25"/>
      <c r="J16" s="26"/>
      <c r="K16" s="26"/>
      <c r="L16" s="26"/>
      <c r="M16" s="26"/>
      <c r="N16" s="26"/>
      <c r="O16" s="26"/>
      <c r="P16" s="26"/>
      <c r="Q16" s="53">
        <v>114</v>
      </c>
      <c r="R16" s="54" t="s">
        <v>10</v>
      </c>
      <c r="S16" s="55">
        <v>1.2080786075141372</v>
      </c>
      <c r="T16" s="58">
        <v>0</v>
      </c>
      <c r="U16" s="55">
        <v>1.2080786075141372</v>
      </c>
      <c r="V16" s="58">
        <v>0.11174476896472055</v>
      </c>
      <c r="W16" s="57">
        <v>0</v>
      </c>
      <c r="X16" s="57">
        <v>0</v>
      </c>
      <c r="Y16" s="57">
        <v>0</v>
      </c>
      <c r="Z16" s="57">
        <v>0</v>
      </c>
      <c r="AA16" s="57">
        <v>0</v>
      </c>
      <c r="AB16" s="57">
        <v>0</v>
      </c>
      <c r="AC16" s="57">
        <v>0</v>
      </c>
      <c r="AD16" s="57">
        <v>0</v>
      </c>
      <c r="AE16" s="57">
        <v>0</v>
      </c>
      <c r="AF16" s="57">
        <v>0</v>
      </c>
      <c r="AG16" s="57">
        <v>0</v>
      </c>
      <c r="AH16" s="57">
        <v>0</v>
      </c>
      <c r="AI16" s="57">
        <v>0</v>
      </c>
      <c r="AJ16" s="57">
        <v>0</v>
      </c>
      <c r="AK16" s="57">
        <v>0</v>
      </c>
      <c r="AL16" s="57">
        <v>0</v>
      </c>
      <c r="AM16" s="57">
        <v>0</v>
      </c>
      <c r="AN16" s="57">
        <v>0</v>
      </c>
      <c r="AO16" s="57">
        <v>0</v>
      </c>
      <c r="AP16" s="57">
        <v>0</v>
      </c>
      <c r="AQ16" s="57">
        <v>0</v>
      </c>
      <c r="AR16" s="57">
        <v>0</v>
      </c>
      <c r="AS16" s="57">
        <v>0</v>
      </c>
      <c r="AT16" s="57">
        <v>0</v>
      </c>
      <c r="AU16" s="57">
        <v>0</v>
      </c>
      <c r="AV16" s="57">
        <v>0</v>
      </c>
      <c r="AW16" s="57">
        <v>0</v>
      </c>
      <c r="AX16" s="57">
        <v>0</v>
      </c>
      <c r="AY16" s="57">
        <v>0</v>
      </c>
      <c r="AZ16" s="57">
        <v>0</v>
      </c>
      <c r="BA16" s="57">
        <v>0</v>
      </c>
      <c r="BB16" s="57">
        <v>0</v>
      </c>
      <c r="BC16" s="57">
        <v>0</v>
      </c>
      <c r="BD16" s="57">
        <v>0</v>
      </c>
      <c r="BE16" s="57">
        <v>0</v>
      </c>
      <c r="BF16" s="57">
        <v>0</v>
      </c>
      <c r="BG16" s="57">
        <v>0</v>
      </c>
      <c r="BH16" s="57">
        <v>0</v>
      </c>
      <c r="BI16" s="57">
        <v>0</v>
      </c>
      <c r="BJ16" s="57">
        <v>0</v>
      </c>
      <c r="BK16" s="57">
        <v>0</v>
      </c>
      <c r="BL16" s="57">
        <v>0</v>
      </c>
      <c r="BM16" s="57">
        <v>0</v>
      </c>
      <c r="BN16" s="57">
        <v>0</v>
      </c>
      <c r="BO16" s="57">
        <v>0</v>
      </c>
      <c r="BP16" s="57">
        <v>0</v>
      </c>
      <c r="BQ16" s="57">
        <v>0</v>
      </c>
      <c r="BR16" s="57">
        <v>0</v>
      </c>
      <c r="BS16" s="57">
        <v>0</v>
      </c>
      <c r="BT16" s="57">
        <v>0</v>
      </c>
      <c r="BU16" s="57">
        <v>0</v>
      </c>
      <c r="BV16" s="57">
        <v>0</v>
      </c>
      <c r="BW16" s="57">
        <v>0</v>
      </c>
      <c r="BX16" s="57">
        <v>0</v>
      </c>
      <c r="BY16" s="57">
        <v>0</v>
      </c>
      <c r="BZ16" s="57">
        <v>0</v>
      </c>
      <c r="CA16" s="57">
        <v>0</v>
      </c>
      <c r="CB16" s="57">
        <v>0</v>
      </c>
      <c r="CC16" s="57">
        <v>0</v>
      </c>
      <c r="CD16" s="57">
        <v>0</v>
      </c>
      <c r="CE16" s="57">
        <v>0</v>
      </c>
      <c r="CF16" s="57">
        <v>0</v>
      </c>
      <c r="CG16" s="57">
        <v>0</v>
      </c>
      <c r="CH16" s="27"/>
    </row>
    <row r="17" spans="1:86">
      <c r="A17" s="17"/>
      <c r="B17" s="88">
        <v>12</v>
      </c>
      <c r="C17" s="90" t="s">
        <v>129</v>
      </c>
      <c r="D17" s="89">
        <v>413</v>
      </c>
      <c r="E17" s="35"/>
      <c r="G17" s="833"/>
      <c r="H17" s="17"/>
      <c r="I17" s="25"/>
      <c r="J17" s="26"/>
      <c r="K17" s="26"/>
      <c r="L17" s="26"/>
      <c r="M17" s="26"/>
      <c r="N17" s="26"/>
      <c r="O17" s="26"/>
      <c r="P17" s="26"/>
      <c r="Q17" s="53">
        <v>151</v>
      </c>
      <c r="R17" s="54" t="s">
        <v>11</v>
      </c>
      <c r="S17" s="55">
        <v>0.93550431480165808</v>
      </c>
      <c r="T17" s="58">
        <v>0.39312582993617434</v>
      </c>
      <c r="U17" s="55">
        <v>0.93633264784207781</v>
      </c>
      <c r="V17" s="58">
        <v>0.59908691312623608</v>
      </c>
      <c r="W17" s="57">
        <v>3.7345053981841349E-4</v>
      </c>
      <c r="X17" s="57">
        <v>2.4003568650823627E-3</v>
      </c>
      <c r="Y17" s="57">
        <v>1.0528522601529366E-4</v>
      </c>
      <c r="Z17" s="57">
        <v>3.380738799693359E-5</v>
      </c>
      <c r="AA17" s="57">
        <v>4.1532030026840877E-4</v>
      </c>
      <c r="AB17" s="57">
        <v>3.2177312509327935E-4</v>
      </c>
      <c r="AC17" s="57">
        <v>2.8298115075820617E-3</v>
      </c>
      <c r="AD17" s="57">
        <v>0</v>
      </c>
      <c r="AE17" s="57">
        <v>2.8299632149259408E-3</v>
      </c>
      <c r="AF17" s="57">
        <v>3.9246761360686604E-5</v>
      </c>
      <c r="AG17" s="57">
        <v>2.0848446482857645E-4</v>
      </c>
      <c r="AH17" s="57">
        <v>8.3603094807740542E-6</v>
      </c>
      <c r="AI17" s="57">
        <v>5.9154692319177332E-5</v>
      </c>
      <c r="AJ17" s="57">
        <v>3.6441477327123877E-5</v>
      </c>
      <c r="AK17" s="57">
        <v>5.3169781553643836E-5</v>
      </c>
      <c r="AL17" s="57">
        <v>4.8011397626867472E-5</v>
      </c>
      <c r="AM17" s="57">
        <v>2.3866564659212706E-5</v>
      </c>
      <c r="AN17" s="57">
        <v>1.5418062205264689E-5</v>
      </c>
      <c r="AO17" s="57">
        <v>4.5946674799122035E-4</v>
      </c>
      <c r="AP17" s="57">
        <v>3.6275451239103267E-4</v>
      </c>
      <c r="AQ17" s="57">
        <v>3.5938198826242299E-4</v>
      </c>
      <c r="AR17" s="57">
        <v>3.1944724721300315E-4</v>
      </c>
      <c r="AS17" s="57">
        <v>3.9821671149120597E-5</v>
      </c>
      <c r="AT17" s="57">
        <v>1.9804359048766202E-5</v>
      </c>
      <c r="AU17" s="57">
        <v>2.0074889632808003E-4</v>
      </c>
      <c r="AV17" s="57">
        <v>4.1514250833762977E-4</v>
      </c>
      <c r="AW17" s="57">
        <v>2.7603028814911749E-4</v>
      </c>
      <c r="AX17" s="57">
        <v>2.2517978625594689E-5</v>
      </c>
      <c r="AY17" s="57">
        <v>1.26410478374731E-5</v>
      </c>
      <c r="AZ17" s="57">
        <v>4.6402960765211577E-4</v>
      </c>
      <c r="BA17" s="57">
        <v>3.0400246335108259E-4</v>
      </c>
      <c r="BB17" s="57">
        <v>4.0953251762298792E-4</v>
      </c>
      <c r="BC17" s="57">
        <v>3.2397468331259155E-4</v>
      </c>
      <c r="BD17" s="57">
        <v>4.1004467140148034E-4</v>
      </c>
      <c r="BE17" s="57">
        <v>4.7579415789743919E-4</v>
      </c>
      <c r="BF17" s="57">
        <v>1.360537427971744E-4</v>
      </c>
      <c r="BG17" s="57">
        <v>3.7742639218962722E-4</v>
      </c>
      <c r="BH17" s="57">
        <v>1.0633498784461073E-4</v>
      </c>
      <c r="BI17" s="57">
        <v>2.5526740308289366E-4</v>
      </c>
      <c r="BJ17" s="57">
        <v>1.2755129384029988E-4</v>
      </c>
      <c r="BK17" s="57">
        <v>2.6293647417473297E-4</v>
      </c>
      <c r="BL17" s="57">
        <v>6.2720660095881445E-4</v>
      </c>
      <c r="BM17" s="57">
        <v>9.2220770705301466E-5</v>
      </c>
      <c r="BN17" s="57">
        <v>3.070881104369209E-4</v>
      </c>
      <c r="BO17" s="57">
        <v>5.8704849176758895E-4</v>
      </c>
      <c r="BP17" s="57">
        <v>4.2950686082553915E-5</v>
      </c>
      <c r="BQ17" s="57">
        <v>2.6950584358744605E-5</v>
      </c>
      <c r="BR17" s="57">
        <v>1.9803407307567838E-4</v>
      </c>
      <c r="BS17" s="57">
        <v>1.4070314342914584E-4</v>
      </c>
      <c r="BT17" s="57">
        <v>2.0082476384477858E-4</v>
      </c>
      <c r="BU17" s="57">
        <v>3.2555525282165293E-4</v>
      </c>
      <c r="BV17" s="57">
        <v>2.3942781143827991E-4</v>
      </c>
      <c r="BW17" s="57">
        <v>3.4690971953987756E-4</v>
      </c>
      <c r="BX17" s="57">
        <v>4.4936960878291072E-4</v>
      </c>
      <c r="BY17" s="57">
        <v>3.2601722231792175E-5</v>
      </c>
      <c r="BZ17" s="57">
        <v>4.0526424991891578E-5</v>
      </c>
      <c r="CA17" s="57">
        <v>2.5423716008149438E-5</v>
      </c>
      <c r="CB17" s="57">
        <v>5.7015066373363195E-5</v>
      </c>
      <c r="CC17" s="57">
        <v>5.7316797414855465E-5</v>
      </c>
      <c r="CD17" s="57">
        <v>9.3809222493780584E-5</v>
      </c>
      <c r="CE17" s="57">
        <v>4.6823812991884421E-5</v>
      </c>
      <c r="CF17" s="57">
        <v>2.4634163224275118E-5</v>
      </c>
      <c r="CG17" s="57">
        <v>5.0865933699844805E-5</v>
      </c>
      <c r="CH17" s="27"/>
    </row>
    <row r="18" spans="1:86">
      <c r="A18" s="17"/>
      <c r="B18" s="88">
        <v>13</v>
      </c>
      <c r="C18" s="90" t="s">
        <v>130</v>
      </c>
      <c r="D18" s="89">
        <v>419</v>
      </c>
      <c r="E18" s="35"/>
      <c r="G18" s="833"/>
      <c r="H18" s="29"/>
      <c r="I18" s="25"/>
      <c r="J18" s="26"/>
      <c r="K18" s="26"/>
      <c r="L18" s="26"/>
      <c r="M18" s="26"/>
      <c r="N18" s="26"/>
      <c r="O18" s="26"/>
      <c r="P18" s="26"/>
      <c r="Q18" s="53">
        <v>152</v>
      </c>
      <c r="R18" s="59" t="s">
        <v>12</v>
      </c>
      <c r="S18" s="55">
        <v>0.96028582555071107</v>
      </c>
      <c r="T18" s="58">
        <v>0.68924039958617955</v>
      </c>
      <c r="U18" s="55">
        <v>0.95443254036492997</v>
      </c>
      <c r="V18" s="58">
        <v>0.59621448539902433</v>
      </c>
      <c r="W18" s="57">
        <v>3.2575028439506782E-3</v>
      </c>
      <c r="X18" s="57">
        <v>1.4923747893335383E-3</v>
      </c>
      <c r="Y18" s="57">
        <v>1.2840538347483825E-3</v>
      </c>
      <c r="Z18" s="57">
        <v>1.60400408063792E-3</v>
      </c>
      <c r="AA18" s="57">
        <v>2.509984265999111E-3</v>
      </c>
      <c r="AB18" s="57">
        <v>4.1801216302148319E-3</v>
      </c>
      <c r="AC18" s="57">
        <v>1.5294140651865747E-3</v>
      </c>
      <c r="AD18" s="57">
        <v>1.2910309909174881E-3</v>
      </c>
      <c r="AE18" s="57">
        <v>1.5281387059647687E-3</v>
      </c>
      <c r="AF18" s="57">
        <v>1.3152208445912409E-3</v>
      </c>
      <c r="AG18" s="57">
        <v>1.3838471989501503E-3</v>
      </c>
      <c r="AH18" s="57">
        <v>5.6956216521800813E-4</v>
      </c>
      <c r="AI18" s="57">
        <v>1.2177291873169947E-3</v>
      </c>
      <c r="AJ18" s="57">
        <v>1.6801370258274454E-3</v>
      </c>
      <c r="AK18" s="57">
        <v>1.9038031193760257E-3</v>
      </c>
      <c r="AL18" s="57">
        <v>1.885392020442132E-3</v>
      </c>
      <c r="AM18" s="57">
        <v>1.3923214883751816E-3</v>
      </c>
      <c r="AN18" s="57">
        <v>1.7674810832957286E-3</v>
      </c>
      <c r="AO18" s="57">
        <v>2.1121862883629588E-3</v>
      </c>
      <c r="AP18" s="57">
        <v>2.9836478377946317E-3</v>
      </c>
      <c r="AQ18" s="57">
        <v>3.1275424909671798E-3</v>
      </c>
      <c r="AR18" s="57">
        <v>4.2452172042609232E-3</v>
      </c>
      <c r="AS18" s="57">
        <v>1.2950207207573828E-3</v>
      </c>
      <c r="AT18" s="57">
        <v>1.9983522544742977E-3</v>
      </c>
      <c r="AU18" s="57">
        <v>1.4135791997371221E-3</v>
      </c>
      <c r="AV18" s="57">
        <v>1.4908531594112729E-3</v>
      </c>
      <c r="AW18" s="57">
        <v>9.9238482898983925E-4</v>
      </c>
      <c r="AX18" s="57">
        <v>1.5179649202555305E-3</v>
      </c>
      <c r="AY18" s="57">
        <v>1.3689897211750831E-3</v>
      </c>
      <c r="AZ18" s="57">
        <v>2.1056474469295619E-3</v>
      </c>
      <c r="BA18" s="57">
        <v>2.3349755874795641E-3</v>
      </c>
      <c r="BB18" s="57">
        <v>4.0957807496181942E-3</v>
      </c>
      <c r="BC18" s="57">
        <v>3.0126626547141502E-3</v>
      </c>
      <c r="BD18" s="57">
        <v>2.8659413509316434E-3</v>
      </c>
      <c r="BE18" s="57">
        <v>4.8528254973875936E-3</v>
      </c>
      <c r="BF18" s="57">
        <v>2.0583231215678256E-3</v>
      </c>
      <c r="BG18" s="57">
        <v>3.2139329345406715E-3</v>
      </c>
      <c r="BH18" s="57">
        <v>2.559044251008725E-3</v>
      </c>
      <c r="BI18" s="57">
        <v>4.4924448906126227E-3</v>
      </c>
      <c r="BJ18" s="57">
        <v>1.7788121179582704E-3</v>
      </c>
      <c r="BK18" s="57">
        <v>4.5080011437847968E-3</v>
      </c>
      <c r="BL18" s="57">
        <v>6.3050562760791195E-3</v>
      </c>
      <c r="BM18" s="57">
        <v>1.7591367227965198E-3</v>
      </c>
      <c r="BN18" s="57">
        <v>4.5692047320196136E-3</v>
      </c>
      <c r="BO18" s="57">
        <v>3.1378932380668589E-3</v>
      </c>
      <c r="BP18" s="57">
        <v>1.2982533155427008E-3</v>
      </c>
      <c r="BQ18" s="57">
        <v>1.2817235620908084E-3</v>
      </c>
      <c r="BR18" s="57">
        <v>1.4302910821850823E-3</v>
      </c>
      <c r="BS18" s="57">
        <v>1.0867763307850723E-3</v>
      </c>
      <c r="BT18" s="57">
        <v>1.641861537558376E-3</v>
      </c>
      <c r="BU18" s="57">
        <v>3.0366399105387423E-3</v>
      </c>
      <c r="BV18" s="57">
        <v>1.7300857326126629E-3</v>
      </c>
      <c r="BW18" s="57">
        <v>3.3140125066316436E-3</v>
      </c>
      <c r="BX18" s="57">
        <v>2.5868507739885728E-3</v>
      </c>
      <c r="BY18" s="57">
        <v>1.174192073396326E-3</v>
      </c>
      <c r="BZ18" s="57">
        <v>1.6985466071038056E-3</v>
      </c>
      <c r="CA18" s="57">
        <v>1.2643029944083193E-3</v>
      </c>
      <c r="CB18" s="57">
        <v>1.1677134675769649E-3</v>
      </c>
      <c r="CC18" s="57">
        <v>2.2920023195117855E-3</v>
      </c>
      <c r="CD18" s="57">
        <v>2.5825469023572504E-3</v>
      </c>
      <c r="CE18" s="57">
        <v>2.3749865746260433E-3</v>
      </c>
      <c r="CF18" s="57">
        <v>1.2719377074269136E-3</v>
      </c>
      <c r="CG18" s="57">
        <v>1.382755334511534E-3</v>
      </c>
      <c r="CH18" s="27"/>
    </row>
    <row r="19" spans="1:86">
      <c r="A19" s="17"/>
      <c r="B19" s="88">
        <v>14</v>
      </c>
      <c r="C19" s="90" t="s">
        <v>131</v>
      </c>
      <c r="D19" s="89">
        <v>419</v>
      </c>
      <c r="E19" s="35"/>
      <c r="G19" s="833"/>
      <c r="H19" s="29"/>
      <c r="I19" s="25"/>
      <c r="J19" s="26"/>
      <c r="K19" s="26"/>
      <c r="L19" s="26"/>
      <c r="M19" s="26"/>
      <c r="N19" s="26"/>
      <c r="O19" s="26"/>
      <c r="P19" s="26"/>
      <c r="Q19" s="53">
        <v>161</v>
      </c>
      <c r="R19" s="54" t="s">
        <v>13</v>
      </c>
      <c r="S19" s="55">
        <v>0.95420621577134634</v>
      </c>
      <c r="T19" s="58">
        <v>0.59943368002669017</v>
      </c>
      <c r="U19" s="55">
        <v>0.95168782653991146</v>
      </c>
      <c r="V19" s="58">
        <v>0.57486383237806227</v>
      </c>
      <c r="W19" s="57">
        <v>5.5881916755388616E-2</v>
      </c>
      <c r="X19" s="57">
        <v>1.3192372583246815E-2</v>
      </c>
      <c r="Y19" s="57">
        <v>1.5300210715903078E-3</v>
      </c>
      <c r="Z19" s="57">
        <v>3.8718108198154233E-3</v>
      </c>
      <c r="AA19" s="57">
        <v>8.9019140677744885E-2</v>
      </c>
      <c r="AB19" s="57">
        <v>1.4982564930331042E-2</v>
      </c>
      <c r="AC19" s="57">
        <v>1.515131792631587E-2</v>
      </c>
      <c r="AD19" s="57">
        <v>2.2430713622465502E-3</v>
      </c>
      <c r="AE19" s="57">
        <v>1.5152041804302239E-2</v>
      </c>
      <c r="AF19" s="57">
        <v>1.6984344823795163E-3</v>
      </c>
      <c r="AG19" s="57">
        <v>1.1183913875699935E-3</v>
      </c>
      <c r="AH19" s="57">
        <v>2.5371775725273752E-3</v>
      </c>
      <c r="AI19" s="57">
        <v>5.8407990933137021E-3</v>
      </c>
      <c r="AJ19" s="57">
        <v>1.9828592175465784E-3</v>
      </c>
      <c r="AK19" s="57">
        <v>1.5606965641983502E-3</v>
      </c>
      <c r="AL19" s="57">
        <v>2.7906782257389952E-3</v>
      </c>
      <c r="AM19" s="57">
        <v>4.4314969055633587E-3</v>
      </c>
      <c r="AN19" s="57">
        <v>3.5792605703047525E-3</v>
      </c>
      <c r="AO19" s="57">
        <v>0.12418454016472626</v>
      </c>
      <c r="AP19" s="57">
        <v>4.7147211555332441E-2</v>
      </c>
      <c r="AQ19" s="57">
        <v>5.8909695615454234E-2</v>
      </c>
      <c r="AR19" s="57">
        <v>1.2265940895591392E-2</v>
      </c>
      <c r="AS19" s="57">
        <v>1.5523066747874898E-3</v>
      </c>
      <c r="AT19" s="57">
        <v>6.6402108815984918E-3</v>
      </c>
      <c r="AU19" s="57">
        <v>4.364493711760228E-4</v>
      </c>
      <c r="AV19" s="57">
        <v>1.2532499094060523E-3</v>
      </c>
      <c r="AW19" s="57">
        <v>2.7554457915689439E-4</v>
      </c>
      <c r="AX19" s="57">
        <v>5.7155291217803831E-3</v>
      </c>
      <c r="AY19" s="57">
        <v>1.0043871025982984E-4</v>
      </c>
      <c r="AZ19" s="57">
        <v>0.12302650930441493</v>
      </c>
      <c r="BA19" s="57">
        <v>0.16364059462820443</v>
      </c>
      <c r="BB19" s="57">
        <v>3.169278923064537E-2</v>
      </c>
      <c r="BC19" s="57">
        <v>3.4016086122656018E-2</v>
      </c>
      <c r="BD19" s="57">
        <v>6.4914444955634684E-2</v>
      </c>
      <c r="BE19" s="57">
        <v>5.3595964579710123E-2</v>
      </c>
      <c r="BF19" s="57">
        <v>6.2406808022992755E-2</v>
      </c>
      <c r="BG19" s="57">
        <v>5.8627137049120613E-2</v>
      </c>
      <c r="BH19" s="57">
        <v>5.1073033097688136E-3</v>
      </c>
      <c r="BI19" s="57">
        <v>9.1414369866225954E-3</v>
      </c>
      <c r="BJ19" s="57">
        <v>9.7363252448919666E-3</v>
      </c>
      <c r="BK19" s="57">
        <v>3.3861465389307753E-2</v>
      </c>
      <c r="BL19" s="57">
        <v>2.1354573602707778E-2</v>
      </c>
      <c r="BM19" s="57">
        <v>4.0152988242092239E-3</v>
      </c>
      <c r="BN19" s="57">
        <v>9.3833823808941799E-3</v>
      </c>
      <c r="BO19" s="57">
        <v>7.0067269223943107E-3</v>
      </c>
      <c r="BP19" s="57">
        <v>9.4824554822021316E-4</v>
      </c>
      <c r="BQ19" s="57">
        <v>4.0370896982448636E-3</v>
      </c>
      <c r="BR19" s="57">
        <v>3.0327923550763276E-4</v>
      </c>
      <c r="BS19" s="57">
        <v>1.7251534718868032E-4</v>
      </c>
      <c r="BT19" s="57">
        <v>1.0564597680220184E-3</v>
      </c>
      <c r="BU19" s="57">
        <v>3.3814344363391237E-2</v>
      </c>
      <c r="BV19" s="57">
        <v>4.4807534758399332E-2</v>
      </c>
      <c r="BW19" s="57">
        <v>2.7931216155009309E-2</v>
      </c>
      <c r="BX19" s="57">
        <v>8.7950229633760327E-2</v>
      </c>
      <c r="BY19" s="57">
        <v>7.8888086073183861E-4</v>
      </c>
      <c r="BZ19" s="57">
        <v>4.7715055645353882E-4</v>
      </c>
      <c r="CA19" s="57">
        <v>6.3175176618715956E-4</v>
      </c>
      <c r="CB19" s="57">
        <v>9.8183931593945491E-4</v>
      </c>
      <c r="CC19" s="57">
        <v>2.0204060557708465E-3</v>
      </c>
      <c r="CD19" s="57">
        <v>1.3398005680208094E-3</v>
      </c>
      <c r="CE19" s="57">
        <v>1.5045516552027061E-3</v>
      </c>
      <c r="CF19" s="57">
        <v>4.3660431600177725E-3</v>
      </c>
      <c r="CG19" s="57">
        <v>6.4088646119181848E-4</v>
      </c>
      <c r="CH19" s="27"/>
    </row>
    <row r="20" spans="1:86">
      <c r="A20" s="17"/>
      <c r="B20" s="88">
        <v>15</v>
      </c>
      <c r="C20" s="90" t="s">
        <v>132</v>
      </c>
      <c r="D20" s="89">
        <v>419</v>
      </c>
      <c r="E20" s="35"/>
      <c r="G20" s="833"/>
      <c r="H20" s="29"/>
      <c r="I20" s="25"/>
      <c r="J20" s="26"/>
      <c r="K20" s="26"/>
      <c r="L20" s="26"/>
      <c r="M20" s="26"/>
      <c r="N20" s="26"/>
      <c r="O20" s="26"/>
      <c r="P20" s="26"/>
      <c r="Q20" s="53">
        <v>162</v>
      </c>
      <c r="R20" s="54" t="s">
        <v>14</v>
      </c>
      <c r="S20" s="55">
        <v>1.0287339768778467</v>
      </c>
      <c r="T20" s="58">
        <v>0.6111935296430111</v>
      </c>
      <c r="U20" s="55">
        <v>1.0285453992026452</v>
      </c>
      <c r="V20" s="58">
        <v>0.56798247026617243</v>
      </c>
      <c r="W20" s="57">
        <v>9.932760808622116E-3</v>
      </c>
      <c r="X20" s="57">
        <v>2.3048402353188963E-2</v>
      </c>
      <c r="Y20" s="57">
        <v>6.2912306777275427E-5</v>
      </c>
      <c r="Z20" s="57">
        <v>1.1741004883630619E-4</v>
      </c>
      <c r="AA20" s="57">
        <v>1.445659805433591E-2</v>
      </c>
      <c r="AB20" s="57">
        <v>4.349251111332067E-3</v>
      </c>
      <c r="AC20" s="57">
        <v>2.7116876095138104E-2</v>
      </c>
      <c r="AD20" s="57">
        <v>3.1763946732183145E-4</v>
      </c>
      <c r="AE20" s="57">
        <v>2.7116223220132362E-2</v>
      </c>
      <c r="AF20" s="57">
        <v>5.4372947099804297E-5</v>
      </c>
      <c r="AG20" s="57">
        <v>5.3170243413680699E-5</v>
      </c>
      <c r="AH20" s="57">
        <v>1.685707396924075E-4</v>
      </c>
      <c r="AI20" s="57">
        <v>1.7022295411360695E-4</v>
      </c>
      <c r="AJ20" s="57">
        <v>1.1925712834604141E-4</v>
      </c>
      <c r="AK20" s="57">
        <v>2.4304370355248669E-4</v>
      </c>
      <c r="AL20" s="57">
        <v>1.1144698037827732E-4</v>
      </c>
      <c r="AM20" s="57">
        <v>7.1375524957565089E-5</v>
      </c>
      <c r="AN20" s="57">
        <v>1.0057759142401248E-4</v>
      </c>
      <c r="AO20" s="57">
        <v>1.6303580449560463E-2</v>
      </c>
      <c r="AP20" s="57">
        <v>1.2257370487709885E-2</v>
      </c>
      <c r="AQ20" s="57">
        <v>1.4448160437361642E-2</v>
      </c>
      <c r="AR20" s="57">
        <v>3.7246954125679833E-3</v>
      </c>
      <c r="AS20" s="57">
        <v>5.309045019327677E-5</v>
      </c>
      <c r="AT20" s="57">
        <v>9.7744657448348398E-5</v>
      </c>
      <c r="AU20" s="57">
        <v>5.8266745007597383E-5</v>
      </c>
      <c r="AV20" s="57">
        <v>4.4594213251549984E-5</v>
      </c>
      <c r="AW20" s="57">
        <v>4.3781664618502424E-5</v>
      </c>
      <c r="AX20" s="57">
        <v>8.1902231137514188E-5</v>
      </c>
      <c r="AY20" s="57">
        <v>5.1088296755875023E-5</v>
      </c>
      <c r="AZ20" s="57">
        <v>1.644024260282664E-2</v>
      </c>
      <c r="BA20" s="57">
        <v>1.1647271583217253E-2</v>
      </c>
      <c r="BB20" s="57">
        <v>1.0368866532221521E-2</v>
      </c>
      <c r="BC20" s="57">
        <v>1.0886341373631779E-2</v>
      </c>
      <c r="BD20" s="57">
        <v>1.4092217236713044E-2</v>
      </c>
      <c r="BE20" s="57">
        <v>1.4209058876989802E-2</v>
      </c>
      <c r="BF20" s="57">
        <v>2.4570051282709173E-3</v>
      </c>
      <c r="BG20" s="57">
        <v>1.5417017956930262E-2</v>
      </c>
      <c r="BH20" s="57">
        <v>1.1164003370501886E-3</v>
      </c>
      <c r="BI20" s="57">
        <v>3.5814124387353167E-3</v>
      </c>
      <c r="BJ20" s="57">
        <v>9.5328079594591468E-4</v>
      </c>
      <c r="BK20" s="57">
        <v>5.4407247327682611E-3</v>
      </c>
      <c r="BL20" s="57">
        <v>6.5270607297819262E-3</v>
      </c>
      <c r="BM20" s="57">
        <v>1.4458915227065904E-3</v>
      </c>
      <c r="BN20" s="57">
        <v>3.4598854876306457E-3</v>
      </c>
      <c r="BO20" s="57">
        <v>3.4062697164606867E-3</v>
      </c>
      <c r="BP20" s="57">
        <v>5.1436654892425628E-5</v>
      </c>
      <c r="BQ20" s="57">
        <v>5.989327578011877E-5</v>
      </c>
      <c r="BR20" s="57">
        <v>5.3892322832150517E-5</v>
      </c>
      <c r="BS20" s="57">
        <v>5.2488663490039416E-5</v>
      </c>
      <c r="BT20" s="57">
        <v>7.3321804184026416E-5</v>
      </c>
      <c r="BU20" s="57">
        <v>1.0857374304929996E-2</v>
      </c>
      <c r="BV20" s="57">
        <v>1.2435830359762125E-2</v>
      </c>
      <c r="BW20" s="57">
        <v>9.4060100641868184E-3</v>
      </c>
      <c r="BX20" s="57">
        <v>1.7011120287751594E-2</v>
      </c>
      <c r="BY20" s="57">
        <v>4.7677870251549897E-5</v>
      </c>
      <c r="BZ20" s="57">
        <v>6.7327880256431468E-5</v>
      </c>
      <c r="CA20" s="57">
        <v>6.1647305603982564E-5</v>
      </c>
      <c r="CB20" s="57">
        <v>5.0461708151026923E-5</v>
      </c>
      <c r="CC20" s="57">
        <v>5.5305902339160138E-5</v>
      </c>
      <c r="CD20" s="57">
        <v>9.838988982002983E-5</v>
      </c>
      <c r="CE20" s="57">
        <v>1.4578062438968894E-4</v>
      </c>
      <c r="CF20" s="57">
        <v>5.8012330712134496E-5</v>
      </c>
      <c r="CG20" s="57">
        <v>7.9312654114605135E-5</v>
      </c>
      <c r="CH20" s="27"/>
    </row>
    <row r="21" spans="1:86">
      <c r="A21" s="17"/>
      <c r="B21" s="88">
        <v>16</v>
      </c>
      <c r="C21" s="90" t="s">
        <v>133</v>
      </c>
      <c r="D21" s="89">
        <v>419</v>
      </c>
      <c r="E21" s="35"/>
      <c r="G21" s="833"/>
      <c r="H21" s="29"/>
      <c r="I21" s="25"/>
      <c r="J21" s="26"/>
      <c r="K21" s="26"/>
      <c r="L21" s="26"/>
      <c r="M21" s="26"/>
      <c r="N21" s="26"/>
      <c r="O21" s="26"/>
      <c r="P21" s="26"/>
      <c r="Q21" s="53">
        <v>163</v>
      </c>
      <c r="R21" s="59" t="s">
        <v>15</v>
      </c>
      <c r="S21" s="55">
        <v>1.0739747775320037</v>
      </c>
      <c r="T21" s="58">
        <v>0.65077972177997756</v>
      </c>
      <c r="U21" s="55">
        <v>1.0413293941411002</v>
      </c>
      <c r="V21" s="58">
        <v>0.70898353561119465</v>
      </c>
      <c r="W21" s="57">
        <v>3.9074653163900476E-3</v>
      </c>
      <c r="X21" s="57">
        <v>2.6823315870787103E-3</v>
      </c>
      <c r="Y21" s="57">
        <v>8.7461974770078023E-7</v>
      </c>
      <c r="Z21" s="57">
        <v>7.2498421541287812E-7</v>
      </c>
      <c r="AA21" s="57">
        <v>6.1789101830241472E-3</v>
      </c>
      <c r="AB21" s="57">
        <v>1.1039527780626309E-3</v>
      </c>
      <c r="AC21" s="57">
        <v>3.1627134394471832E-3</v>
      </c>
      <c r="AD21" s="57">
        <v>5.8120599496206815E-7</v>
      </c>
      <c r="AE21" s="57">
        <v>3.1621449009367705E-3</v>
      </c>
      <c r="AF21" s="57">
        <v>0</v>
      </c>
      <c r="AG21" s="57">
        <v>1.7684976669065375E-6</v>
      </c>
      <c r="AH21" s="57">
        <v>2.0119544856678985E-6</v>
      </c>
      <c r="AI21" s="57">
        <v>1.7007493840185444E-6</v>
      </c>
      <c r="AJ21" s="57">
        <v>1.1958875545100182E-6</v>
      </c>
      <c r="AK21" s="57">
        <v>1.1516040485147013E-5</v>
      </c>
      <c r="AL21" s="57">
        <v>0</v>
      </c>
      <c r="AM21" s="57">
        <v>0</v>
      </c>
      <c r="AN21" s="57">
        <v>0</v>
      </c>
      <c r="AO21" s="57">
        <v>7.8604461585853221E-3</v>
      </c>
      <c r="AP21" s="57">
        <v>4.1766819640172651E-3</v>
      </c>
      <c r="AQ21" s="57">
        <v>3.3649681677444961E-3</v>
      </c>
      <c r="AR21" s="57">
        <v>9.6412282207130533E-4</v>
      </c>
      <c r="AS21" s="57">
        <v>0</v>
      </c>
      <c r="AT21" s="57">
        <v>0</v>
      </c>
      <c r="AU21" s="57">
        <v>2.4290611179201701E-6</v>
      </c>
      <c r="AV21" s="57">
        <v>6.832499722570567E-7</v>
      </c>
      <c r="AW21" s="57">
        <v>0</v>
      </c>
      <c r="AX21" s="57">
        <v>3.0482299569257385E-6</v>
      </c>
      <c r="AY21" s="57">
        <v>3.0421377293070867E-6</v>
      </c>
      <c r="AZ21" s="57">
        <v>7.9336944982675503E-3</v>
      </c>
      <c r="BA21" s="57">
        <v>5.3647523226848636E-3</v>
      </c>
      <c r="BB21" s="57">
        <v>4.6851874991955264E-3</v>
      </c>
      <c r="BC21" s="57">
        <v>3.7670977969027544E-3</v>
      </c>
      <c r="BD21" s="57">
        <v>4.6919836807081776E-3</v>
      </c>
      <c r="BE21" s="57">
        <v>4.658008417821503E-3</v>
      </c>
      <c r="BF21" s="57">
        <v>1.5177468642575335E-3</v>
      </c>
      <c r="BG21" s="57">
        <v>3.5142193619837939E-3</v>
      </c>
      <c r="BH21" s="57">
        <v>2.7695329423495783E-4</v>
      </c>
      <c r="BI21" s="57">
        <v>8.1598877136295649E-4</v>
      </c>
      <c r="BJ21" s="57">
        <v>1.6718328179133894E-4</v>
      </c>
      <c r="BK21" s="57">
        <v>8.5726631344459957E-4</v>
      </c>
      <c r="BL21" s="57">
        <v>1.4550516360047222E-3</v>
      </c>
      <c r="BM21" s="57">
        <v>3.8084835190032668E-4</v>
      </c>
      <c r="BN21" s="57">
        <v>1.1071045156431144E-3</v>
      </c>
      <c r="BO21" s="57">
        <v>8.1579630606384238E-4</v>
      </c>
      <c r="BP21" s="57">
        <v>0</v>
      </c>
      <c r="BQ21" s="57">
        <v>0</v>
      </c>
      <c r="BR21" s="57">
        <v>2.0424852652505546E-6</v>
      </c>
      <c r="BS21" s="57">
        <v>3.9070368224937838E-6</v>
      </c>
      <c r="BT21" s="57">
        <v>2.9389612265299554E-6</v>
      </c>
      <c r="BU21" s="57">
        <v>3.7360604475273743E-3</v>
      </c>
      <c r="BV21" s="57">
        <v>5.4273289894663087E-3</v>
      </c>
      <c r="BW21" s="57">
        <v>4.0635833315367919E-3</v>
      </c>
      <c r="BX21" s="57">
        <v>5.083396102084599E-3</v>
      </c>
      <c r="BY21" s="57">
        <v>0</v>
      </c>
      <c r="BZ21" s="57">
        <v>0</v>
      </c>
      <c r="CA21" s="57">
        <v>0</v>
      </c>
      <c r="CB21" s="57">
        <v>0</v>
      </c>
      <c r="CC21" s="57">
        <v>0</v>
      </c>
      <c r="CD21" s="57">
        <v>0</v>
      </c>
      <c r="CE21" s="57">
        <v>0</v>
      </c>
      <c r="CF21" s="57">
        <v>0</v>
      </c>
      <c r="CG21" s="57">
        <v>0</v>
      </c>
      <c r="CH21" s="27"/>
    </row>
    <row r="22" spans="1:86">
      <c r="A22" s="17"/>
      <c r="B22" s="88">
        <v>17</v>
      </c>
      <c r="C22" s="90" t="s">
        <v>123</v>
      </c>
      <c r="D22" s="89">
        <v>419</v>
      </c>
      <c r="E22" s="35"/>
      <c r="G22" s="833"/>
      <c r="H22" s="29"/>
      <c r="I22" s="25"/>
      <c r="J22" s="26"/>
      <c r="K22" s="26"/>
      <c r="L22" s="26"/>
      <c r="M22" s="26"/>
      <c r="N22" s="26"/>
      <c r="O22" s="26"/>
      <c r="P22" s="26"/>
      <c r="Q22" s="53">
        <v>164</v>
      </c>
      <c r="R22" s="54" t="s">
        <v>16</v>
      </c>
      <c r="S22" s="55">
        <v>1.0779053694912295</v>
      </c>
      <c r="T22" s="58">
        <v>0.57665474093078106</v>
      </c>
      <c r="U22" s="55">
        <v>1.0737339011011402</v>
      </c>
      <c r="V22" s="58">
        <v>0.55665570033765288</v>
      </c>
      <c r="W22" s="57">
        <v>1.9330264609486811E-5</v>
      </c>
      <c r="X22" s="57">
        <v>2.2090354949034986E-3</v>
      </c>
      <c r="Y22" s="57">
        <v>7.857138686364192E-8</v>
      </c>
      <c r="Z22" s="57">
        <v>0</v>
      </c>
      <c r="AA22" s="57">
        <v>1.3467678224172563E-5</v>
      </c>
      <c r="AB22" s="57">
        <v>2.6566114653521224E-5</v>
      </c>
      <c r="AC22" s="57">
        <v>2.6050760564947013E-3</v>
      </c>
      <c r="AD22" s="57">
        <v>0</v>
      </c>
      <c r="AE22" s="57">
        <v>2.6041817345378794E-3</v>
      </c>
      <c r="AF22" s="57">
        <v>0</v>
      </c>
      <c r="AG22" s="57">
        <v>0</v>
      </c>
      <c r="AH22" s="57">
        <v>9.9409063268422627E-7</v>
      </c>
      <c r="AI22" s="57">
        <v>0</v>
      </c>
      <c r="AJ22" s="57">
        <v>0</v>
      </c>
      <c r="AK22" s="57">
        <v>0</v>
      </c>
      <c r="AL22" s="57">
        <v>0</v>
      </c>
      <c r="AM22" s="57">
        <v>0</v>
      </c>
      <c r="AN22" s="57">
        <v>0</v>
      </c>
      <c r="AO22" s="57">
        <v>1.4269628536808079E-5</v>
      </c>
      <c r="AP22" s="57">
        <v>1.2512784859096415E-5</v>
      </c>
      <c r="AQ22" s="57">
        <v>4.2045829036372837E-5</v>
      </c>
      <c r="AR22" s="57">
        <v>2.560878911262034E-5</v>
      </c>
      <c r="AS22" s="57">
        <v>0</v>
      </c>
      <c r="AT22" s="57">
        <v>0</v>
      </c>
      <c r="AU22" s="57">
        <v>0</v>
      </c>
      <c r="AV22" s="57">
        <v>0</v>
      </c>
      <c r="AW22" s="57">
        <v>0</v>
      </c>
      <c r="AX22" s="57">
        <v>0</v>
      </c>
      <c r="AY22" s="57">
        <v>0</v>
      </c>
      <c r="AZ22" s="57">
        <v>1.2525026838728733E-5</v>
      </c>
      <c r="BA22" s="57">
        <v>7.3711135646551228E-5</v>
      </c>
      <c r="BB22" s="57">
        <v>2.8697994290759969E-5</v>
      </c>
      <c r="BC22" s="57">
        <v>1.5852067597024061E-5</v>
      </c>
      <c r="BD22" s="57">
        <v>6.9005318374601223E-6</v>
      </c>
      <c r="BE22" s="57">
        <v>4.111854773573844E-5</v>
      </c>
      <c r="BF22" s="57">
        <v>3.4086663474655416E-5</v>
      </c>
      <c r="BG22" s="57">
        <v>4.2688911141907354E-5</v>
      </c>
      <c r="BH22" s="57">
        <v>4.9760148868579022E-5</v>
      </c>
      <c r="BI22" s="57">
        <v>1.7047068316987532E-5</v>
      </c>
      <c r="BJ22" s="57">
        <v>9.3513875632572497E-6</v>
      </c>
      <c r="BK22" s="57">
        <v>4.7584407970770844E-5</v>
      </c>
      <c r="BL22" s="57">
        <v>3.2230806091998911E-5</v>
      </c>
      <c r="BM22" s="57">
        <v>2.9262499246022675E-5</v>
      </c>
      <c r="BN22" s="57">
        <v>1.9443932683945508E-5</v>
      </c>
      <c r="BO22" s="57">
        <v>1.6688797658191451E-5</v>
      </c>
      <c r="BP22" s="57">
        <v>0</v>
      </c>
      <c r="BQ22" s="57">
        <v>0</v>
      </c>
      <c r="BR22" s="57">
        <v>0</v>
      </c>
      <c r="BS22" s="57">
        <v>0</v>
      </c>
      <c r="BT22" s="57">
        <v>0</v>
      </c>
      <c r="BU22" s="57">
        <v>1.6148415577073322E-5</v>
      </c>
      <c r="BV22" s="57">
        <v>0</v>
      </c>
      <c r="BW22" s="57">
        <v>1.6344653611764434E-5</v>
      </c>
      <c r="BX22" s="57">
        <v>1.0180612495163957E-6</v>
      </c>
      <c r="BY22" s="57">
        <v>0</v>
      </c>
      <c r="BZ22" s="57">
        <v>0</v>
      </c>
      <c r="CA22" s="57">
        <v>0</v>
      </c>
      <c r="CB22" s="57">
        <v>0</v>
      </c>
      <c r="CC22" s="57">
        <v>0</v>
      </c>
      <c r="CD22" s="57">
        <v>0</v>
      </c>
      <c r="CE22" s="57">
        <v>0</v>
      </c>
      <c r="CF22" s="57">
        <v>0</v>
      </c>
      <c r="CG22" s="57">
        <v>0</v>
      </c>
      <c r="CH22" s="27"/>
    </row>
    <row r="23" spans="1:86">
      <c r="A23" s="17"/>
      <c r="B23" s="88">
        <v>18</v>
      </c>
      <c r="C23" s="90" t="s">
        <v>134</v>
      </c>
      <c r="D23" s="89">
        <v>419</v>
      </c>
      <c r="E23" s="35"/>
      <c r="G23" s="833"/>
      <c r="H23" s="29"/>
      <c r="I23" s="25"/>
      <c r="J23" s="26"/>
      <c r="K23" s="26"/>
      <c r="L23" s="26"/>
      <c r="M23" s="26"/>
      <c r="N23" s="26"/>
      <c r="O23" s="26"/>
      <c r="P23" s="26"/>
      <c r="Q23" s="53">
        <v>191</v>
      </c>
      <c r="R23" s="54" t="s">
        <v>17</v>
      </c>
      <c r="S23" s="55">
        <v>1.050151322316317</v>
      </c>
      <c r="T23" s="58">
        <v>0.4773423940674687</v>
      </c>
      <c r="U23" s="55">
        <v>1.050151322316317</v>
      </c>
      <c r="V23" s="58">
        <v>0.44393220495940994</v>
      </c>
      <c r="W23" s="57">
        <v>6.1866919835320818E-4</v>
      </c>
      <c r="X23" s="57">
        <v>8.809894419111742E-4</v>
      </c>
      <c r="Y23" s="57">
        <v>4.6166718744177079E-4</v>
      </c>
      <c r="Z23" s="57">
        <v>3.2528847110632476E-4</v>
      </c>
      <c r="AA23" s="57">
        <v>4.4691116598857497E-4</v>
      </c>
      <c r="AB23" s="57">
        <v>8.3066016690629282E-4</v>
      </c>
      <c r="AC23" s="57">
        <v>9.3253749733367771E-4</v>
      </c>
      <c r="AD23" s="57">
        <v>5.9519755059044422E-4</v>
      </c>
      <c r="AE23" s="57">
        <v>9.3202802650783868E-4</v>
      </c>
      <c r="AF23" s="57">
        <v>4.3819174514912848E-4</v>
      </c>
      <c r="AG23" s="57">
        <v>5.1286804101080769E-4</v>
      </c>
      <c r="AH23" s="57">
        <v>3.5290058005796456E-4</v>
      </c>
      <c r="AI23" s="57">
        <v>3.4955715356938135E-4</v>
      </c>
      <c r="AJ23" s="57">
        <v>2.8980895070260568E-4</v>
      </c>
      <c r="AK23" s="57">
        <v>4.5575136030207058E-4</v>
      </c>
      <c r="AL23" s="57">
        <v>3.6755593883323878E-4</v>
      </c>
      <c r="AM23" s="57">
        <v>2.357245235917134E-4</v>
      </c>
      <c r="AN23" s="57">
        <v>3.3414719863337074E-4</v>
      </c>
      <c r="AO23" s="57">
        <v>2.4316124727166336E-4</v>
      </c>
      <c r="AP23" s="57">
        <v>6.8951902142813106E-4</v>
      </c>
      <c r="AQ23" s="57">
        <v>2.2426470262870582E-4</v>
      </c>
      <c r="AR23" s="57">
        <v>8.681620129663524E-4</v>
      </c>
      <c r="AS23" s="57">
        <v>4.399942452155501E-4</v>
      </c>
      <c r="AT23" s="57">
        <v>3.7723447469789585E-4</v>
      </c>
      <c r="AU23" s="57">
        <v>7.8388262079259611E-4</v>
      </c>
      <c r="AV23" s="57">
        <v>4.9739986477117691E-4</v>
      </c>
      <c r="AW23" s="57">
        <v>1.8662084550406514E-4</v>
      </c>
      <c r="AX23" s="57">
        <v>8.935909237169792E-5</v>
      </c>
      <c r="AY23" s="57">
        <v>4.1171663361985956E-4</v>
      </c>
      <c r="AZ23" s="57">
        <v>2.4162821176157697E-4</v>
      </c>
      <c r="BA23" s="57">
        <v>2.9539433937091558E-4</v>
      </c>
      <c r="BB23" s="57">
        <v>6.4323718847266549E-4</v>
      </c>
      <c r="BC23" s="57">
        <v>6.4315817604962042E-4</v>
      </c>
      <c r="BD23" s="57">
        <v>7.499773056523696E-4</v>
      </c>
      <c r="BE23" s="57">
        <v>7.9965096654843043E-4</v>
      </c>
      <c r="BF23" s="57">
        <v>2.3594700836714766E-4</v>
      </c>
      <c r="BG23" s="57">
        <v>2.23320799437659E-4</v>
      </c>
      <c r="BH23" s="57">
        <v>9.6770808624081404E-4</v>
      </c>
      <c r="BI23" s="57">
        <v>6.5483166142224676E-4</v>
      </c>
      <c r="BJ23" s="57">
        <v>8.8464421255923223E-4</v>
      </c>
      <c r="BK23" s="57">
        <v>8.5385807774376453E-4</v>
      </c>
      <c r="BL23" s="57">
        <v>9.6411422012925604E-4</v>
      </c>
      <c r="BM23" s="57">
        <v>7.6158797037522699E-4</v>
      </c>
      <c r="BN23" s="57">
        <v>9.0188148035118612E-4</v>
      </c>
      <c r="BO23" s="57">
        <v>8.471424749418486E-4</v>
      </c>
      <c r="BP23" s="57">
        <v>4.2042633988618913E-4</v>
      </c>
      <c r="BQ23" s="57">
        <v>5.2048609749434746E-4</v>
      </c>
      <c r="BR23" s="57">
        <v>5.7281000670879258E-4</v>
      </c>
      <c r="BS23" s="57">
        <v>5.3831487961718684E-4</v>
      </c>
      <c r="BT23" s="57">
        <v>7.2370931852491684E-4</v>
      </c>
      <c r="BU23" s="57">
        <v>6.4112001736827101E-4</v>
      </c>
      <c r="BV23" s="57">
        <v>7.521821322272231E-4</v>
      </c>
      <c r="BW23" s="57">
        <v>7.4104913263545061E-4</v>
      </c>
      <c r="BX23" s="57">
        <v>7.5553840666644112E-4</v>
      </c>
      <c r="BY23" s="57">
        <v>4.5914764754396867E-4</v>
      </c>
      <c r="BZ23" s="57">
        <v>4.374380379161855E-4</v>
      </c>
      <c r="CA23" s="57">
        <v>4.1701224296853193E-4</v>
      </c>
      <c r="CB23" s="57">
        <v>3.3519320633769711E-4</v>
      </c>
      <c r="CC23" s="57">
        <v>5.4372047163721629E-4</v>
      </c>
      <c r="CD23" s="57">
        <v>4.9635639252337002E-4</v>
      </c>
      <c r="CE23" s="57">
        <v>5.9460163808217948E-4</v>
      </c>
      <c r="CF23" s="57">
        <v>5.0051502840151875E-4</v>
      </c>
      <c r="CG23" s="57">
        <v>7.2667273901781638E-4</v>
      </c>
      <c r="CH23" s="27"/>
    </row>
    <row r="24" spans="1:86">
      <c r="A24" s="17"/>
      <c r="B24" s="88">
        <v>19</v>
      </c>
      <c r="C24" s="91" t="s">
        <v>659</v>
      </c>
      <c r="D24" s="89">
        <v>411</v>
      </c>
      <c r="E24" s="35"/>
      <c r="G24" s="833"/>
      <c r="H24" s="29"/>
      <c r="I24" s="25"/>
      <c r="J24" s="26"/>
      <c r="K24" s="26"/>
      <c r="L24" s="26"/>
      <c r="M24" s="26"/>
      <c r="N24" s="26"/>
      <c r="O24" s="26"/>
      <c r="P24" s="26"/>
      <c r="Q24" s="53">
        <v>201</v>
      </c>
      <c r="R24" s="54" t="s">
        <v>18</v>
      </c>
      <c r="S24" s="55">
        <v>0.74610952502765016</v>
      </c>
      <c r="T24" s="58">
        <v>0.80231709177921862</v>
      </c>
      <c r="U24" s="55">
        <v>0.74610952502765016</v>
      </c>
      <c r="V24" s="58">
        <v>0.81419443891809029</v>
      </c>
      <c r="W24" s="57">
        <v>0</v>
      </c>
      <c r="X24" s="57">
        <v>0</v>
      </c>
      <c r="Y24" s="57">
        <v>2.7655708423972937E-4</v>
      </c>
      <c r="Z24" s="57">
        <v>1.4059561738128071E-4</v>
      </c>
      <c r="AA24" s="57">
        <v>0</v>
      </c>
      <c r="AB24" s="57">
        <v>0</v>
      </c>
      <c r="AC24" s="57">
        <v>0</v>
      </c>
      <c r="AD24" s="57">
        <v>0</v>
      </c>
      <c r="AE24" s="57">
        <v>0</v>
      </c>
      <c r="AF24" s="57">
        <v>1.9554072788918798E-4</v>
      </c>
      <c r="AG24" s="57">
        <v>1.6125007543630866E-4</v>
      </c>
      <c r="AH24" s="57">
        <v>1.3961157242866908E-3</v>
      </c>
      <c r="AI24" s="57">
        <v>4.5459171880245811E-4</v>
      </c>
      <c r="AJ24" s="57">
        <v>5.7287504603490559E-5</v>
      </c>
      <c r="AK24" s="57">
        <v>1.359166220831133E-4</v>
      </c>
      <c r="AL24" s="57">
        <v>6.9938262573775772E-5</v>
      </c>
      <c r="AM24" s="57">
        <v>2.5556572534174551E-5</v>
      </c>
      <c r="AN24" s="57">
        <v>5.7264506440780777E-5</v>
      </c>
      <c r="AO24" s="57">
        <v>0</v>
      </c>
      <c r="AP24" s="57">
        <v>0</v>
      </c>
      <c r="AQ24" s="57">
        <v>0</v>
      </c>
      <c r="AR24" s="57">
        <v>0</v>
      </c>
      <c r="AS24" s="57">
        <v>1.9868110341267922E-4</v>
      </c>
      <c r="AT24" s="57">
        <v>8.9338945337290426E-5</v>
      </c>
      <c r="AU24" s="57">
        <v>2.8415729876219234E-4</v>
      </c>
      <c r="AV24" s="57">
        <v>1.0672904145743585E-4</v>
      </c>
      <c r="AW24" s="57">
        <v>0</v>
      </c>
      <c r="AX24" s="57">
        <v>1.9257929271740759E-4</v>
      </c>
      <c r="AY24" s="57">
        <v>1.3728171536960581E-5</v>
      </c>
      <c r="AZ24" s="57">
        <v>0</v>
      </c>
      <c r="BA24" s="57">
        <v>0</v>
      </c>
      <c r="BB24" s="57">
        <v>0</v>
      </c>
      <c r="BC24" s="57">
        <v>0</v>
      </c>
      <c r="BD24" s="57">
        <v>0</v>
      </c>
      <c r="BE24" s="57">
        <v>0</v>
      </c>
      <c r="BF24" s="57">
        <v>0</v>
      </c>
      <c r="BG24" s="57">
        <v>0</v>
      </c>
      <c r="BH24" s="57">
        <v>0</v>
      </c>
      <c r="BI24" s="57">
        <v>0</v>
      </c>
      <c r="BJ24" s="57">
        <v>0</v>
      </c>
      <c r="BK24" s="57">
        <v>0</v>
      </c>
      <c r="BL24" s="57">
        <v>0</v>
      </c>
      <c r="BM24" s="57">
        <v>0</v>
      </c>
      <c r="BN24" s="57">
        <v>0</v>
      </c>
      <c r="BO24" s="57">
        <v>0</v>
      </c>
      <c r="BP24" s="57">
        <v>2.3151932134081671E-4</v>
      </c>
      <c r="BQ24" s="57">
        <v>6.3602312807301741E-5</v>
      </c>
      <c r="BR24" s="57">
        <v>3.8782583034097069E-4</v>
      </c>
      <c r="BS24" s="57">
        <v>1.7088680181767983E-4</v>
      </c>
      <c r="BT24" s="57">
        <v>9.1817790654838169E-5</v>
      </c>
      <c r="BU24" s="57">
        <v>0</v>
      </c>
      <c r="BV24" s="57">
        <v>0</v>
      </c>
      <c r="BW24" s="57">
        <v>0</v>
      </c>
      <c r="BX24" s="57">
        <v>0</v>
      </c>
      <c r="BY24" s="57">
        <v>2.5389039092770248E-4</v>
      </c>
      <c r="BZ24" s="57">
        <v>1.340663390979122E-4</v>
      </c>
      <c r="CA24" s="57">
        <v>4.4600999720172788E-5</v>
      </c>
      <c r="CB24" s="57">
        <v>3.1316387727747515E-4</v>
      </c>
      <c r="CC24" s="57">
        <v>1.6929547466700951E-5</v>
      </c>
      <c r="CD24" s="57">
        <v>1.4106014034365999E-4</v>
      </c>
      <c r="CE24" s="57">
        <v>3.5204287257035985E-5</v>
      </c>
      <c r="CF24" s="57">
        <v>5.0006948992233648E-5</v>
      </c>
      <c r="CG24" s="57">
        <v>2.0396447330501692E-4</v>
      </c>
      <c r="CH24" s="27"/>
    </row>
    <row r="25" spans="1:86">
      <c r="A25" s="17"/>
      <c r="B25" s="88">
        <v>20</v>
      </c>
      <c r="C25" s="91" t="s">
        <v>135</v>
      </c>
      <c r="D25" s="89">
        <v>411</v>
      </c>
      <c r="E25" s="35"/>
      <c r="G25" s="833"/>
      <c r="H25" s="29"/>
      <c r="I25" s="25"/>
      <c r="J25" s="26"/>
      <c r="K25" s="26"/>
      <c r="L25" s="26"/>
      <c r="M25" s="26"/>
      <c r="N25" s="26"/>
      <c r="O25" s="26"/>
      <c r="P25" s="26"/>
      <c r="Q25" s="53">
        <v>202</v>
      </c>
      <c r="R25" s="54" t="s">
        <v>19</v>
      </c>
      <c r="S25" s="55">
        <v>1.1503425581373785</v>
      </c>
      <c r="T25" s="58">
        <v>0.57175736095979057</v>
      </c>
      <c r="U25" s="55">
        <v>1.1276140080921824</v>
      </c>
      <c r="V25" s="58">
        <v>0.5456673255511596</v>
      </c>
      <c r="W25" s="57">
        <v>1.5350272681867081E-4</v>
      </c>
      <c r="X25" s="57">
        <v>3.707554479694466E-4</v>
      </c>
      <c r="Y25" s="57">
        <v>6.0606360713774839E-4</v>
      </c>
      <c r="Z25" s="57">
        <v>8.5712244661488026E-4</v>
      </c>
      <c r="AA25" s="57">
        <v>1.3382654379504697E-4</v>
      </c>
      <c r="AB25" s="57">
        <v>1.7778789729471932E-4</v>
      </c>
      <c r="AC25" s="57">
        <v>1.3481229033845499E-4</v>
      </c>
      <c r="AD25" s="57">
        <v>1.6906930571238723E-3</v>
      </c>
      <c r="AE25" s="57">
        <v>1.3446192287930393E-4</v>
      </c>
      <c r="AF25" s="57">
        <v>5.872157612435995E-4</v>
      </c>
      <c r="AG25" s="57">
        <v>6.0507120514428513E-4</v>
      </c>
      <c r="AH25" s="57">
        <v>7.3426935782455629E-4</v>
      </c>
      <c r="AI25" s="57">
        <v>2.163144764986523E-3</v>
      </c>
      <c r="AJ25" s="57">
        <v>5.0841198322781401E-4</v>
      </c>
      <c r="AK25" s="57">
        <v>1.0517906747674495E-3</v>
      </c>
      <c r="AL25" s="57">
        <v>6.2731848413861762E-4</v>
      </c>
      <c r="AM25" s="57">
        <v>2.5446768256488057E-4</v>
      </c>
      <c r="AN25" s="57">
        <v>5.25312907234159E-4</v>
      </c>
      <c r="AO25" s="57">
        <v>9.8580303761362534E-5</v>
      </c>
      <c r="AP25" s="57">
        <v>1.7579473087815794E-4</v>
      </c>
      <c r="AQ25" s="57">
        <v>9.562540854685354E-5</v>
      </c>
      <c r="AR25" s="57">
        <v>1.8286914408241516E-4</v>
      </c>
      <c r="AS25" s="57">
        <v>5.9143445788949428E-4</v>
      </c>
      <c r="AT25" s="57">
        <v>4.4454712162127381E-4</v>
      </c>
      <c r="AU25" s="57">
        <v>8.651651344523157E-4</v>
      </c>
      <c r="AV25" s="57">
        <v>4.7133888343336533E-4</v>
      </c>
      <c r="AW25" s="57">
        <v>2.1506824292702264E-4</v>
      </c>
      <c r="AX25" s="57">
        <v>8.0894408630609457E-4</v>
      </c>
      <c r="AY25" s="57">
        <v>3.1010827833098621E-4</v>
      </c>
      <c r="AZ25" s="57">
        <v>9.8452082460335528E-5</v>
      </c>
      <c r="BA25" s="57">
        <v>1.0294901862906424E-4</v>
      </c>
      <c r="BB25" s="57">
        <v>1.9623125876104197E-4</v>
      </c>
      <c r="BC25" s="57">
        <v>2.6813366147275069E-4</v>
      </c>
      <c r="BD25" s="57">
        <v>5.0885859128367336E-5</v>
      </c>
      <c r="BE25" s="57">
        <v>2.5550183935615001E-4</v>
      </c>
      <c r="BF25" s="57">
        <v>1.0405047416483013E-4</v>
      </c>
      <c r="BG25" s="57">
        <v>9.4944682798047057E-5</v>
      </c>
      <c r="BH25" s="57">
        <v>2.3898504193281412E-4</v>
      </c>
      <c r="BI25" s="57">
        <v>1.9438113045003671E-4</v>
      </c>
      <c r="BJ25" s="57">
        <v>3.8441960180724075E-4</v>
      </c>
      <c r="BK25" s="57">
        <v>2.1795534529585634E-4</v>
      </c>
      <c r="BL25" s="57">
        <v>3.2497447398875738E-4</v>
      </c>
      <c r="BM25" s="57">
        <v>1.3607398179496316E-4</v>
      </c>
      <c r="BN25" s="57">
        <v>1.2113436944400619E-4</v>
      </c>
      <c r="BO25" s="57">
        <v>1.3675606528040045E-4</v>
      </c>
      <c r="BP25" s="57">
        <v>6.6366808509910058E-4</v>
      </c>
      <c r="BQ25" s="57">
        <v>2.9430411342726281E-4</v>
      </c>
      <c r="BR25" s="57">
        <v>1.0504689840042584E-3</v>
      </c>
      <c r="BS25" s="57">
        <v>6.2681216449594424E-4</v>
      </c>
      <c r="BT25" s="57">
        <v>5.5042246769408849E-4</v>
      </c>
      <c r="BU25" s="57">
        <v>2.7259698178425156E-4</v>
      </c>
      <c r="BV25" s="57">
        <v>2.9384420552254823E-5</v>
      </c>
      <c r="BW25" s="57">
        <v>8.3222130526339734E-5</v>
      </c>
      <c r="BX25" s="57">
        <v>3.0744529953654246E-5</v>
      </c>
      <c r="BY25" s="57">
        <v>7.0810583840768822E-4</v>
      </c>
      <c r="BZ25" s="57">
        <v>5.2653036002332668E-4</v>
      </c>
      <c r="CA25" s="57">
        <v>2.5888311826095979E-4</v>
      </c>
      <c r="CB25" s="57">
        <v>8.4721493722324898E-4</v>
      </c>
      <c r="CC25" s="57">
        <v>1.7485364062300857E-4</v>
      </c>
      <c r="CD25" s="57">
        <v>4.9848455548059348E-4</v>
      </c>
      <c r="CE25" s="57">
        <v>2.1617861034264622E-4</v>
      </c>
      <c r="CF25" s="57">
        <v>2.6012731082494827E-4</v>
      </c>
      <c r="CG25" s="57">
        <v>6.4715453489579415E-4</v>
      </c>
      <c r="CH25" s="27"/>
    </row>
    <row r="26" spans="1:86">
      <c r="A26" s="17"/>
      <c r="B26" s="88">
        <v>21</v>
      </c>
      <c r="C26" s="91" t="s">
        <v>136</v>
      </c>
      <c r="D26" s="89">
        <v>411</v>
      </c>
      <c r="E26" s="35"/>
      <c r="G26" s="833"/>
      <c r="H26" s="29"/>
      <c r="I26" s="25"/>
      <c r="J26" s="26"/>
      <c r="K26" s="26"/>
      <c r="L26" s="26"/>
      <c r="M26" s="26"/>
      <c r="N26" s="26"/>
      <c r="O26" s="26"/>
      <c r="P26" s="26"/>
      <c r="Q26" s="53">
        <v>203</v>
      </c>
      <c r="R26" s="54" t="s">
        <v>20</v>
      </c>
      <c r="S26" s="55">
        <v>0.74680286296064535</v>
      </c>
      <c r="T26" s="58">
        <v>0.65265827828046064</v>
      </c>
      <c r="U26" s="55">
        <v>0.83514291236364846</v>
      </c>
      <c r="V26" s="58">
        <v>0.82391618426631841</v>
      </c>
      <c r="W26" s="57">
        <v>0</v>
      </c>
      <c r="X26" s="57">
        <v>0</v>
      </c>
      <c r="Y26" s="57">
        <v>0</v>
      </c>
      <c r="Z26" s="57">
        <v>0</v>
      </c>
      <c r="AA26" s="57">
        <v>0</v>
      </c>
      <c r="AB26" s="57">
        <v>0</v>
      </c>
      <c r="AC26" s="57">
        <v>0</v>
      </c>
      <c r="AD26" s="57">
        <v>0</v>
      </c>
      <c r="AE26" s="57">
        <v>0</v>
      </c>
      <c r="AF26" s="57">
        <v>0</v>
      </c>
      <c r="AG26" s="57">
        <v>0</v>
      </c>
      <c r="AH26" s="57">
        <v>0</v>
      </c>
      <c r="AI26" s="57">
        <v>0</v>
      </c>
      <c r="AJ26" s="57">
        <v>0</v>
      </c>
      <c r="AK26" s="57">
        <v>0</v>
      </c>
      <c r="AL26" s="57">
        <v>0</v>
      </c>
      <c r="AM26" s="57">
        <v>0</v>
      </c>
      <c r="AN26" s="57">
        <v>0</v>
      </c>
      <c r="AO26" s="57">
        <v>0</v>
      </c>
      <c r="AP26" s="57">
        <v>0</v>
      </c>
      <c r="AQ26" s="57">
        <v>0</v>
      </c>
      <c r="AR26" s="57">
        <v>0</v>
      </c>
      <c r="AS26" s="57">
        <v>0</v>
      </c>
      <c r="AT26" s="57">
        <v>0</v>
      </c>
      <c r="AU26" s="57">
        <v>0</v>
      </c>
      <c r="AV26" s="57">
        <v>0</v>
      </c>
      <c r="AW26" s="57">
        <v>0</v>
      </c>
      <c r="AX26" s="57">
        <v>0</v>
      </c>
      <c r="AY26" s="57">
        <v>0</v>
      </c>
      <c r="AZ26" s="57">
        <v>0</v>
      </c>
      <c r="BA26" s="57">
        <v>0</v>
      </c>
      <c r="BB26" s="57">
        <v>0</v>
      </c>
      <c r="BC26" s="57">
        <v>0</v>
      </c>
      <c r="BD26" s="57">
        <v>0</v>
      </c>
      <c r="BE26" s="57">
        <v>0</v>
      </c>
      <c r="BF26" s="57">
        <v>0</v>
      </c>
      <c r="BG26" s="57">
        <v>0</v>
      </c>
      <c r="BH26" s="57">
        <v>0</v>
      </c>
      <c r="BI26" s="57">
        <v>0</v>
      </c>
      <c r="BJ26" s="57">
        <v>0</v>
      </c>
      <c r="BK26" s="57">
        <v>0</v>
      </c>
      <c r="BL26" s="57">
        <v>0</v>
      </c>
      <c r="BM26" s="57">
        <v>0</v>
      </c>
      <c r="BN26" s="57">
        <v>0</v>
      </c>
      <c r="BO26" s="57">
        <v>0</v>
      </c>
      <c r="BP26" s="57">
        <v>0</v>
      </c>
      <c r="BQ26" s="57">
        <v>0</v>
      </c>
      <c r="BR26" s="57">
        <v>0</v>
      </c>
      <c r="BS26" s="57">
        <v>0</v>
      </c>
      <c r="BT26" s="57">
        <v>0</v>
      </c>
      <c r="BU26" s="57">
        <v>0</v>
      </c>
      <c r="BV26" s="57">
        <v>0</v>
      </c>
      <c r="BW26" s="57">
        <v>0</v>
      </c>
      <c r="BX26" s="57">
        <v>0</v>
      </c>
      <c r="BY26" s="57">
        <v>0</v>
      </c>
      <c r="BZ26" s="57">
        <v>0</v>
      </c>
      <c r="CA26" s="57">
        <v>0</v>
      </c>
      <c r="CB26" s="57">
        <v>0</v>
      </c>
      <c r="CC26" s="57">
        <v>0</v>
      </c>
      <c r="CD26" s="57">
        <v>0</v>
      </c>
      <c r="CE26" s="57">
        <v>0</v>
      </c>
      <c r="CF26" s="57">
        <v>0</v>
      </c>
      <c r="CG26" s="57">
        <v>0</v>
      </c>
      <c r="CH26" s="27"/>
    </row>
    <row r="27" spans="1:86">
      <c r="A27" s="17"/>
      <c r="B27" s="88">
        <v>22</v>
      </c>
      <c r="C27" s="91" t="s">
        <v>660</v>
      </c>
      <c r="D27" s="89">
        <v>411</v>
      </c>
      <c r="E27" s="35"/>
      <c r="G27" s="833"/>
      <c r="H27" s="29"/>
      <c r="I27" s="25"/>
      <c r="J27" s="26"/>
      <c r="K27" s="26"/>
      <c r="L27" s="26"/>
      <c r="M27" s="26"/>
      <c r="N27" s="26"/>
      <c r="O27" s="26"/>
      <c r="P27" s="26"/>
      <c r="Q27" s="53">
        <v>204</v>
      </c>
      <c r="R27" s="87" t="s">
        <v>21</v>
      </c>
      <c r="S27" s="55">
        <v>0.9414991827111594</v>
      </c>
      <c r="T27" s="58">
        <v>0.66639053758462341</v>
      </c>
      <c r="U27" s="55">
        <v>0.90381144233038824</v>
      </c>
      <c r="V27" s="58">
        <v>0.72485318502221951</v>
      </c>
      <c r="W27" s="57">
        <v>5.104588447344324E-5</v>
      </c>
      <c r="X27" s="57">
        <v>1.9645997684552877E-4</v>
      </c>
      <c r="Y27" s="57">
        <v>2.1560453729493671E-7</v>
      </c>
      <c r="Z27" s="57">
        <v>0</v>
      </c>
      <c r="AA27" s="57">
        <v>8.5868190902375612E-5</v>
      </c>
      <c r="AB27" s="57">
        <v>8.0667331319207335E-6</v>
      </c>
      <c r="AC27" s="57">
        <v>2.3265354340112131E-4</v>
      </c>
      <c r="AD27" s="57">
        <v>0</v>
      </c>
      <c r="AE27" s="57">
        <v>2.3134229962570253E-4</v>
      </c>
      <c r="AF27" s="57">
        <v>0</v>
      </c>
      <c r="AG27" s="57">
        <v>0</v>
      </c>
      <c r="AH27" s="57">
        <v>2.7278435502363855E-6</v>
      </c>
      <c r="AI27" s="57">
        <v>0</v>
      </c>
      <c r="AJ27" s="57">
        <v>0</v>
      </c>
      <c r="AK27" s="57">
        <v>0</v>
      </c>
      <c r="AL27" s="57">
        <v>0</v>
      </c>
      <c r="AM27" s="57">
        <v>0</v>
      </c>
      <c r="AN27" s="57">
        <v>0</v>
      </c>
      <c r="AO27" s="57">
        <v>1.2730125402798595E-4</v>
      </c>
      <c r="AP27" s="57">
        <v>3.6533267715671298E-5</v>
      </c>
      <c r="AQ27" s="57">
        <v>1.3850378881447297E-4</v>
      </c>
      <c r="AR27" s="57">
        <v>0</v>
      </c>
      <c r="AS27" s="57">
        <v>0</v>
      </c>
      <c r="AT27" s="57">
        <v>0</v>
      </c>
      <c r="AU27" s="57">
        <v>0</v>
      </c>
      <c r="AV27" s="57">
        <v>0</v>
      </c>
      <c r="AW27" s="57">
        <v>0</v>
      </c>
      <c r="AX27" s="57">
        <v>0</v>
      </c>
      <c r="AY27" s="57">
        <v>0</v>
      </c>
      <c r="AZ27" s="57">
        <v>1.2780725670862619E-4</v>
      </c>
      <c r="BA27" s="57">
        <v>1.100608936798689E-4</v>
      </c>
      <c r="BB27" s="57">
        <v>0</v>
      </c>
      <c r="BC27" s="57">
        <v>2.410476273156144E-7</v>
      </c>
      <c r="BD27" s="57">
        <v>8.6680195714554972E-5</v>
      </c>
      <c r="BE27" s="57">
        <v>0</v>
      </c>
      <c r="BF27" s="57">
        <v>3.5738090210249847E-4</v>
      </c>
      <c r="BG27" s="57">
        <v>1.2081902603687736E-4</v>
      </c>
      <c r="BH27" s="57">
        <v>0</v>
      </c>
      <c r="BI27" s="57">
        <v>0</v>
      </c>
      <c r="BJ27" s="57">
        <v>0</v>
      </c>
      <c r="BK27" s="57">
        <v>0</v>
      </c>
      <c r="BL27" s="57">
        <v>0</v>
      </c>
      <c r="BM27" s="57">
        <v>0</v>
      </c>
      <c r="BN27" s="57">
        <v>0</v>
      </c>
      <c r="BO27" s="57">
        <v>0</v>
      </c>
      <c r="BP27" s="57">
        <v>0</v>
      </c>
      <c r="BQ27" s="57">
        <v>0</v>
      </c>
      <c r="BR27" s="57">
        <v>0</v>
      </c>
      <c r="BS27" s="57">
        <v>0</v>
      </c>
      <c r="BT27" s="57">
        <v>0</v>
      </c>
      <c r="BU27" s="57">
        <v>2.4555391502940511E-7</v>
      </c>
      <c r="BV27" s="57">
        <v>0</v>
      </c>
      <c r="BW27" s="57">
        <v>0</v>
      </c>
      <c r="BX27" s="57">
        <v>1.4067078520858296E-4</v>
      </c>
      <c r="BY27" s="57">
        <v>0</v>
      </c>
      <c r="BZ27" s="57">
        <v>0</v>
      </c>
      <c r="CA27" s="57">
        <v>0</v>
      </c>
      <c r="CB27" s="57">
        <v>0</v>
      </c>
      <c r="CC27" s="57">
        <v>0</v>
      </c>
      <c r="CD27" s="57">
        <v>0</v>
      </c>
      <c r="CE27" s="57">
        <v>0</v>
      </c>
      <c r="CF27" s="57">
        <v>0</v>
      </c>
      <c r="CG27" s="57">
        <v>0</v>
      </c>
      <c r="CH27" s="27"/>
    </row>
    <row r="28" spans="1:86">
      <c r="A28" s="17"/>
      <c r="B28" s="88">
        <v>23</v>
      </c>
      <c r="C28" s="91" t="s">
        <v>124</v>
      </c>
      <c r="D28" s="89">
        <v>413</v>
      </c>
      <c r="E28" s="35"/>
      <c r="G28" s="833"/>
      <c r="H28" s="29"/>
      <c r="I28" s="25"/>
      <c r="J28" s="26"/>
      <c r="K28" s="26"/>
      <c r="L28" s="26"/>
      <c r="M28" s="26"/>
      <c r="N28" s="26"/>
      <c r="O28" s="26"/>
      <c r="P28" s="26"/>
      <c r="Q28" s="53">
        <v>205</v>
      </c>
      <c r="R28" s="54" t="s">
        <v>22</v>
      </c>
      <c r="S28" s="55">
        <v>0.95450288038761244</v>
      </c>
      <c r="T28" s="58">
        <v>0.7654995997626699</v>
      </c>
      <c r="U28" s="55">
        <v>0.95333486347387009</v>
      </c>
      <c r="V28" s="58">
        <v>0.69837845015499478</v>
      </c>
      <c r="W28" s="57">
        <v>3.2715945765947872E-8</v>
      </c>
      <c r="X28" s="57">
        <v>0</v>
      </c>
      <c r="Y28" s="57">
        <v>0</v>
      </c>
      <c r="Z28" s="57">
        <v>0</v>
      </c>
      <c r="AA28" s="57">
        <v>5.9222860235278868E-8</v>
      </c>
      <c r="AB28" s="57">
        <v>0</v>
      </c>
      <c r="AC28" s="57">
        <v>0</v>
      </c>
      <c r="AD28" s="57">
        <v>0</v>
      </c>
      <c r="AE28" s="57">
        <v>0</v>
      </c>
      <c r="AF28" s="57">
        <v>0</v>
      </c>
      <c r="AG28" s="57">
        <v>0</v>
      </c>
      <c r="AH28" s="57">
        <v>0</v>
      </c>
      <c r="AI28" s="57">
        <v>0</v>
      </c>
      <c r="AJ28" s="57">
        <v>0</v>
      </c>
      <c r="AK28" s="57">
        <v>0</v>
      </c>
      <c r="AL28" s="57">
        <v>0</v>
      </c>
      <c r="AM28" s="57">
        <v>0</v>
      </c>
      <c r="AN28" s="57">
        <v>0</v>
      </c>
      <c r="AO28" s="57">
        <v>1.0896013249820193E-7</v>
      </c>
      <c r="AP28" s="57">
        <v>0</v>
      </c>
      <c r="AQ28" s="57">
        <v>0</v>
      </c>
      <c r="AR28" s="57">
        <v>0</v>
      </c>
      <c r="AS28" s="57">
        <v>0</v>
      </c>
      <c r="AT28" s="57">
        <v>0</v>
      </c>
      <c r="AU28" s="57">
        <v>0</v>
      </c>
      <c r="AV28" s="57">
        <v>0</v>
      </c>
      <c r="AW28" s="57">
        <v>0</v>
      </c>
      <c r="AX28" s="57">
        <v>0</v>
      </c>
      <c r="AY28" s="57">
        <v>0</v>
      </c>
      <c r="AZ28" s="57">
        <v>1.1215810040686142E-7</v>
      </c>
      <c r="BA28" s="57">
        <v>0</v>
      </c>
      <c r="BB28" s="57">
        <v>0</v>
      </c>
      <c r="BC28" s="57">
        <v>0</v>
      </c>
      <c r="BD28" s="57">
        <v>0</v>
      </c>
      <c r="BE28" s="57">
        <v>0</v>
      </c>
      <c r="BF28" s="57">
        <v>0</v>
      </c>
      <c r="BG28" s="57">
        <v>0</v>
      </c>
      <c r="BH28" s="57">
        <v>0</v>
      </c>
      <c r="BI28" s="57">
        <v>0</v>
      </c>
      <c r="BJ28" s="57">
        <v>0</v>
      </c>
      <c r="BK28" s="57">
        <v>0</v>
      </c>
      <c r="BL28" s="57">
        <v>0</v>
      </c>
      <c r="BM28" s="57">
        <v>0</v>
      </c>
      <c r="BN28" s="57">
        <v>0</v>
      </c>
      <c r="BO28" s="57">
        <v>0</v>
      </c>
      <c r="BP28" s="57">
        <v>0</v>
      </c>
      <c r="BQ28" s="57">
        <v>0</v>
      </c>
      <c r="BR28" s="57">
        <v>0</v>
      </c>
      <c r="BS28" s="57">
        <v>0</v>
      </c>
      <c r="BT28" s="57">
        <v>0</v>
      </c>
      <c r="BU28" s="57">
        <v>0</v>
      </c>
      <c r="BV28" s="57">
        <v>0</v>
      </c>
      <c r="BW28" s="57">
        <v>0</v>
      </c>
      <c r="BX28" s="57">
        <v>0</v>
      </c>
      <c r="BY28" s="57">
        <v>0</v>
      </c>
      <c r="BZ28" s="57">
        <v>0</v>
      </c>
      <c r="CA28" s="57">
        <v>0</v>
      </c>
      <c r="CB28" s="57">
        <v>0</v>
      </c>
      <c r="CC28" s="57">
        <v>0</v>
      </c>
      <c r="CD28" s="57">
        <v>0</v>
      </c>
      <c r="CE28" s="57">
        <v>0</v>
      </c>
      <c r="CF28" s="57">
        <v>0</v>
      </c>
      <c r="CG28" s="57">
        <v>0</v>
      </c>
      <c r="CH28" s="27"/>
    </row>
    <row r="29" spans="1:86" ht="14.25" thickBot="1">
      <c r="A29" s="17"/>
      <c r="B29" s="88">
        <v>24</v>
      </c>
      <c r="C29" s="91" t="s">
        <v>661</v>
      </c>
      <c r="D29" s="89">
        <v>413</v>
      </c>
      <c r="E29" s="35"/>
      <c r="G29" s="834"/>
      <c r="H29" s="29"/>
      <c r="I29" s="25"/>
      <c r="J29" s="26"/>
      <c r="K29" s="26"/>
      <c r="L29" s="26"/>
      <c r="M29" s="26"/>
      <c r="N29" s="26"/>
      <c r="O29" s="26"/>
      <c r="P29" s="26"/>
      <c r="Q29" s="53">
        <v>206</v>
      </c>
      <c r="R29" s="54" t="s">
        <v>23</v>
      </c>
      <c r="S29" s="55">
        <v>0.90724515497052038</v>
      </c>
      <c r="T29" s="58">
        <v>0.6290977808495245</v>
      </c>
      <c r="U29" s="55">
        <v>0.89693880152923222</v>
      </c>
      <c r="V29" s="58">
        <v>0.66857151829066419</v>
      </c>
      <c r="W29" s="57">
        <v>0</v>
      </c>
      <c r="X29" s="57">
        <v>0</v>
      </c>
      <c r="Y29" s="57">
        <v>0</v>
      </c>
      <c r="Z29" s="57">
        <v>0</v>
      </c>
      <c r="AA29" s="57">
        <v>0</v>
      </c>
      <c r="AB29" s="57">
        <v>0</v>
      </c>
      <c r="AC29" s="57">
        <v>0</v>
      </c>
      <c r="AD29" s="57">
        <v>0</v>
      </c>
      <c r="AE29" s="57">
        <v>0</v>
      </c>
      <c r="AF29" s="57">
        <v>0</v>
      </c>
      <c r="AG29" s="57">
        <v>0</v>
      </c>
      <c r="AH29" s="57">
        <v>0</v>
      </c>
      <c r="AI29" s="57">
        <v>0</v>
      </c>
      <c r="AJ29" s="57">
        <v>0</v>
      </c>
      <c r="AK29" s="57">
        <v>0</v>
      </c>
      <c r="AL29" s="57">
        <v>0</v>
      </c>
      <c r="AM29" s="57">
        <v>0</v>
      </c>
      <c r="AN29" s="57">
        <v>0</v>
      </c>
      <c r="AO29" s="57">
        <v>0</v>
      </c>
      <c r="AP29" s="57">
        <v>0</v>
      </c>
      <c r="AQ29" s="57">
        <v>0</v>
      </c>
      <c r="AR29" s="57">
        <v>0</v>
      </c>
      <c r="AS29" s="57">
        <v>0</v>
      </c>
      <c r="AT29" s="57">
        <v>0</v>
      </c>
      <c r="AU29" s="57">
        <v>0</v>
      </c>
      <c r="AV29" s="57">
        <v>0</v>
      </c>
      <c r="AW29" s="57">
        <v>0</v>
      </c>
      <c r="AX29" s="57">
        <v>0</v>
      </c>
      <c r="AY29" s="57">
        <v>0</v>
      </c>
      <c r="AZ29" s="57">
        <v>0</v>
      </c>
      <c r="BA29" s="57">
        <v>0</v>
      </c>
      <c r="BB29" s="57">
        <v>0</v>
      </c>
      <c r="BC29" s="57">
        <v>0</v>
      </c>
      <c r="BD29" s="57">
        <v>0</v>
      </c>
      <c r="BE29" s="57">
        <v>0</v>
      </c>
      <c r="BF29" s="57">
        <v>0</v>
      </c>
      <c r="BG29" s="57">
        <v>0</v>
      </c>
      <c r="BH29" s="57">
        <v>0</v>
      </c>
      <c r="BI29" s="57">
        <v>0</v>
      </c>
      <c r="BJ29" s="57">
        <v>0</v>
      </c>
      <c r="BK29" s="57">
        <v>0</v>
      </c>
      <c r="BL29" s="57">
        <v>0</v>
      </c>
      <c r="BM29" s="57">
        <v>0</v>
      </c>
      <c r="BN29" s="57">
        <v>0</v>
      </c>
      <c r="BO29" s="57">
        <v>0</v>
      </c>
      <c r="BP29" s="57">
        <v>0</v>
      </c>
      <c r="BQ29" s="57">
        <v>0</v>
      </c>
      <c r="BR29" s="57">
        <v>0</v>
      </c>
      <c r="BS29" s="57">
        <v>0</v>
      </c>
      <c r="BT29" s="57">
        <v>0</v>
      </c>
      <c r="BU29" s="57">
        <v>0</v>
      </c>
      <c r="BV29" s="57">
        <v>0</v>
      </c>
      <c r="BW29" s="57">
        <v>0</v>
      </c>
      <c r="BX29" s="57">
        <v>0</v>
      </c>
      <c r="BY29" s="57">
        <v>0</v>
      </c>
      <c r="BZ29" s="57">
        <v>0</v>
      </c>
      <c r="CA29" s="57">
        <v>0</v>
      </c>
      <c r="CB29" s="57">
        <v>0</v>
      </c>
      <c r="CC29" s="57">
        <v>0</v>
      </c>
      <c r="CD29" s="57">
        <v>0</v>
      </c>
      <c r="CE29" s="57">
        <v>0</v>
      </c>
      <c r="CF29" s="57">
        <v>0</v>
      </c>
      <c r="CG29" s="57">
        <v>0</v>
      </c>
      <c r="CH29" s="27"/>
    </row>
    <row r="30" spans="1:86">
      <c r="A30" s="17"/>
      <c r="B30" s="88">
        <v>25</v>
      </c>
      <c r="C30" s="91" t="s">
        <v>662</v>
      </c>
      <c r="D30" s="89">
        <v>413</v>
      </c>
      <c r="E30" s="35"/>
      <c r="F30" s="11"/>
      <c r="G30" s="11"/>
      <c r="H30" s="29"/>
      <c r="I30" s="25"/>
      <c r="J30" s="26"/>
      <c r="K30" s="26"/>
      <c r="L30" s="26"/>
      <c r="M30" s="26"/>
      <c r="N30" s="26"/>
      <c r="O30" s="26"/>
      <c r="P30" s="26"/>
      <c r="Q30" s="53">
        <v>207</v>
      </c>
      <c r="R30" s="54" t="s">
        <v>24</v>
      </c>
      <c r="S30" s="55">
        <v>0.91885107165270208</v>
      </c>
      <c r="T30" s="58">
        <v>0.62075838059793464</v>
      </c>
      <c r="U30" s="55">
        <v>0.91885107165270208</v>
      </c>
      <c r="V30" s="58">
        <v>0.59484068118231259</v>
      </c>
      <c r="W30" s="57">
        <v>0</v>
      </c>
      <c r="X30" s="57">
        <v>0</v>
      </c>
      <c r="Y30" s="57">
        <v>0</v>
      </c>
      <c r="Z30" s="57">
        <v>0</v>
      </c>
      <c r="AA30" s="57">
        <v>0</v>
      </c>
      <c r="AB30" s="57">
        <v>0</v>
      </c>
      <c r="AC30" s="57">
        <v>0</v>
      </c>
      <c r="AD30" s="57">
        <v>0</v>
      </c>
      <c r="AE30" s="57">
        <v>0</v>
      </c>
      <c r="AF30" s="57">
        <v>0</v>
      </c>
      <c r="AG30" s="57">
        <v>0</v>
      </c>
      <c r="AH30" s="57">
        <v>0</v>
      </c>
      <c r="AI30" s="57">
        <v>0</v>
      </c>
      <c r="AJ30" s="57">
        <v>0</v>
      </c>
      <c r="AK30" s="57">
        <v>0</v>
      </c>
      <c r="AL30" s="57">
        <v>0</v>
      </c>
      <c r="AM30" s="57">
        <v>0</v>
      </c>
      <c r="AN30" s="57">
        <v>0</v>
      </c>
      <c r="AO30" s="57">
        <v>0</v>
      </c>
      <c r="AP30" s="57">
        <v>0</v>
      </c>
      <c r="AQ30" s="57">
        <v>0</v>
      </c>
      <c r="AR30" s="57">
        <v>0</v>
      </c>
      <c r="AS30" s="57">
        <v>0</v>
      </c>
      <c r="AT30" s="57">
        <v>0</v>
      </c>
      <c r="AU30" s="57">
        <v>0</v>
      </c>
      <c r="AV30" s="57">
        <v>0</v>
      </c>
      <c r="AW30" s="57">
        <v>0</v>
      </c>
      <c r="AX30" s="57">
        <v>0</v>
      </c>
      <c r="AY30" s="57">
        <v>0</v>
      </c>
      <c r="AZ30" s="57">
        <v>0</v>
      </c>
      <c r="BA30" s="57">
        <v>0</v>
      </c>
      <c r="BB30" s="57">
        <v>0</v>
      </c>
      <c r="BC30" s="57">
        <v>0</v>
      </c>
      <c r="BD30" s="57">
        <v>0</v>
      </c>
      <c r="BE30" s="57">
        <v>0</v>
      </c>
      <c r="BF30" s="57">
        <v>0</v>
      </c>
      <c r="BG30" s="57">
        <v>0</v>
      </c>
      <c r="BH30" s="57">
        <v>0</v>
      </c>
      <c r="BI30" s="57">
        <v>0</v>
      </c>
      <c r="BJ30" s="57">
        <v>0</v>
      </c>
      <c r="BK30" s="57">
        <v>0</v>
      </c>
      <c r="BL30" s="57">
        <v>0</v>
      </c>
      <c r="BM30" s="57">
        <v>0</v>
      </c>
      <c r="BN30" s="57">
        <v>0</v>
      </c>
      <c r="BO30" s="57">
        <v>0</v>
      </c>
      <c r="BP30" s="57">
        <v>0</v>
      </c>
      <c r="BQ30" s="57">
        <v>0</v>
      </c>
      <c r="BR30" s="57">
        <v>0</v>
      </c>
      <c r="BS30" s="57">
        <v>0</v>
      </c>
      <c r="BT30" s="57">
        <v>0</v>
      </c>
      <c r="BU30" s="57">
        <v>0</v>
      </c>
      <c r="BV30" s="57">
        <v>0</v>
      </c>
      <c r="BW30" s="57">
        <v>0</v>
      </c>
      <c r="BX30" s="57">
        <v>0</v>
      </c>
      <c r="BY30" s="57">
        <v>0</v>
      </c>
      <c r="BZ30" s="57">
        <v>0</v>
      </c>
      <c r="CA30" s="57">
        <v>0</v>
      </c>
      <c r="CB30" s="57">
        <v>0</v>
      </c>
      <c r="CC30" s="57">
        <v>0</v>
      </c>
      <c r="CD30" s="57">
        <v>0</v>
      </c>
      <c r="CE30" s="57">
        <v>0</v>
      </c>
      <c r="CF30" s="57">
        <v>0</v>
      </c>
      <c r="CG30" s="57">
        <v>0</v>
      </c>
      <c r="CH30" s="27"/>
    </row>
    <row r="31" spans="1:86">
      <c r="A31" s="17"/>
      <c r="B31" s="88">
        <v>26</v>
      </c>
      <c r="C31" s="91" t="s">
        <v>125</v>
      </c>
      <c r="D31" s="89">
        <v>413</v>
      </c>
      <c r="E31" s="29"/>
      <c r="F31" s="38" t="s">
        <v>116</v>
      </c>
      <c r="G31" s="483" t="s">
        <v>784</v>
      </c>
      <c r="H31" s="29"/>
      <c r="I31" s="25"/>
      <c r="J31" s="26"/>
      <c r="K31" s="26"/>
      <c r="L31" s="26"/>
      <c r="M31" s="26"/>
      <c r="N31" s="26"/>
      <c r="O31" s="26"/>
      <c r="P31" s="26"/>
      <c r="Q31" s="53">
        <v>208</v>
      </c>
      <c r="R31" s="59" t="s">
        <v>25</v>
      </c>
      <c r="S31" s="55">
        <v>0.96622528534847862</v>
      </c>
      <c r="T31" s="58">
        <v>0.65646196033645465</v>
      </c>
      <c r="U31" s="55">
        <v>0.98365204555928865</v>
      </c>
      <c r="V31" s="58">
        <v>0.658965206040243</v>
      </c>
      <c r="W31" s="57">
        <v>5.0484479797176718E-3</v>
      </c>
      <c r="X31" s="57">
        <v>6.2692688388213662E-3</v>
      </c>
      <c r="Y31" s="57">
        <v>1.5212722645898576E-3</v>
      </c>
      <c r="Z31" s="57">
        <v>2.0739323267623213E-3</v>
      </c>
      <c r="AA31" s="57">
        <v>5.8202412907552344E-3</v>
      </c>
      <c r="AB31" s="57">
        <v>4.0958682995877573E-3</v>
      </c>
      <c r="AC31" s="57">
        <v>7.2348021232955737E-3</v>
      </c>
      <c r="AD31" s="57">
        <v>8.8214018049730006E-4</v>
      </c>
      <c r="AE31" s="57">
        <v>7.2329792743659393E-3</v>
      </c>
      <c r="AF31" s="57">
        <v>2.2480909010267509E-3</v>
      </c>
      <c r="AG31" s="57">
        <v>5.8611203789811354E-4</v>
      </c>
      <c r="AH31" s="57">
        <v>1.5608050276242698E-3</v>
      </c>
      <c r="AI31" s="57">
        <v>1.3555181230327229E-3</v>
      </c>
      <c r="AJ31" s="57">
        <v>7.2546061161476159E-4</v>
      </c>
      <c r="AK31" s="57">
        <v>6.2499130814178138E-4</v>
      </c>
      <c r="AL31" s="57">
        <v>4.5992848037317048E-3</v>
      </c>
      <c r="AM31" s="57">
        <v>2.5953062030398895E-3</v>
      </c>
      <c r="AN31" s="57">
        <v>1.697346001831397E-3</v>
      </c>
      <c r="AO31" s="57">
        <v>5.9495824505949617E-3</v>
      </c>
      <c r="AP31" s="57">
        <v>5.6662329770028321E-3</v>
      </c>
      <c r="AQ31" s="57">
        <v>3.9416109295279476E-3</v>
      </c>
      <c r="AR31" s="57">
        <v>4.105408173294604E-3</v>
      </c>
      <c r="AS31" s="57">
        <v>2.3015550436422524E-3</v>
      </c>
      <c r="AT31" s="57">
        <v>4.4003093943886947E-4</v>
      </c>
      <c r="AU31" s="57">
        <v>4.4713366086281071E-4</v>
      </c>
      <c r="AV31" s="57">
        <v>5.4942482445749985E-4</v>
      </c>
      <c r="AW31" s="57">
        <v>6.6835627645982354E-5</v>
      </c>
      <c r="AX31" s="57">
        <v>2.0172884406902142E-3</v>
      </c>
      <c r="AY31" s="57">
        <v>8.6961481166421902E-5</v>
      </c>
      <c r="AZ31" s="57">
        <v>5.8457560707490331E-3</v>
      </c>
      <c r="BA31" s="57">
        <v>9.4871214215732965E-3</v>
      </c>
      <c r="BB31" s="57">
        <v>6.6311142559917022E-3</v>
      </c>
      <c r="BC31" s="57">
        <v>6.2596531550775762E-3</v>
      </c>
      <c r="BD31" s="57">
        <v>4.6326277271971803E-3</v>
      </c>
      <c r="BE31" s="57">
        <v>1.5072739383271676E-2</v>
      </c>
      <c r="BF31" s="57">
        <v>2.8388992884886893E-3</v>
      </c>
      <c r="BG31" s="57">
        <v>4.0307074709201498E-3</v>
      </c>
      <c r="BH31" s="57">
        <v>6.2249288144407737E-3</v>
      </c>
      <c r="BI31" s="57">
        <v>2.5969104977253523E-3</v>
      </c>
      <c r="BJ31" s="57">
        <v>3.7303174270721141E-3</v>
      </c>
      <c r="BK31" s="57">
        <v>6.6737413586152464E-3</v>
      </c>
      <c r="BL31" s="57">
        <v>4.5584675547231347E-3</v>
      </c>
      <c r="BM31" s="57">
        <v>4.932227086696727E-3</v>
      </c>
      <c r="BN31" s="57">
        <v>3.3642783965192949E-3</v>
      </c>
      <c r="BO31" s="57">
        <v>2.5573269856869855E-3</v>
      </c>
      <c r="BP31" s="57">
        <v>2.2214761684246909E-3</v>
      </c>
      <c r="BQ31" s="57">
        <v>2.6309565245965089E-3</v>
      </c>
      <c r="BR31" s="57">
        <v>5.837237214962181E-4</v>
      </c>
      <c r="BS31" s="57">
        <v>4.1321156075842431E-4</v>
      </c>
      <c r="BT31" s="57">
        <v>1.4205331070857338E-4</v>
      </c>
      <c r="BU31" s="57">
        <v>6.0354579171232377E-3</v>
      </c>
      <c r="BV31" s="57">
        <v>1.8252169744501688E-2</v>
      </c>
      <c r="BW31" s="57">
        <v>6.4546653625594461E-3</v>
      </c>
      <c r="BX31" s="57">
        <v>3.4977331275418727E-3</v>
      </c>
      <c r="BY31" s="57">
        <v>4.1861030291047018E-4</v>
      </c>
      <c r="BZ31" s="57">
        <v>1.3036141740616555E-3</v>
      </c>
      <c r="CA31" s="57">
        <v>5.0840693442896429E-3</v>
      </c>
      <c r="CB31" s="57">
        <v>4.2539472740655655E-3</v>
      </c>
      <c r="CC31" s="57">
        <v>9.0812951570024209E-4</v>
      </c>
      <c r="CD31" s="57">
        <v>1.7858442686630102E-3</v>
      </c>
      <c r="CE31" s="57">
        <v>3.9832181819223498E-3</v>
      </c>
      <c r="CF31" s="57">
        <v>2.6225734198754556E-3</v>
      </c>
      <c r="CG31" s="57">
        <v>2.7175059326396815E-3</v>
      </c>
      <c r="CH31" s="27"/>
    </row>
    <row r="32" spans="1:86">
      <c r="A32" s="17"/>
      <c r="B32" s="88">
        <v>27</v>
      </c>
      <c r="C32" s="91" t="s">
        <v>122</v>
      </c>
      <c r="D32" s="89">
        <v>413</v>
      </c>
      <c r="E32" s="29"/>
      <c r="F32" s="38" t="s">
        <v>117</v>
      </c>
      <c r="G32" s="483" t="s">
        <v>690</v>
      </c>
      <c r="H32" s="29"/>
      <c r="I32" s="25"/>
      <c r="J32" s="26"/>
      <c r="K32" s="26"/>
      <c r="L32" s="26"/>
      <c r="M32" s="26"/>
      <c r="N32" s="26"/>
      <c r="O32" s="26"/>
      <c r="P32" s="26"/>
      <c r="Q32" s="53">
        <v>211</v>
      </c>
      <c r="R32" s="54" t="s">
        <v>26</v>
      </c>
      <c r="S32" s="55">
        <v>1.0022786656411056</v>
      </c>
      <c r="T32" s="58">
        <v>0.59711211422766464</v>
      </c>
      <c r="U32" s="55">
        <v>0.97076747004736563</v>
      </c>
      <c r="V32" s="58">
        <v>0.53483118201954871</v>
      </c>
      <c r="W32" s="57">
        <v>2.0466826199303399E-3</v>
      </c>
      <c r="X32" s="57">
        <v>3.0793651795393145E-3</v>
      </c>
      <c r="Y32" s="57">
        <v>1.0394296590730568E-2</v>
      </c>
      <c r="Z32" s="57">
        <v>4.6823344992926513E-3</v>
      </c>
      <c r="AA32" s="57">
        <v>1.4573205585131524E-3</v>
      </c>
      <c r="AB32" s="57">
        <v>2.7740979990436287E-3</v>
      </c>
      <c r="AC32" s="57">
        <v>2.3342447259519592E-3</v>
      </c>
      <c r="AD32" s="57">
        <v>7.2433703702269019E-3</v>
      </c>
      <c r="AE32" s="57">
        <v>2.3341418788511144E-3</v>
      </c>
      <c r="AF32" s="57">
        <v>1.0906652065787182E-2</v>
      </c>
      <c r="AG32" s="57">
        <v>7.7907032024398708E-3</v>
      </c>
      <c r="AH32" s="57">
        <v>2.0376344861445034E-2</v>
      </c>
      <c r="AI32" s="57">
        <v>3.8335944754740222E-3</v>
      </c>
      <c r="AJ32" s="57">
        <v>2.6015339674025123E-3</v>
      </c>
      <c r="AK32" s="57">
        <v>1.6705568398435356E-3</v>
      </c>
      <c r="AL32" s="57">
        <v>4.1890762274199907E-3</v>
      </c>
      <c r="AM32" s="57">
        <v>8.6878538881157534E-3</v>
      </c>
      <c r="AN32" s="57">
        <v>4.4329258799934764E-3</v>
      </c>
      <c r="AO32" s="57">
        <v>4.3360973016397513E-4</v>
      </c>
      <c r="AP32" s="57">
        <v>2.6762672467870014E-3</v>
      </c>
      <c r="AQ32" s="57">
        <v>7.6357659972836665E-4</v>
      </c>
      <c r="AR32" s="57">
        <v>2.8984364356897537E-3</v>
      </c>
      <c r="AS32" s="57">
        <v>1.1125321034912514E-2</v>
      </c>
      <c r="AT32" s="57">
        <v>3.5116656585315086E-3</v>
      </c>
      <c r="AU32" s="57">
        <v>1.0856293535566879E-2</v>
      </c>
      <c r="AV32" s="57">
        <v>5.1044313635085535E-3</v>
      </c>
      <c r="AW32" s="57">
        <v>7.7183133856447029E-3</v>
      </c>
      <c r="AX32" s="57">
        <v>1.907354854188978E-3</v>
      </c>
      <c r="AY32" s="57">
        <v>6.9971451122541727E-3</v>
      </c>
      <c r="AZ32" s="57">
        <v>4.3306977025500248E-4</v>
      </c>
      <c r="BA32" s="57">
        <v>4.5200707025800025E-4</v>
      </c>
      <c r="BB32" s="57">
        <v>3.2845062849938245E-3</v>
      </c>
      <c r="BC32" s="57">
        <v>3.398599670804664E-3</v>
      </c>
      <c r="BD32" s="57">
        <v>1.6161506247679674E-3</v>
      </c>
      <c r="BE32" s="57">
        <v>6.2843336247023415E-3</v>
      </c>
      <c r="BF32" s="57">
        <v>1.7096140696369444E-3</v>
      </c>
      <c r="BG32" s="57">
        <v>6.8713896774975989E-4</v>
      </c>
      <c r="BH32" s="57">
        <v>3.7207977641989113E-3</v>
      </c>
      <c r="BI32" s="57">
        <v>2.2670799884282689E-3</v>
      </c>
      <c r="BJ32" s="57">
        <v>4.5775185002097894E-3</v>
      </c>
      <c r="BK32" s="57">
        <v>2.8735525788297811E-3</v>
      </c>
      <c r="BL32" s="57">
        <v>4.4143322345355515E-3</v>
      </c>
      <c r="BM32" s="57">
        <v>2.3821963561752577E-3</v>
      </c>
      <c r="BN32" s="57">
        <v>2.4440720098617454E-3</v>
      </c>
      <c r="BO32" s="57">
        <v>2.192260363882191E-3</v>
      </c>
      <c r="BP32" s="57">
        <v>1.1757907431990577E-2</v>
      </c>
      <c r="BQ32" s="57">
        <v>8.523200369969227E-3</v>
      </c>
      <c r="BR32" s="57">
        <v>1.3180924205494236E-2</v>
      </c>
      <c r="BS32" s="57">
        <v>9.7208199389002669E-3</v>
      </c>
      <c r="BT32" s="57">
        <v>5.1882962383488522E-3</v>
      </c>
      <c r="BU32" s="57">
        <v>3.442446182554809E-3</v>
      </c>
      <c r="BV32" s="57">
        <v>1.0531884821018327E-3</v>
      </c>
      <c r="BW32" s="57">
        <v>2.6754127126470554E-3</v>
      </c>
      <c r="BX32" s="57">
        <v>9.5636687506810657E-4</v>
      </c>
      <c r="BY32" s="57">
        <v>1.5963890791131835E-2</v>
      </c>
      <c r="BZ32" s="57">
        <v>5.1675960916409015E-3</v>
      </c>
      <c r="CA32" s="57">
        <v>3.3655624399129458E-3</v>
      </c>
      <c r="CB32" s="57">
        <v>8.7511127603058046E-3</v>
      </c>
      <c r="CC32" s="57">
        <v>1.2280335305684962E-2</v>
      </c>
      <c r="CD32" s="57">
        <v>5.2850670491625612E-3</v>
      </c>
      <c r="CE32" s="57">
        <v>3.9732623064718878E-3</v>
      </c>
      <c r="CF32" s="57">
        <v>8.159250414091157E-3</v>
      </c>
      <c r="CG32" s="57">
        <v>1.2280716742092758E-2</v>
      </c>
      <c r="CH32" s="27"/>
    </row>
    <row r="33" spans="1:86">
      <c r="A33" s="17"/>
      <c r="B33" s="88">
        <v>28</v>
      </c>
      <c r="C33" s="91" t="s">
        <v>663</v>
      </c>
      <c r="D33" s="89">
        <v>413</v>
      </c>
      <c r="E33" s="35"/>
      <c r="F33" s="40"/>
      <c r="G33" s="40"/>
      <c r="H33" s="29"/>
      <c r="I33" s="25"/>
      <c r="J33" s="26"/>
      <c r="K33" s="26"/>
      <c r="L33" s="26"/>
      <c r="M33" s="26"/>
      <c r="N33" s="26"/>
      <c r="O33" s="26"/>
      <c r="P33" s="26"/>
      <c r="Q33" s="53">
        <v>212</v>
      </c>
      <c r="R33" s="54" t="s">
        <v>27</v>
      </c>
      <c r="S33" s="55">
        <v>1.0315692333774333</v>
      </c>
      <c r="T33" s="58">
        <v>0.65130093014200463</v>
      </c>
      <c r="U33" s="55">
        <v>1.1289565098127443</v>
      </c>
      <c r="V33" s="58">
        <v>0.71433149472132806</v>
      </c>
      <c r="W33" s="57">
        <v>7.0470927967106742E-4</v>
      </c>
      <c r="X33" s="57">
        <v>2.8087959940802998E-5</v>
      </c>
      <c r="Y33" s="57">
        <v>2.5733365806978593E-2</v>
      </c>
      <c r="Z33" s="57">
        <v>1.2161383672241222E-2</v>
      </c>
      <c r="AA33" s="57">
        <v>1.9412565548415129E-4</v>
      </c>
      <c r="AB33" s="57">
        <v>1.3348930069097605E-3</v>
      </c>
      <c r="AC33" s="57">
        <v>2.8107698520196367E-5</v>
      </c>
      <c r="AD33" s="57">
        <v>2.8169757879565594E-5</v>
      </c>
      <c r="AE33" s="57">
        <v>2.8064127214060959E-5</v>
      </c>
      <c r="AF33" s="57">
        <v>4.0481881199261258E-2</v>
      </c>
      <c r="AG33" s="57">
        <v>1.0566879755368679E-2</v>
      </c>
      <c r="AH33" s="57">
        <v>7.0320079466696219E-3</v>
      </c>
      <c r="AI33" s="57">
        <v>1.1254148967069122E-3</v>
      </c>
      <c r="AJ33" s="57">
        <v>4.8317566355631867E-3</v>
      </c>
      <c r="AK33" s="57">
        <v>1.4191541026084989E-3</v>
      </c>
      <c r="AL33" s="57">
        <v>1.7553233257031446E-2</v>
      </c>
      <c r="AM33" s="57">
        <v>1.2101995368465165E-2</v>
      </c>
      <c r="AN33" s="57">
        <v>1.914079933342212E-2</v>
      </c>
      <c r="AO33" s="57">
        <v>3.2205469396513722E-7</v>
      </c>
      <c r="AP33" s="57">
        <v>4.2489029215376253E-4</v>
      </c>
      <c r="AQ33" s="57">
        <v>3.0665219817504585E-4</v>
      </c>
      <c r="AR33" s="57">
        <v>1.3984834042551279E-3</v>
      </c>
      <c r="AS33" s="57">
        <v>4.0776670373278708E-2</v>
      </c>
      <c r="AT33" s="57">
        <v>3.0512648053905068E-2</v>
      </c>
      <c r="AU33" s="57">
        <v>5.2419449896388779E-3</v>
      </c>
      <c r="AV33" s="57">
        <v>1.3505228370246774E-2</v>
      </c>
      <c r="AW33" s="57">
        <v>5.6020876237704281E-3</v>
      </c>
      <c r="AX33" s="57">
        <v>8.3167422845008918E-3</v>
      </c>
      <c r="AY33" s="57">
        <v>8.5057999551612085E-3</v>
      </c>
      <c r="AZ33" s="57">
        <v>0</v>
      </c>
      <c r="BA33" s="57">
        <v>1.1294998490896022E-5</v>
      </c>
      <c r="BB33" s="57">
        <v>5.1988075180513281E-4</v>
      </c>
      <c r="BC33" s="57">
        <v>4.9435685865046176E-4</v>
      </c>
      <c r="BD33" s="57">
        <v>3.3423170500231466E-4</v>
      </c>
      <c r="BE33" s="57">
        <v>2.2612618473060052E-4</v>
      </c>
      <c r="BF33" s="57">
        <v>1.2405126059732972E-3</v>
      </c>
      <c r="BG33" s="57">
        <v>2.3119844455408978E-4</v>
      </c>
      <c r="BH33" s="57">
        <v>3.9357245959352073E-3</v>
      </c>
      <c r="BI33" s="57">
        <v>2.3543091953517493E-4</v>
      </c>
      <c r="BJ33" s="57">
        <v>9.0541344595996623E-3</v>
      </c>
      <c r="BK33" s="57">
        <v>6.4989328241805608E-4</v>
      </c>
      <c r="BL33" s="57">
        <v>9.8099605935737908E-4</v>
      </c>
      <c r="BM33" s="57">
        <v>3.1751205630550236E-3</v>
      </c>
      <c r="BN33" s="57">
        <v>5.8055795310507662E-4</v>
      </c>
      <c r="BO33" s="57">
        <v>1.0419491496852248E-3</v>
      </c>
      <c r="BP33" s="57">
        <v>4.0528546455306159E-2</v>
      </c>
      <c r="BQ33" s="57">
        <v>4.1797318900349982E-2</v>
      </c>
      <c r="BR33" s="57">
        <v>6.905623515376551E-3</v>
      </c>
      <c r="BS33" s="57">
        <v>5.4554694193308471E-3</v>
      </c>
      <c r="BT33" s="57">
        <v>5.9188372397911318E-4</v>
      </c>
      <c r="BU33" s="57">
        <v>4.9798492647777778E-4</v>
      </c>
      <c r="BV33" s="57">
        <v>3.0028644036840318E-4</v>
      </c>
      <c r="BW33" s="57">
        <v>3.3231134605468513E-4</v>
      </c>
      <c r="BX33" s="57">
        <v>3.3542784110662246E-4</v>
      </c>
      <c r="BY33" s="57">
        <v>1.9000662497020655E-2</v>
      </c>
      <c r="BZ33" s="57">
        <v>0.19371096880256572</v>
      </c>
      <c r="CA33" s="57">
        <v>1.894490761368553E-3</v>
      </c>
      <c r="CB33" s="57">
        <v>7.2117733155876523E-2</v>
      </c>
      <c r="CC33" s="57">
        <v>2.6557513934300125E-2</v>
      </c>
      <c r="CD33" s="57">
        <v>9.460113000447419E-2</v>
      </c>
      <c r="CE33" s="57">
        <v>4.6684161984746177E-3</v>
      </c>
      <c r="CF33" s="57">
        <v>4.0466299079282508E-2</v>
      </c>
      <c r="CG33" s="57">
        <v>5.5539122377742035E-2</v>
      </c>
      <c r="CH33" s="27"/>
    </row>
    <row r="34" spans="1:86">
      <c r="A34" s="17"/>
      <c r="B34" s="88">
        <v>29</v>
      </c>
      <c r="C34" s="91" t="s">
        <v>664</v>
      </c>
      <c r="D34" s="89">
        <v>413</v>
      </c>
      <c r="E34" s="35"/>
      <c r="H34" s="17"/>
      <c r="I34" s="25"/>
      <c r="J34" s="26"/>
      <c r="K34" s="26"/>
      <c r="L34" s="26"/>
      <c r="M34" s="26"/>
      <c r="N34" s="26"/>
      <c r="O34" s="26"/>
      <c r="P34" s="26"/>
      <c r="Q34" s="53">
        <v>221</v>
      </c>
      <c r="R34" s="54" t="s">
        <v>28</v>
      </c>
      <c r="S34" s="55">
        <v>0.94119135347514282</v>
      </c>
      <c r="T34" s="58">
        <v>0.6979912096768156</v>
      </c>
      <c r="U34" s="55">
        <v>0.93724973418776569</v>
      </c>
      <c r="V34" s="58">
        <v>0.65550405063427464</v>
      </c>
      <c r="W34" s="57">
        <v>9.7022013691497391E-3</v>
      </c>
      <c r="X34" s="57">
        <v>1.4146603814571036E-2</v>
      </c>
      <c r="Y34" s="57">
        <v>7.7153030669691687E-3</v>
      </c>
      <c r="Z34" s="57">
        <v>9.7896218427061827E-3</v>
      </c>
      <c r="AA34" s="57">
        <v>9.5672945658431194E-3</v>
      </c>
      <c r="AB34" s="57">
        <v>9.868709004942024E-3</v>
      </c>
      <c r="AC34" s="57">
        <v>1.3076630428616277E-2</v>
      </c>
      <c r="AD34" s="57">
        <v>2.01224484378736E-2</v>
      </c>
      <c r="AE34" s="57">
        <v>1.3077289645017582E-2</v>
      </c>
      <c r="AF34" s="57">
        <v>6.6513903015873671E-3</v>
      </c>
      <c r="AG34" s="57">
        <v>8.2972122135217836E-3</v>
      </c>
      <c r="AH34" s="57">
        <v>1.1686329709858329E-2</v>
      </c>
      <c r="AI34" s="57">
        <v>8.2341778772236744E-3</v>
      </c>
      <c r="AJ34" s="57">
        <v>5.8057653982586761E-3</v>
      </c>
      <c r="AK34" s="57">
        <v>1.7530417711108588E-2</v>
      </c>
      <c r="AL34" s="57">
        <v>1.2087765540826991E-2</v>
      </c>
      <c r="AM34" s="57">
        <v>1.2457139134666867E-2</v>
      </c>
      <c r="AN34" s="57">
        <v>9.2873743598347498E-3</v>
      </c>
      <c r="AO34" s="57">
        <v>9.2964538201347983E-3</v>
      </c>
      <c r="AP34" s="57">
        <v>9.8897883999301932E-3</v>
      </c>
      <c r="AQ34" s="57">
        <v>7.8523316619651604E-3</v>
      </c>
      <c r="AR34" s="57">
        <v>9.9934095958433694E-3</v>
      </c>
      <c r="AS34" s="57">
        <v>6.5032708471043452E-3</v>
      </c>
      <c r="AT34" s="57">
        <v>1.1660520572486812E-2</v>
      </c>
      <c r="AU34" s="57">
        <v>2.8335224561083202E-3</v>
      </c>
      <c r="AV34" s="57">
        <v>1.8231486697673882E-2</v>
      </c>
      <c r="AW34" s="57">
        <v>8.6323561544296677E-3</v>
      </c>
      <c r="AX34" s="57">
        <v>7.4668453409009955E-3</v>
      </c>
      <c r="AY34" s="57">
        <v>3.3836008270693532E-3</v>
      </c>
      <c r="AZ34" s="57">
        <v>9.3408047629957927E-3</v>
      </c>
      <c r="BA34" s="57">
        <v>7.7853427806935218E-3</v>
      </c>
      <c r="BB34" s="57">
        <v>9.6424286579618827E-3</v>
      </c>
      <c r="BC34" s="57">
        <v>9.8041735249222474E-3</v>
      </c>
      <c r="BD34" s="57">
        <v>9.9780694302576411E-3</v>
      </c>
      <c r="BE34" s="57">
        <v>1.1346236383078133E-2</v>
      </c>
      <c r="BF34" s="57">
        <v>7.0632580010173331E-3</v>
      </c>
      <c r="BG34" s="57">
        <v>7.9160869824657018E-3</v>
      </c>
      <c r="BH34" s="57">
        <v>9.5520676951196832E-3</v>
      </c>
      <c r="BI34" s="57">
        <v>7.2807426560169506E-3</v>
      </c>
      <c r="BJ34" s="57">
        <v>4.6970862931934804E-3</v>
      </c>
      <c r="BK34" s="57">
        <v>1.1362190432011322E-2</v>
      </c>
      <c r="BL34" s="57">
        <v>1.4026005321450064E-2</v>
      </c>
      <c r="BM34" s="57">
        <v>7.6032635337112001E-3</v>
      </c>
      <c r="BN34" s="57">
        <v>9.8279829329900384E-3</v>
      </c>
      <c r="BO34" s="57">
        <v>6.7868078589899431E-3</v>
      </c>
      <c r="BP34" s="57">
        <v>6.4849673540722484E-3</v>
      </c>
      <c r="BQ34" s="57">
        <v>6.5785615863289942E-3</v>
      </c>
      <c r="BR34" s="57">
        <v>2.9480007702591187E-3</v>
      </c>
      <c r="BS34" s="57">
        <v>2.8419895319112408E-3</v>
      </c>
      <c r="BT34" s="57">
        <v>2.4835226601170207E-3</v>
      </c>
      <c r="BU34" s="57">
        <v>9.7739857318793876E-3</v>
      </c>
      <c r="BV34" s="57">
        <v>1.1418960762010405E-2</v>
      </c>
      <c r="BW34" s="57">
        <v>1.0336761021695534E-2</v>
      </c>
      <c r="BX34" s="57">
        <v>9.754650801485085E-3</v>
      </c>
      <c r="BY34" s="57">
        <v>8.1642121508765566E-3</v>
      </c>
      <c r="BZ34" s="57">
        <v>2.4550222096250316E-3</v>
      </c>
      <c r="CA34" s="57">
        <v>5.9457411226222388E-3</v>
      </c>
      <c r="CB34" s="57">
        <v>4.2824208152486137E-3</v>
      </c>
      <c r="CC34" s="57">
        <v>6.8703666336757457E-3</v>
      </c>
      <c r="CD34" s="57">
        <v>1.3877789253151245E-2</v>
      </c>
      <c r="CE34" s="57">
        <v>2.9177755877997272E-2</v>
      </c>
      <c r="CF34" s="57">
        <v>6.4611932684614549E-3</v>
      </c>
      <c r="CG34" s="57">
        <v>7.7903033899291213E-3</v>
      </c>
      <c r="CH34" s="27"/>
    </row>
    <row r="35" spans="1:86">
      <c r="A35" s="17"/>
      <c r="B35" s="88">
        <v>30</v>
      </c>
      <c r="C35" s="92" t="s">
        <v>137</v>
      </c>
      <c r="D35" s="89">
        <v>411</v>
      </c>
      <c r="E35" s="35"/>
      <c r="H35" s="17"/>
      <c r="I35" s="25"/>
      <c r="J35" s="26"/>
      <c r="K35" s="26"/>
      <c r="L35" s="26"/>
      <c r="M35" s="26"/>
      <c r="N35" s="26"/>
      <c r="O35" s="26"/>
      <c r="P35" s="26"/>
      <c r="Q35" s="53">
        <v>222</v>
      </c>
      <c r="R35" s="54" t="s">
        <v>29</v>
      </c>
      <c r="S35" s="55">
        <v>0.97788138773508126</v>
      </c>
      <c r="T35" s="58">
        <v>0.55769141819441326</v>
      </c>
      <c r="U35" s="55">
        <v>0.97328226244624516</v>
      </c>
      <c r="V35" s="58">
        <v>0.53282758026474497</v>
      </c>
      <c r="W35" s="57">
        <v>2.6899863618323467E-4</v>
      </c>
      <c r="X35" s="57">
        <v>2.4505111749784103E-4</v>
      </c>
      <c r="Y35" s="57">
        <v>3.028692554639154E-3</v>
      </c>
      <c r="Z35" s="57">
        <v>4.0000003223305339E-3</v>
      </c>
      <c r="AA35" s="57">
        <v>2.4998060126455135E-4</v>
      </c>
      <c r="AB35" s="57">
        <v>2.9247149265977537E-4</v>
      </c>
      <c r="AC35" s="57">
        <v>8.695854400262412E-5</v>
      </c>
      <c r="AD35" s="57">
        <v>1.1322103068992699E-3</v>
      </c>
      <c r="AE35" s="57">
        <v>8.6101971698715815E-5</v>
      </c>
      <c r="AF35" s="57">
        <v>3.4438885932036086E-3</v>
      </c>
      <c r="AG35" s="57">
        <v>2.9123436100346768E-3</v>
      </c>
      <c r="AH35" s="57">
        <v>9.1203547360274671E-4</v>
      </c>
      <c r="AI35" s="57">
        <v>4.3275949176142083E-3</v>
      </c>
      <c r="AJ35" s="57">
        <v>6.6656450299027337E-4</v>
      </c>
      <c r="AK35" s="57">
        <v>1.3765372605487947E-3</v>
      </c>
      <c r="AL35" s="57">
        <v>8.8338631996474487E-3</v>
      </c>
      <c r="AM35" s="57">
        <v>1.3414840424424304E-3</v>
      </c>
      <c r="AN35" s="57">
        <v>4.0365516685056018E-3</v>
      </c>
      <c r="AO35" s="57">
        <v>1.4956095685432662E-4</v>
      </c>
      <c r="AP35" s="57">
        <v>3.6955166528159568E-4</v>
      </c>
      <c r="AQ35" s="57">
        <v>1.0783181476223768E-4</v>
      </c>
      <c r="AR35" s="57">
        <v>3.0389032605316414E-4</v>
      </c>
      <c r="AS35" s="57">
        <v>3.5377916227287589E-3</v>
      </c>
      <c r="AT35" s="57">
        <v>2.6825910303754889E-4</v>
      </c>
      <c r="AU35" s="57">
        <v>3.1379379257407249E-3</v>
      </c>
      <c r="AV35" s="57">
        <v>3.21465321816312E-3</v>
      </c>
      <c r="AW35" s="57">
        <v>4.4045738386037933E-3</v>
      </c>
      <c r="AX35" s="57">
        <v>7.7718880400146149E-4</v>
      </c>
      <c r="AY35" s="57">
        <v>2.2858279723594706E-4</v>
      </c>
      <c r="AZ35" s="57">
        <v>1.4635701668947682E-4</v>
      </c>
      <c r="BA35" s="57">
        <v>2.5872457414174315E-4</v>
      </c>
      <c r="BB35" s="57">
        <v>1.9516990109013968E-4</v>
      </c>
      <c r="BC35" s="57">
        <v>4.1618138024590844E-4</v>
      </c>
      <c r="BD35" s="57">
        <v>3.1113987495311332E-4</v>
      </c>
      <c r="BE35" s="57">
        <v>4.7058463799448647E-4</v>
      </c>
      <c r="BF35" s="57">
        <v>9.3948362276411482E-5</v>
      </c>
      <c r="BG35" s="57">
        <v>1.0895356550199072E-4</v>
      </c>
      <c r="BH35" s="57">
        <v>2.9989744009032749E-4</v>
      </c>
      <c r="BI35" s="57">
        <v>1.5549466455073993E-4</v>
      </c>
      <c r="BJ35" s="57">
        <v>1.3839912848790585E-4</v>
      </c>
      <c r="BK35" s="57">
        <v>2.775408534845717E-4</v>
      </c>
      <c r="BL35" s="57">
        <v>4.9480879203685961E-4</v>
      </c>
      <c r="BM35" s="57">
        <v>1.9240858446187915E-4</v>
      </c>
      <c r="BN35" s="57">
        <v>3.0540936754923462E-4</v>
      </c>
      <c r="BO35" s="57">
        <v>2.009946657358235E-4</v>
      </c>
      <c r="BP35" s="57">
        <v>2.1479769390729186E-3</v>
      </c>
      <c r="BQ35" s="57">
        <v>9.2547427387929936E-3</v>
      </c>
      <c r="BR35" s="57">
        <v>1.8460358900220179E-3</v>
      </c>
      <c r="BS35" s="57">
        <v>1.1148334070055668E-3</v>
      </c>
      <c r="BT35" s="57">
        <v>8.8817347793559015E-3</v>
      </c>
      <c r="BU35" s="57">
        <v>4.2105893932644191E-4</v>
      </c>
      <c r="BV35" s="57">
        <v>1.5527392867413528E-4</v>
      </c>
      <c r="BW35" s="57">
        <v>4.5133859044272707E-4</v>
      </c>
      <c r="BX35" s="57">
        <v>2.2381414578059893E-4</v>
      </c>
      <c r="BY35" s="57">
        <v>1.3235540958566106E-4</v>
      </c>
      <c r="BZ35" s="57">
        <v>1.6734671339958126E-4</v>
      </c>
      <c r="CA35" s="57">
        <v>1.1061968235600279E-2</v>
      </c>
      <c r="CB35" s="57">
        <v>3.106039224731582E-3</v>
      </c>
      <c r="CC35" s="57">
        <v>3.790778163674751E-4</v>
      </c>
      <c r="CD35" s="57">
        <v>3.6992959959999651E-4</v>
      </c>
      <c r="CE35" s="57">
        <v>7.4446615809756938E-3</v>
      </c>
      <c r="CF35" s="57">
        <v>9.8526023059724577E-3</v>
      </c>
      <c r="CG35" s="57">
        <v>3.0822811802041173E-3</v>
      </c>
      <c r="CH35" s="27"/>
    </row>
    <row r="36" spans="1:86">
      <c r="A36" s="17"/>
      <c r="B36" s="88">
        <v>31</v>
      </c>
      <c r="C36" s="92" t="s">
        <v>138</v>
      </c>
      <c r="D36" s="89">
        <v>411</v>
      </c>
      <c r="E36" s="35"/>
      <c r="H36" s="17"/>
      <c r="I36" s="25"/>
      <c r="J36" s="26"/>
      <c r="K36" s="26"/>
      <c r="L36" s="26"/>
      <c r="M36" s="26"/>
      <c r="N36" s="26"/>
      <c r="O36" s="26"/>
      <c r="P36" s="26"/>
      <c r="Q36" s="53">
        <v>231</v>
      </c>
      <c r="R36" s="59" t="s">
        <v>30</v>
      </c>
      <c r="S36" s="55">
        <v>0.98676609526055503</v>
      </c>
      <c r="T36" s="58">
        <v>0.5519379522123955</v>
      </c>
      <c r="U36" s="55">
        <v>0.98871364383772931</v>
      </c>
      <c r="V36" s="58">
        <v>0.54957135600194507</v>
      </c>
      <c r="W36" s="57">
        <v>2.6741161674076107E-6</v>
      </c>
      <c r="X36" s="57">
        <v>1.3928069048306595E-5</v>
      </c>
      <c r="Y36" s="57">
        <v>1.0098597245683657E-5</v>
      </c>
      <c r="Z36" s="57">
        <v>5.3122491727885946E-5</v>
      </c>
      <c r="AA36" s="57">
        <v>2.5314201656451374E-6</v>
      </c>
      <c r="AB36" s="57">
        <v>2.8502375586800708E-6</v>
      </c>
      <c r="AC36" s="57">
        <v>2.7473615980634677E-6</v>
      </c>
      <c r="AD36" s="57">
        <v>7.5027643795444999E-5</v>
      </c>
      <c r="AE36" s="57">
        <v>3.0593586144961261E-6</v>
      </c>
      <c r="AF36" s="57">
        <v>1.310650936501262E-5</v>
      </c>
      <c r="AG36" s="57">
        <v>7.8695435152030323E-6</v>
      </c>
      <c r="AH36" s="57">
        <v>1.860758657720953E-6</v>
      </c>
      <c r="AI36" s="57">
        <v>1.1983286595400181E-5</v>
      </c>
      <c r="AJ36" s="57">
        <v>2.212036242933743E-6</v>
      </c>
      <c r="AK36" s="57">
        <v>1.0650624647847722E-5</v>
      </c>
      <c r="AL36" s="57">
        <v>8.7423769146943909E-5</v>
      </c>
      <c r="AM36" s="57">
        <v>5.6890927466708725E-5</v>
      </c>
      <c r="AN36" s="57">
        <v>7.8328484015061564E-5</v>
      </c>
      <c r="AO36" s="57">
        <v>2.3797768145065558E-6</v>
      </c>
      <c r="AP36" s="57">
        <v>2.7119840080411392E-6</v>
      </c>
      <c r="AQ36" s="57">
        <v>7.1233526735255247E-6</v>
      </c>
      <c r="AR36" s="57">
        <v>2.5859715562541519E-6</v>
      </c>
      <c r="AS36" s="57">
        <v>1.2907536728732551E-5</v>
      </c>
      <c r="AT36" s="57">
        <v>1.9835401656371858E-5</v>
      </c>
      <c r="AU36" s="57">
        <v>9.6142499946075938E-6</v>
      </c>
      <c r="AV36" s="57">
        <v>5.0885100082429015E-6</v>
      </c>
      <c r="AW36" s="57">
        <v>7.7806186522053564E-6</v>
      </c>
      <c r="AX36" s="57">
        <v>1.1350859328982761E-5</v>
      </c>
      <c r="AY36" s="57">
        <v>8.4776116223013557E-6</v>
      </c>
      <c r="AZ36" s="57">
        <v>2.3444594850895225E-6</v>
      </c>
      <c r="BA36" s="57">
        <v>3.5830974864690454E-6</v>
      </c>
      <c r="BB36" s="57">
        <v>0</v>
      </c>
      <c r="BC36" s="57">
        <v>2.6572133774004898E-6</v>
      </c>
      <c r="BD36" s="57">
        <v>2.9355802308309495E-6</v>
      </c>
      <c r="BE36" s="57">
        <v>0</v>
      </c>
      <c r="BF36" s="57">
        <v>0</v>
      </c>
      <c r="BG36" s="57">
        <v>7.6989030374718787E-6</v>
      </c>
      <c r="BH36" s="57">
        <v>0</v>
      </c>
      <c r="BI36" s="57">
        <v>2.4545417085163645E-6</v>
      </c>
      <c r="BJ36" s="57">
        <v>5.8347045356250106E-6</v>
      </c>
      <c r="BK36" s="57">
        <v>3.2729369021403668E-6</v>
      </c>
      <c r="BL36" s="57">
        <v>3.0264404884286477E-6</v>
      </c>
      <c r="BM36" s="57">
        <v>1.9068866984675736E-6</v>
      </c>
      <c r="BN36" s="57">
        <v>2.5533281113302054E-6</v>
      </c>
      <c r="BO36" s="57">
        <v>0</v>
      </c>
      <c r="BP36" s="57">
        <v>1.2215139546899761E-5</v>
      </c>
      <c r="BQ36" s="57">
        <v>1.5755686836793238E-5</v>
      </c>
      <c r="BR36" s="57">
        <v>8.56264400005367E-6</v>
      </c>
      <c r="BS36" s="57">
        <v>1.0887850492777327E-5</v>
      </c>
      <c r="BT36" s="57">
        <v>1.0943969427201872E-5</v>
      </c>
      <c r="BU36" s="57">
        <v>2.7068889047178438E-6</v>
      </c>
      <c r="BV36" s="57">
        <v>0</v>
      </c>
      <c r="BW36" s="57">
        <v>3.0594248366890683E-6</v>
      </c>
      <c r="BX36" s="57">
        <v>2.8584410040350796E-6</v>
      </c>
      <c r="BY36" s="57">
        <v>1.1695823946440602E-5</v>
      </c>
      <c r="BZ36" s="57">
        <v>3.2471958943243898E-5</v>
      </c>
      <c r="CA36" s="57">
        <v>1.2731783376008626E-5</v>
      </c>
      <c r="CB36" s="57">
        <v>1.1632384989317649E-5</v>
      </c>
      <c r="CC36" s="57">
        <v>1.23014227277048E-5</v>
      </c>
      <c r="CD36" s="57">
        <v>0</v>
      </c>
      <c r="CE36" s="57">
        <v>0</v>
      </c>
      <c r="CF36" s="57">
        <v>1.5636917991126847E-5</v>
      </c>
      <c r="CG36" s="57">
        <v>1.6981888062763964E-5</v>
      </c>
      <c r="CH36" s="27"/>
    </row>
    <row r="37" spans="1:86">
      <c r="A37" s="17"/>
      <c r="B37" s="88">
        <v>32</v>
      </c>
      <c r="C37" s="92" t="s">
        <v>665</v>
      </c>
      <c r="D37" s="89">
        <v>411</v>
      </c>
      <c r="E37" s="35"/>
      <c r="H37" s="17"/>
      <c r="I37" s="25"/>
      <c r="J37" s="26"/>
      <c r="K37" s="26"/>
      <c r="L37" s="26"/>
      <c r="M37" s="26"/>
      <c r="N37" s="26"/>
      <c r="O37" s="26"/>
      <c r="P37" s="26"/>
      <c r="Q37" s="53">
        <v>251</v>
      </c>
      <c r="R37" s="54" t="s">
        <v>31</v>
      </c>
      <c r="S37" s="55">
        <v>1.0526967784300147</v>
      </c>
      <c r="T37" s="58">
        <v>0.62831787527032401</v>
      </c>
      <c r="U37" s="55">
        <v>1.0499892683890926</v>
      </c>
      <c r="V37" s="58">
        <v>0.50272318088499401</v>
      </c>
      <c r="W37" s="57">
        <v>3.5228479801185071E-3</v>
      </c>
      <c r="X37" s="57">
        <v>1.9162489354063487E-3</v>
      </c>
      <c r="Y37" s="57">
        <v>4.695629746161208E-5</v>
      </c>
      <c r="Z37" s="57">
        <v>7.1165011352369254E-5</v>
      </c>
      <c r="AA37" s="57">
        <v>3.4436395931291414E-3</v>
      </c>
      <c r="AB37" s="57">
        <v>3.620610294021566E-3</v>
      </c>
      <c r="AC37" s="57">
        <v>2.24125481429181E-3</v>
      </c>
      <c r="AD37" s="57">
        <v>1.0061524210170813E-4</v>
      </c>
      <c r="AE37" s="57">
        <v>2.2411595324765051E-3</v>
      </c>
      <c r="AF37" s="57">
        <v>5.9697443502783856E-5</v>
      </c>
      <c r="AG37" s="57">
        <v>3.7378902469319598E-5</v>
      </c>
      <c r="AH37" s="57">
        <v>1.2754990283962461E-5</v>
      </c>
      <c r="AI37" s="57">
        <v>1.1749082582141279E-4</v>
      </c>
      <c r="AJ37" s="57">
        <v>1.4774630441899195E-4</v>
      </c>
      <c r="AK37" s="57">
        <v>1.1128239998388543E-5</v>
      </c>
      <c r="AL37" s="57">
        <v>8.5661169618117117E-6</v>
      </c>
      <c r="AM37" s="57">
        <v>7.1119725897079243E-5</v>
      </c>
      <c r="AN37" s="57">
        <v>5.1724916857233095E-5</v>
      </c>
      <c r="AO37" s="57">
        <v>4.3848187047736235E-3</v>
      </c>
      <c r="AP37" s="57">
        <v>2.3229645651414018E-3</v>
      </c>
      <c r="AQ37" s="57">
        <v>3.2636167353832764E-3</v>
      </c>
      <c r="AR37" s="57">
        <v>3.6426881594891708E-3</v>
      </c>
      <c r="AS37" s="57">
        <v>6.1007580909732691E-5</v>
      </c>
      <c r="AT37" s="57">
        <v>1.539098175479436E-5</v>
      </c>
      <c r="AU37" s="57">
        <v>1.0528096078035952E-5</v>
      </c>
      <c r="AV37" s="57">
        <v>4.1575767028155394E-5</v>
      </c>
      <c r="AW37" s="57">
        <v>0</v>
      </c>
      <c r="AX37" s="57">
        <v>2.3261412284026443E-4</v>
      </c>
      <c r="AY37" s="57">
        <v>8.819082948747512E-6</v>
      </c>
      <c r="AZ37" s="57">
        <v>4.1603558794549413E-3</v>
      </c>
      <c r="BA37" s="57">
        <v>1.2032643788139277E-2</v>
      </c>
      <c r="BB37" s="57">
        <v>1.6886843825616687E-3</v>
      </c>
      <c r="BC37" s="57">
        <v>1.6317166051471759E-3</v>
      </c>
      <c r="BD37" s="57">
        <v>3.2082882487806728E-3</v>
      </c>
      <c r="BE37" s="57">
        <v>4.5894943374896182E-3</v>
      </c>
      <c r="BF37" s="57">
        <v>2.4390078966201904E-3</v>
      </c>
      <c r="BG37" s="57">
        <v>3.3302432157802635E-3</v>
      </c>
      <c r="BH37" s="57">
        <v>2.866006964608979E-3</v>
      </c>
      <c r="BI37" s="57">
        <v>4.3513171450154809E-3</v>
      </c>
      <c r="BJ37" s="57">
        <v>8.996908344377759E-4</v>
      </c>
      <c r="BK37" s="57">
        <v>3.7965889018558015E-3</v>
      </c>
      <c r="BL37" s="57">
        <v>3.9776477590628707E-3</v>
      </c>
      <c r="BM37" s="57">
        <v>1.7138936681848668E-3</v>
      </c>
      <c r="BN37" s="57">
        <v>4.4467200015947473E-3</v>
      </c>
      <c r="BO37" s="57">
        <v>2.4767398761947165E-3</v>
      </c>
      <c r="BP37" s="57">
        <v>6.99739987526432E-5</v>
      </c>
      <c r="BQ37" s="57">
        <v>2.4124553915596284E-5</v>
      </c>
      <c r="BR37" s="57">
        <v>1.4773704447119008E-5</v>
      </c>
      <c r="BS37" s="57">
        <v>7.5509361918845596E-6</v>
      </c>
      <c r="BT37" s="57">
        <v>2.7562970859285405E-6</v>
      </c>
      <c r="BU37" s="57">
        <v>1.5253124677978877E-3</v>
      </c>
      <c r="BV37" s="57">
        <v>7.3234226109838681E-3</v>
      </c>
      <c r="BW37" s="57">
        <v>1.5444399747583249E-3</v>
      </c>
      <c r="BX37" s="57">
        <v>4.2446512657599161E-3</v>
      </c>
      <c r="BY37" s="57">
        <v>7.5319273079579281E-6</v>
      </c>
      <c r="BZ37" s="57">
        <v>7.6088319869696425E-5</v>
      </c>
      <c r="CA37" s="57">
        <v>4.2255095745189934E-4</v>
      </c>
      <c r="CB37" s="57">
        <v>7.6254075273238901E-5</v>
      </c>
      <c r="CC37" s="57">
        <v>2.5579871677006272E-5</v>
      </c>
      <c r="CD37" s="57">
        <v>0</v>
      </c>
      <c r="CE37" s="57">
        <v>0</v>
      </c>
      <c r="CF37" s="57">
        <v>1.2813627867869672E-5</v>
      </c>
      <c r="CG37" s="57">
        <v>1.4090156988108164E-4</v>
      </c>
      <c r="CH37" s="27"/>
    </row>
    <row r="38" spans="1:86">
      <c r="A38" s="17"/>
      <c r="B38" s="88">
        <v>33</v>
      </c>
      <c r="C38" s="92" t="s">
        <v>666</v>
      </c>
      <c r="D38" s="89">
        <v>411</v>
      </c>
      <c r="E38" s="35"/>
      <c r="H38" s="17"/>
      <c r="I38" s="25"/>
      <c r="J38" s="26"/>
      <c r="K38" s="26"/>
      <c r="L38" s="26"/>
      <c r="M38" s="26"/>
      <c r="N38" s="26"/>
      <c r="O38" s="26"/>
      <c r="P38" s="26"/>
      <c r="Q38" s="53">
        <v>252</v>
      </c>
      <c r="R38" s="54" t="s">
        <v>32</v>
      </c>
      <c r="S38" s="55">
        <v>1.0670700835814202</v>
      </c>
      <c r="T38" s="58">
        <v>0.56199894484798918</v>
      </c>
      <c r="U38" s="55">
        <v>1.0795533607244074</v>
      </c>
      <c r="V38" s="58">
        <v>0.4922336749374443</v>
      </c>
      <c r="W38" s="57">
        <v>3.1128256798616159E-2</v>
      </c>
      <c r="X38" s="57">
        <v>3.6120685792715677E-2</v>
      </c>
      <c r="Y38" s="57">
        <v>5.8828174718732522E-2</v>
      </c>
      <c r="Z38" s="57">
        <v>3.7983678004438595E-2</v>
      </c>
      <c r="AA38" s="57">
        <v>2.76746885547581E-2</v>
      </c>
      <c r="AB38" s="57">
        <v>3.5390795597531735E-2</v>
      </c>
      <c r="AC38" s="57">
        <v>3.4062692321089161E-2</v>
      </c>
      <c r="AD38" s="57">
        <v>4.7622634135275892E-2</v>
      </c>
      <c r="AE38" s="57">
        <v>3.4062152107131219E-2</v>
      </c>
      <c r="AF38" s="57">
        <v>5.5360008066280386E-2</v>
      </c>
      <c r="AG38" s="57">
        <v>6.1743897845705949E-2</v>
      </c>
      <c r="AH38" s="57">
        <v>6.6557272532066794E-2</v>
      </c>
      <c r="AI38" s="57">
        <v>3.6181916370952034E-2</v>
      </c>
      <c r="AJ38" s="57">
        <v>1.538963185490002E-2</v>
      </c>
      <c r="AK38" s="57">
        <v>1.4561554437693665E-2</v>
      </c>
      <c r="AL38" s="57">
        <v>4.3282008559330169E-2</v>
      </c>
      <c r="AM38" s="57">
        <v>4.3121142161775164E-2</v>
      </c>
      <c r="AN38" s="57">
        <v>4.2344212051400092E-2</v>
      </c>
      <c r="AO38" s="57">
        <v>2.0376336375957701E-2</v>
      </c>
      <c r="AP38" s="57">
        <v>3.6364937765612927E-2</v>
      </c>
      <c r="AQ38" s="57">
        <v>2.605466709355508E-2</v>
      </c>
      <c r="AR38" s="57">
        <v>3.5968177973519942E-2</v>
      </c>
      <c r="AS38" s="57">
        <v>5.5130071672830211E-2</v>
      </c>
      <c r="AT38" s="57">
        <v>6.3136038249707635E-2</v>
      </c>
      <c r="AU38" s="57">
        <v>6.4613945204787221E-2</v>
      </c>
      <c r="AV38" s="57">
        <v>4.7740142793381304E-2</v>
      </c>
      <c r="AW38" s="57">
        <v>5.4355781674496131E-2</v>
      </c>
      <c r="AX38" s="57">
        <v>2.113204217460592E-2</v>
      </c>
      <c r="AY38" s="57">
        <v>0.11002136133953483</v>
      </c>
      <c r="AZ38" s="57">
        <v>2.0380739563522238E-2</v>
      </c>
      <c r="BA38" s="57">
        <v>2.0226312387553329E-2</v>
      </c>
      <c r="BB38" s="57">
        <v>3.5863255844962201E-2</v>
      </c>
      <c r="BC38" s="57">
        <v>4.6578790703476293E-2</v>
      </c>
      <c r="BD38" s="57">
        <v>2.2603073432691519E-2</v>
      </c>
      <c r="BE38" s="57">
        <v>4.6751818562821762E-2</v>
      </c>
      <c r="BF38" s="57">
        <v>5.41537519097679E-2</v>
      </c>
      <c r="BG38" s="57">
        <v>2.378432625354068E-2</v>
      </c>
      <c r="BH38" s="57">
        <v>3.9913368172714091E-2</v>
      </c>
      <c r="BI38" s="57">
        <v>3.5008559716348232E-2</v>
      </c>
      <c r="BJ38" s="57">
        <v>7.667636067798396E-2</v>
      </c>
      <c r="BK38" s="57">
        <v>3.0997257879739313E-2</v>
      </c>
      <c r="BL38" s="57">
        <v>4.5209635870282594E-2</v>
      </c>
      <c r="BM38" s="57">
        <v>3.8561511761024771E-2</v>
      </c>
      <c r="BN38" s="57">
        <v>2.9242207290146285E-2</v>
      </c>
      <c r="BO38" s="57">
        <v>3.1371131238200713E-2</v>
      </c>
      <c r="BP38" s="57">
        <v>5.1021273107390172E-2</v>
      </c>
      <c r="BQ38" s="57">
        <v>7.2031462067258023E-2</v>
      </c>
      <c r="BR38" s="57">
        <v>5.0315961334673767E-2</v>
      </c>
      <c r="BS38" s="57">
        <v>6.7618309180376757E-2</v>
      </c>
      <c r="BT38" s="57">
        <v>0.10268605951434594</v>
      </c>
      <c r="BU38" s="57">
        <v>4.5613272052021203E-2</v>
      </c>
      <c r="BV38" s="57">
        <v>9.822573267523986E-2</v>
      </c>
      <c r="BW38" s="57">
        <v>2.2434029133016894E-2</v>
      </c>
      <c r="BX38" s="57">
        <v>2.2708366242828838E-2</v>
      </c>
      <c r="BY38" s="57">
        <v>7.7444476929121778E-2</v>
      </c>
      <c r="BZ38" s="57">
        <v>3.62304601850095E-2</v>
      </c>
      <c r="CA38" s="57">
        <v>4.1562761181537268E-2</v>
      </c>
      <c r="CB38" s="57">
        <v>1.5149045239519964E-2</v>
      </c>
      <c r="CC38" s="57">
        <v>6.8346741296351085E-2</v>
      </c>
      <c r="CD38" s="57">
        <v>5.641187021493517E-2</v>
      </c>
      <c r="CE38" s="57">
        <v>5.4264725799661032E-2</v>
      </c>
      <c r="CF38" s="57">
        <v>7.4165839608670708E-2</v>
      </c>
      <c r="CG38" s="57">
        <v>4.9995579312988016E-2</v>
      </c>
      <c r="CH38" s="27"/>
    </row>
    <row r="39" spans="1:86">
      <c r="A39" s="17"/>
      <c r="B39" s="88">
        <v>34</v>
      </c>
      <c r="C39" s="92" t="s">
        <v>667</v>
      </c>
      <c r="D39" s="89">
        <v>411</v>
      </c>
      <c r="E39" s="35"/>
      <c r="H39" s="17"/>
      <c r="I39" s="25"/>
      <c r="J39" s="26"/>
      <c r="K39" s="26"/>
      <c r="L39" s="26"/>
      <c r="M39" s="26"/>
      <c r="N39" s="26"/>
      <c r="O39" s="26"/>
      <c r="P39" s="26"/>
      <c r="Q39" s="53">
        <v>253</v>
      </c>
      <c r="R39" s="54" t="s">
        <v>33</v>
      </c>
      <c r="S39" s="55">
        <v>0.93984991216962599</v>
      </c>
      <c r="T39" s="58">
        <v>0.34274296526148873</v>
      </c>
      <c r="U39" s="55">
        <v>0.95444293900215316</v>
      </c>
      <c r="V39" s="58">
        <v>0.51925563190772817</v>
      </c>
      <c r="W39" s="57">
        <v>4.2751210947338759E-3</v>
      </c>
      <c r="X39" s="57">
        <v>7.3906534519868866E-4</v>
      </c>
      <c r="Y39" s="57">
        <v>2.0930995202635824E-4</v>
      </c>
      <c r="Z39" s="57">
        <v>4.8804336991885148E-4</v>
      </c>
      <c r="AA39" s="57">
        <v>4.5628111842653599E-3</v>
      </c>
      <c r="AB39" s="57">
        <v>3.9200419180382019E-3</v>
      </c>
      <c r="AC39" s="57">
        <v>2.1211154703271621E-4</v>
      </c>
      <c r="AD39" s="57">
        <v>3.6845969019267183E-3</v>
      </c>
      <c r="AE39" s="57">
        <v>2.1187520314327286E-4</v>
      </c>
      <c r="AF39" s="57">
        <v>1.8560248971090821E-4</v>
      </c>
      <c r="AG39" s="57">
        <v>2.2014389166269977E-4</v>
      </c>
      <c r="AH39" s="57">
        <v>3.0871679788501365E-4</v>
      </c>
      <c r="AI39" s="57">
        <v>4.0853189384361305E-5</v>
      </c>
      <c r="AJ39" s="57">
        <v>4.2678188842815686E-3</v>
      </c>
      <c r="AK39" s="57">
        <v>1.8187855227239509E-4</v>
      </c>
      <c r="AL39" s="57">
        <v>1.5756475685153155E-4</v>
      </c>
      <c r="AM39" s="57">
        <v>4.9163527291281341E-5</v>
      </c>
      <c r="AN39" s="57">
        <v>3.6717692442448392E-5</v>
      </c>
      <c r="AO39" s="57">
        <v>5.4061629694535365E-3</v>
      </c>
      <c r="AP39" s="57">
        <v>3.5586205113360614E-3</v>
      </c>
      <c r="AQ39" s="57">
        <v>4.0998518777680378E-3</v>
      </c>
      <c r="AR39" s="57">
        <v>3.908921773137568E-3</v>
      </c>
      <c r="AS39" s="57">
        <v>1.9109073578156473E-4</v>
      </c>
      <c r="AT39" s="57">
        <v>0</v>
      </c>
      <c r="AU39" s="57">
        <v>8.1233202223611215E-5</v>
      </c>
      <c r="AV39" s="57">
        <v>2.6679329192146614E-4</v>
      </c>
      <c r="AW39" s="57">
        <v>0</v>
      </c>
      <c r="AX39" s="57">
        <v>1.6766125071792867E-3</v>
      </c>
      <c r="AY39" s="57">
        <v>0</v>
      </c>
      <c r="AZ39" s="57">
        <v>5.4527828454659037E-3</v>
      </c>
      <c r="BA39" s="57">
        <v>3.817745570516437E-3</v>
      </c>
      <c r="BB39" s="57">
        <v>1.9610539342208985E-3</v>
      </c>
      <c r="BC39" s="57">
        <v>3.0639494725184738E-3</v>
      </c>
      <c r="BD39" s="57">
        <v>4.314635589798734E-3</v>
      </c>
      <c r="BE39" s="57">
        <v>1.4680622590648774E-3</v>
      </c>
      <c r="BF39" s="57">
        <v>9.8586711588511929E-4</v>
      </c>
      <c r="BG39" s="57">
        <v>4.3514546195059503E-3</v>
      </c>
      <c r="BH39" s="57">
        <v>2.3462168417665648E-3</v>
      </c>
      <c r="BI39" s="57">
        <v>2.568139896743342E-3</v>
      </c>
      <c r="BJ39" s="57">
        <v>7.7264400556715076E-4</v>
      </c>
      <c r="BK39" s="57">
        <v>4.87759480323657E-3</v>
      </c>
      <c r="BL39" s="57">
        <v>7.30062849347807E-3</v>
      </c>
      <c r="BM39" s="57">
        <v>1.0546924220011787E-3</v>
      </c>
      <c r="BN39" s="57">
        <v>3.9215255907409435E-3</v>
      </c>
      <c r="BO39" s="57">
        <v>3.4488604395680376E-3</v>
      </c>
      <c r="BP39" s="57">
        <v>2.2459312048067067E-4</v>
      </c>
      <c r="BQ39" s="57">
        <v>5.3279919815400837E-5</v>
      </c>
      <c r="BR39" s="57">
        <v>1.3661049313811238E-4</v>
      </c>
      <c r="BS39" s="57">
        <v>0</v>
      </c>
      <c r="BT39" s="57">
        <v>0</v>
      </c>
      <c r="BU39" s="57">
        <v>3.0730276825579727E-3</v>
      </c>
      <c r="BV39" s="57">
        <v>2.5783433307718772E-3</v>
      </c>
      <c r="BW39" s="57">
        <v>1.9054527027926164E-3</v>
      </c>
      <c r="BX39" s="57">
        <v>5.8152460025477585E-3</v>
      </c>
      <c r="BY39" s="57">
        <v>0</v>
      </c>
      <c r="BZ39" s="57">
        <v>0</v>
      </c>
      <c r="CA39" s="57">
        <v>2.6087800393521732E-3</v>
      </c>
      <c r="CB39" s="57">
        <v>0</v>
      </c>
      <c r="CC39" s="57">
        <v>5.5701410688847621E-6</v>
      </c>
      <c r="CD39" s="57">
        <v>0</v>
      </c>
      <c r="CE39" s="57">
        <v>0</v>
      </c>
      <c r="CF39" s="57">
        <v>0</v>
      </c>
      <c r="CG39" s="57">
        <v>6.0335601620835528E-4</v>
      </c>
      <c r="CH39" s="27"/>
    </row>
    <row r="40" spans="1:86">
      <c r="A40" s="17"/>
      <c r="B40" s="88">
        <v>35</v>
      </c>
      <c r="C40" s="92" t="s">
        <v>139</v>
      </c>
      <c r="D40" s="89">
        <v>411</v>
      </c>
      <c r="E40" s="35"/>
      <c r="H40" s="17"/>
      <c r="I40" s="25"/>
      <c r="J40" s="26"/>
      <c r="K40" s="26"/>
      <c r="L40" s="26"/>
      <c r="M40" s="26"/>
      <c r="N40" s="26"/>
      <c r="O40" s="26"/>
      <c r="P40" s="26"/>
      <c r="Q40" s="53">
        <v>259</v>
      </c>
      <c r="R40" s="59" t="s">
        <v>34</v>
      </c>
      <c r="S40" s="55">
        <v>1.0686995841865128</v>
      </c>
      <c r="T40" s="58">
        <v>0.46324722349779585</v>
      </c>
      <c r="U40" s="55">
        <v>1.0643571753798868</v>
      </c>
      <c r="V40" s="58">
        <v>0.46732757292794003</v>
      </c>
      <c r="W40" s="57">
        <v>8.6311669733868477E-3</v>
      </c>
      <c r="X40" s="57">
        <v>1.6162364979157566E-2</v>
      </c>
      <c r="Y40" s="57">
        <v>5.3531164770970622E-3</v>
      </c>
      <c r="Z40" s="57">
        <v>1.1520842486165228E-2</v>
      </c>
      <c r="AA40" s="57">
        <v>6.9362431331102675E-3</v>
      </c>
      <c r="AB40" s="57">
        <v>1.0723113076735029E-2</v>
      </c>
      <c r="AC40" s="57">
        <v>8.0993385533002556E-3</v>
      </c>
      <c r="AD40" s="57">
        <v>6.1209174263344081E-2</v>
      </c>
      <c r="AE40" s="57">
        <v>8.1010216499695625E-3</v>
      </c>
      <c r="AF40" s="57">
        <v>4.006534687108541E-3</v>
      </c>
      <c r="AG40" s="57">
        <v>6.0829591326059156E-3</v>
      </c>
      <c r="AH40" s="57">
        <v>1.0413359485599807E-2</v>
      </c>
      <c r="AI40" s="57">
        <v>3.1873455030453253E-3</v>
      </c>
      <c r="AJ40" s="57">
        <v>7.3665882069293468E-4</v>
      </c>
      <c r="AK40" s="57">
        <v>5.608669741935812E-4</v>
      </c>
      <c r="AL40" s="57">
        <v>1.111061674559018E-2</v>
      </c>
      <c r="AM40" s="57">
        <v>1.8027671265345768E-2</v>
      </c>
      <c r="AN40" s="57">
        <v>1.7470985034915603E-2</v>
      </c>
      <c r="AO40" s="57">
        <v>6.991178169560487E-3</v>
      </c>
      <c r="AP40" s="57">
        <v>6.8708312229332673E-3</v>
      </c>
      <c r="AQ40" s="57">
        <v>1.7926586062322884E-2</v>
      </c>
      <c r="AR40" s="57">
        <v>1.027762238474059E-2</v>
      </c>
      <c r="AS40" s="57">
        <v>4.0658118733734958E-3</v>
      </c>
      <c r="AT40" s="57">
        <v>2.0018881730507979E-3</v>
      </c>
      <c r="AU40" s="57">
        <v>3.6251366376854307E-3</v>
      </c>
      <c r="AV40" s="57">
        <v>2.8994610266506039E-3</v>
      </c>
      <c r="AW40" s="57">
        <v>1.5509981287962144E-3</v>
      </c>
      <c r="AX40" s="57">
        <v>9.5949153790659027E-3</v>
      </c>
      <c r="AY40" s="57">
        <v>2.0764513246453849E-2</v>
      </c>
      <c r="AZ40" s="57">
        <v>7.1114865253024961E-3</v>
      </c>
      <c r="BA40" s="57">
        <v>2.892070624799356E-3</v>
      </c>
      <c r="BB40" s="57">
        <v>8.4849828678875919E-3</v>
      </c>
      <c r="BC40" s="57">
        <v>7.1477811438226306E-3</v>
      </c>
      <c r="BD40" s="57">
        <v>6.4207710108288019E-3</v>
      </c>
      <c r="BE40" s="57">
        <v>8.1808011026509083E-3</v>
      </c>
      <c r="BF40" s="57">
        <v>1.4581911359969765E-2</v>
      </c>
      <c r="BG40" s="57">
        <v>1.8196828015859177E-2</v>
      </c>
      <c r="BH40" s="57">
        <v>9.1852144862128136E-3</v>
      </c>
      <c r="BI40" s="57">
        <v>1.1111879987657202E-2</v>
      </c>
      <c r="BJ40" s="57">
        <v>3.9577469015076748E-3</v>
      </c>
      <c r="BK40" s="57">
        <v>9.7032984215701633E-3</v>
      </c>
      <c r="BL40" s="57">
        <v>9.7714964525564708E-3</v>
      </c>
      <c r="BM40" s="57">
        <v>8.5494834845633687E-3</v>
      </c>
      <c r="BN40" s="57">
        <v>1.1742000214738467E-2</v>
      </c>
      <c r="BO40" s="57">
        <v>7.3163802937654225E-3</v>
      </c>
      <c r="BP40" s="57">
        <v>4.8114882151742812E-3</v>
      </c>
      <c r="BQ40" s="57">
        <v>9.9849991832414147E-4</v>
      </c>
      <c r="BR40" s="57">
        <v>3.1456879857763337E-3</v>
      </c>
      <c r="BS40" s="57">
        <v>2.5219955648772157E-3</v>
      </c>
      <c r="BT40" s="57">
        <v>6.1703520038323802E-3</v>
      </c>
      <c r="BU40" s="57">
        <v>7.2236437747338639E-3</v>
      </c>
      <c r="BV40" s="57">
        <v>3.0897829988949747E-3</v>
      </c>
      <c r="BW40" s="57">
        <v>1.0925310319517411E-2</v>
      </c>
      <c r="BX40" s="57">
        <v>3.6150236233170557E-3</v>
      </c>
      <c r="BY40" s="57">
        <v>1.6910987768982166E-3</v>
      </c>
      <c r="BZ40" s="57">
        <v>4.0126380787179738E-3</v>
      </c>
      <c r="CA40" s="57">
        <v>2.6389244226000677E-3</v>
      </c>
      <c r="CB40" s="57">
        <v>8.4942796365529358E-3</v>
      </c>
      <c r="CC40" s="57">
        <v>8.8309553847200403E-3</v>
      </c>
      <c r="CD40" s="57">
        <v>4.5973735345705849E-3</v>
      </c>
      <c r="CE40" s="57">
        <v>1.9720434944719167E-3</v>
      </c>
      <c r="CF40" s="57">
        <v>7.3298538638728698E-4</v>
      </c>
      <c r="CG40" s="57">
        <v>3.7397427311785612E-3</v>
      </c>
      <c r="CH40" s="27"/>
    </row>
    <row r="41" spans="1:86">
      <c r="A41" s="17"/>
      <c r="B41" s="88">
        <v>36</v>
      </c>
      <c r="C41" s="92" t="s">
        <v>140</v>
      </c>
      <c r="D41" s="89">
        <v>411</v>
      </c>
      <c r="E41" s="35"/>
      <c r="H41" s="17"/>
      <c r="I41" s="25"/>
      <c r="J41" s="26"/>
      <c r="K41" s="26"/>
      <c r="L41" s="26"/>
      <c r="M41" s="26"/>
      <c r="N41" s="26"/>
      <c r="O41" s="26"/>
      <c r="P41" s="26"/>
      <c r="Q41" s="53">
        <v>261</v>
      </c>
      <c r="R41" s="54" t="s">
        <v>35</v>
      </c>
      <c r="S41" s="55">
        <v>0.98732919967788479</v>
      </c>
      <c r="T41" s="58">
        <v>0.51920118787613412</v>
      </c>
      <c r="U41" s="55">
        <v>1.0337423905868866</v>
      </c>
      <c r="V41" s="58">
        <v>0.78473988597645494</v>
      </c>
      <c r="W41" s="57">
        <v>0</v>
      </c>
      <c r="X41" s="57">
        <v>-4.7667420040115998E-4</v>
      </c>
      <c r="Y41" s="57">
        <v>-1.0603603625275027E-4</v>
      </c>
      <c r="Z41" s="57">
        <v>-8.8919763030698284E-5</v>
      </c>
      <c r="AA41" s="57">
        <v>0</v>
      </c>
      <c r="AB41" s="57">
        <v>0</v>
      </c>
      <c r="AC41" s="57">
        <v>0</v>
      </c>
      <c r="AD41" s="57">
        <v>-3.1402136337497374E-3</v>
      </c>
      <c r="AE41" s="57">
        <v>0</v>
      </c>
      <c r="AF41" s="57">
        <v>-1.1987301197950233E-4</v>
      </c>
      <c r="AG41" s="57">
        <v>-1.0885986058162276E-4</v>
      </c>
      <c r="AH41" s="57">
        <v>-1.1882863422815321E-6</v>
      </c>
      <c r="AI41" s="57">
        <v>-2.2902248516445552E-4</v>
      </c>
      <c r="AJ41" s="57">
        <v>-8.8994638852170067E-5</v>
      </c>
      <c r="AK41" s="57">
        <v>-6.7335072368237354E-4</v>
      </c>
      <c r="AL41" s="57">
        <v>-2.9748654582573269E-5</v>
      </c>
      <c r="AM41" s="57">
        <v>-1.8503216387736636E-5</v>
      </c>
      <c r="AN41" s="57">
        <v>-2.6823161378124707E-5</v>
      </c>
      <c r="AO41" s="57">
        <v>0</v>
      </c>
      <c r="AP41" s="57">
        <v>0</v>
      </c>
      <c r="AQ41" s="57">
        <v>0</v>
      </c>
      <c r="AR41" s="57">
        <v>0</v>
      </c>
      <c r="AS41" s="57">
        <v>-1.1742467828049033E-4</v>
      </c>
      <c r="AT41" s="57">
        <v>-2.026712000216405E-4</v>
      </c>
      <c r="AU41" s="57">
        <v>-1.1692274551018325E-4</v>
      </c>
      <c r="AV41" s="57">
        <v>-9.9269922645110257E-5</v>
      </c>
      <c r="AW41" s="57">
        <v>-7.8466717582149467E-5</v>
      </c>
      <c r="AX41" s="57">
        <v>-1.6202916351118449E-4</v>
      </c>
      <c r="AY41" s="57">
        <v>-1.0600682754442182E-4</v>
      </c>
      <c r="AZ41" s="57">
        <v>0</v>
      </c>
      <c r="BA41" s="57">
        <v>0</v>
      </c>
      <c r="BB41" s="57">
        <v>0</v>
      </c>
      <c r="BC41" s="57">
        <v>0</v>
      </c>
      <c r="BD41" s="57">
        <v>0</v>
      </c>
      <c r="BE41" s="57">
        <v>0</v>
      </c>
      <c r="BF41" s="57">
        <v>0</v>
      </c>
      <c r="BG41" s="57">
        <v>0</v>
      </c>
      <c r="BH41" s="57">
        <v>0</v>
      </c>
      <c r="BI41" s="57">
        <v>0</v>
      </c>
      <c r="BJ41" s="57">
        <v>0</v>
      </c>
      <c r="BK41" s="57">
        <v>0</v>
      </c>
      <c r="BL41" s="57">
        <v>0</v>
      </c>
      <c r="BM41" s="57">
        <v>0</v>
      </c>
      <c r="BN41" s="57">
        <v>0</v>
      </c>
      <c r="BO41" s="57">
        <v>0</v>
      </c>
      <c r="BP41" s="57">
        <v>-1.1454192190957825E-4</v>
      </c>
      <c r="BQ41" s="57">
        <v>-1.2928278961420845E-4</v>
      </c>
      <c r="BR41" s="57">
        <v>-1.0977495761911113E-4</v>
      </c>
      <c r="BS41" s="57">
        <v>-1.0614713816315919E-4</v>
      </c>
      <c r="BT41" s="57">
        <v>-1.4233465810999102E-4</v>
      </c>
      <c r="BU41" s="57">
        <v>0</v>
      </c>
      <c r="BV41" s="57">
        <v>0</v>
      </c>
      <c r="BW41" s="57">
        <v>0</v>
      </c>
      <c r="BX41" s="57">
        <v>0</v>
      </c>
      <c r="BY41" s="57">
        <v>-1.1224145250088602E-4</v>
      </c>
      <c r="BZ41" s="57">
        <v>-1.7626191008374395E-4</v>
      </c>
      <c r="CA41" s="57">
        <v>-1.3008891173133032E-4</v>
      </c>
      <c r="CB41" s="57">
        <v>-1.0872590101557489E-4</v>
      </c>
      <c r="CC41" s="57">
        <v>-1.1783590975629384E-4</v>
      </c>
      <c r="CD41" s="57">
        <v>-1.2000153381065898E-4</v>
      </c>
      <c r="CE41" s="57">
        <v>-1.19794818217625E-4</v>
      </c>
      <c r="CF41" s="57">
        <v>-1.2920012445609636E-4</v>
      </c>
      <c r="CG41" s="57">
        <v>-1.3013624674476651E-4</v>
      </c>
      <c r="CH41" s="27"/>
    </row>
    <row r="42" spans="1:86">
      <c r="A42" s="17"/>
      <c r="B42" s="88">
        <v>37</v>
      </c>
      <c r="C42" s="92" t="s">
        <v>668</v>
      </c>
      <c r="D42" s="89">
        <v>411</v>
      </c>
      <c r="E42" s="35"/>
      <c r="H42" s="17"/>
      <c r="I42" s="25"/>
      <c r="J42" s="26"/>
      <c r="K42" s="26"/>
      <c r="L42" s="26"/>
      <c r="M42" s="26"/>
      <c r="N42" s="26"/>
      <c r="O42" s="26"/>
      <c r="P42" s="26"/>
      <c r="Q42" s="53">
        <v>262</v>
      </c>
      <c r="R42" s="54" t="s">
        <v>36</v>
      </c>
      <c r="S42" s="55">
        <v>1.0141266639115543</v>
      </c>
      <c r="T42" s="58">
        <v>0.60537500804958111</v>
      </c>
      <c r="U42" s="55">
        <v>0.99539683400830348</v>
      </c>
      <c r="V42" s="58">
        <v>0.76281863648652337</v>
      </c>
      <c r="W42" s="57">
        <v>2.0926961445262487E-2</v>
      </c>
      <c r="X42" s="57">
        <v>1.3231908170251005E-2</v>
      </c>
      <c r="Y42" s="57">
        <v>1.9991531331387206E-2</v>
      </c>
      <c r="Z42" s="57">
        <v>3.3001071581249548E-2</v>
      </c>
      <c r="AA42" s="57">
        <v>2.1177679812748179E-2</v>
      </c>
      <c r="AB42" s="57">
        <v>2.0617514318827627E-2</v>
      </c>
      <c r="AC42" s="57">
        <v>1.2231007095911739E-2</v>
      </c>
      <c r="AD42" s="57">
        <v>1.8823970482174688E-2</v>
      </c>
      <c r="AE42" s="57">
        <v>1.2231172524376301E-2</v>
      </c>
      <c r="AF42" s="57">
        <v>2.1571700928377222E-2</v>
      </c>
      <c r="AG42" s="57">
        <v>1.749180840462921E-2</v>
      </c>
      <c r="AH42" s="57">
        <v>2.2466229408604956E-2</v>
      </c>
      <c r="AI42" s="57">
        <v>5.6696780607700281E-2</v>
      </c>
      <c r="AJ42" s="57">
        <v>1.6325297519159506E-2</v>
      </c>
      <c r="AK42" s="57">
        <v>6.7738862816746357E-3</v>
      </c>
      <c r="AL42" s="57">
        <v>5.4790641696630261E-2</v>
      </c>
      <c r="AM42" s="57">
        <v>5.9553309768729879E-3</v>
      </c>
      <c r="AN42" s="57">
        <v>2.779561904904183E-2</v>
      </c>
      <c r="AO42" s="57">
        <v>7.4865443500575128E-3</v>
      </c>
      <c r="AP42" s="57">
        <v>3.7479904785661218E-2</v>
      </c>
      <c r="AQ42" s="57">
        <v>8.6267330457689122E-3</v>
      </c>
      <c r="AR42" s="57">
        <v>2.1359070712191817E-2</v>
      </c>
      <c r="AS42" s="57">
        <v>2.1891093927761947E-2</v>
      </c>
      <c r="AT42" s="57">
        <v>1.0770411205056174E-2</v>
      </c>
      <c r="AU42" s="57">
        <v>1.9481479071688273E-2</v>
      </c>
      <c r="AV42" s="57">
        <v>2.1951413275538244E-2</v>
      </c>
      <c r="AW42" s="57">
        <v>1.4078954097215119E-2</v>
      </c>
      <c r="AX42" s="57">
        <v>6.8190511050676694E-4</v>
      </c>
      <c r="AY42" s="57">
        <v>1.1481985063678255E-2</v>
      </c>
      <c r="AZ42" s="57">
        <v>7.0830362512306682E-3</v>
      </c>
      <c r="BA42" s="57">
        <v>2.1234742320780785E-2</v>
      </c>
      <c r="BB42" s="57">
        <v>3.1160741579955693E-2</v>
      </c>
      <c r="BC42" s="57">
        <v>4.0843507771650342E-2</v>
      </c>
      <c r="BD42" s="57">
        <v>3.3371146225207565E-2</v>
      </c>
      <c r="BE42" s="57">
        <v>3.1222147927504152E-2</v>
      </c>
      <c r="BF42" s="57">
        <v>1.6656586454481131E-2</v>
      </c>
      <c r="BG42" s="57">
        <v>7.9779395262515266E-3</v>
      </c>
      <c r="BH42" s="57">
        <v>2.7241699777125674E-2</v>
      </c>
      <c r="BI42" s="57">
        <v>2.0967125023144326E-2</v>
      </c>
      <c r="BJ42" s="57">
        <v>3.8595176857757527E-2</v>
      </c>
      <c r="BK42" s="57">
        <v>2.2837433287674267E-2</v>
      </c>
      <c r="BL42" s="57">
        <v>3.3638640133152709E-2</v>
      </c>
      <c r="BM42" s="57">
        <v>1.6821904990489796E-2</v>
      </c>
      <c r="BN42" s="57">
        <v>1.6652470056564596E-2</v>
      </c>
      <c r="BO42" s="57">
        <v>1.7861558763568944E-2</v>
      </c>
      <c r="BP42" s="57">
        <v>1.0979243932499681E-2</v>
      </c>
      <c r="BQ42" s="57">
        <v>6.677658387282856E-2</v>
      </c>
      <c r="BR42" s="57">
        <v>2.4853586234277948E-2</v>
      </c>
      <c r="BS42" s="57">
        <v>1.3276586174698233E-2</v>
      </c>
      <c r="BT42" s="57">
        <v>4.9235463235497183E-3</v>
      </c>
      <c r="BU42" s="57">
        <v>4.1292186343548601E-2</v>
      </c>
      <c r="BV42" s="57">
        <v>1.684306393570744E-2</v>
      </c>
      <c r="BW42" s="57">
        <v>1.5234774565623584E-2</v>
      </c>
      <c r="BX42" s="57">
        <v>4.466776812495829E-2</v>
      </c>
      <c r="BY42" s="57">
        <v>9.9397371926220369E-3</v>
      </c>
      <c r="BZ42" s="57">
        <v>7.8830670590536889E-4</v>
      </c>
      <c r="CA42" s="57">
        <v>4.2943650638626651E-2</v>
      </c>
      <c r="CB42" s="57">
        <v>4.5797882929448277E-3</v>
      </c>
      <c r="CC42" s="57">
        <v>1.1506008218173561E-2</v>
      </c>
      <c r="CD42" s="57">
        <v>2.3844837873311588E-3</v>
      </c>
      <c r="CE42" s="57">
        <v>4.4185199721550703E-2</v>
      </c>
      <c r="CF42" s="57">
        <v>7.1198597756581244E-2</v>
      </c>
      <c r="CG42" s="57">
        <v>2.1122533645316802E-2</v>
      </c>
      <c r="CH42" s="27"/>
    </row>
    <row r="43" spans="1:86">
      <c r="A43" s="17"/>
      <c r="B43" s="88">
        <v>38</v>
      </c>
      <c r="C43" s="92" t="s">
        <v>669</v>
      </c>
      <c r="D43" s="89">
        <v>411</v>
      </c>
      <c r="E43" s="35"/>
      <c r="H43" s="17"/>
      <c r="I43" s="25"/>
      <c r="J43" s="26"/>
      <c r="K43" s="26"/>
      <c r="L43" s="26"/>
      <c r="M43" s="26"/>
      <c r="N43" s="26"/>
      <c r="O43" s="26"/>
      <c r="P43" s="26"/>
      <c r="Q43" s="53">
        <v>263</v>
      </c>
      <c r="R43" s="54" t="s">
        <v>37</v>
      </c>
      <c r="S43" s="55">
        <v>1.0762979803621566</v>
      </c>
      <c r="T43" s="58">
        <v>0.51208808768394287</v>
      </c>
      <c r="U43" s="55">
        <v>1.0698193058968608</v>
      </c>
      <c r="V43" s="58">
        <v>0.54971130142907809</v>
      </c>
      <c r="W43" s="57">
        <v>3.000023759608864E-4</v>
      </c>
      <c r="X43" s="57">
        <v>2.7884819967717968E-4</v>
      </c>
      <c r="Y43" s="57">
        <v>1.2561969889653048E-3</v>
      </c>
      <c r="Z43" s="57">
        <v>1.0013059645524295E-2</v>
      </c>
      <c r="AA43" s="57">
        <v>4.2436699136093624E-4</v>
      </c>
      <c r="AB43" s="57">
        <v>1.4650635071288682E-4</v>
      </c>
      <c r="AC43" s="57">
        <v>3.205754214809311E-5</v>
      </c>
      <c r="AD43" s="57">
        <v>1.6587033907927296E-3</v>
      </c>
      <c r="AE43" s="57">
        <v>3.1864955791320471E-5</v>
      </c>
      <c r="AF43" s="57">
        <v>9.1156969910609115E-4</v>
      </c>
      <c r="AG43" s="57">
        <v>9.6705705511977908E-4</v>
      </c>
      <c r="AH43" s="57">
        <v>4.9877514367090044E-3</v>
      </c>
      <c r="AI43" s="57">
        <v>3.067808168549169E-3</v>
      </c>
      <c r="AJ43" s="57">
        <v>3.904458942560279E-4</v>
      </c>
      <c r="AK43" s="57">
        <v>4.1255383039023934E-4</v>
      </c>
      <c r="AL43" s="57">
        <v>6.0649571694247097E-2</v>
      </c>
      <c r="AM43" s="57">
        <v>1.1982891475358127E-3</v>
      </c>
      <c r="AN43" s="57">
        <v>2.9209140701576605E-4</v>
      </c>
      <c r="AO43" s="57">
        <v>5.4215214291709543E-4</v>
      </c>
      <c r="AP43" s="57">
        <v>2.8411857702234888E-4</v>
      </c>
      <c r="AQ43" s="57">
        <v>4.1662668836619718E-4</v>
      </c>
      <c r="AR43" s="57">
        <v>1.2980106197456513E-4</v>
      </c>
      <c r="AS43" s="57">
        <v>9.0605350963601555E-4</v>
      </c>
      <c r="AT43" s="57">
        <v>1.0981171837090721E-3</v>
      </c>
      <c r="AU43" s="57">
        <v>2.1604892410808193E-4</v>
      </c>
      <c r="AV43" s="57">
        <v>2.7985017573992597E-3</v>
      </c>
      <c r="AW43" s="57">
        <v>3.4257593237093991E-4</v>
      </c>
      <c r="AX43" s="57">
        <v>2.522559597259844E-4</v>
      </c>
      <c r="AY43" s="57">
        <v>1.4913277980052229E-4</v>
      </c>
      <c r="AZ43" s="57">
        <v>5.4956966928374103E-4</v>
      </c>
      <c r="BA43" s="57">
        <v>2.8942457378479885E-4</v>
      </c>
      <c r="BB43" s="57">
        <v>3.0465537027241947E-4</v>
      </c>
      <c r="BC43" s="57">
        <v>3.1253765112876039E-4</v>
      </c>
      <c r="BD43" s="57">
        <v>2.4882080160460601E-4</v>
      </c>
      <c r="BE43" s="57">
        <v>1.5079403710724422E-4</v>
      </c>
      <c r="BF43" s="57">
        <v>2.9938955966619794E-4</v>
      </c>
      <c r="BG43" s="57">
        <v>4.2609917627797631E-4</v>
      </c>
      <c r="BH43" s="57">
        <v>1.5482693760038774E-4</v>
      </c>
      <c r="BI43" s="57">
        <v>1.0800531616775252E-4</v>
      </c>
      <c r="BJ43" s="57">
        <v>5.1476142567613686E-5</v>
      </c>
      <c r="BK43" s="57">
        <v>1.0582720343496001E-4</v>
      </c>
      <c r="BL43" s="57">
        <v>1.7872076959770007E-4</v>
      </c>
      <c r="BM43" s="57">
        <v>9.0617644738340465E-5</v>
      </c>
      <c r="BN43" s="57">
        <v>1.3649448539996458E-4</v>
      </c>
      <c r="BO43" s="57">
        <v>1.1611848986194361E-4</v>
      </c>
      <c r="BP43" s="57">
        <v>9.1547411472201791E-4</v>
      </c>
      <c r="BQ43" s="57">
        <v>8.6730220027529323E-4</v>
      </c>
      <c r="BR43" s="57">
        <v>2.4317817184059897E-4</v>
      </c>
      <c r="BS43" s="57">
        <v>1.4896947102389853E-4</v>
      </c>
      <c r="BT43" s="57">
        <v>1.9850309062011804E-4</v>
      </c>
      <c r="BU43" s="57">
        <v>3.1282070324650753E-4</v>
      </c>
      <c r="BV43" s="57">
        <v>2.9739679778714809E-4</v>
      </c>
      <c r="BW43" s="57">
        <v>2.5230248586954722E-4</v>
      </c>
      <c r="BX43" s="57">
        <v>2.4665216107089873E-4</v>
      </c>
      <c r="BY43" s="57">
        <v>8.0191040703878915E-4</v>
      </c>
      <c r="BZ43" s="57">
        <v>9.370966904455227E-4</v>
      </c>
      <c r="CA43" s="57">
        <v>3.1245541357450913E-3</v>
      </c>
      <c r="CB43" s="57">
        <v>5.8419623722759948E-4</v>
      </c>
      <c r="CC43" s="57">
        <v>6.3496131807474143E-4</v>
      </c>
      <c r="CD43" s="57">
        <v>1.2162705339116289E-3</v>
      </c>
      <c r="CE43" s="57">
        <v>8.2860600032371248E-4</v>
      </c>
      <c r="CF43" s="57">
        <v>6.9071061133035936E-4</v>
      </c>
      <c r="CG43" s="57">
        <v>2.6904808431714483E-3</v>
      </c>
      <c r="CH43" s="27"/>
    </row>
    <row r="44" spans="1:86">
      <c r="A44" s="17"/>
      <c r="B44" s="88">
        <v>39</v>
      </c>
      <c r="C44" s="92" t="s">
        <v>141</v>
      </c>
      <c r="D44" s="89">
        <v>411</v>
      </c>
      <c r="E44" s="35"/>
      <c r="H44" s="17"/>
      <c r="I44" s="25"/>
      <c r="J44" s="26"/>
      <c r="K44" s="26"/>
      <c r="L44" s="26"/>
      <c r="M44" s="26"/>
      <c r="N44" s="26"/>
      <c r="O44" s="26"/>
      <c r="P44" s="26"/>
      <c r="Q44" s="53">
        <v>269</v>
      </c>
      <c r="R44" s="54" t="s">
        <v>38</v>
      </c>
      <c r="S44" s="55">
        <v>1.088861514875836</v>
      </c>
      <c r="T44" s="58">
        <v>0.69619107201706076</v>
      </c>
      <c r="U44" s="55">
        <v>1.0873502679753193</v>
      </c>
      <c r="V44" s="58">
        <v>0.64457973431205062</v>
      </c>
      <c r="W44" s="57">
        <v>2.5932047456511437E-4</v>
      </c>
      <c r="X44" s="57">
        <v>6.8126761806782191E-4</v>
      </c>
      <c r="Y44" s="57">
        <v>3.9205569344019306E-4</v>
      </c>
      <c r="Z44" s="57">
        <v>9.3497184494039433E-5</v>
      </c>
      <c r="AA44" s="57">
        <v>2.8129455229248444E-4</v>
      </c>
      <c r="AB44" s="57">
        <v>2.3219914605224104E-4</v>
      </c>
      <c r="AC44" s="57">
        <v>7.4914123311964874E-4</v>
      </c>
      <c r="AD44" s="57">
        <v>2.9815668529401017E-4</v>
      </c>
      <c r="AE44" s="57">
        <v>7.5001443812579369E-4</v>
      </c>
      <c r="AF44" s="57">
        <v>5.7078883741241168E-4</v>
      </c>
      <c r="AG44" s="57">
        <v>1.8768961081664111E-4</v>
      </c>
      <c r="AH44" s="57">
        <v>2.7071500192026179E-4</v>
      </c>
      <c r="AI44" s="57">
        <v>1.4621693247712046E-4</v>
      </c>
      <c r="AJ44" s="57">
        <v>8.4628798649061994E-5</v>
      </c>
      <c r="AK44" s="57">
        <v>5.7727730605912329E-5</v>
      </c>
      <c r="AL44" s="57">
        <v>9.1606432254773306E-5</v>
      </c>
      <c r="AM44" s="57">
        <v>5.8611603822382955E-5</v>
      </c>
      <c r="AN44" s="57">
        <v>8.264498311489787E-5</v>
      </c>
      <c r="AO44" s="57">
        <v>2.3251306692834148E-4</v>
      </c>
      <c r="AP44" s="57">
        <v>3.3937934380493618E-4</v>
      </c>
      <c r="AQ44" s="57">
        <v>3.1165299384369987E-4</v>
      </c>
      <c r="AR44" s="57">
        <v>2.2728541212069784E-4</v>
      </c>
      <c r="AS44" s="57">
        <v>5.5908636927334474E-4</v>
      </c>
      <c r="AT44" s="57">
        <v>9.6654500330050513E-4</v>
      </c>
      <c r="AU44" s="57">
        <v>2.0185607980636138E-4</v>
      </c>
      <c r="AV44" s="57">
        <v>1.6622351264377886E-4</v>
      </c>
      <c r="AW44" s="57">
        <v>1.4136302731012002E-4</v>
      </c>
      <c r="AX44" s="57">
        <v>2.8080637322773163E-4</v>
      </c>
      <c r="AY44" s="57">
        <v>1.8730937207580423E-4</v>
      </c>
      <c r="AZ44" s="57">
        <v>2.3100001064292499E-4</v>
      </c>
      <c r="BA44" s="57">
        <v>2.840654333200745E-4</v>
      </c>
      <c r="BB44" s="57">
        <v>3.2983758673296726E-4</v>
      </c>
      <c r="BC44" s="57">
        <v>3.1584301714171503E-4</v>
      </c>
      <c r="BD44" s="57">
        <v>3.6943717308326736E-4</v>
      </c>
      <c r="BE44" s="57">
        <v>4.0306396088651169E-4</v>
      </c>
      <c r="BF44" s="57">
        <v>3.4747323162883259E-4</v>
      </c>
      <c r="BG44" s="57">
        <v>3.0875880176326278E-4</v>
      </c>
      <c r="BH44" s="57">
        <v>2.6235753843122469E-4</v>
      </c>
      <c r="BI44" s="57">
        <v>1.7261538260789156E-4</v>
      </c>
      <c r="BJ44" s="57">
        <v>2.3533409867643499E-4</v>
      </c>
      <c r="BK44" s="57">
        <v>2.2381704533096326E-4</v>
      </c>
      <c r="BL44" s="57">
        <v>2.532150748005195E-4</v>
      </c>
      <c r="BM44" s="57">
        <v>1.9863271325667859E-4</v>
      </c>
      <c r="BN44" s="57">
        <v>2.3547561452176964E-4</v>
      </c>
      <c r="BO44" s="57">
        <v>2.2137435654967131E-4</v>
      </c>
      <c r="BP44" s="57">
        <v>5.4431681694780485E-4</v>
      </c>
      <c r="BQ44" s="57">
        <v>6.198403745693292E-4</v>
      </c>
      <c r="BR44" s="57">
        <v>1.9018425480675377E-4</v>
      </c>
      <c r="BS44" s="57">
        <v>1.8781306298249213E-4</v>
      </c>
      <c r="BT44" s="57">
        <v>2.4419392877647253E-4</v>
      </c>
      <c r="BU44" s="57">
        <v>3.146597561459196E-4</v>
      </c>
      <c r="BV44" s="57">
        <v>3.7913730140561844E-4</v>
      </c>
      <c r="BW44" s="57">
        <v>3.6365745659334471E-4</v>
      </c>
      <c r="BX44" s="57">
        <v>3.7303719149378041E-4</v>
      </c>
      <c r="BY44" s="57">
        <v>5.2754557503749292E-4</v>
      </c>
      <c r="BZ44" s="57">
        <v>8.2674991937490899E-4</v>
      </c>
      <c r="CA44" s="57">
        <v>6.2503677048646145E-4</v>
      </c>
      <c r="CB44" s="57">
        <v>5.1932505184721885E-4</v>
      </c>
      <c r="CC44" s="57">
        <v>5.5903567480708677E-4</v>
      </c>
      <c r="CD44" s="57">
        <v>9.2490466842616071E-4</v>
      </c>
      <c r="CE44" s="57">
        <v>7.6982970246118219E-4</v>
      </c>
      <c r="CF44" s="57">
        <v>6.1595055887985026E-4</v>
      </c>
      <c r="CG44" s="57">
        <v>6.5999986875719735E-4</v>
      </c>
      <c r="CH44" s="27"/>
    </row>
    <row r="45" spans="1:86">
      <c r="A45" s="17"/>
      <c r="B45" s="88">
        <v>40</v>
      </c>
      <c r="C45" s="92" t="s">
        <v>670</v>
      </c>
      <c r="D45" s="89">
        <v>411</v>
      </c>
      <c r="E45" s="35"/>
      <c r="H45" s="17"/>
      <c r="I45" s="25"/>
      <c r="J45" s="26"/>
      <c r="K45" s="26"/>
      <c r="L45" s="26"/>
      <c r="M45" s="26"/>
      <c r="N45" s="26"/>
      <c r="O45" s="26"/>
      <c r="P45" s="26"/>
      <c r="Q45" s="53">
        <v>271</v>
      </c>
      <c r="R45" s="54" t="s">
        <v>39</v>
      </c>
      <c r="S45" s="55">
        <v>1.0022278956333002</v>
      </c>
      <c r="T45" s="58">
        <v>0.79346882053154844</v>
      </c>
      <c r="U45" s="55">
        <v>0.98875880324381504</v>
      </c>
      <c r="V45" s="58">
        <v>0.77889454842186079</v>
      </c>
      <c r="W45" s="57">
        <v>8.1571284988469993E-5</v>
      </c>
      <c r="X45" s="57">
        <v>0</v>
      </c>
      <c r="Y45" s="57">
        <v>-3.6229154437026476E-6</v>
      </c>
      <c r="Z45" s="57">
        <v>-9.2595087886759163E-6</v>
      </c>
      <c r="AA45" s="57">
        <v>0</v>
      </c>
      <c r="AB45" s="57">
        <v>1.8224998672228276E-4</v>
      </c>
      <c r="AC45" s="57">
        <v>0</v>
      </c>
      <c r="AD45" s="57">
        <v>0</v>
      </c>
      <c r="AE45" s="57">
        <v>0</v>
      </c>
      <c r="AF45" s="57">
        <v>0</v>
      </c>
      <c r="AG45" s="57">
        <v>-8.9535154233521536E-6</v>
      </c>
      <c r="AH45" s="57">
        <v>0</v>
      </c>
      <c r="AI45" s="57">
        <v>-1.7025347828524732E-5</v>
      </c>
      <c r="AJ45" s="57">
        <v>-1.2384237554536617E-6</v>
      </c>
      <c r="AK45" s="57">
        <v>0</v>
      </c>
      <c r="AL45" s="57">
        <v>-9.2543154447785776E-6</v>
      </c>
      <c r="AM45" s="57">
        <v>-6.4886328004139903E-6</v>
      </c>
      <c r="AN45" s="57">
        <v>-8.6454387232958358E-6</v>
      </c>
      <c r="AO45" s="57">
        <v>0</v>
      </c>
      <c r="AP45" s="57">
        <v>0</v>
      </c>
      <c r="AQ45" s="57">
        <v>0</v>
      </c>
      <c r="AR45" s="57">
        <v>1.9352103235031903E-4</v>
      </c>
      <c r="AS45" s="57">
        <v>0</v>
      </c>
      <c r="AT45" s="57">
        <v>0</v>
      </c>
      <c r="AU45" s="57">
        <v>-1.0061838943089246E-5</v>
      </c>
      <c r="AV45" s="57">
        <v>-7.0755230570392714E-6</v>
      </c>
      <c r="AW45" s="57">
        <v>-8.598871859208889E-6</v>
      </c>
      <c r="AX45" s="57">
        <v>-1.2626606494919259E-5</v>
      </c>
      <c r="AY45" s="57">
        <v>-9.4510281099447526E-6</v>
      </c>
      <c r="AZ45" s="57">
        <v>0</v>
      </c>
      <c r="BA45" s="57">
        <v>0</v>
      </c>
      <c r="BB45" s="57">
        <v>0</v>
      </c>
      <c r="BC45" s="57">
        <v>0</v>
      </c>
      <c r="BD45" s="57">
        <v>0</v>
      </c>
      <c r="BE45" s="57">
        <v>0</v>
      </c>
      <c r="BF45" s="57">
        <v>0</v>
      </c>
      <c r="BG45" s="57">
        <v>0</v>
      </c>
      <c r="BH45" s="57">
        <v>2.1521779538860071E-4</v>
      </c>
      <c r="BI45" s="57">
        <v>1.456457700531667E-4</v>
      </c>
      <c r="BJ45" s="57">
        <v>1.9737511035305822E-4</v>
      </c>
      <c r="BK45" s="57">
        <v>1.9155155725098094E-4</v>
      </c>
      <c r="BL45" s="57">
        <v>2.1537543046270556E-4</v>
      </c>
      <c r="BM45" s="57">
        <v>1.6917299606967215E-4</v>
      </c>
      <c r="BN45" s="57">
        <v>2.0088970823433768E-4</v>
      </c>
      <c r="BO45" s="57">
        <v>1.9055725290944713E-4</v>
      </c>
      <c r="BP45" s="57">
        <v>0</v>
      </c>
      <c r="BQ45" s="57">
        <v>0</v>
      </c>
      <c r="BR45" s="57">
        <v>-9.5181024202482953E-6</v>
      </c>
      <c r="BS45" s="57">
        <v>-8.0920103167909648E-6</v>
      </c>
      <c r="BT45" s="57">
        <v>-1.2173985373677326E-5</v>
      </c>
      <c r="BU45" s="57">
        <v>0</v>
      </c>
      <c r="BV45" s="57">
        <v>0</v>
      </c>
      <c r="BW45" s="57">
        <v>0</v>
      </c>
      <c r="BX45" s="57">
        <v>0</v>
      </c>
      <c r="BY45" s="57">
        <v>0</v>
      </c>
      <c r="BZ45" s="57">
        <v>0</v>
      </c>
      <c r="CA45" s="57">
        <v>0</v>
      </c>
      <c r="CB45" s="57">
        <v>0</v>
      </c>
      <c r="CC45" s="57">
        <v>0</v>
      </c>
      <c r="CD45" s="57">
        <v>0</v>
      </c>
      <c r="CE45" s="57">
        <v>0</v>
      </c>
      <c r="CF45" s="57">
        <v>0</v>
      </c>
      <c r="CG45" s="57">
        <v>0</v>
      </c>
      <c r="CH45" s="27"/>
    </row>
    <row r="46" spans="1:86">
      <c r="A46" s="17"/>
      <c r="B46" s="88">
        <v>41</v>
      </c>
      <c r="C46" s="92" t="s">
        <v>671</v>
      </c>
      <c r="D46" s="89">
        <v>411</v>
      </c>
      <c r="E46" s="35"/>
      <c r="H46" s="17"/>
      <c r="I46" s="25"/>
      <c r="J46" s="26"/>
      <c r="K46" s="26"/>
      <c r="L46" s="26"/>
      <c r="M46" s="26"/>
      <c r="N46" s="26"/>
      <c r="O46" s="26"/>
      <c r="P46" s="26"/>
      <c r="Q46" s="53">
        <v>272</v>
      </c>
      <c r="R46" s="54" t="s">
        <v>40</v>
      </c>
      <c r="S46" s="55">
        <v>1.1786980443126454</v>
      </c>
      <c r="T46" s="58">
        <v>0.75607140203434675</v>
      </c>
      <c r="U46" s="55">
        <v>1.0416148538167882</v>
      </c>
      <c r="V46" s="58">
        <v>0.74388306159022011</v>
      </c>
      <c r="W46" s="57">
        <v>5.7314815312806801E-3</v>
      </c>
      <c r="X46" s="57">
        <v>7.4284102288847791E-3</v>
      </c>
      <c r="Y46" s="57">
        <v>3.4224011110970888E-3</v>
      </c>
      <c r="Z46" s="57">
        <v>1.9499035526189069E-2</v>
      </c>
      <c r="AA46" s="57">
        <v>5.0968243789346031E-3</v>
      </c>
      <c r="AB46" s="57">
        <v>6.5148020116839664E-3</v>
      </c>
      <c r="AC46" s="57">
        <v>5.3608261578342491E-3</v>
      </c>
      <c r="AD46" s="57">
        <v>1.8981308319807669E-2</v>
      </c>
      <c r="AE46" s="57">
        <v>5.3608848039090667E-3</v>
      </c>
      <c r="AF46" s="57">
        <v>3.4009268355993214E-3</v>
      </c>
      <c r="AG46" s="57">
        <v>3.9303919517551062E-3</v>
      </c>
      <c r="AH46" s="57">
        <v>9.6203276402327177E-4</v>
      </c>
      <c r="AI46" s="57">
        <v>4.8028180223038501E-2</v>
      </c>
      <c r="AJ46" s="57">
        <v>5.2706234380512501E-2</v>
      </c>
      <c r="AK46" s="57">
        <v>4.5177330964398132E-2</v>
      </c>
      <c r="AL46" s="57">
        <v>1.3300615214152706E-3</v>
      </c>
      <c r="AM46" s="57">
        <v>9.006224672221709E-4</v>
      </c>
      <c r="AN46" s="57">
        <v>7.330179009809896E-3</v>
      </c>
      <c r="AO46" s="57">
        <v>3.7241248350994927E-3</v>
      </c>
      <c r="AP46" s="57">
        <v>6.7313167732869113E-3</v>
      </c>
      <c r="AQ46" s="57">
        <v>5.1506857523760125E-3</v>
      </c>
      <c r="AR46" s="57">
        <v>6.599164248834828E-3</v>
      </c>
      <c r="AS46" s="57">
        <v>1.5198243734386235E-3</v>
      </c>
      <c r="AT46" s="57">
        <v>6.7016387200076008E-2</v>
      </c>
      <c r="AU46" s="57">
        <v>1.3098839597015331E-3</v>
      </c>
      <c r="AV46" s="57">
        <v>9.0404901730574676E-3</v>
      </c>
      <c r="AW46" s="57">
        <v>3.7906732372004898E-3</v>
      </c>
      <c r="AX46" s="57">
        <v>6.1267571106684831E-3</v>
      </c>
      <c r="AY46" s="57">
        <v>1.064721436670579E-4</v>
      </c>
      <c r="AZ46" s="57">
        <v>3.7763062897376194E-3</v>
      </c>
      <c r="BA46" s="57">
        <v>1.9462151206450797E-3</v>
      </c>
      <c r="BB46" s="57">
        <v>1.0403260457476051E-2</v>
      </c>
      <c r="BC46" s="57">
        <v>6.8239104160216181E-3</v>
      </c>
      <c r="BD46" s="57">
        <v>6.5108574796788688E-3</v>
      </c>
      <c r="BE46" s="57">
        <v>5.7396959928306453E-3</v>
      </c>
      <c r="BF46" s="57">
        <v>4.2386511751434141E-3</v>
      </c>
      <c r="BG46" s="57">
        <v>5.2243760295412577E-3</v>
      </c>
      <c r="BH46" s="57">
        <v>8.3248860628283503E-3</v>
      </c>
      <c r="BI46" s="57">
        <v>4.3552704628401799E-3</v>
      </c>
      <c r="BJ46" s="57">
        <v>4.2043187085840485E-3</v>
      </c>
      <c r="BK46" s="57">
        <v>5.2781629033369195E-3</v>
      </c>
      <c r="BL46" s="57">
        <v>8.6077757074356533E-3</v>
      </c>
      <c r="BM46" s="57">
        <v>5.6969143718634081E-3</v>
      </c>
      <c r="BN46" s="57">
        <v>6.6457938043383109E-3</v>
      </c>
      <c r="BO46" s="57">
        <v>8.7542123085625045E-3</v>
      </c>
      <c r="BP46" s="57">
        <v>9.7707836120280566E-4</v>
      </c>
      <c r="BQ46" s="57">
        <v>3.7523899499002757E-3</v>
      </c>
      <c r="BR46" s="57">
        <v>1.2790837002838971E-3</v>
      </c>
      <c r="BS46" s="57">
        <v>1.8655436419870261E-3</v>
      </c>
      <c r="BT46" s="57">
        <v>1.2454380406785618E-4</v>
      </c>
      <c r="BU46" s="57">
        <v>6.8773100014714083E-3</v>
      </c>
      <c r="BV46" s="57">
        <v>3.9674919647723411E-3</v>
      </c>
      <c r="BW46" s="57">
        <v>1.011498972635036E-2</v>
      </c>
      <c r="BX46" s="57">
        <v>4.2659476359929137E-3</v>
      </c>
      <c r="BY46" s="57">
        <v>9.7036240349772233E-4</v>
      </c>
      <c r="BZ46" s="57">
        <v>4.1872905115586026E-4</v>
      </c>
      <c r="CA46" s="57">
        <v>1.622225890390951E-3</v>
      </c>
      <c r="CB46" s="57">
        <v>5.6577760172013243E-4</v>
      </c>
      <c r="CC46" s="57">
        <v>1.4147500728252608E-3</v>
      </c>
      <c r="CD46" s="57">
        <v>2.8066913526883432E-2</v>
      </c>
      <c r="CE46" s="57">
        <v>3.673189741177823E-3</v>
      </c>
      <c r="CF46" s="57">
        <v>3.6256114851586797E-3</v>
      </c>
      <c r="CG46" s="57">
        <v>5.0612846185365962E-3</v>
      </c>
      <c r="CH46" s="27"/>
    </row>
    <row r="47" spans="1:86">
      <c r="A47" s="17"/>
      <c r="B47" s="88">
        <v>42</v>
      </c>
      <c r="C47" s="92" t="s">
        <v>672</v>
      </c>
      <c r="D47" s="89">
        <v>411</v>
      </c>
      <c r="E47" s="35"/>
      <c r="H47" s="17"/>
      <c r="I47" s="25"/>
      <c r="J47" s="26"/>
      <c r="K47" s="26"/>
      <c r="L47" s="26"/>
      <c r="M47" s="26"/>
      <c r="N47" s="26"/>
      <c r="O47" s="26"/>
      <c r="P47" s="26"/>
      <c r="Q47" s="53">
        <v>281</v>
      </c>
      <c r="R47" s="54" t="s">
        <v>41</v>
      </c>
      <c r="S47" s="55">
        <v>1.078770995220204</v>
      </c>
      <c r="T47" s="58">
        <v>0.57689216463559434</v>
      </c>
      <c r="U47" s="55">
        <v>1.0818515834313596</v>
      </c>
      <c r="V47" s="58">
        <v>0.55788140502514072</v>
      </c>
      <c r="W47" s="57">
        <v>7.8027289531863123E-2</v>
      </c>
      <c r="X47" s="57">
        <v>9.6267906012229579E-2</v>
      </c>
      <c r="Y47" s="57">
        <v>3.109439462149487E-2</v>
      </c>
      <c r="Z47" s="57">
        <v>6.30970725379571E-2</v>
      </c>
      <c r="AA47" s="57">
        <v>5.0509148308556684E-2</v>
      </c>
      <c r="AB47" s="57">
        <v>0.11199133377711207</v>
      </c>
      <c r="AC47" s="57">
        <v>0.10030701382874946</v>
      </c>
      <c r="AD47" s="57">
        <v>7.3694169415539509E-2</v>
      </c>
      <c r="AE47" s="57">
        <v>0.10030796309821523</v>
      </c>
      <c r="AF47" s="57">
        <v>3.8591747768028546E-2</v>
      </c>
      <c r="AG47" s="57">
        <v>2.1587235323455363E-2</v>
      </c>
      <c r="AH47" s="57">
        <v>3.078904235762361E-2</v>
      </c>
      <c r="AI47" s="57">
        <v>3.4545565595290303E-2</v>
      </c>
      <c r="AJ47" s="57">
        <v>7.3025300663705717E-2</v>
      </c>
      <c r="AK47" s="57">
        <v>2.6730986789038777E-2</v>
      </c>
      <c r="AL47" s="57">
        <v>0.13355529269271996</v>
      </c>
      <c r="AM47" s="57">
        <v>1.5705880676402918E-2</v>
      </c>
      <c r="AN47" s="57">
        <v>7.0496078661978726E-2</v>
      </c>
      <c r="AO47" s="57">
        <v>3.0541438231801495E-2</v>
      </c>
      <c r="AP47" s="57">
        <v>7.4284977767860916E-2</v>
      </c>
      <c r="AQ47" s="57">
        <v>5.1305542750389566E-2</v>
      </c>
      <c r="AR47" s="57">
        <v>0.11574437832837423</v>
      </c>
      <c r="AS47" s="57">
        <v>3.9220313914898199E-2</v>
      </c>
      <c r="AT47" s="57">
        <v>1.7334785105448308E-2</v>
      </c>
      <c r="AU47" s="57">
        <v>2.2031447259842189E-2</v>
      </c>
      <c r="AV47" s="57">
        <v>2.0448692282761499E-2</v>
      </c>
      <c r="AW47" s="57">
        <v>6.655074928016153E-3</v>
      </c>
      <c r="AX47" s="57">
        <v>2.7751783087735592E-2</v>
      </c>
      <c r="AY47" s="57">
        <v>8.6620674531579667E-3</v>
      </c>
      <c r="AZ47" s="57">
        <v>3.0032755108198809E-2</v>
      </c>
      <c r="BA47" s="57">
        <v>4.7873125769147942E-2</v>
      </c>
      <c r="BB47" s="57">
        <v>6.545689958357967E-2</v>
      </c>
      <c r="BC47" s="57">
        <v>3.8999085872454986E-2</v>
      </c>
      <c r="BD47" s="57">
        <v>0.12185850523327833</v>
      </c>
      <c r="BE47" s="57">
        <v>5.2209991485646715E-2</v>
      </c>
      <c r="BF47" s="57">
        <v>5.9879503720554429E-2</v>
      </c>
      <c r="BG47" s="57">
        <v>5.0612786602686734E-2</v>
      </c>
      <c r="BH47" s="57">
        <v>0.12140682380910656</v>
      </c>
      <c r="BI47" s="57">
        <v>0.11404683735702591</v>
      </c>
      <c r="BJ47" s="57">
        <v>8.5750572684375526E-2</v>
      </c>
      <c r="BK47" s="57">
        <v>7.1289766896911022E-2</v>
      </c>
      <c r="BL47" s="57">
        <v>7.4110264206842025E-2</v>
      </c>
      <c r="BM47" s="57">
        <v>0.16000779772985702</v>
      </c>
      <c r="BN47" s="57">
        <v>0.12470875448914036</v>
      </c>
      <c r="BO47" s="57">
        <v>8.0345659764124625E-2</v>
      </c>
      <c r="BP47" s="57">
        <v>3.3851354849109221E-2</v>
      </c>
      <c r="BQ47" s="57">
        <v>6.1305327754675849E-2</v>
      </c>
      <c r="BR47" s="57">
        <v>1.6909840434998574E-2</v>
      </c>
      <c r="BS47" s="57">
        <v>1.8072388464965998E-2</v>
      </c>
      <c r="BT47" s="57">
        <v>4.1509218565453337E-2</v>
      </c>
      <c r="BU47" s="57">
        <v>3.9092187215296975E-2</v>
      </c>
      <c r="BV47" s="57">
        <v>3.4018964935374332E-2</v>
      </c>
      <c r="BW47" s="57">
        <v>0.12266364973644722</v>
      </c>
      <c r="BX47" s="57">
        <v>0.12135700398497566</v>
      </c>
      <c r="BY47" s="57">
        <v>1.7023631089366276E-2</v>
      </c>
      <c r="BZ47" s="57">
        <v>4.8108709786900156E-2</v>
      </c>
      <c r="CA47" s="57">
        <v>0.11699999796894822</v>
      </c>
      <c r="CB47" s="57">
        <v>3.8399054380234561E-2</v>
      </c>
      <c r="CC47" s="57">
        <v>1.5387395055868858E-2</v>
      </c>
      <c r="CD47" s="57">
        <v>6.5146279933918638E-2</v>
      </c>
      <c r="CE47" s="57">
        <v>7.4853720857572414E-2</v>
      </c>
      <c r="CF47" s="57">
        <v>6.2228368313527634E-2</v>
      </c>
      <c r="CG47" s="57">
        <v>5.1775610946078146E-2</v>
      </c>
      <c r="CH47" s="27"/>
    </row>
    <row r="48" spans="1:86">
      <c r="A48" s="17"/>
      <c r="B48" s="88">
        <v>43</v>
      </c>
      <c r="C48" s="92" t="s">
        <v>673</v>
      </c>
      <c r="D48" s="89">
        <v>411</v>
      </c>
      <c r="E48" s="35"/>
      <c r="H48" s="17"/>
      <c r="I48" s="25"/>
      <c r="J48" s="26"/>
      <c r="K48" s="26"/>
      <c r="L48" s="26"/>
      <c r="M48" s="26"/>
      <c r="N48" s="26"/>
      <c r="O48" s="26"/>
      <c r="P48" s="26"/>
      <c r="Q48" s="53">
        <v>289</v>
      </c>
      <c r="R48" s="54" t="s">
        <v>42</v>
      </c>
      <c r="S48" s="55">
        <v>1.0064665346761426</v>
      </c>
      <c r="T48" s="58">
        <v>0.50315242066696053</v>
      </c>
      <c r="U48" s="55">
        <v>1.010371024574432</v>
      </c>
      <c r="V48" s="58">
        <v>0.518103708554433</v>
      </c>
      <c r="W48" s="57">
        <v>1.8376994432807214E-2</v>
      </c>
      <c r="X48" s="57">
        <v>7.2136308640877111E-2</v>
      </c>
      <c r="Y48" s="57">
        <v>7.1583367500016523E-3</v>
      </c>
      <c r="Z48" s="57">
        <v>5.8900426784776359E-3</v>
      </c>
      <c r="AA48" s="57">
        <v>1.7063523965030514E-2</v>
      </c>
      <c r="AB48" s="57">
        <v>1.9998134782381854E-2</v>
      </c>
      <c r="AC48" s="57">
        <v>7.9663270435871583E-2</v>
      </c>
      <c r="AD48" s="57">
        <v>3.007995113833634E-2</v>
      </c>
      <c r="AE48" s="57">
        <v>7.9662709424480879E-2</v>
      </c>
      <c r="AF48" s="57">
        <v>7.7915037883097473E-3</v>
      </c>
      <c r="AG48" s="57">
        <v>6.4289178291789548E-3</v>
      </c>
      <c r="AH48" s="57">
        <v>6.7563672989499187E-3</v>
      </c>
      <c r="AI48" s="57">
        <v>8.3396230337744875E-3</v>
      </c>
      <c r="AJ48" s="57">
        <v>3.6987652189761329E-3</v>
      </c>
      <c r="AK48" s="57">
        <v>1.1173969914103925E-2</v>
      </c>
      <c r="AL48" s="57">
        <v>5.521256408455447E-3</v>
      </c>
      <c r="AM48" s="57">
        <v>2.5818789629627275E-3</v>
      </c>
      <c r="AN48" s="57">
        <v>6.3146582789609515E-3</v>
      </c>
      <c r="AO48" s="57">
        <v>1.7901828862621868E-2</v>
      </c>
      <c r="AP48" s="57">
        <v>1.6065342691193096E-2</v>
      </c>
      <c r="AQ48" s="57">
        <v>2.0704558568457553E-2</v>
      </c>
      <c r="AR48" s="57">
        <v>1.9954446797165588E-2</v>
      </c>
      <c r="AS48" s="57">
        <v>7.8410470733368039E-3</v>
      </c>
      <c r="AT48" s="57">
        <v>6.1160400916940487E-3</v>
      </c>
      <c r="AU48" s="57">
        <v>4.3491103006348926E-3</v>
      </c>
      <c r="AV48" s="57">
        <v>9.4389125272593688E-3</v>
      </c>
      <c r="AW48" s="57">
        <v>2.8725222420981833E-3</v>
      </c>
      <c r="AX48" s="57">
        <v>2.4289415615511727E-2</v>
      </c>
      <c r="AY48" s="57">
        <v>2.136992258350446E-3</v>
      </c>
      <c r="AZ48" s="57">
        <v>1.7929678275009301E-2</v>
      </c>
      <c r="BA48" s="57">
        <v>1.6952952654228748E-2</v>
      </c>
      <c r="BB48" s="57">
        <v>1.7698330321132435E-2</v>
      </c>
      <c r="BC48" s="57">
        <v>1.5315616669782844E-2</v>
      </c>
      <c r="BD48" s="57">
        <v>1.708780801091471E-2</v>
      </c>
      <c r="BE48" s="57">
        <v>1.247822780183639E-2</v>
      </c>
      <c r="BF48" s="57">
        <v>1.7494498934727487E-2</v>
      </c>
      <c r="BG48" s="57">
        <v>2.0963923936867485E-2</v>
      </c>
      <c r="BH48" s="57">
        <v>1.909518646377379E-2</v>
      </c>
      <c r="BI48" s="57">
        <v>1.4360962379592392E-2</v>
      </c>
      <c r="BJ48" s="57">
        <v>1.4405145894401034E-2</v>
      </c>
      <c r="BK48" s="57">
        <v>1.6542425640526142E-2</v>
      </c>
      <c r="BL48" s="57">
        <v>3.004001582202934E-2</v>
      </c>
      <c r="BM48" s="57">
        <v>1.1146159774141689E-2</v>
      </c>
      <c r="BN48" s="57">
        <v>2.091645380646499E-2</v>
      </c>
      <c r="BO48" s="57">
        <v>2.2372666724224617E-2</v>
      </c>
      <c r="BP48" s="57">
        <v>8.9777130263512181E-3</v>
      </c>
      <c r="BQ48" s="57">
        <v>3.1654138647534799E-3</v>
      </c>
      <c r="BR48" s="57">
        <v>2.7442506780447368E-3</v>
      </c>
      <c r="BS48" s="57">
        <v>7.2043255992557511E-3</v>
      </c>
      <c r="BT48" s="57">
        <v>7.0863760542492224E-3</v>
      </c>
      <c r="BU48" s="57">
        <v>1.493240399517474E-2</v>
      </c>
      <c r="BV48" s="57">
        <v>3.5814198171551077E-2</v>
      </c>
      <c r="BW48" s="57">
        <v>1.5686652337913408E-2</v>
      </c>
      <c r="BX48" s="57">
        <v>1.7960547396591239E-2</v>
      </c>
      <c r="BY48" s="57">
        <v>1.3461563533593655E-2</v>
      </c>
      <c r="BZ48" s="57">
        <v>1.5632976628784379E-3</v>
      </c>
      <c r="CA48" s="57">
        <v>1.1179287368528868E-2</v>
      </c>
      <c r="CB48" s="57">
        <v>4.3863696097627171E-3</v>
      </c>
      <c r="CC48" s="57">
        <v>3.413719339867196E-3</v>
      </c>
      <c r="CD48" s="57">
        <v>1.4095342587537127E-3</v>
      </c>
      <c r="CE48" s="57">
        <v>1.9803405864625593E-2</v>
      </c>
      <c r="CF48" s="57">
        <v>2.6073534535691165E-3</v>
      </c>
      <c r="CG48" s="57">
        <v>8.9269783265492481E-3</v>
      </c>
      <c r="CH48" s="27"/>
    </row>
    <row r="49" spans="1:86">
      <c r="A49" s="17"/>
      <c r="B49" s="88">
        <v>44</v>
      </c>
      <c r="C49" s="92" t="s">
        <v>142</v>
      </c>
      <c r="D49" s="89">
        <v>411</v>
      </c>
      <c r="E49" s="35"/>
      <c r="H49" s="17"/>
      <c r="I49" s="25"/>
      <c r="J49" s="26"/>
      <c r="K49" s="26"/>
      <c r="L49" s="26"/>
      <c r="M49" s="26"/>
      <c r="N49" s="26"/>
      <c r="O49" s="26"/>
      <c r="P49" s="26"/>
      <c r="Q49" s="53">
        <v>291</v>
      </c>
      <c r="R49" s="54" t="s">
        <v>43</v>
      </c>
      <c r="S49" s="55">
        <v>0.99804687742255671</v>
      </c>
      <c r="T49" s="58">
        <v>0.60547056188660697</v>
      </c>
      <c r="U49" s="55">
        <v>0.98943554873304884</v>
      </c>
      <c r="V49" s="58">
        <v>0.55770137092944039</v>
      </c>
      <c r="W49" s="57">
        <v>8.2760985252233275E-3</v>
      </c>
      <c r="X49" s="57">
        <v>6.6799061829918077E-4</v>
      </c>
      <c r="Y49" s="57">
        <v>4.0600579338857393E-3</v>
      </c>
      <c r="Z49" s="57">
        <v>6.2582726994200519E-3</v>
      </c>
      <c r="AA49" s="57">
        <v>3.687302142743828E-3</v>
      </c>
      <c r="AB49" s="57">
        <v>1.3939783514054319E-2</v>
      </c>
      <c r="AC49" s="57">
        <v>7.8078182875272989E-4</v>
      </c>
      <c r="AD49" s="57">
        <v>3.9431537975638561E-5</v>
      </c>
      <c r="AE49" s="57">
        <v>7.8039832332150777E-4</v>
      </c>
      <c r="AF49" s="57">
        <v>4.4281691291334947E-4</v>
      </c>
      <c r="AG49" s="57">
        <v>9.3612055602124537E-3</v>
      </c>
      <c r="AH49" s="57">
        <v>5.5085468474858968E-4</v>
      </c>
      <c r="AI49" s="57">
        <v>3.9285696062180131E-3</v>
      </c>
      <c r="AJ49" s="57">
        <v>3.2633575794836743E-3</v>
      </c>
      <c r="AK49" s="57">
        <v>1.8946452367357494E-3</v>
      </c>
      <c r="AL49" s="57">
        <v>2.3444135358381335E-4</v>
      </c>
      <c r="AM49" s="57">
        <v>4.1117745954190954E-3</v>
      </c>
      <c r="AN49" s="57">
        <v>1.2111242547831457E-2</v>
      </c>
      <c r="AO49" s="57">
        <v>2.5290695366042676E-3</v>
      </c>
      <c r="AP49" s="57">
        <v>5.066425778449915E-3</v>
      </c>
      <c r="AQ49" s="57">
        <v>1.0227657899121251E-2</v>
      </c>
      <c r="AR49" s="57">
        <v>1.4169355751262047E-2</v>
      </c>
      <c r="AS49" s="57">
        <v>4.4871466392171867E-4</v>
      </c>
      <c r="AT49" s="57">
        <v>2.4336571179083721E-4</v>
      </c>
      <c r="AU49" s="57">
        <v>5.1182922472207274E-3</v>
      </c>
      <c r="AV49" s="57">
        <v>2.3273393877194407E-2</v>
      </c>
      <c r="AW49" s="57">
        <v>4.6423917022118625E-3</v>
      </c>
      <c r="AX49" s="57">
        <v>8.9189152949929289E-3</v>
      </c>
      <c r="AY49" s="57">
        <v>1.1395424470797952E-4</v>
      </c>
      <c r="AZ49" s="57">
        <v>2.584578833403856E-3</v>
      </c>
      <c r="BA49" s="57">
        <v>6.377746559434761E-4</v>
      </c>
      <c r="BB49" s="57">
        <v>1.3576423634354347E-2</v>
      </c>
      <c r="BC49" s="57">
        <v>6.0462094454585046E-3</v>
      </c>
      <c r="BD49" s="57">
        <v>3.5482116745832438E-3</v>
      </c>
      <c r="BE49" s="57">
        <v>2.4563369046348297E-3</v>
      </c>
      <c r="BF49" s="57">
        <v>1.5671788899766733E-3</v>
      </c>
      <c r="BG49" s="57">
        <v>1.0927404503580179E-2</v>
      </c>
      <c r="BH49" s="57">
        <v>2.9000340594644729E-2</v>
      </c>
      <c r="BI49" s="57">
        <v>1.0175417440919245E-2</v>
      </c>
      <c r="BJ49" s="57">
        <v>8.8651777761614408E-3</v>
      </c>
      <c r="BK49" s="57">
        <v>1.1355559016869958E-2</v>
      </c>
      <c r="BL49" s="57">
        <v>1.6006461526702247E-2</v>
      </c>
      <c r="BM49" s="57">
        <v>1.2242670503996328E-2</v>
      </c>
      <c r="BN49" s="57">
        <v>1.5228970749418978E-2</v>
      </c>
      <c r="BO49" s="57">
        <v>1.2684993574711869E-2</v>
      </c>
      <c r="BP49" s="57">
        <v>4.5993114198631714E-4</v>
      </c>
      <c r="BQ49" s="57">
        <v>4.0257609772018641E-4</v>
      </c>
      <c r="BR49" s="57">
        <v>6.501874220895403E-3</v>
      </c>
      <c r="BS49" s="57">
        <v>7.4936963165017547E-3</v>
      </c>
      <c r="BT49" s="57">
        <v>1.1154624692032709E-4</v>
      </c>
      <c r="BU49" s="57">
        <v>6.0163116937967092E-3</v>
      </c>
      <c r="BV49" s="57">
        <v>7.6454819637427045E-3</v>
      </c>
      <c r="BW49" s="57">
        <v>7.0166547363085738E-3</v>
      </c>
      <c r="BX49" s="57">
        <v>1.3878187037863687E-3</v>
      </c>
      <c r="BY49" s="57">
        <v>4.5042708763903209E-4</v>
      </c>
      <c r="BZ49" s="57">
        <v>5.2144014900742572E-4</v>
      </c>
      <c r="CA49" s="57">
        <v>4.5785434347386924E-4</v>
      </c>
      <c r="CB49" s="57">
        <v>4.7981972695633002E-4</v>
      </c>
      <c r="CC49" s="57">
        <v>4.0545567864416922E-4</v>
      </c>
      <c r="CD49" s="57">
        <v>5.4649755570166606E-4</v>
      </c>
      <c r="CE49" s="57">
        <v>6.9499227946313109E-4</v>
      </c>
      <c r="CF49" s="57">
        <v>1.9486915468432871E-4</v>
      </c>
      <c r="CG49" s="57">
        <v>2.5469979514830452E-3</v>
      </c>
      <c r="CH49" s="27"/>
    </row>
    <row r="50" spans="1:86">
      <c r="A50" s="17"/>
      <c r="B50" s="88">
        <v>45</v>
      </c>
      <c r="C50" s="92" t="s">
        <v>674</v>
      </c>
      <c r="D50" s="89">
        <v>411</v>
      </c>
      <c r="E50" s="35"/>
      <c r="H50" s="17"/>
      <c r="I50" s="25"/>
      <c r="J50" s="26"/>
      <c r="K50" s="26"/>
      <c r="L50" s="26"/>
      <c r="M50" s="26"/>
      <c r="N50" s="26"/>
      <c r="O50" s="26"/>
      <c r="P50" s="26"/>
      <c r="Q50" s="53">
        <v>301</v>
      </c>
      <c r="R50" s="54" t="s">
        <v>44</v>
      </c>
      <c r="S50" s="55">
        <v>1.0542282146114508</v>
      </c>
      <c r="T50" s="58">
        <v>0.50538168437689568</v>
      </c>
      <c r="U50" s="55">
        <v>1.054952475359213</v>
      </c>
      <c r="V50" s="58">
        <v>0.51444360698056346</v>
      </c>
      <c r="W50" s="57">
        <v>2.4535200669655177E-5</v>
      </c>
      <c r="X50" s="57">
        <v>1.135079299915974E-4</v>
      </c>
      <c r="Y50" s="57">
        <v>1.5767200599384895E-4</v>
      </c>
      <c r="Z50" s="57">
        <v>1.2038386813135226E-5</v>
      </c>
      <c r="AA50" s="57">
        <v>1.7718955822911032E-5</v>
      </c>
      <c r="AB50" s="57">
        <v>3.2948095991421799E-5</v>
      </c>
      <c r="AC50" s="57">
        <v>1.2136178643579496E-4</v>
      </c>
      <c r="AD50" s="57">
        <v>7.3495655940878409E-5</v>
      </c>
      <c r="AE50" s="57">
        <v>1.2048325657112434E-4</v>
      </c>
      <c r="AF50" s="57">
        <v>2.6214895779759598E-4</v>
      </c>
      <c r="AG50" s="57">
        <v>1.4871224396400392E-5</v>
      </c>
      <c r="AH50" s="57">
        <v>2.0623367624119149E-4</v>
      </c>
      <c r="AI50" s="57">
        <v>5.974057613392385E-6</v>
      </c>
      <c r="AJ50" s="57">
        <v>8.0194768876702417E-6</v>
      </c>
      <c r="AK50" s="57">
        <v>2.2064334479280225E-5</v>
      </c>
      <c r="AL50" s="57">
        <v>1.7121941960217249E-5</v>
      </c>
      <c r="AM50" s="57">
        <v>1.0504369071238729E-5</v>
      </c>
      <c r="AN50" s="57">
        <v>1.4715790146796053E-5</v>
      </c>
      <c r="AO50" s="57">
        <v>1.5013115363228165E-5</v>
      </c>
      <c r="AP50" s="57">
        <v>2.0940837604357631E-5</v>
      </c>
      <c r="AQ50" s="57">
        <v>2.470351796675452E-5</v>
      </c>
      <c r="AR50" s="57">
        <v>3.3457972654631284E-5</v>
      </c>
      <c r="AS50" s="57">
        <v>2.5668662944553454E-4</v>
      </c>
      <c r="AT50" s="57">
        <v>4.4687495745376779E-4</v>
      </c>
      <c r="AU50" s="57">
        <v>1.6288989228490257E-5</v>
      </c>
      <c r="AV50" s="57">
        <v>1.1781749418347553E-5</v>
      </c>
      <c r="AW50" s="57">
        <v>1.1931951026679315E-5</v>
      </c>
      <c r="AX50" s="57">
        <v>2.3361211842253384E-5</v>
      </c>
      <c r="AY50" s="57">
        <v>1.6028733774826165E-5</v>
      </c>
      <c r="AZ50" s="57">
        <v>1.4901829053859997E-5</v>
      </c>
      <c r="BA50" s="57">
        <v>1.8804826649997808E-5</v>
      </c>
      <c r="BB50" s="57">
        <v>1.8547275132906791E-5</v>
      </c>
      <c r="BC50" s="57">
        <v>1.9496195324322144E-5</v>
      </c>
      <c r="BD50" s="57">
        <v>2.2805572294616224E-5</v>
      </c>
      <c r="BE50" s="57">
        <v>2.6574575567667891E-5</v>
      </c>
      <c r="BF50" s="57">
        <v>3.3044890842639616E-5</v>
      </c>
      <c r="BG50" s="57">
        <v>2.402955439727259E-5</v>
      </c>
      <c r="BH50" s="57">
        <v>3.2159570538944988E-5</v>
      </c>
      <c r="BI50" s="57">
        <v>2.5424719695193289E-5</v>
      </c>
      <c r="BJ50" s="57">
        <v>3.3240482222937295E-5</v>
      </c>
      <c r="BK50" s="57">
        <v>3.3753739702437777E-5</v>
      </c>
      <c r="BL50" s="57">
        <v>3.7494903654819664E-5</v>
      </c>
      <c r="BM50" s="57">
        <v>2.9156169571849831E-5</v>
      </c>
      <c r="BN50" s="57">
        <v>3.4704547480880596E-5</v>
      </c>
      <c r="BO50" s="57">
        <v>3.2357493558727425E-5</v>
      </c>
      <c r="BP50" s="57">
        <v>2.5036152700186613E-4</v>
      </c>
      <c r="BQ50" s="57">
        <v>2.8270470358145693E-4</v>
      </c>
      <c r="BR50" s="57">
        <v>1.5653323942240143E-5</v>
      </c>
      <c r="BS50" s="57">
        <v>1.497149430579942E-5</v>
      </c>
      <c r="BT50" s="57">
        <v>1.9708317509477452E-5</v>
      </c>
      <c r="BU50" s="57">
        <v>1.9393358941523672E-5</v>
      </c>
      <c r="BV50" s="57">
        <v>2.4997057153324006E-5</v>
      </c>
      <c r="BW50" s="57">
        <v>2.2975424906327177E-5</v>
      </c>
      <c r="BX50" s="57">
        <v>2.2699776010265711E-5</v>
      </c>
      <c r="BY50" s="57">
        <v>2.4260381251317421E-4</v>
      </c>
      <c r="BZ50" s="57">
        <v>3.8680500677763942E-4</v>
      </c>
      <c r="CA50" s="57">
        <v>2.8793538754823023E-4</v>
      </c>
      <c r="CB50" s="57">
        <v>2.3879120831253334E-4</v>
      </c>
      <c r="CC50" s="57">
        <v>2.590894210617465E-4</v>
      </c>
      <c r="CD50" s="57">
        <v>3.8928842697156846E-4</v>
      </c>
      <c r="CE50" s="57">
        <v>2.9146337673191031E-4</v>
      </c>
      <c r="CF50" s="57">
        <v>2.8197494386400632E-4</v>
      </c>
      <c r="CG50" s="57">
        <v>2.9023893745551031E-4</v>
      </c>
      <c r="CH50" s="27"/>
    </row>
    <row r="51" spans="1:86">
      <c r="A51" s="17"/>
      <c r="B51" s="88">
        <v>46</v>
      </c>
      <c r="C51" s="92" t="s">
        <v>675</v>
      </c>
      <c r="D51" s="89">
        <v>413</v>
      </c>
      <c r="E51" s="35"/>
      <c r="H51" s="17"/>
      <c r="I51" s="25"/>
      <c r="J51" s="26"/>
      <c r="K51" s="26"/>
      <c r="L51" s="26"/>
      <c r="M51" s="26"/>
      <c r="N51" s="26"/>
      <c r="O51" s="26"/>
      <c r="P51" s="26"/>
      <c r="Q51" s="53">
        <v>311</v>
      </c>
      <c r="R51" s="59" t="s">
        <v>45</v>
      </c>
      <c r="S51" s="55">
        <v>0.993776990181925</v>
      </c>
      <c r="T51" s="58">
        <v>0.59356156332108412</v>
      </c>
      <c r="U51" s="55">
        <v>0.99949756648389199</v>
      </c>
      <c r="V51" s="58">
        <v>0.5648665882185393</v>
      </c>
      <c r="W51" s="57">
        <v>3.4344709035406996E-4</v>
      </c>
      <c r="X51" s="57">
        <v>0</v>
      </c>
      <c r="Y51" s="57">
        <v>4.3228881832942483E-5</v>
      </c>
      <c r="Z51" s="57">
        <v>0</v>
      </c>
      <c r="AA51" s="57">
        <v>1.2415633322011014E-4</v>
      </c>
      <c r="AB51" s="57">
        <v>6.1410494174862123E-4</v>
      </c>
      <c r="AC51" s="57">
        <v>0</v>
      </c>
      <c r="AD51" s="57">
        <v>0</v>
      </c>
      <c r="AE51" s="57">
        <v>0</v>
      </c>
      <c r="AF51" s="57">
        <v>3.9505574667000762E-5</v>
      </c>
      <c r="AG51" s="57">
        <v>3.5552366062617211E-5</v>
      </c>
      <c r="AH51" s="57">
        <v>1.0685150248122503E-4</v>
      </c>
      <c r="AI51" s="57">
        <v>0</v>
      </c>
      <c r="AJ51" s="57">
        <v>0</v>
      </c>
      <c r="AK51" s="57">
        <v>0</v>
      </c>
      <c r="AL51" s="57">
        <v>0</v>
      </c>
      <c r="AM51" s="57">
        <v>0</v>
      </c>
      <c r="AN51" s="57">
        <v>0</v>
      </c>
      <c r="AO51" s="57">
        <v>1.1950340812047147E-4</v>
      </c>
      <c r="AP51" s="57">
        <v>1.2969663569999782E-4</v>
      </c>
      <c r="AQ51" s="57">
        <v>1.3462930814996712E-4</v>
      </c>
      <c r="AR51" s="57">
        <v>6.4375757350467779E-4</v>
      </c>
      <c r="AS51" s="57">
        <v>4.0673750348657328E-5</v>
      </c>
      <c r="AT51" s="57">
        <v>0</v>
      </c>
      <c r="AU51" s="57">
        <v>1.0987148089293864E-4</v>
      </c>
      <c r="AV51" s="57">
        <v>0</v>
      </c>
      <c r="AW51" s="57">
        <v>0</v>
      </c>
      <c r="AX51" s="57">
        <v>0</v>
      </c>
      <c r="AY51" s="57">
        <v>0</v>
      </c>
      <c r="AZ51" s="57">
        <v>1.2083271948647956E-4</v>
      </c>
      <c r="BA51" s="57">
        <v>7.4211539437424144E-5</v>
      </c>
      <c r="BB51" s="57">
        <v>4.7925386523194128E-4</v>
      </c>
      <c r="BC51" s="57">
        <v>1.0043143640231809E-4</v>
      </c>
      <c r="BD51" s="57">
        <v>1.5885735210006825E-4</v>
      </c>
      <c r="BE51" s="57">
        <v>4.9940070211987265E-5</v>
      </c>
      <c r="BF51" s="57">
        <v>3.1049680636041479E-5</v>
      </c>
      <c r="BG51" s="57">
        <v>1.4299830166261915E-4</v>
      </c>
      <c r="BH51" s="57">
        <v>1.7979599861050789E-3</v>
      </c>
      <c r="BI51" s="57">
        <v>3.8103921775280343E-4</v>
      </c>
      <c r="BJ51" s="57">
        <v>3.6912273801408373E-5</v>
      </c>
      <c r="BK51" s="57">
        <v>4.1547606386744374E-4</v>
      </c>
      <c r="BL51" s="57">
        <v>6.72325052196179E-4</v>
      </c>
      <c r="BM51" s="57">
        <v>4.6942997455425738E-4</v>
      </c>
      <c r="BN51" s="57">
        <v>8.0397228768105304E-4</v>
      </c>
      <c r="BO51" s="57">
        <v>2.4829759842106294E-4</v>
      </c>
      <c r="BP51" s="57">
        <v>4.5771652235417191E-5</v>
      </c>
      <c r="BQ51" s="57">
        <v>1.970372015410313E-5</v>
      </c>
      <c r="BR51" s="57">
        <v>1.8477170388140078E-4</v>
      </c>
      <c r="BS51" s="57">
        <v>0</v>
      </c>
      <c r="BT51" s="57">
        <v>0</v>
      </c>
      <c r="BU51" s="57">
        <v>1.0055258438849839E-4</v>
      </c>
      <c r="BV51" s="57">
        <v>9.3951061318087606E-5</v>
      </c>
      <c r="BW51" s="57">
        <v>3.141454840609215E-4</v>
      </c>
      <c r="BX51" s="57">
        <v>6.2132861380153289E-5</v>
      </c>
      <c r="BY51" s="57">
        <v>5.1005576120499327E-5</v>
      </c>
      <c r="BZ51" s="57">
        <v>4.7406546812177779E-5</v>
      </c>
      <c r="CA51" s="57">
        <v>4.3370642751647811E-5</v>
      </c>
      <c r="CB51" s="57">
        <v>5.1976380563078702E-5</v>
      </c>
      <c r="CC51" s="57">
        <v>0</v>
      </c>
      <c r="CD51" s="57">
        <v>0</v>
      </c>
      <c r="CE51" s="57">
        <v>0</v>
      </c>
      <c r="CF51" s="57">
        <v>1.9210850077927857E-5</v>
      </c>
      <c r="CG51" s="57">
        <v>2.4792242217776082E-5</v>
      </c>
      <c r="CH51" s="27"/>
    </row>
    <row r="52" spans="1:86">
      <c r="A52" s="17"/>
      <c r="B52" s="88">
        <v>47</v>
      </c>
      <c r="C52" s="92" t="s">
        <v>676</v>
      </c>
      <c r="D52" s="89">
        <v>413</v>
      </c>
      <c r="E52" s="35"/>
      <c r="H52" s="17"/>
      <c r="I52" s="25"/>
      <c r="J52" s="26"/>
      <c r="K52" s="26"/>
      <c r="L52" s="26"/>
      <c r="M52" s="26"/>
      <c r="N52" s="26"/>
      <c r="O52" s="26"/>
      <c r="P52" s="26"/>
      <c r="Q52" s="53">
        <v>321</v>
      </c>
      <c r="R52" s="54" t="s">
        <v>46</v>
      </c>
      <c r="S52" s="55">
        <v>0.87217033210708417</v>
      </c>
      <c r="T52" s="58">
        <v>0.72239232197374015</v>
      </c>
      <c r="U52" s="55">
        <v>0.87485691616930561</v>
      </c>
      <c r="V52" s="58">
        <v>0.65305159823630732</v>
      </c>
      <c r="W52" s="57">
        <v>0</v>
      </c>
      <c r="X52" s="57">
        <v>0</v>
      </c>
      <c r="Y52" s="57">
        <v>0</v>
      </c>
      <c r="Z52" s="57">
        <v>0</v>
      </c>
      <c r="AA52" s="57">
        <v>0</v>
      </c>
      <c r="AB52" s="57">
        <v>0</v>
      </c>
      <c r="AC52" s="57">
        <v>0</v>
      </c>
      <c r="AD52" s="57">
        <v>0</v>
      </c>
      <c r="AE52" s="57">
        <v>0</v>
      </c>
      <c r="AF52" s="57">
        <v>0</v>
      </c>
      <c r="AG52" s="57">
        <v>0</v>
      </c>
      <c r="AH52" s="57">
        <v>0</v>
      </c>
      <c r="AI52" s="57">
        <v>0</v>
      </c>
      <c r="AJ52" s="57">
        <v>0</v>
      </c>
      <c r="AK52" s="57">
        <v>0</v>
      </c>
      <c r="AL52" s="57">
        <v>0</v>
      </c>
      <c r="AM52" s="57">
        <v>0</v>
      </c>
      <c r="AN52" s="57">
        <v>0</v>
      </c>
      <c r="AO52" s="57">
        <v>0</v>
      </c>
      <c r="AP52" s="57">
        <v>0</v>
      </c>
      <c r="AQ52" s="57">
        <v>0</v>
      </c>
      <c r="AR52" s="57">
        <v>0</v>
      </c>
      <c r="AS52" s="57">
        <v>0</v>
      </c>
      <c r="AT52" s="57">
        <v>0</v>
      </c>
      <c r="AU52" s="57">
        <v>0</v>
      </c>
      <c r="AV52" s="57">
        <v>0</v>
      </c>
      <c r="AW52" s="57">
        <v>0</v>
      </c>
      <c r="AX52" s="57">
        <v>0</v>
      </c>
      <c r="AY52" s="57">
        <v>0</v>
      </c>
      <c r="AZ52" s="57">
        <v>0</v>
      </c>
      <c r="BA52" s="57">
        <v>0</v>
      </c>
      <c r="BB52" s="57">
        <v>0</v>
      </c>
      <c r="BC52" s="57">
        <v>0</v>
      </c>
      <c r="BD52" s="57">
        <v>0</v>
      </c>
      <c r="BE52" s="57">
        <v>0</v>
      </c>
      <c r="BF52" s="57">
        <v>0</v>
      </c>
      <c r="BG52" s="57">
        <v>0</v>
      </c>
      <c r="BH52" s="57">
        <v>0</v>
      </c>
      <c r="BI52" s="57">
        <v>0</v>
      </c>
      <c r="BJ52" s="57">
        <v>0</v>
      </c>
      <c r="BK52" s="57">
        <v>0</v>
      </c>
      <c r="BL52" s="57">
        <v>0</v>
      </c>
      <c r="BM52" s="57">
        <v>0</v>
      </c>
      <c r="BN52" s="57">
        <v>0</v>
      </c>
      <c r="BO52" s="57">
        <v>0</v>
      </c>
      <c r="BP52" s="57">
        <v>0</v>
      </c>
      <c r="BQ52" s="57">
        <v>0</v>
      </c>
      <c r="BR52" s="57">
        <v>0</v>
      </c>
      <c r="BS52" s="57">
        <v>0</v>
      </c>
      <c r="BT52" s="57">
        <v>0</v>
      </c>
      <c r="BU52" s="57">
        <v>0</v>
      </c>
      <c r="BV52" s="57">
        <v>0</v>
      </c>
      <c r="BW52" s="57">
        <v>0</v>
      </c>
      <c r="BX52" s="57">
        <v>0</v>
      </c>
      <c r="BY52" s="57">
        <v>0</v>
      </c>
      <c r="BZ52" s="57">
        <v>0</v>
      </c>
      <c r="CA52" s="57">
        <v>0</v>
      </c>
      <c r="CB52" s="57">
        <v>0</v>
      </c>
      <c r="CC52" s="57">
        <v>0</v>
      </c>
      <c r="CD52" s="57">
        <v>0</v>
      </c>
      <c r="CE52" s="57">
        <v>0</v>
      </c>
      <c r="CF52" s="57">
        <v>0</v>
      </c>
      <c r="CG52" s="57">
        <v>0</v>
      </c>
      <c r="CH52" s="27"/>
    </row>
    <row r="53" spans="1:86">
      <c r="A53" s="17"/>
      <c r="B53" s="88">
        <v>48</v>
      </c>
      <c r="C53" s="92" t="s">
        <v>677</v>
      </c>
      <c r="D53" s="89">
        <v>413</v>
      </c>
      <c r="E53" s="35"/>
      <c r="H53" s="17"/>
      <c r="I53" s="25"/>
      <c r="J53" s="26"/>
      <c r="K53" s="26"/>
      <c r="L53" s="26"/>
      <c r="M53" s="26"/>
      <c r="N53" s="26"/>
      <c r="O53" s="26"/>
      <c r="P53" s="26"/>
      <c r="Q53" s="60">
        <v>329</v>
      </c>
      <c r="R53" s="61" t="s">
        <v>47</v>
      </c>
      <c r="S53" s="55">
        <v>0.9839279747950298</v>
      </c>
      <c r="T53" s="58">
        <v>0.55031589015875637</v>
      </c>
      <c r="U53" s="55">
        <v>0.98559613490995146</v>
      </c>
      <c r="V53" s="58">
        <v>0.63202205719161741</v>
      </c>
      <c r="W53" s="57">
        <v>5.0372488834808627E-4</v>
      </c>
      <c r="X53" s="57">
        <v>1.6037471221773042E-4</v>
      </c>
      <c r="Y53" s="57">
        <v>4.608766904804864E-5</v>
      </c>
      <c r="Z53" s="57">
        <v>8.8527787398563853E-6</v>
      </c>
      <c r="AA53" s="57">
        <v>6.1201733685574227E-4</v>
      </c>
      <c r="AB53" s="57">
        <v>3.7006580568354726E-4</v>
      </c>
      <c r="AC53" s="57">
        <v>1.8835436147106533E-4</v>
      </c>
      <c r="AD53" s="57">
        <v>4.8513194860526823E-6</v>
      </c>
      <c r="AE53" s="57">
        <v>1.8816834731848713E-4</v>
      </c>
      <c r="AF53" s="57">
        <v>3.4989751659458932E-5</v>
      </c>
      <c r="AG53" s="57">
        <v>4.9387271974657673E-5</v>
      </c>
      <c r="AH53" s="57">
        <v>1.0169349944578923E-4</v>
      </c>
      <c r="AI53" s="57">
        <v>2.0505527986119565E-5</v>
      </c>
      <c r="AJ53" s="57">
        <v>3.216441268514223E-5</v>
      </c>
      <c r="AK53" s="57">
        <v>2.6701181151315215E-5</v>
      </c>
      <c r="AL53" s="57">
        <v>7.5345959437823656E-7</v>
      </c>
      <c r="AM53" s="57">
        <v>7.2639285608780679E-7</v>
      </c>
      <c r="AN53" s="57">
        <v>1.2381608129697725E-6</v>
      </c>
      <c r="AO53" s="57">
        <v>4.1023996590102812E-4</v>
      </c>
      <c r="AP53" s="57">
        <v>8.5227645230387926E-4</v>
      </c>
      <c r="AQ53" s="57">
        <v>3.7184569132699179E-4</v>
      </c>
      <c r="AR53" s="57">
        <v>3.6995573065604938E-4</v>
      </c>
      <c r="AS53" s="57">
        <v>3.4259871553307218E-5</v>
      </c>
      <c r="AT53" s="57">
        <v>5.9672967963573126E-5</v>
      </c>
      <c r="AU53" s="57">
        <v>5.2377972228732143E-5</v>
      </c>
      <c r="AV53" s="57">
        <v>4.4989568732995193E-5</v>
      </c>
      <c r="AW53" s="57">
        <v>3.46547160424351E-5</v>
      </c>
      <c r="AX53" s="57">
        <v>7.3503557052221425E-5</v>
      </c>
      <c r="AY53" s="57">
        <v>4.9374669611114697E-5</v>
      </c>
      <c r="AZ53" s="57">
        <v>4.1449703802266921E-4</v>
      </c>
      <c r="BA53" s="57">
        <v>2.651943758022654E-4</v>
      </c>
      <c r="BB53" s="57">
        <v>8.1176499357358417E-4</v>
      </c>
      <c r="BC53" s="57">
        <v>1.0427389697259578E-3</v>
      </c>
      <c r="BD53" s="57">
        <v>5.9631426947081027E-4</v>
      </c>
      <c r="BE53" s="57">
        <v>1.0616886581945831E-3</v>
      </c>
      <c r="BF53" s="57">
        <v>3.8110024806238437E-4</v>
      </c>
      <c r="BG53" s="57">
        <v>3.7109794462100411E-4</v>
      </c>
      <c r="BH53" s="57">
        <v>1.4471224572977596E-4</v>
      </c>
      <c r="BI53" s="57">
        <v>1.5935784701875242E-4</v>
      </c>
      <c r="BJ53" s="57">
        <v>9.9835543390210563E-5</v>
      </c>
      <c r="BK53" s="57">
        <v>4.6372568052615139E-4</v>
      </c>
      <c r="BL53" s="57">
        <v>6.5065814264039768E-4</v>
      </c>
      <c r="BM53" s="57">
        <v>1.4848974891675711E-4</v>
      </c>
      <c r="BN53" s="57">
        <v>3.711272836047778E-4</v>
      </c>
      <c r="BO53" s="57">
        <v>5.6665376502280159E-4</v>
      </c>
      <c r="BP53" s="57">
        <v>3.308388283918821E-5</v>
      </c>
      <c r="BQ53" s="57">
        <v>3.9097257480168299E-5</v>
      </c>
      <c r="BR53" s="57">
        <v>4.9251511317760877E-5</v>
      </c>
      <c r="BS53" s="57">
        <v>4.7106207216225799E-5</v>
      </c>
      <c r="BT53" s="57">
        <v>6.5417264518287659E-5</v>
      </c>
      <c r="BU53" s="57">
        <v>1.0508015187755556E-3</v>
      </c>
      <c r="BV53" s="57">
        <v>6.1146195370815649E-4</v>
      </c>
      <c r="BW53" s="57">
        <v>4.4509429828862768E-4</v>
      </c>
      <c r="BX53" s="57">
        <v>6.9050482038144939E-4</v>
      </c>
      <c r="BY53" s="57">
        <v>3.1125553828264503E-5</v>
      </c>
      <c r="BZ53" s="57">
        <v>4.8844439838005381E-5</v>
      </c>
      <c r="CA53" s="57">
        <v>3.8302390578093394E-5</v>
      </c>
      <c r="CB53" s="57">
        <v>3.2342656117117705E-5</v>
      </c>
      <c r="CC53" s="57">
        <v>3.4951707641807163E-5</v>
      </c>
      <c r="CD53" s="57">
        <v>9.421957248191135E-5</v>
      </c>
      <c r="CE53" s="57">
        <v>4.7028634549879219E-5</v>
      </c>
      <c r="CF53" s="57">
        <v>3.87605323720123E-5</v>
      </c>
      <c r="CG53" s="57">
        <v>4.2573697266370985E-5</v>
      </c>
      <c r="CH53" s="27"/>
    </row>
    <row r="54" spans="1:86">
      <c r="A54" s="17"/>
      <c r="B54" s="88">
        <v>49</v>
      </c>
      <c r="C54" s="92" t="s">
        <v>126</v>
      </c>
      <c r="D54" s="89">
        <v>413</v>
      </c>
      <c r="E54" s="35"/>
      <c r="H54" s="17"/>
      <c r="I54" s="25"/>
      <c r="J54" s="26"/>
      <c r="K54" s="26"/>
      <c r="L54" s="26"/>
      <c r="M54" s="26"/>
      <c r="N54" s="26"/>
      <c r="O54" s="26"/>
      <c r="P54" s="26"/>
      <c r="Q54" s="60">
        <v>331</v>
      </c>
      <c r="R54" s="62" t="s">
        <v>48</v>
      </c>
      <c r="S54" s="55">
        <v>0.96944649885451473</v>
      </c>
      <c r="T54" s="58">
        <v>0.6471792195462831</v>
      </c>
      <c r="U54" s="55">
        <v>0.97370886109753874</v>
      </c>
      <c r="V54" s="58">
        <v>0.62682259039275523</v>
      </c>
      <c r="W54" s="57">
        <v>1.994009064818681E-3</v>
      </c>
      <c r="X54" s="57">
        <v>3.3880150625584275E-3</v>
      </c>
      <c r="Y54" s="57">
        <v>1.3652196315104999E-3</v>
      </c>
      <c r="Z54" s="57">
        <v>3.9240201292300202E-3</v>
      </c>
      <c r="AA54" s="57">
        <v>1.0646215623060647E-3</v>
      </c>
      <c r="AB54" s="57">
        <v>3.1410981069224892E-3</v>
      </c>
      <c r="AC54" s="57">
        <v>3.3350279327564662E-3</v>
      </c>
      <c r="AD54" s="57">
        <v>3.6832305691336781E-3</v>
      </c>
      <c r="AE54" s="57">
        <v>3.3352238369025633E-3</v>
      </c>
      <c r="AF54" s="57">
        <v>1.1825091100413776E-4</v>
      </c>
      <c r="AG54" s="57">
        <v>3.1579092198107681E-3</v>
      </c>
      <c r="AH54" s="57">
        <v>3.3350407498379628E-4</v>
      </c>
      <c r="AI54" s="57">
        <v>1.7015213516328163E-3</v>
      </c>
      <c r="AJ54" s="57">
        <v>5.1806402131078216E-3</v>
      </c>
      <c r="AK54" s="57">
        <v>1.4255542556971387E-3</v>
      </c>
      <c r="AL54" s="57">
        <v>1.7460933194284888E-4</v>
      </c>
      <c r="AM54" s="57">
        <v>4.3239235978942257E-4</v>
      </c>
      <c r="AN54" s="57">
        <v>8.0570885682024109E-3</v>
      </c>
      <c r="AO54" s="57">
        <v>9.0043016036538278E-4</v>
      </c>
      <c r="AP54" s="57">
        <v>1.2601265429082321E-3</v>
      </c>
      <c r="AQ54" s="57">
        <v>3.2012960253119103E-3</v>
      </c>
      <c r="AR54" s="57">
        <v>3.1373752343062415E-3</v>
      </c>
      <c r="AS54" s="57">
        <v>1.1613368159898917E-4</v>
      </c>
      <c r="AT54" s="57">
        <v>1.8985175466633051E-4</v>
      </c>
      <c r="AU54" s="57">
        <v>2.0375412659262263E-3</v>
      </c>
      <c r="AV54" s="57">
        <v>7.0555313822142198E-3</v>
      </c>
      <c r="AW54" s="57">
        <v>5.3839859067020745E-4</v>
      </c>
      <c r="AX54" s="57">
        <v>3.183651242695395E-3</v>
      </c>
      <c r="AY54" s="57">
        <v>2.9297885875040664E-6</v>
      </c>
      <c r="AZ54" s="57">
        <v>9.1446224550382094E-4</v>
      </c>
      <c r="BA54" s="57">
        <v>4.223334753516974E-4</v>
      </c>
      <c r="BB54" s="57">
        <v>1.7720885663054426E-3</v>
      </c>
      <c r="BC54" s="57">
        <v>1.3305195028318376E-3</v>
      </c>
      <c r="BD54" s="57">
        <v>1.1479646258246727E-3</v>
      </c>
      <c r="BE54" s="57">
        <v>1.3499003257874569E-3</v>
      </c>
      <c r="BF54" s="57">
        <v>4.5175481205499352E-3</v>
      </c>
      <c r="BG54" s="57">
        <v>3.0949459108110576E-3</v>
      </c>
      <c r="BH54" s="57">
        <v>3.5647984168883247E-3</v>
      </c>
      <c r="BI54" s="57">
        <v>1.6680028735580111E-3</v>
      </c>
      <c r="BJ54" s="57">
        <v>1.9757895473337208E-3</v>
      </c>
      <c r="BK54" s="57">
        <v>1.9523710202293256E-3</v>
      </c>
      <c r="BL54" s="57">
        <v>3.9562649785613363E-3</v>
      </c>
      <c r="BM54" s="57">
        <v>3.1209845994206366E-3</v>
      </c>
      <c r="BN54" s="57">
        <v>3.095110235321389E-3</v>
      </c>
      <c r="BO54" s="57">
        <v>7.0482491277938184E-3</v>
      </c>
      <c r="BP54" s="57">
        <v>1.0246325253867691E-4</v>
      </c>
      <c r="BQ54" s="57">
        <v>1.7236648413914587E-4</v>
      </c>
      <c r="BR54" s="57">
        <v>1.3971960940480999E-3</v>
      </c>
      <c r="BS54" s="57">
        <v>7.0109074812053206E-3</v>
      </c>
      <c r="BT54" s="57">
        <v>2.0901794578309619E-4</v>
      </c>
      <c r="BU54" s="57">
        <v>1.3388924179594454E-3</v>
      </c>
      <c r="BV54" s="57">
        <v>8.8264057156688472E-4</v>
      </c>
      <c r="BW54" s="57">
        <v>1.7951054446606726E-3</v>
      </c>
      <c r="BX54" s="57">
        <v>7.4487930735513065E-4</v>
      </c>
      <c r="BY54" s="57">
        <v>5.033595472609206E-5</v>
      </c>
      <c r="BZ54" s="57">
        <v>5.6927576043142696E-5</v>
      </c>
      <c r="CA54" s="57">
        <v>2.6620261199777992E-4</v>
      </c>
      <c r="CB54" s="57">
        <v>1.1348228434977662E-4</v>
      </c>
      <c r="CC54" s="57">
        <v>6.1779244704400791E-6</v>
      </c>
      <c r="CD54" s="57">
        <v>7.3604966527590903E-4</v>
      </c>
      <c r="CE54" s="57">
        <v>3.7198325602183766E-3</v>
      </c>
      <c r="CF54" s="57">
        <v>1.6107129549355634E-6</v>
      </c>
      <c r="CG54" s="57">
        <v>1.9352945886673431E-3</v>
      </c>
      <c r="CH54" s="27"/>
    </row>
    <row r="55" spans="1:86">
      <c r="A55" s="17"/>
      <c r="B55" s="88">
        <v>50</v>
      </c>
      <c r="C55" s="92" t="s">
        <v>678</v>
      </c>
      <c r="D55" s="89">
        <v>413</v>
      </c>
      <c r="E55" s="35"/>
      <c r="H55" s="17"/>
      <c r="I55" s="25"/>
      <c r="J55" s="26"/>
      <c r="K55" s="26"/>
      <c r="L55" s="26"/>
      <c r="M55" s="26"/>
      <c r="N55" s="26"/>
      <c r="O55" s="26"/>
      <c r="P55" s="26"/>
      <c r="Q55" s="60">
        <v>332</v>
      </c>
      <c r="R55" s="61" t="s">
        <v>49</v>
      </c>
      <c r="S55" s="55">
        <v>0.93933155585241601</v>
      </c>
      <c r="T55" s="58">
        <v>0.53060379083451326</v>
      </c>
      <c r="U55" s="55">
        <v>0.96247290639340399</v>
      </c>
      <c r="V55" s="58">
        <v>0.62958583470270202</v>
      </c>
      <c r="W55" s="57">
        <v>3.4667665565421423E-3</v>
      </c>
      <c r="X55" s="57">
        <v>0</v>
      </c>
      <c r="Y55" s="57">
        <v>0</v>
      </c>
      <c r="Z55" s="57">
        <v>0</v>
      </c>
      <c r="AA55" s="57">
        <v>4.3745692930688748E-3</v>
      </c>
      <c r="AB55" s="57">
        <v>2.3463183380687818E-3</v>
      </c>
      <c r="AC55" s="57">
        <v>0</v>
      </c>
      <c r="AD55" s="57">
        <v>0</v>
      </c>
      <c r="AE55" s="57">
        <v>0</v>
      </c>
      <c r="AF55" s="57">
        <v>0</v>
      </c>
      <c r="AG55" s="57">
        <v>0</v>
      </c>
      <c r="AH55" s="57">
        <v>0</v>
      </c>
      <c r="AI55" s="57">
        <v>0</v>
      </c>
      <c r="AJ55" s="57">
        <v>0</v>
      </c>
      <c r="AK55" s="57">
        <v>0</v>
      </c>
      <c r="AL55" s="57">
        <v>0</v>
      </c>
      <c r="AM55" s="57">
        <v>0</v>
      </c>
      <c r="AN55" s="57">
        <v>0</v>
      </c>
      <c r="AO55" s="57">
        <v>4.3496652298011277E-3</v>
      </c>
      <c r="AP55" s="57">
        <v>4.4042229067692718E-3</v>
      </c>
      <c r="AQ55" s="57">
        <v>7.5033097609539081E-3</v>
      </c>
      <c r="AR55" s="57">
        <v>2.0273899986154478E-3</v>
      </c>
      <c r="AS55" s="57">
        <v>0</v>
      </c>
      <c r="AT55" s="57">
        <v>0</v>
      </c>
      <c r="AU55" s="57">
        <v>0</v>
      </c>
      <c r="AV55" s="57">
        <v>0</v>
      </c>
      <c r="AW55" s="57">
        <v>0</v>
      </c>
      <c r="AX55" s="57">
        <v>0</v>
      </c>
      <c r="AY55" s="57">
        <v>0</v>
      </c>
      <c r="AZ55" s="57">
        <v>4.4115778555625399E-3</v>
      </c>
      <c r="BA55" s="57">
        <v>2.2401981873057569E-3</v>
      </c>
      <c r="BB55" s="57">
        <v>8.1574674739626155E-3</v>
      </c>
      <c r="BC55" s="57">
        <v>2.7527433744647741E-3</v>
      </c>
      <c r="BD55" s="57">
        <v>6.5363456424223929E-3</v>
      </c>
      <c r="BE55" s="57">
        <v>1.5287460714889505E-3</v>
      </c>
      <c r="BF55" s="57">
        <v>2.8081357382055525E-3</v>
      </c>
      <c r="BG55" s="57">
        <v>7.8826689253018445E-3</v>
      </c>
      <c r="BH55" s="57">
        <v>9.5343381714605184E-4</v>
      </c>
      <c r="BI55" s="57">
        <v>1.535432141098512E-3</v>
      </c>
      <c r="BJ55" s="57">
        <v>3.2560173208462585E-4</v>
      </c>
      <c r="BK55" s="57">
        <v>2.078537359036378E-3</v>
      </c>
      <c r="BL55" s="57">
        <v>3.2548200883610952E-3</v>
      </c>
      <c r="BM55" s="57">
        <v>5.0743539768548208E-4</v>
      </c>
      <c r="BN55" s="57">
        <v>2.3271914613224864E-3</v>
      </c>
      <c r="BO55" s="57">
        <v>2.3052982869219544E-3</v>
      </c>
      <c r="BP55" s="57">
        <v>0</v>
      </c>
      <c r="BQ55" s="57">
        <v>0</v>
      </c>
      <c r="BR55" s="57">
        <v>0</v>
      </c>
      <c r="BS55" s="57">
        <v>0</v>
      </c>
      <c r="BT55" s="57">
        <v>0</v>
      </c>
      <c r="BU55" s="57">
        <v>2.5830271357916109E-3</v>
      </c>
      <c r="BV55" s="57">
        <v>1.1831102158325731E-2</v>
      </c>
      <c r="BW55" s="57">
        <v>1.0898867217988994E-2</v>
      </c>
      <c r="BX55" s="57">
        <v>3.8190569976102218E-3</v>
      </c>
      <c r="BY55" s="57">
        <v>0</v>
      </c>
      <c r="BZ55" s="57">
        <v>0</v>
      </c>
      <c r="CA55" s="57">
        <v>0</v>
      </c>
      <c r="CB55" s="57">
        <v>0</v>
      </c>
      <c r="CC55" s="57">
        <v>0</v>
      </c>
      <c r="CD55" s="57">
        <v>0</v>
      </c>
      <c r="CE55" s="57">
        <v>0</v>
      </c>
      <c r="CF55" s="57">
        <v>0</v>
      </c>
      <c r="CG55" s="57">
        <v>0</v>
      </c>
      <c r="CH55" s="27"/>
    </row>
    <row r="56" spans="1:86">
      <c r="A56" s="17"/>
      <c r="B56" s="88">
        <v>51</v>
      </c>
      <c r="C56" s="93" t="s">
        <v>679</v>
      </c>
      <c r="D56" s="89">
        <v>411</v>
      </c>
      <c r="E56" s="35"/>
      <c r="H56" s="17"/>
      <c r="I56" s="25"/>
      <c r="J56" s="26"/>
      <c r="K56" s="26"/>
      <c r="L56" s="26"/>
      <c r="M56" s="26"/>
      <c r="N56" s="26"/>
      <c r="O56" s="26"/>
      <c r="P56" s="26"/>
      <c r="Q56" s="60">
        <v>333</v>
      </c>
      <c r="R56" s="61" t="s">
        <v>50</v>
      </c>
      <c r="S56" s="55">
        <v>0.91252521591431612</v>
      </c>
      <c r="T56" s="58">
        <v>0.69134392642157372</v>
      </c>
      <c r="U56" s="55">
        <v>0.90431424806829075</v>
      </c>
      <c r="V56" s="58">
        <v>0.62350687995720766</v>
      </c>
      <c r="W56" s="57">
        <v>1.2300302698569132E-4</v>
      </c>
      <c r="X56" s="57">
        <v>3.6861563739593288E-5</v>
      </c>
      <c r="Y56" s="57">
        <v>3.2937294400035714E-4</v>
      </c>
      <c r="Z56" s="57">
        <v>5.6986188807990688E-4</v>
      </c>
      <c r="AA56" s="57">
        <v>7.2630671817113443E-5</v>
      </c>
      <c r="AB56" s="57">
        <v>1.8517470078442788E-4</v>
      </c>
      <c r="AC56" s="57">
        <v>2.1517689605895859E-5</v>
      </c>
      <c r="AD56" s="57">
        <v>1.2115861989421824E-4</v>
      </c>
      <c r="AE56" s="57">
        <v>2.1844493954328842E-5</v>
      </c>
      <c r="AF56" s="57">
        <v>1.5913635929027389E-5</v>
      </c>
      <c r="AG56" s="57">
        <v>7.9124101536666685E-4</v>
      </c>
      <c r="AH56" s="57">
        <v>1.254655708524669E-5</v>
      </c>
      <c r="AI56" s="57">
        <v>1.1211931018076214E-4</v>
      </c>
      <c r="AJ56" s="57">
        <v>5.5931700656296581E-4</v>
      </c>
      <c r="AK56" s="57">
        <v>2.4160308167749077E-3</v>
      </c>
      <c r="AL56" s="57">
        <v>2.1277881766006672E-4</v>
      </c>
      <c r="AM56" s="57">
        <v>3.1328456525899818E-4</v>
      </c>
      <c r="AN56" s="57">
        <v>9.9154353942427663E-4</v>
      </c>
      <c r="AO56" s="57">
        <v>1.3462548342505665E-5</v>
      </c>
      <c r="AP56" s="57">
        <v>1.4308297745214868E-4</v>
      </c>
      <c r="AQ56" s="57">
        <v>7.2363585854744205E-5</v>
      </c>
      <c r="AR56" s="57">
        <v>1.921513774173851E-4</v>
      </c>
      <c r="AS56" s="57">
        <v>1.6384200467215315E-5</v>
      </c>
      <c r="AT56" s="57">
        <v>0</v>
      </c>
      <c r="AU56" s="57">
        <v>3.1377245775632046E-4</v>
      </c>
      <c r="AV56" s="57">
        <v>2.2995875638850919E-3</v>
      </c>
      <c r="AW56" s="57">
        <v>4.9191783610254866E-4</v>
      </c>
      <c r="AX56" s="57">
        <v>0</v>
      </c>
      <c r="AY56" s="57">
        <v>0</v>
      </c>
      <c r="AZ56" s="57">
        <v>1.3652373801986283E-5</v>
      </c>
      <c r="BA56" s="57">
        <v>6.9948764310604658E-6</v>
      </c>
      <c r="BB56" s="57">
        <v>2.5871528910287518E-4</v>
      </c>
      <c r="BC56" s="57">
        <v>1.5783865897786659E-4</v>
      </c>
      <c r="BD56" s="57">
        <v>1.2017644781940765E-4</v>
      </c>
      <c r="BE56" s="57">
        <v>1.2356260693297664E-4</v>
      </c>
      <c r="BF56" s="57">
        <v>7.6823670201904193E-5</v>
      </c>
      <c r="BG56" s="57">
        <v>7.2003221390581183E-5</v>
      </c>
      <c r="BH56" s="57">
        <v>1.4953090646804701E-4</v>
      </c>
      <c r="BI56" s="57">
        <v>1.1585185040179706E-4</v>
      </c>
      <c r="BJ56" s="57">
        <v>7.0253078560966997E-5</v>
      </c>
      <c r="BK56" s="57">
        <v>1.33924900707204E-4</v>
      </c>
      <c r="BL56" s="57">
        <v>2.5496985811104708E-4</v>
      </c>
      <c r="BM56" s="57">
        <v>1.1687998627658496E-4</v>
      </c>
      <c r="BN56" s="57">
        <v>2.1935697981810066E-4</v>
      </c>
      <c r="BO56" s="57">
        <v>3.7111291120303538E-4</v>
      </c>
      <c r="BP56" s="57">
        <v>1.8611469036462225E-5</v>
      </c>
      <c r="BQ56" s="57">
        <v>7.2224138761880316E-6</v>
      </c>
      <c r="BR56" s="57">
        <v>5.0128984901754857E-4</v>
      </c>
      <c r="BS56" s="57">
        <v>1.0093780986358932E-4</v>
      </c>
      <c r="BT56" s="57">
        <v>0</v>
      </c>
      <c r="BU56" s="57">
        <v>1.6035482283152547E-4</v>
      </c>
      <c r="BV56" s="57">
        <v>2.3245538124606682E-5</v>
      </c>
      <c r="BW56" s="57">
        <v>2.6891135416781643E-4</v>
      </c>
      <c r="BX56" s="57">
        <v>2.7533771993731943E-5</v>
      </c>
      <c r="BY56" s="57">
        <v>0</v>
      </c>
      <c r="BZ56" s="57">
        <v>0</v>
      </c>
      <c r="CA56" s="57">
        <v>2.1666079590062007E-4</v>
      </c>
      <c r="CB56" s="57">
        <v>0</v>
      </c>
      <c r="CC56" s="57">
        <v>0</v>
      </c>
      <c r="CD56" s="57">
        <v>0</v>
      </c>
      <c r="CE56" s="57">
        <v>0</v>
      </c>
      <c r="CF56" s="57">
        <v>0</v>
      </c>
      <c r="CG56" s="57">
        <v>8.1788540201315101E-5</v>
      </c>
      <c r="CH56" s="27"/>
    </row>
    <row r="57" spans="1:86">
      <c r="A57" s="17"/>
      <c r="B57" s="88">
        <v>52</v>
      </c>
      <c r="C57" s="93" t="s">
        <v>143</v>
      </c>
      <c r="D57" s="89">
        <v>411</v>
      </c>
      <c r="E57" s="35"/>
      <c r="H57" s="17"/>
      <c r="I57" s="25"/>
      <c r="J57" s="26"/>
      <c r="K57" s="26"/>
      <c r="L57" s="26"/>
      <c r="M57" s="26"/>
      <c r="N57" s="26"/>
      <c r="O57" s="26"/>
      <c r="P57" s="26"/>
      <c r="Q57" s="60">
        <v>339</v>
      </c>
      <c r="R57" s="61" t="s">
        <v>51</v>
      </c>
      <c r="S57" s="55">
        <v>1.0862464709146373</v>
      </c>
      <c r="T57" s="58">
        <v>0.53265638898743262</v>
      </c>
      <c r="U57" s="55">
        <v>1.0277667029665427</v>
      </c>
      <c r="V57" s="58">
        <v>0.56980970015538412</v>
      </c>
      <c r="W57" s="57">
        <v>4.3990226452686595E-3</v>
      </c>
      <c r="X57" s="57">
        <v>3.5148237917288368E-3</v>
      </c>
      <c r="Y57" s="57">
        <v>1.1252106894837682E-3</v>
      </c>
      <c r="Z57" s="57">
        <v>1.7515542505898843E-3</v>
      </c>
      <c r="AA57" s="57">
        <v>3.5262180460310542E-3</v>
      </c>
      <c r="AB57" s="57">
        <v>5.4762746945769859E-3</v>
      </c>
      <c r="AC57" s="57">
        <v>3.8375706766827504E-3</v>
      </c>
      <c r="AD57" s="57">
        <v>1.712122831980744E-3</v>
      </c>
      <c r="AE57" s="57">
        <v>3.8374050734575295E-3</v>
      </c>
      <c r="AF57" s="57">
        <v>1.1488484058732613E-3</v>
      </c>
      <c r="AG57" s="57">
        <v>1.1979879101924431E-3</v>
      </c>
      <c r="AH57" s="57">
        <v>5.9821348257214164E-4</v>
      </c>
      <c r="AI57" s="57">
        <v>1.3304927558321989E-3</v>
      </c>
      <c r="AJ57" s="57">
        <v>2.5337513375295654E-3</v>
      </c>
      <c r="AK57" s="57">
        <v>1.1920336087057472E-3</v>
      </c>
      <c r="AL57" s="57">
        <v>1.5435000439327944E-3</v>
      </c>
      <c r="AM57" s="57">
        <v>1.3816219139204877E-3</v>
      </c>
      <c r="AN57" s="57">
        <v>2.0568555432930119E-3</v>
      </c>
      <c r="AO57" s="57">
        <v>3.5021459607674685E-3</v>
      </c>
      <c r="AP57" s="57">
        <v>3.554881011977414E-3</v>
      </c>
      <c r="AQ57" s="57">
        <v>6.3175511122622345E-3</v>
      </c>
      <c r="AR57" s="57">
        <v>5.4242468998975252E-3</v>
      </c>
      <c r="AS57" s="57">
        <v>1.1545982448401691E-3</v>
      </c>
      <c r="AT57" s="57">
        <v>9.5439932069090036E-4</v>
      </c>
      <c r="AU57" s="57">
        <v>5.3377143781365897E-4</v>
      </c>
      <c r="AV57" s="57">
        <v>1.4840169651204457E-3</v>
      </c>
      <c r="AW57" s="57">
        <v>9.653453357495518E-4</v>
      </c>
      <c r="AX57" s="57">
        <v>4.5205501482546897E-3</v>
      </c>
      <c r="AY57" s="57">
        <v>4.0439394923978781E-4</v>
      </c>
      <c r="AZ57" s="57">
        <v>3.5538983045521168E-3</v>
      </c>
      <c r="BA57" s="57">
        <v>1.7388567730934712E-3</v>
      </c>
      <c r="BB57" s="57">
        <v>5.2153595323799172E-3</v>
      </c>
      <c r="BC57" s="57">
        <v>3.0557806391570122E-3</v>
      </c>
      <c r="BD57" s="57">
        <v>4.1784579442468283E-3</v>
      </c>
      <c r="BE57" s="57">
        <v>2.8399975914547948E-3</v>
      </c>
      <c r="BF57" s="57">
        <v>4.2079077168272949E-3</v>
      </c>
      <c r="BG57" s="57">
        <v>6.4880054024944586E-3</v>
      </c>
      <c r="BH57" s="57">
        <v>4.3367099338113054E-3</v>
      </c>
      <c r="BI57" s="57">
        <v>2.495512846401279E-3</v>
      </c>
      <c r="BJ57" s="57">
        <v>3.5798391719070338E-3</v>
      </c>
      <c r="BK57" s="57">
        <v>4.0750500710704553E-3</v>
      </c>
      <c r="BL57" s="57">
        <v>6.7204414465579674E-3</v>
      </c>
      <c r="BM57" s="57">
        <v>4.4913585252566255E-3</v>
      </c>
      <c r="BN57" s="57">
        <v>5.9278633354349795E-3</v>
      </c>
      <c r="BO57" s="57">
        <v>7.791002950891651E-3</v>
      </c>
      <c r="BP57" s="57">
        <v>1.3297528992631371E-3</v>
      </c>
      <c r="BQ57" s="57">
        <v>4.341060750112906E-4</v>
      </c>
      <c r="BR57" s="57">
        <v>3.9708773508736485E-4</v>
      </c>
      <c r="BS57" s="57">
        <v>1.323077048214734E-3</v>
      </c>
      <c r="BT57" s="57">
        <v>3.9247231789325642E-4</v>
      </c>
      <c r="BU57" s="57">
        <v>3.0572352445199713E-3</v>
      </c>
      <c r="BV57" s="57">
        <v>2.9779717654917115E-3</v>
      </c>
      <c r="BW57" s="57">
        <v>3.9794776195215022E-3</v>
      </c>
      <c r="BX57" s="57">
        <v>4.3023970394585088E-3</v>
      </c>
      <c r="BY57" s="57">
        <v>5.4174573804074934E-4</v>
      </c>
      <c r="BZ57" s="57">
        <v>5.8609167950204205E-4</v>
      </c>
      <c r="CA57" s="57">
        <v>5.4098330397844049E-4</v>
      </c>
      <c r="CB57" s="57">
        <v>1.6620351747137943E-3</v>
      </c>
      <c r="CC57" s="57">
        <v>4.9945867993373581E-3</v>
      </c>
      <c r="CD57" s="57">
        <v>2.3691298839729107E-3</v>
      </c>
      <c r="CE57" s="57">
        <v>9.1106951500255593E-4</v>
      </c>
      <c r="CF57" s="57">
        <v>3.8627529645750931E-4</v>
      </c>
      <c r="CG57" s="57">
        <v>9.2792378429948396E-4</v>
      </c>
      <c r="CH57" s="27"/>
    </row>
    <row r="58" spans="1:86">
      <c r="A58" s="17"/>
      <c r="B58" s="88">
        <v>53</v>
      </c>
      <c r="C58" s="93" t="s">
        <v>680</v>
      </c>
      <c r="D58" s="89">
        <v>411</v>
      </c>
      <c r="E58" s="35"/>
      <c r="H58" s="17"/>
      <c r="I58" s="25"/>
      <c r="J58" s="26"/>
      <c r="K58" s="26"/>
      <c r="L58" s="26"/>
      <c r="M58" s="26"/>
      <c r="N58" s="26"/>
      <c r="O58" s="26"/>
      <c r="P58" s="26"/>
      <c r="Q58" s="60">
        <v>341</v>
      </c>
      <c r="R58" s="61" t="s">
        <v>52</v>
      </c>
      <c r="S58" s="55">
        <v>0.99759421019612848</v>
      </c>
      <c r="T58" s="58">
        <v>0.64504998564696692</v>
      </c>
      <c r="U58" s="55">
        <v>0.98596435016307027</v>
      </c>
      <c r="V58" s="58">
        <v>0.60386481269160242</v>
      </c>
      <c r="W58" s="57">
        <v>1.3602615028717822E-3</v>
      </c>
      <c r="X58" s="57">
        <v>4.7161469479632142E-4</v>
      </c>
      <c r="Y58" s="57">
        <v>2.3540834404441155E-3</v>
      </c>
      <c r="Z58" s="57">
        <v>2.6364524682838211E-3</v>
      </c>
      <c r="AA58" s="57">
        <v>9.3993874587867011E-4</v>
      </c>
      <c r="AB58" s="57">
        <v>1.8790414815030485E-3</v>
      </c>
      <c r="AC58" s="57">
        <v>3.4047305155802114E-4</v>
      </c>
      <c r="AD58" s="57">
        <v>1.2041863460008388E-3</v>
      </c>
      <c r="AE58" s="57">
        <v>3.4052203164339873E-4</v>
      </c>
      <c r="AF58" s="57">
        <v>7.0672232993302959E-4</v>
      </c>
      <c r="AG58" s="57">
        <v>4.9071557322692581E-3</v>
      </c>
      <c r="AH58" s="57">
        <v>4.5198458899655604E-5</v>
      </c>
      <c r="AI58" s="57">
        <v>3.0440809877388198E-3</v>
      </c>
      <c r="AJ58" s="57">
        <v>2.2746165660278671E-3</v>
      </c>
      <c r="AK58" s="57">
        <v>1.6293957544134419E-2</v>
      </c>
      <c r="AL58" s="57">
        <v>3.0479655674745101E-4</v>
      </c>
      <c r="AM58" s="57">
        <v>3.767837732698383E-4</v>
      </c>
      <c r="AN58" s="57">
        <v>3.627182270615874E-3</v>
      </c>
      <c r="AO58" s="57">
        <v>5.0953396354637133E-4</v>
      </c>
      <c r="AP58" s="57">
        <v>1.4524276924762272E-3</v>
      </c>
      <c r="AQ58" s="57">
        <v>8.0389512191083646E-4</v>
      </c>
      <c r="AR58" s="57">
        <v>1.9455326999317593E-3</v>
      </c>
      <c r="AS58" s="57">
        <v>6.9499595660944965E-4</v>
      </c>
      <c r="AT58" s="57">
        <v>1.1032869256374044E-3</v>
      </c>
      <c r="AU58" s="57">
        <v>4.7759278462199866E-3</v>
      </c>
      <c r="AV58" s="57">
        <v>1.0052646393016068E-2</v>
      </c>
      <c r="AW58" s="57">
        <v>2.8745530170040503E-3</v>
      </c>
      <c r="AX58" s="57">
        <v>2.147665400663145E-3</v>
      </c>
      <c r="AY58" s="57">
        <v>5.1656731974832363E-4</v>
      </c>
      <c r="AZ58" s="57">
        <v>5.1484550914529894E-4</v>
      </c>
      <c r="BA58" s="57">
        <v>3.2856069278206911E-4</v>
      </c>
      <c r="BB58" s="57">
        <v>1.9338770417530982E-3</v>
      </c>
      <c r="BC58" s="57">
        <v>1.8469491142775213E-3</v>
      </c>
      <c r="BD58" s="57">
        <v>9.3215152904559606E-4</v>
      </c>
      <c r="BE58" s="57">
        <v>6.4265125973462568E-4</v>
      </c>
      <c r="BF58" s="57">
        <v>2.4985056553233789E-4</v>
      </c>
      <c r="BG58" s="57">
        <v>8.486606362242418E-4</v>
      </c>
      <c r="BH58" s="57">
        <v>2.0928692291219816E-3</v>
      </c>
      <c r="BI58" s="57">
        <v>1.0908811089620435E-3</v>
      </c>
      <c r="BJ58" s="57">
        <v>1.947512457150326E-3</v>
      </c>
      <c r="BK58" s="57">
        <v>1.4004562190750274E-3</v>
      </c>
      <c r="BL58" s="57">
        <v>2.649929654206767E-3</v>
      </c>
      <c r="BM58" s="57">
        <v>1.6350679470309899E-3</v>
      </c>
      <c r="BN58" s="57">
        <v>1.962778042946766E-3</v>
      </c>
      <c r="BO58" s="57">
        <v>2.0769059833992674E-3</v>
      </c>
      <c r="BP58" s="57">
        <v>6.8525353415188183E-4</v>
      </c>
      <c r="BQ58" s="57">
        <v>7.3507104978334976E-4</v>
      </c>
      <c r="BR58" s="57">
        <v>1.3567229127393703E-3</v>
      </c>
      <c r="BS58" s="57">
        <v>2.4493426492186991E-2</v>
      </c>
      <c r="BT58" s="57">
        <v>6.6929711823127277E-4</v>
      </c>
      <c r="BU58" s="57">
        <v>1.8738049584622882E-3</v>
      </c>
      <c r="BV58" s="57">
        <v>4.103924779835742E-4</v>
      </c>
      <c r="BW58" s="57">
        <v>1.5985239316075829E-3</v>
      </c>
      <c r="BX58" s="57">
        <v>5.1708741272366954E-4</v>
      </c>
      <c r="BY58" s="57">
        <v>7.6568042233322235E-4</v>
      </c>
      <c r="BZ58" s="57">
        <v>7.8155113970050107E-4</v>
      </c>
      <c r="CA58" s="57">
        <v>6.1936592208095117E-4</v>
      </c>
      <c r="CB58" s="57">
        <v>4.9525094146426714E-4</v>
      </c>
      <c r="CC58" s="57">
        <v>6.7611628013448737E-4</v>
      </c>
      <c r="CD58" s="57">
        <v>1.7963592362085831E-2</v>
      </c>
      <c r="CE58" s="57">
        <v>6.6570565062808401E-4</v>
      </c>
      <c r="CF58" s="57">
        <v>5.8533974366305815E-4</v>
      </c>
      <c r="CG58" s="57">
        <v>2.2809369719512902E-3</v>
      </c>
      <c r="CH58" s="27"/>
    </row>
    <row r="59" spans="1:86">
      <c r="A59" s="17"/>
      <c r="B59" s="88">
        <v>54</v>
      </c>
      <c r="C59" s="93" t="s">
        <v>681</v>
      </c>
      <c r="D59" s="89">
        <v>411</v>
      </c>
      <c r="E59" s="35"/>
      <c r="H59" s="17"/>
      <c r="I59" s="25"/>
      <c r="J59" s="26"/>
      <c r="K59" s="26"/>
      <c r="L59" s="26"/>
      <c r="M59" s="26"/>
      <c r="N59" s="26"/>
      <c r="O59" s="26"/>
      <c r="P59" s="26"/>
      <c r="Q59" s="60">
        <v>342</v>
      </c>
      <c r="R59" s="61" t="s">
        <v>53</v>
      </c>
      <c r="S59" s="55">
        <v>0.88038727452022891</v>
      </c>
      <c r="T59" s="58">
        <v>0.74627608475825291</v>
      </c>
      <c r="U59" s="55">
        <v>0.87774117593265599</v>
      </c>
      <c r="V59" s="58">
        <v>0.664824683179295</v>
      </c>
      <c r="W59" s="57">
        <v>0</v>
      </c>
      <c r="X59" s="57">
        <v>0</v>
      </c>
      <c r="Y59" s="57">
        <v>0</v>
      </c>
      <c r="Z59" s="57">
        <v>0</v>
      </c>
      <c r="AA59" s="57">
        <v>0</v>
      </c>
      <c r="AB59" s="57">
        <v>0</v>
      </c>
      <c r="AC59" s="57">
        <v>0</v>
      </c>
      <c r="AD59" s="57">
        <v>0</v>
      </c>
      <c r="AE59" s="57">
        <v>0</v>
      </c>
      <c r="AF59" s="57">
        <v>0</v>
      </c>
      <c r="AG59" s="57">
        <v>0</v>
      </c>
      <c r="AH59" s="57">
        <v>0</v>
      </c>
      <c r="AI59" s="57">
        <v>0</v>
      </c>
      <c r="AJ59" s="57">
        <v>0</v>
      </c>
      <c r="AK59" s="57">
        <v>0</v>
      </c>
      <c r="AL59" s="57">
        <v>0</v>
      </c>
      <c r="AM59" s="57">
        <v>0</v>
      </c>
      <c r="AN59" s="57">
        <v>0</v>
      </c>
      <c r="AO59" s="57">
        <v>0</v>
      </c>
      <c r="AP59" s="57">
        <v>0</v>
      </c>
      <c r="AQ59" s="57">
        <v>0</v>
      </c>
      <c r="AR59" s="57">
        <v>0</v>
      </c>
      <c r="AS59" s="57">
        <v>0</v>
      </c>
      <c r="AT59" s="57">
        <v>0</v>
      </c>
      <c r="AU59" s="57">
        <v>0</v>
      </c>
      <c r="AV59" s="57">
        <v>0</v>
      </c>
      <c r="AW59" s="57">
        <v>0</v>
      </c>
      <c r="AX59" s="57">
        <v>0</v>
      </c>
      <c r="AY59" s="57">
        <v>0</v>
      </c>
      <c r="AZ59" s="57">
        <v>0</v>
      </c>
      <c r="BA59" s="57">
        <v>0</v>
      </c>
      <c r="BB59" s="57">
        <v>0</v>
      </c>
      <c r="BC59" s="57">
        <v>0</v>
      </c>
      <c r="BD59" s="57">
        <v>0</v>
      </c>
      <c r="BE59" s="57">
        <v>0</v>
      </c>
      <c r="BF59" s="57">
        <v>0</v>
      </c>
      <c r="BG59" s="57">
        <v>0</v>
      </c>
      <c r="BH59" s="57">
        <v>0</v>
      </c>
      <c r="BI59" s="57">
        <v>0</v>
      </c>
      <c r="BJ59" s="57">
        <v>0</v>
      </c>
      <c r="BK59" s="57">
        <v>0</v>
      </c>
      <c r="BL59" s="57">
        <v>0</v>
      </c>
      <c r="BM59" s="57">
        <v>0</v>
      </c>
      <c r="BN59" s="57">
        <v>0</v>
      </c>
      <c r="BO59" s="57">
        <v>0</v>
      </c>
      <c r="BP59" s="57">
        <v>0</v>
      </c>
      <c r="BQ59" s="57">
        <v>0</v>
      </c>
      <c r="BR59" s="57">
        <v>0</v>
      </c>
      <c r="BS59" s="57">
        <v>0</v>
      </c>
      <c r="BT59" s="57">
        <v>0</v>
      </c>
      <c r="BU59" s="57">
        <v>0</v>
      </c>
      <c r="BV59" s="57">
        <v>0</v>
      </c>
      <c r="BW59" s="57">
        <v>0</v>
      </c>
      <c r="BX59" s="57">
        <v>0</v>
      </c>
      <c r="BY59" s="57">
        <v>0</v>
      </c>
      <c r="BZ59" s="57">
        <v>0</v>
      </c>
      <c r="CA59" s="57">
        <v>0</v>
      </c>
      <c r="CB59" s="57">
        <v>0</v>
      </c>
      <c r="CC59" s="57">
        <v>0</v>
      </c>
      <c r="CD59" s="57">
        <v>0</v>
      </c>
      <c r="CE59" s="57">
        <v>0</v>
      </c>
      <c r="CF59" s="57">
        <v>0</v>
      </c>
      <c r="CG59" s="57">
        <v>0</v>
      </c>
      <c r="CH59" s="27"/>
    </row>
    <row r="60" spans="1:86">
      <c r="A60" s="17"/>
      <c r="B60" s="88">
        <v>55</v>
      </c>
      <c r="C60" s="93" t="s">
        <v>144</v>
      </c>
      <c r="D60" s="89">
        <v>413</v>
      </c>
      <c r="E60" s="35"/>
      <c r="H60" s="17"/>
      <c r="I60" s="25"/>
      <c r="J60" s="26"/>
      <c r="K60" s="26"/>
      <c r="L60" s="26"/>
      <c r="M60" s="26"/>
      <c r="N60" s="26"/>
      <c r="O60" s="26"/>
      <c r="P60" s="26"/>
      <c r="Q60" s="60">
        <v>351</v>
      </c>
      <c r="R60" s="61" t="s">
        <v>54</v>
      </c>
      <c r="S60" s="55">
        <v>1.0292693984274004</v>
      </c>
      <c r="T60" s="58">
        <v>0.83155448487944106</v>
      </c>
      <c r="U60" s="55">
        <v>1.0292693984274004</v>
      </c>
      <c r="V60" s="58">
        <v>0.80752756085039001</v>
      </c>
      <c r="W60" s="57">
        <v>0</v>
      </c>
      <c r="X60" s="57">
        <v>0</v>
      </c>
      <c r="Y60" s="57">
        <v>0</v>
      </c>
      <c r="Z60" s="57">
        <v>0</v>
      </c>
      <c r="AA60" s="57">
        <v>0</v>
      </c>
      <c r="AB60" s="57">
        <v>0</v>
      </c>
      <c r="AC60" s="57">
        <v>0</v>
      </c>
      <c r="AD60" s="57">
        <v>0</v>
      </c>
      <c r="AE60" s="57">
        <v>0</v>
      </c>
      <c r="AF60" s="57">
        <v>0</v>
      </c>
      <c r="AG60" s="57">
        <v>0</v>
      </c>
      <c r="AH60" s="57">
        <v>0</v>
      </c>
      <c r="AI60" s="57">
        <v>0</v>
      </c>
      <c r="AJ60" s="57">
        <v>0</v>
      </c>
      <c r="AK60" s="57">
        <v>0</v>
      </c>
      <c r="AL60" s="57">
        <v>0</v>
      </c>
      <c r="AM60" s="57">
        <v>0</v>
      </c>
      <c r="AN60" s="57">
        <v>0</v>
      </c>
      <c r="AO60" s="57">
        <v>0</v>
      </c>
      <c r="AP60" s="57">
        <v>0</v>
      </c>
      <c r="AQ60" s="57">
        <v>0</v>
      </c>
      <c r="AR60" s="57">
        <v>0</v>
      </c>
      <c r="AS60" s="57">
        <v>0</v>
      </c>
      <c r="AT60" s="57">
        <v>0</v>
      </c>
      <c r="AU60" s="57">
        <v>0</v>
      </c>
      <c r="AV60" s="57">
        <v>0</v>
      </c>
      <c r="AW60" s="57">
        <v>0</v>
      </c>
      <c r="AX60" s="57">
        <v>0</v>
      </c>
      <c r="AY60" s="57">
        <v>0</v>
      </c>
      <c r="AZ60" s="57">
        <v>0</v>
      </c>
      <c r="BA60" s="57">
        <v>0</v>
      </c>
      <c r="BB60" s="57">
        <v>0</v>
      </c>
      <c r="BC60" s="57">
        <v>0</v>
      </c>
      <c r="BD60" s="57">
        <v>0</v>
      </c>
      <c r="BE60" s="57">
        <v>0</v>
      </c>
      <c r="BF60" s="57">
        <v>0</v>
      </c>
      <c r="BG60" s="57">
        <v>0</v>
      </c>
      <c r="BH60" s="57">
        <v>0</v>
      </c>
      <c r="BI60" s="57">
        <v>0</v>
      </c>
      <c r="BJ60" s="57">
        <v>0</v>
      </c>
      <c r="BK60" s="57">
        <v>0</v>
      </c>
      <c r="BL60" s="57">
        <v>0</v>
      </c>
      <c r="BM60" s="57">
        <v>0</v>
      </c>
      <c r="BN60" s="57">
        <v>0</v>
      </c>
      <c r="BO60" s="57">
        <v>0</v>
      </c>
      <c r="BP60" s="57">
        <v>0</v>
      </c>
      <c r="BQ60" s="57">
        <v>0</v>
      </c>
      <c r="BR60" s="57">
        <v>0</v>
      </c>
      <c r="BS60" s="57">
        <v>0</v>
      </c>
      <c r="BT60" s="57">
        <v>0</v>
      </c>
      <c r="BU60" s="57">
        <v>0</v>
      </c>
      <c r="BV60" s="57">
        <v>0</v>
      </c>
      <c r="BW60" s="57">
        <v>0</v>
      </c>
      <c r="BX60" s="57">
        <v>0</v>
      </c>
      <c r="BY60" s="57">
        <v>0</v>
      </c>
      <c r="BZ60" s="57">
        <v>0</v>
      </c>
      <c r="CA60" s="57">
        <v>0</v>
      </c>
      <c r="CB60" s="57">
        <v>0</v>
      </c>
      <c r="CC60" s="57">
        <v>0</v>
      </c>
      <c r="CD60" s="57">
        <v>0</v>
      </c>
      <c r="CE60" s="57">
        <v>0</v>
      </c>
      <c r="CF60" s="57">
        <v>0</v>
      </c>
      <c r="CG60" s="57">
        <v>0</v>
      </c>
      <c r="CH60" s="27"/>
    </row>
    <row r="61" spans="1:86">
      <c r="A61" s="17"/>
      <c r="B61" s="88">
        <v>56</v>
      </c>
      <c r="C61" s="93" t="s">
        <v>682</v>
      </c>
      <c r="D61" s="89">
        <v>413</v>
      </c>
      <c r="E61" s="35"/>
      <c r="H61" s="17"/>
      <c r="I61" s="25"/>
      <c r="J61" s="26"/>
      <c r="K61" s="26"/>
      <c r="L61" s="26"/>
      <c r="M61" s="26"/>
      <c r="N61" s="26"/>
      <c r="O61" s="26"/>
      <c r="P61" s="26"/>
      <c r="Q61" s="60">
        <v>352</v>
      </c>
      <c r="R61" s="54" t="s">
        <v>55</v>
      </c>
      <c r="S61" s="55">
        <v>1.0777770206850861</v>
      </c>
      <c r="T61" s="58">
        <v>0.56669473839283213</v>
      </c>
      <c r="U61" s="55">
        <v>1.0780030265142597</v>
      </c>
      <c r="V61" s="58">
        <v>0.73316326923267205</v>
      </c>
      <c r="W61" s="57">
        <v>0</v>
      </c>
      <c r="X61" s="57">
        <v>0</v>
      </c>
      <c r="Y61" s="57">
        <v>0</v>
      </c>
      <c r="Z61" s="57">
        <v>0</v>
      </c>
      <c r="AA61" s="57">
        <v>0</v>
      </c>
      <c r="AB61" s="57">
        <v>0</v>
      </c>
      <c r="AC61" s="57">
        <v>0</v>
      </c>
      <c r="AD61" s="57">
        <v>0</v>
      </c>
      <c r="AE61" s="57">
        <v>0</v>
      </c>
      <c r="AF61" s="57">
        <v>0</v>
      </c>
      <c r="AG61" s="57">
        <v>0</v>
      </c>
      <c r="AH61" s="57">
        <v>0</v>
      </c>
      <c r="AI61" s="57">
        <v>0</v>
      </c>
      <c r="AJ61" s="57">
        <v>0</v>
      </c>
      <c r="AK61" s="57">
        <v>0</v>
      </c>
      <c r="AL61" s="57">
        <v>0</v>
      </c>
      <c r="AM61" s="57">
        <v>0</v>
      </c>
      <c r="AN61" s="57">
        <v>0</v>
      </c>
      <c r="AO61" s="57">
        <v>0</v>
      </c>
      <c r="AP61" s="57">
        <v>0</v>
      </c>
      <c r="AQ61" s="57">
        <v>0</v>
      </c>
      <c r="AR61" s="57">
        <v>0</v>
      </c>
      <c r="AS61" s="57">
        <v>0</v>
      </c>
      <c r="AT61" s="57">
        <v>0</v>
      </c>
      <c r="AU61" s="57">
        <v>0</v>
      </c>
      <c r="AV61" s="57">
        <v>0</v>
      </c>
      <c r="AW61" s="57">
        <v>0</v>
      </c>
      <c r="AX61" s="57">
        <v>0</v>
      </c>
      <c r="AY61" s="57">
        <v>0</v>
      </c>
      <c r="AZ61" s="57">
        <v>0</v>
      </c>
      <c r="BA61" s="57">
        <v>0</v>
      </c>
      <c r="BB61" s="57">
        <v>0</v>
      </c>
      <c r="BC61" s="57">
        <v>0</v>
      </c>
      <c r="BD61" s="57">
        <v>0</v>
      </c>
      <c r="BE61" s="57">
        <v>0</v>
      </c>
      <c r="BF61" s="57">
        <v>0</v>
      </c>
      <c r="BG61" s="57">
        <v>0</v>
      </c>
      <c r="BH61" s="57">
        <v>0</v>
      </c>
      <c r="BI61" s="57">
        <v>0</v>
      </c>
      <c r="BJ61" s="57">
        <v>0</v>
      </c>
      <c r="BK61" s="57">
        <v>0</v>
      </c>
      <c r="BL61" s="57">
        <v>0</v>
      </c>
      <c r="BM61" s="57">
        <v>0</v>
      </c>
      <c r="BN61" s="57">
        <v>0</v>
      </c>
      <c r="BO61" s="57">
        <v>0</v>
      </c>
      <c r="BP61" s="57">
        <v>0</v>
      </c>
      <c r="BQ61" s="57">
        <v>0</v>
      </c>
      <c r="BR61" s="57">
        <v>0</v>
      </c>
      <c r="BS61" s="57">
        <v>0</v>
      </c>
      <c r="BT61" s="57">
        <v>0</v>
      </c>
      <c r="BU61" s="57">
        <v>0</v>
      </c>
      <c r="BV61" s="57">
        <v>0</v>
      </c>
      <c r="BW61" s="57">
        <v>0</v>
      </c>
      <c r="BX61" s="57">
        <v>0</v>
      </c>
      <c r="BY61" s="57">
        <v>0</v>
      </c>
      <c r="BZ61" s="57">
        <v>0</v>
      </c>
      <c r="CA61" s="57">
        <v>0</v>
      </c>
      <c r="CB61" s="57">
        <v>0</v>
      </c>
      <c r="CC61" s="57">
        <v>0</v>
      </c>
      <c r="CD61" s="57">
        <v>0</v>
      </c>
      <c r="CE61" s="57">
        <v>0</v>
      </c>
      <c r="CF61" s="57">
        <v>0</v>
      </c>
      <c r="CG61" s="57">
        <v>0</v>
      </c>
      <c r="CH61" s="27"/>
    </row>
    <row r="62" spans="1:86">
      <c r="A62" s="17"/>
      <c r="B62" s="88">
        <v>57</v>
      </c>
      <c r="C62" s="93" t="s">
        <v>683</v>
      </c>
      <c r="D62" s="89">
        <v>413</v>
      </c>
      <c r="E62" s="35"/>
      <c r="H62" s="17"/>
      <c r="I62" s="25"/>
      <c r="J62" s="26"/>
      <c r="K62" s="26"/>
      <c r="L62" s="26"/>
      <c r="M62" s="26"/>
      <c r="N62" s="26"/>
      <c r="O62" s="26"/>
      <c r="P62" s="26"/>
      <c r="Q62" s="60">
        <v>353</v>
      </c>
      <c r="R62" s="54" t="s">
        <v>56</v>
      </c>
      <c r="S62" s="55">
        <v>0.97998583993842281</v>
      </c>
      <c r="T62" s="58">
        <v>0.72299384667754552</v>
      </c>
      <c r="U62" s="55">
        <v>0.9787734327316322</v>
      </c>
      <c r="V62" s="58">
        <v>0.74195039385730788</v>
      </c>
      <c r="W62" s="57">
        <v>0</v>
      </c>
      <c r="X62" s="57">
        <v>0</v>
      </c>
      <c r="Y62" s="57">
        <v>0</v>
      </c>
      <c r="Z62" s="57">
        <v>0</v>
      </c>
      <c r="AA62" s="57">
        <v>0</v>
      </c>
      <c r="AB62" s="57">
        <v>0</v>
      </c>
      <c r="AC62" s="57">
        <v>0</v>
      </c>
      <c r="AD62" s="57">
        <v>0</v>
      </c>
      <c r="AE62" s="57">
        <v>0</v>
      </c>
      <c r="AF62" s="57">
        <v>0</v>
      </c>
      <c r="AG62" s="57">
        <v>0</v>
      </c>
      <c r="AH62" s="57">
        <v>0</v>
      </c>
      <c r="AI62" s="57">
        <v>0</v>
      </c>
      <c r="AJ62" s="57">
        <v>0</v>
      </c>
      <c r="AK62" s="57">
        <v>0</v>
      </c>
      <c r="AL62" s="57">
        <v>0</v>
      </c>
      <c r="AM62" s="57">
        <v>0</v>
      </c>
      <c r="AN62" s="57">
        <v>0</v>
      </c>
      <c r="AO62" s="57">
        <v>0</v>
      </c>
      <c r="AP62" s="57">
        <v>0</v>
      </c>
      <c r="AQ62" s="57">
        <v>0</v>
      </c>
      <c r="AR62" s="57">
        <v>0</v>
      </c>
      <c r="AS62" s="57">
        <v>0</v>
      </c>
      <c r="AT62" s="57">
        <v>0</v>
      </c>
      <c r="AU62" s="57">
        <v>0</v>
      </c>
      <c r="AV62" s="57">
        <v>0</v>
      </c>
      <c r="AW62" s="57">
        <v>0</v>
      </c>
      <c r="AX62" s="57">
        <v>0</v>
      </c>
      <c r="AY62" s="57">
        <v>0</v>
      </c>
      <c r="AZ62" s="57">
        <v>0</v>
      </c>
      <c r="BA62" s="57">
        <v>0</v>
      </c>
      <c r="BB62" s="57">
        <v>0</v>
      </c>
      <c r="BC62" s="57">
        <v>0</v>
      </c>
      <c r="BD62" s="57">
        <v>0</v>
      </c>
      <c r="BE62" s="57">
        <v>0</v>
      </c>
      <c r="BF62" s="57">
        <v>0</v>
      </c>
      <c r="BG62" s="57">
        <v>0</v>
      </c>
      <c r="BH62" s="57">
        <v>0</v>
      </c>
      <c r="BI62" s="57">
        <v>0</v>
      </c>
      <c r="BJ62" s="57">
        <v>0</v>
      </c>
      <c r="BK62" s="57">
        <v>0</v>
      </c>
      <c r="BL62" s="57">
        <v>0</v>
      </c>
      <c r="BM62" s="57">
        <v>0</v>
      </c>
      <c r="BN62" s="57">
        <v>0</v>
      </c>
      <c r="BO62" s="57">
        <v>0</v>
      </c>
      <c r="BP62" s="57">
        <v>0</v>
      </c>
      <c r="BQ62" s="57">
        <v>0</v>
      </c>
      <c r="BR62" s="57">
        <v>0</v>
      </c>
      <c r="BS62" s="57">
        <v>0</v>
      </c>
      <c r="BT62" s="57">
        <v>0</v>
      </c>
      <c r="BU62" s="57">
        <v>0</v>
      </c>
      <c r="BV62" s="57">
        <v>0</v>
      </c>
      <c r="BW62" s="57">
        <v>0</v>
      </c>
      <c r="BX62" s="57">
        <v>0</v>
      </c>
      <c r="BY62" s="57">
        <v>0</v>
      </c>
      <c r="BZ62" s="57">
        <v>0</v>
      </c>
      <c r="CA62" s="57">
        <v>0</v>
      </c>
      <c r="CB62" s="57">
        <v>0</v>
      </c>
      <c r="CC62" s="57">
        <v>0</v>
      </c>
      <c r="CD62" s="57">
        <v>0</v>
      </c>
      <c r="CE62" s="57">
        <v>0</v>
      </c>
      <c r="CF62" s="57">
        <v>0</v>
      </c>
      <c r="CG62" s="57">
        <v>0</v>
      </c>
      <c r="CH62" s="27"/>
    </row>
    <row r="63" spans="1:86">
      <c r="A63" s="17"/>
      <c r="B63" s="88">
        <v>58</v>
      </c>
      <c r="C63" s="93" t="s">
        <v>684</v>
      </c>
      <c r="D63" s="89">
        <v>413</v>
      </c>
      <c r="E63" s="35"/>
      <c r="H63" s="17"/>
      <c r="I63" s="25"/>
      <c r="J63" s="26"/>
      <c r="K63" s="26"/>
      <c r="L63" s="26"/>
      <c r="M63" s="26"/>
      <c r="N63" s="26"/>
      <c r="O63" s="26"/>
      <c r="P63" s="26"/>
      <c r="Q63" s="60">
        <v>354</v>
      </c>
      <c r="R63" s="61" t="s">
        <v>57</v>
      </c>
      <c r="S63" s="55">
        <v>1.0391045095811722</v>
      </c>
      <c r="T63" s="58">
        <v>0.41424762120721892</v>
      </c>
      <c r="U63" s="55">
        <v>1.0351269040560227</v>
      </c>
      <c r="V63" s="58">
        <v>0.65077572444909504</v>
      </c>
      <c r="W63" s="57">
        <v>0</v>
      </c>
      <c r="X63" s="57">
        <v>0</v>
      </c>
      <c r="Y63" s="57">
        <v>0</v>
      </c>
      <c r="Z63" s="57">
        <v>0</v>
      </c>
      <c r="AA63" s="57">
        <v>0</v>
      </c>
      <c r="AB63" s="57">
        <v>0</v>
      </c>
      <c r="AC63" s="57">
        <v>0</v>
      </c>
      <c r="AD63" s="57">
        <v>0</v>
      </c>
      <c r="AE63" s="57">
        <v>0</v>
      </c>
      <c r="AF63" s="57">
        <v>0</v>
      </c>
      <c r="AG63" s="57">
        <v>0</v>
      </c>
      <c r="AH63" s="57">
        <v>0</v>
      </c>
      <c r="AI63" s="57">
        <v>0</v>
      </c>
      <c r="AJ63" s="57">
        <v>0</v>
      </c>
      <c r="AK63" s="57">
        <v>0</v>
      </c>
      <c r="AL63" s="57">
        <v>0</v>
      </c>
      <c r="AM63" s="57">
        <v>0</v>
      </c>
      <c r="AN63" s="57">
        <v>0</v>
      </c>
      <c r="AO63" s="57">
        <v>0</v>
      </c>
      <c r="AP63" s="57">
        <v>0</v>
      </c>
      <c r="AQ63" s="57">
        <v>0</v>
      </c>
      <c r="AR63" s="57">
        <v>0</v>
      </c>
      <c r="AS63" s="57">
        <v>0</v>
      </c>
      <c r="AT63" s="57">
        <v>0</v>
      </c>
      <c r="AU63" s="57">
        <v>0</v>
      </c>
      <c r="AV63" s="57">
        <v>0</v>
      </c>
      <c r="AW63" s="57">
        <v>0</v>
      </c>
      <c r="AX63" s="57">
        <v>0</v>
      </c>
      <c r="AY63" s="57">
        <v>0</v>
      </c>
      <c r="AZ63" s="57">
        <v>0</v>
      </c>
      <c r="BA63" s="57">
        <v>0</v>
      </c>
      <c r="BB63" s="57">
        <v>0</v>
      </c>
      <c r="BC63" s="57">
        <v>0</v>
      </c>
      <c r="BD63" s="57">
        <v>0</v>
      </c>
      <c r="BE63" s="57">
        <v>0</v>
      </c>
      <c r="BF63" s="57">
        <v>0</v>
      </c>
      <c r="BG63" s="57">
        <v>0</v>
      </c>
      <c r="BH63" s="57">
        <v>0</v>
      </c>
      <c r="BI63" s="57">
        <v>0</v>
      </c>
      <c r="BJ63" s="57">
        <v>0</v>
      </c>
      <c r="BK63" s="57">
        <v>0</v>
      </c>
      <c r="BL63" s="57">
        <v>0</v>
      </c>
      <c r="BM63" s="57">
        <v>0</v>
      </c>
      <c r="BN63" s="57">
        <v>0</v>
      </c>
      <c r="BO63" s="57">
        <v>0</v>
      </c>
      <c r="BP63" s="57">
        <v>0</v>
      </c>
      <c r="BQ63" s="57">
        <v>0</v>
      </c>
      <c r="BR63" s="57">
        <v>0</v>
      </c>
      <c r="BS63" s="57">
        <v>0</v>
      </c>
      <c r="BT63" s="57">
        <v>0</v>
      </c>
      <c r="BU63" s="57">
        <v>0</v>
      </c>
      <c r="BV63" s="57">
        <v>0</v>
      </c>
      <c r="BW63" s="57">
        <v>0</v>
      </c>
      <c r="BX63" s="57">
        <v>0</v>
      </c>
      <c r="BY63" s="57">
        <v>0</v>
      </c>
      <c r="BZ63" s="57">
        <v>0</v>
      </c>
      <c r="CA63" s="57">
        <v>0</v>
      </c>
      <c r="CB63" s="57">
        <v>0</v>
      </c>
      <c r="CC63" s="57">
        <v>0</v>
      </c>
      <c r="CD63" s="57">
        <v>0</v>
      </c>
      <c r="CE63" s="57">
        <v>0</v>
      </c>
      <c r="CF63" s="57">
        <v>0</v>
      </c>
      <c r="CG63" s="57">
        <v>0</v>
      </c>
      <c r="CH63" s="27"/>
    </row>
    <row r="64" spans="1:86">
      <c r="A64" s="17"/>
      <c r="B64" s="88">
        <v>59</v>
      </c>
      <c r="C64" s="93" t="s">
        <v>145</v>
      </c>
      <c r="D64" s="89">
        <v>413</v>
      </c>
      <c r="E64" s="35"/>
      <c r="H64" s="17"/>
      <c r="I64" s="25"/>
      <c r="J64" s="26"/>
      <c r="K64" s="26"/>
      <c r="L64" s="26"/>
      <c r="M64" s="26"/>
      <c r="N64" s="26"/>
      <c r="O64" s="26"/>
      <c r="P64" s="26"/>
      <c r="Q64" s="60">
        <v>359</v>
      </c>
      <c r="R64" s="54" t="s">
        <v>58</v>
      </c>
      <c r="S64" s="55">
        <v>0.97828680195451068</v>
      </c>
      <c r="T64" s="58">
        <v>0.59033719539007334</v>
      </c>
      <c r="U64" s="55">
        <v>0.95446907871720243</v>
      </c>
      <c r="V64" s="58">
        <v>0.64376187392032869</v>
      </c>
      <c r="W64" s="57">
        <v>0</v>
      </c>
      <c r="X64" s="57">
        <v>0</v>
      </c>
      <c r="Y64" s="57">
        <v>0</v>
      </c>
      <c r="Z64" s="57">
        <v>0</v>
      </c>
      <c r="AA64" s="57">
        <v>0</v>
      </c>
      <c r="AB64" s="57">
        <v>0</v>
      </c>
      <c r="AC64" s="57">
        <v>0</v>
      </c>
      <c r="AD64" s="57">
        <v>0</v>
      </c>
      <c r="AE64" s="57">
        <v>0</v>
      </c>
      <c r="AF64" s="57">
        <v>0</v>
      </c>
      <c r="AG64" s="57">
        <v>0</v>
      </c>
      <c r="AH64" s="57">
        <v>0</v>
      </c>
      <c r="AI64" s="57">
        <v>0</v>
      </c>
      <c r="AJ64" s="57">
        <v>0</v>
      </c>
      <c r="AK64" s="57">
        <v>0</v>
      </c>
      <c r="AL64" s="57">
        <v>0</v>
      </c>
      <c r="AM64" s="57">
        <v>0</v>
      </c>
      <c r="AN64" s="57">
        <v>0</v>
      </c>
      <c r="AO64" s="57">
        <v>0</v>
      </c>
      <c r="AP64" s="57">
        <v>0</v>
      </c>
      <c r="AQ64" s="57">
        <v>0</v>
      </c>
      <c r="AR64" s="57">
        <v>0</v>
      </c>
      <c r="AS64" s="57">
        <v>0</v>
      </c>
      <c r="AT64" s="57">
        <v>0</v>
      </c>
      <c r="AU64" s="57">
        <v>0</v>
      </c>
      <c r="AV64" s="57">
        <v>0</v>
      </c>
      <c r="AW64" s="57">
        <v>0</v>
      </c>
      <c r="AX64" s="57">
        <v>0</v>
      </c>
      <c r="AY64" s="57">
        <v>0</v>
      </c>
      <c r="AZ64" s="57">
        <v>0</v>
      </c>
      <c r="BA64" s="57">
        <v>0</v>
      </c>
      <c r="BB64" s="57">
        <v>0</v>
      </c>
      <c r="BC64" s="57">
        <v>0</v>
      </c>
      <c r="BD64" s="57">
        <v>0</v>
      </c>
      <c r="BE64" s="57">
        <v>0</v>
      </c>
      <c r="BF64" s="57">
        <v>0</v>
      </c>
      <c r="BG64" s="57">
        <v>0</v>
      </c>
      <c r="BH64" s="57">
        <v>0</v>
      </c>
      <c r="BI64" s="57">
        <v>0</v>
      </c>
      <c r="BJ64" s="57">
        <v>0</v>
      </c>
      <c r="BK64" s="57">
        <v>0</v>
      </c>
      <c r="BL64" s="57">
        <v>0</v>
      </c>
      <c r="BM64" s="57">
        <v>0</v>
      </c>
      <c r="BN64" s="57">
        <v>0</v>
      </c>
      <c r="BO64" s="57">
        <v>0</v>
      </c>
      <c r="BP64" s="57">
        <v>0</v>
      </c>
      <c r="BQ64" s="57">
        <v>0</v>
      </c>
      <c r="BR64" s="57">
        <v>0</v>
      </c>
      <c r="BS64" s="57">
        <v>0</v>
      </c>
      <c r="BT64" s="57">
        <v>0</v>
      </c>
      <c r="BU64" s="57">
        <v>0</v>
      </c>
      <c r="BV64" s="57">
        <v>0</v>
      </c>
      <c r="BW64" s="57">
        <v>0</v>
      </c>
      <c r="BX64" s="57">
        <v>0</v>
      </c>
      <c r="BY64" s="57">
        <v>0</v>
      </c>
      <c r="BZ64" s="57">
        <v>0</v>
      </c>
      <c r="CA64" s="57">
        <v>0</v>
      </c>
      <c r="CB64" s="57">
        <v>0</v>
      </c>
      <c r="CC64" s="57">
        <v>0</v>
      </c>
      <c r="CD64" s="57">
        <v>0</v>
      </c>
      <c r="CE64" s="57">
        <v>0</v>
      </c>
      <c r="CF64" s="57">
        <v>0</v>
      </c>
      <c r="CG64" s="57">
        <v>0</v>
      </c>
      <c r="CH64" s="27"/>
    </row>
    <row r="65" spans="1:86">
      <c r="A65" s="17"/>
      <c r="B65" s="88">
        <v>60</v>
      </c>
      <c r="C65" s="93" t="s">
        <v>685</v>
      </c>
      <c r="D65" s="89">
        <v>413</v>
      </c>
      <c r="E65" s="35"/>
      <c r="H65" s="17"/>
      <c r="I65" s="25"/>
      <c r="J65" s="26"/>
      <c r="K65" s="26"/>
      <c r="L65" s="26"/>
      <c r="M65" s="26"/>
      <c r="N65" s="26"/>
      <c r="O65" s="26"/>
      <c r="P65" s="26"/>
      <c r="Q65" s="60">
        <v>391</v>
      </c>
      <c r="R65" s="59" t="s">
        <v>59</v>
      </c>
      <c r="S65" s="55">
        <v>1.0014938599114716</v>
      </c>
      <c r="T65" s="58">
        <v>0.60569064228907066</v>
      </c>
      <c r="U65" s="55">
        <v>1.0031082852557049</v>
      </c>
      <c r="V65" s="58">
        <v>0.5808488702484208</v>
      </c>
      <c r="W65" s="57">
        <v>1.2932283770330174E-3</v>
      </c>
      <c r="X65" s="57">
        <v>5.0081003157581728E-3</v>
      </c>
      <c r="Y65" s="57">
        <v>2.9022276557892487E-3</v>
      </c>
      <c r="Z65" s="57">
        <v>3.3342861725965392E-3</v>
      </c>
      <c r="AA65" s="57">
        <v>1.8448897289450746E-3</v>
      </c>
      <c r="AB65" s="57">
        <v>6.1234479508286718E-4</v>
      </c>
      <c r="AC65" s="57">
        <v>5.1250659461616827E-3</v>
      </c>
      <c r="AD65" s="57">
        <v>4.3580095206449251E-3</v>
      </c>
      <c r="AE65" s="57">
        <v>5.1242755333156774E-3</v>
      </c>
      <c r="AF65" s="57">
        <v>4.1270195619802011E-3</v>
      </c>
      <c r="AG65" s="57">
        <v>1.711069150668451E-3</v>
      </c>
      <c r="AH65" s="57">
        <v>9.9928650233970526E-4</v>
      </c>
      <c r="AI65" s="57">
        <v>2.9363829391160861E-3</v>
      </c>
      <c r="AJ65" s="57">
        <v>2.2922900888799808E-3</v>
      </c>
      <c r="AK65" s="57">
        <v>2.2160294678752399E-3</v>
      </c>
      <c r="AL65" s="57">
        <v>2.2891662062532667E-3</v>
      </c>
      <c r="AM65" s="57">
        <v>5.4265729808198569E-3</v>
      </c>
      <c r="AN65" s="57">
        <v>3.4620051891177117E-3</v>
      </c>
      <c r="AO65" s="57">
        <v>2.179457185526533E-3</v>
      </c>
      <c r="AP65" s="57">
        <v>1.4465156159528159E-3</v>
      </c>
      <c r="AQ65" s="57">
        <v>8.0764825914978811E-4</v>
      </c>
      <c r="AR65" s="57">
        <v>6.0026647181710938E-4</v>
      </c>
      <c r="AS65" s="57">
        <v>4.194916169205659E-3</v>
      </c>
      <c r="AT65" s="57">
        <v>1.8308799243379839E-3</v>
      </c>
      <c r="AU65" s="57">
        <v>5.4786941053310521E-4</v>
      </c>
      <c r="AV65" s="57">
        <v>3.9992329405876374E-3</v>
      </c>
      <c r="AW65" s="57">
        <v>1.9740542165208028E-3</v>
      </c>
      <c r="AX65" s="57">
        <v>1.0126599689317729E-3</v>
      </c>
      <c r="AY65" s="57">
        <v>1.7961866041699384E-4</v>
      </c>
      <c r="AZ65" s="57">
        <v>2.1886556617861917E-3</v>
      </c>
      <c r="BA65" s="57">
        <v>1.8660496652946981E-3</v>
      </c>
      <c r="BB65" s="57">
        <v>1.3712195419932442E-3</v>
      </c>
      <c r="BC65" s="57">
        <v>1.32930868004494E-3</v>
      </c>
      <c r="BD65" s="57">
        <v>1.5985037674372605E-3</v>
      </c>
      <c r="BE65" s="57">
        <v>1.7027242066212599E-3</v>
      </c>
      <c r="BF65" s="57">
        <v>4.2372306768947873E-4</v>
      </c>
      <c r="BG65" s="57">
        <v>8.3866852359554549E-4</v>
      </c>
      <c r="BH65" s="57">
        <v>6.0268043049184873E-4</v>
      </c>
      <c r="BI65" s="57">
        <v>4.5508325067566171E-4</v>
      </c>
      <c r="BJ65" s="57">
        <v>5.5422531457285506E-4</v>
      </c>
      <c r="BK65" s="57">
        <v>5.7249779529398739E-4</v>
      </c>
      <c r="BL65" s="57">
        <v>7.3939107501676466E-4</v>
      </c>
      <c r="BM65" s="57">
        <v>4.7506661320588956E-4</v>
      </c>
      <c r="BN65" s="57">
        <v>6.1864943301337015E-4</v>
      </c>
      <c r="BO65" s="57">
        <v>6.5974422453188113E-4</v>
      </c>
      <c r="BP65" s="57">
        <v>4.1252589345342292E-3</v>
      </c>
      <c r="BQ65" s="57">
        <v>4.4814486185889551E-3</v>
      </c>
      <c r="BR65" s="57">
        <v>3.4414628671972065E-4</v>
      </c>
      <c r="BS65" s="57">
        <v>1.2532807187502729E-3</v>
      </c>
      <c r="BT65" s="57">
        <v>5.5202861033172318E-4</v>
      </c>
      <c r="BU65" s="57">
        <v>1.3274539048683358E-3</v>
      </c>
      <c r="BV65" s="57">
        <v>1.4285231962765906E-3</v>
      </c>
      <c r="BW65" s="57">
        <v>1.5179992263741238E-3</v>
      </c>
      <c r="BX65" s="57">
        <v>1.6486477200796641E-3</v>
      </c>
      <c r="BY65" s="57">
        <v>2.6729470379086122E-3</v>
      </c>
      <c r="BZ65" s="57">
        <v>1.3827232115253016E-3</v>
      </c>
      <c r="CA65" s="57">
        <v>1.5064560900454925E-3</v>
      </c>
      <c r="CB65" s="57">
        <v>7.4092366828823935E-3</v>
      </c>
      <c r="CC65" s="57">
        <v>2.0284955930670746E-3</v>
      </c>
      <c r="CD65" s="57">
        <v>7.1871596477962431E-3</v>
      </c>
      <c r="CE65" s="57">
        <v>1.9611062571671515E-3</v>
      </c>
      <c r="CF65" s="57">
        <v>4.5799913910027565E-3</v>
      </c>
      <c r="CG65" s="57">
        <v>3.4640667650701986E-3</v>
      </c>
      <c r="CH65" s="27"/>
    </row>
    <row r="66" spans="1:86">
      <c r="A66" s="17"/>
      <c r="B66" s="88">
        <v>61</v>
      </c>
      <c r="C66" s="93" t="s">
        <v>146</v>
      </c>
      <c r="D66" s="89">
        <v>413</v>
      </c>
      <c r="E66" s="35"/>
      <c r="H66" s="17"/>
      <c r="I66" s="25"/>
      <c r="J66" s="26"/>
      <c r="K66" s="26"/>
      <c r="L66" s="26"/>
      <c r="M66" s="26"/>
      <c r="N66" s="26"/>
      <c r="O66" s="26"/>
      <c r="P66" s="26"/>
      <c r="Q66" s="60">
        <v>392</v>
      </c>
      <c r="R66" s="54" t="s">
        <v>60</v>
      </c>
      <c r="S66" s="55">
        <v>1.0447962776028905</v>
      </c>
      <c r="T66" s="58">
        <v>0.68911934222280047</v>
      </c>
      <c r="U66" s="55">
        <v>1.0447962776028905</v>
      </c>
      <c r="V66" s="58">
        <v>0.68901402978207638</v>
      </c>
      <c r="W66" s="57">
        <v>0</v>
      </c>
      <c r="X66" s="57">
        <v>0</v>
      </c>
      <c r="Y66" s="57">
        <v>2.6598721779697623E-4</v>
      </c>
      <c r="Z66" s="57">
        <v>1.6445793653207101E-5</v>
      </c>
      <c r="AA66" s="57">
        <v>0</v>
      </c>
      <c r="AB66" s="57">
        <v>0</v>
      </c>
      <c r="AC66" s="57">
        <v>0</v>
      </c>
      <c r="AD66" s="57">
        <v>0</v>
      </c>
      <c r="AE66" s="57">
        <v>0</v>
      </c>
      <c r="AF66" s="57">
        <v>4.7787623894166313E-4</v>
      </c>
      <c r="AG66" s="57">
        <v>2.9228256707976116E-5</v>
      </c>
      <c r="AH66" s="57">
        <v>9.3887740991548466E-5</v>
      </c>
      <c r="AI66" s="57">
        <v>0</v>
      </c>
      <c r="AJ66" s="57">
        <v>0</v>
      </c>
      <c r="AK66" s="57">
        <v>0</v>
      </c>
      <c r="AL66" s="57">
        <v>2.8433131076207031E-5</v>
      </c>
      <c r="AM66" s="57">
        <v>1.8274479873963786E-5</v>
      </c>
      <c r="AN66" s="57">
        <v>2.5972131191705263E-5</v>
      </c>
      <c r="AO66" s="57">
        <v>0</v>
      </c>
      <c r="AP66" s="57">
        <v>0</v>
      </c>
      <c r="AQ66" s="57">
        <v>0</v>
      </c>
      <c r="AR66" s="57">
        <v>0</v>
      </c>
      <c r="AS66" s="57">
        <v>4.6796153464177603E-4</v>
      </c>
      <c r="AT66" s="57">
        <v>8.131734867537245E-4</v>
      </c>
      <c r="AU66" s="57">
        <v>3.1289874483096509E-5</v>
      </c>
      <c r="AV66" s="57">
        <v>2.6569850728365286E-5</v>
      </c>
      <c r="AW66" s="57">
        <v>2.0181435694727623E-5</v>
      </c>
      <c r="AX66" s="57">
        <v>4.4451711432403059E-5</v>
      </c>
      <c r="AY66" s="57">
        <v>2.8096484161212295E-5</v>
      </c>
      <c r="AZ66" s="57">
        <v>0</v>
      </c>
      <c r="BA66" s="57">
        <v>0</v>
      </c>
      <c r="BB66" s="57">
        <v>0</v>
      </c>
      <c r="BC66" s="57">
        <v>0</v>
      </c>
      <c r="BD66" s="57">
        <v>0</v>
      </c>
      <c r="BE66" s="57">
        <v>0</v>
      </c>
      <c r="BF66" s="57">
        <v>0</v>
      </c>
      <c r="BG66" s="57">
        <v>0</v>
      </c>
      <c r="BH66" s="57">
        <v>0</v>
      </c>
      <c r="BI66" s="57">
        <v>0</v>
      </c>
      <c r="BJ66" s="57">
        <v>0</v>
      </c>
      <c r="BK66" s="57">
        <v>0</v>
      </c>
      <c r="BL66" s="57">
        <v>0</v>
      </c>
      <c r="BM66" s="57">
        <v>0</v>
      </c>
      <c r="BN66" s="57">
        <v>0</v>
      </c>
      <c r="BO66" s="57">
        <v>0</v>
      </c>
      <c r="BP66" s="57">
        <v>4.5679586650377392E-4</v>
      </c>
      <c r="BQ66" s="57">
        <v>5.1389109609614422E-4</v>
      </c>
      <c r="BR66" s="57">
        <v>2.9785143148261752E-5</v>
      </c>
      <c r="BS66" s="57">
        <v>3.0386941640395883E-5</v>
      </c>
      <c r="BT66" s="57">
        <v>3.7143832247668303E-5</v>
      </c>
      <c r="BU66" s="57">
        <v>0</v>
      </c>
      <c r="BV66" s="57">
        <v>0</v>
      </c>
      <c r="BW66" s="57">
        <v>0</v>
      </c>
      <c r="BX66" s="57">
        <v>0</v>
      </c>
      <c r="BY66" s="57">
        <v>4.4748373460968828E-4</v>
      </c>
      <c r="BZ66" s="57">
        <v>6.8267828512249878E-4</v>
      </c>
      <c r="CA66" s="57">
        <v>5.1972249586487522E-4</v>
      </c>
      <c r="CB66" s="57">
        <v>4.3352913895593041E-4</v>
      </c>
      <c r="CC66" s="57">
        <v>4.6767206606831085E-4</v>
      </c>
      <c r="CD66" s="57">
        <v>6.9135544597567549E-4</v>
      </c>
      <c r="CE66" s="57">
        <v>5.4227211626196685E-4</v>
      </c>
      <c r="CF66" s="57">
        <v>5.1179504683129774E-4</v>
      </c>
      <c r="CG66" s="57">
        <v>5.3553126750497477E-4</v>
      </c>
      <c r="CH66" s="27"/>
    </row>
    <row r="67" spans="1:86">
      <c r="A67" s="17"/>
      <c r="B67" s="88">
        <v>62</v>
      </c>
      <c r="C67" s="93" t="s">
        <v>686</v>
      </c>
      <c r="D67" s="89">
        <v>413</v>
      </c>
      <c r="E67" s="35"/>
      <c r="H67" s="17"/>
      <c r="I67" s="25"/>
      <c r="J67" s="26"/>
      <c r="K67" s="26"/>
      <c r="L67" s="26"/>
      <c r="M67" s="26"/>
      <c r="N67" s="26"/>
      <c r="O67" s="26"/>
      <c r="P67" s="26"/>
      <c r="Q67" s="63">
        <v>411</v>
      </c>
      <c r="R67" s="64" t="s">
        <v>61</v>
      </c>
      <c r="S67" s="55">
        <v>1.0911773272265726</v>
      </c>
      <c r="T67" s="58">
        <v>0.51643515538617413</v>
      </c>
      <c r="U67" s="55">
        <v>1.0921763806502656</v>
      </c>
      <c r="V67" s="58">
        <v>0.51617813843789628</v>
      </c>
      <c r="W67" s="57">
        <v>0</v>
      </c>
      <c r="X67" s="57">
        <v>0</v>
      </c>
      <c r="Y67" s="57">
        <v>0</v>
      </c>
      <c r="Z67" s="57">
        <v>0</v>
      </c>
      <c r="AA67" s="57">
        <v>0</v>
      </c>
      <c r="AB67" s="57">
        <v>0</v>
      </c>
      <c r="AC67" s="57">
        <v>0</v>
      </c>
      <c r="AD67" s="57">
        <v>0</v>
      </c>
      <c r="AE67" s="57">
        <v>0</v>
      </c>
      <c r="AF67" s="57">
        <v>0</v>
      </c>
      <c r="AG67" s="57">
        <v>0</v>
      </c>
      <c r="AH67" s="57">
        <v>0</v>
      </c>
      <c r="AI67" s="57">
        <v>0</v>
      </c>
      <c r="AJ67" s="57">
        <v>0</v>
      </c>
      <c r="AK67" s="57">
        <v>0</v>
      </c>
      <c r="AL67" s="57">
        <v>0</v>
      </c>
      <c r="AM67" s="57">
        <v>0</v>
      </c>
      <c r="AN67" s="57">
        <v>0</v>
      </c>
      <c r="AO67" s="57">
        <v>0</v>
      </c>
      <c r="AP67" s="57">
        <v>0</v>
      </c>
      <c r="AQ67" s="57">
        <v>0</v>
      </c>
      <c r="AR67" s="57">
        <v>0</v>
      </c>
      <c r="AS67" s="57">
        <v>0</v>
      </c>
      <c r="AT67" s="57">
        <v>0</v>
      </c>
      <c r="AU67" s="57">
        <v>0</v>
      </c>
      <c r="AV67" s="57">
        <v>0</v>
      </c>
      <c r="AW67" s="57">
        <v>0</v>
      </c>
      <c r="AX67" s="57">
        <v>0</v>
      </c>
      <c r="AY67" s="57">
        <v>0</v>
      </c>
      <c r="AZ67" s="57">
        <v>0</v>
      </c>
      <c r="BA67" s="57">
        <v>0</v>
      </c>
      <c r="BB67" s="57">
        <v>0</v>
      </c>
      <c r="BC67" s="57">
        <v>0</v>
      </c>
      <c r="BD67" s="57">
        <v>0</v>
      </c>
      <c r="BE67" s="57">
        <v>0</v>
      </c>
      <c r="BF67" s="57">
        <v>0</v>
      </c>
      <c r="BG67" s="57">
        <v>0</v>
      </c>
      <c r="BH67" s="57">
        <v>0</v>
      </c>
      <c r="BI67" s="57">
        <v>0</v>
      </c>
      <c r="BJ67" s="57">
        <v>0</v>
      </c>
      <c r="BK67" s="57">
        <v>0</v>
      </c>
      <c r="BL67" s="57">
        <v>0</v>
      </c>
      <c r="BM67" s="57">
        <v>0</v>
      </c>
      <c r="BN67" s="57">
        <v>0</v>
      </c>
      <c r="BO67" s="57">
        <v>0</v>
      </c>
      <c r="BP67" s="57">
        <v>0</v>
      </c>
      <c r="BQ67" s="57">
        <v>0</v>
      </c>
      <c r="BR67" s="57">
        <v>0</v>
      </c>
      <c r="BS67" s="57">
        <v>0</v>
      </c>
      <c r="BT67" s="57">
        <v>0</v>
      </c>
      <c r="BU67" s="57">
        <v>0</v>
      </c>
      <c r="BV67" s="57">
        <v>0</v>
      </c>
      <c r="BW67" s="57">
        <v>0</v>
      </c>
      <c r="BX67" s="57">
        <v>0</v>
      </c>
      <c r="BY67" s="57">
        <v>0</v>
      </c>
      <c r="BZ67" s="57">
        <v>0</v>
      </c>
      <c r="CA67" s="57">
        <v>0</v>
      </c>
      <c r="CB67" s="57">
        <v>0</v>
      </c>
      <c r="CC67" s="57">
        <v>0</v>
      </c>
      <c r="CD67" s="57">
        <v>0</v>
      </c>
      <c r="CE67" s="57">
        <v>0</v>
      </c>
      <c r="CF67" s="57">
        <v>0</v>
      </c>
      <c r="CG67" s="57">
        <v>0</v>
      </c>
      <c r="CH67" s="27"/>
    </row>
    <row r="68" spans="1:86">
      <c r="A68" s="17"/>
      <c r="B68" s="94">
        <v>63</v>
      </c>
      <c r="C68" s="95" t="s">
        <v>687</v>
      </c>
      <c r="D68" s="96">
        <v>413</v>
      </c>
      <c r="E68" s="35"/>
      <c r="H68" s="17"/>
      <c r="I68" s="25"/>
      <c r="J68" s="26"/>
      <c r="K68" s="26"/>
      <c r="L68" s="26"/>
      <c r="M68" s="26"/>
      <c r="N68" s="26"/>
      <c r="O68" s="26"/>
      <c r="P68" s="26"/>
      <c r="Q68" s="60">
        <v>412</v>
      </c>
      <c r="R68" s="59" t="s">
        <v>62</v>
      </c>
      <c r="S68" s="55">
        <v>1.0891655498490418</v>
      </c>
      <c r="T68" s="58">
        <v>0.52966106938509283</v>
      </c>
      <c r="U68" s="55">
        <v>1.0891655498490418</v>
      </c>
      <c r="V68" s="58">
        <v>0.52680766030118609</v>
      </c>
      <c r="W68" s="57">
        <v>6.3504509919916742E-4</v>
      </c>
      <c r="X68" s="57">
        <v>1.0999679719941823E-3</v>
      </c>
      <c r="Y68" s="57">
        <v>4.0242681530030931E-4</v>
      </c>
      <c r="Z68" s="57">
        <v>2.4601920880515903E-4</v>
      </c>
      <c r="AA68" s="57">
        <v>5.7814432450528966E-4</v>
      </c>
      <c r="AB68" s="57">
        <v>7.0527442223407538E-4</v>
      </c>
      <c r="AC68" s="57">
        <v>1.1954892138696732E-3</v>
      </c>
      <c r="AD68" s="57">
        <v>5.6665266724352926E-4</v>
      </c>
      <c r="AE68" s="57">
        <v>1.1953907379196327E-3</v>
      </c>
      <c r="AF68" s="57">
        <v>4.8069051243524141E-4</v>
      </c>
      <c r="AG68" s="57">
        <v>3.3994392378052782E-4</v>
      </c>
      <c r="AH68" s="57">
        <v>2.1104267439185352E-4</v>
      </c>
      <c r="AI68" s="57">
        <v>2.6774216100255679E-4</v>
      </c>
      <c r="AJ68" s="57">
        <v>3.7935556888975903E-4</v>
      </c>
      <c r="AK68" s="57">
        <v>2.5676607585937858E-4</v>
      </c>
      <c r="AL68" s="57">
        <v>1.7702024026326917E-4</v>
      </c>
      <c r="AM68" s="57">
        <v>1.6113582269585455E-4</v>
      </c>
      <c r="AN68" s="57">
        <v>2.5992083921340506E-4</v>
      </c>
      <c r="AO68" s="57">
        <v>6.3303993960061309E-4</v>
      </c>
      <c r="AP68" s="57">
        <v>5.127793538825733E-4</v>
      </c>
      <c r="AQ68" s="57">
        <v>6.1415896110423684E-4</v>
      </c>
      <c r="AR68" s="57">
        <v>7.1090935553796042E-4</v>
      </c>
      <c r="AS68" s="57">
        <v>4.8558485043231583E-4</v>
      </c>
      <c r="AT68" s="57">
        <v>3.1517291244996331E-4</v>
      </c>
      <c r="AU68" s="57">
        <v>3.446499802939049E-4</v>
      </c>
      <c r="AV68" s="57">
        <v>3.9331430166457713E-4</v>
      </c>
      <c r="AW68" s="57">
        <v>2.1038478961298202E-4</v>
      </c>
      <c r="AX68" s="57">
        <v>2.0389352886514265E-4</v>
      </c>
      <c r="AY68" s="57">
        <v>2.682315782799959E-4</v>
      </c>
      <c r="AZ68" s="57">
        <v>6.3982504405048701E-4</v>
      </c>
      <c r="BA68" s="57">
        <v>4.0186004630947056E-4</v>
      </c>
      <c r="BB68" s="57">
        <v>6.5732333142264391E-4</v>
      </c>
      <c r="BC68" s="57">
        <v>5.8843271572241737E-4</v>
      </c>
      <c r="BD68" s="57">
        <v>4.1079460866690006E-4</v>
      </c>
      <c r="BE68" s="57">
        <v>3.7953709721564162E-4</v>
      </c>
      <c r="BF68" s="57">
        <v>5.2438433186250994E-4</v>
      </c>
      <c r="BG68" s="57">
        <v>6.2141254279551828E-4</v>
      </c>
      <c r="BH68" s="57">
        <v>1.0972209358858665E-3</v>
      </c>
      <c r="BI68" s="57">
        <v>5.5677617774043027E-4</v>
      </c>
      <c r="BJ68" s="57">
        <v>6.2339507648299225E-4</v>
      </c>
      <c r="BK68" s="57">
        <v>9.9865787096330345E-4</v>
      </c>
      <c r="BL68" s="57">
        <v>8.3754641468852624E-4</v>
      </c>
      <c r="BM68" s="57">
        <v>5.8730522827855414E-4</v>
      </c>
      <c r="BN68" s="57">
        <v>6.8882079318762315E-4</v>
      </c>
      <c r="BO68" s="57">
        <v>5.0206554857548202E-4</v>
      </c>
      <c r="BP68" s="57">
        <v>5.1734226239519461E-4</v>
      </c>
      <c r="BQ68" s="57">
        <v>3.549519150492195E-4</v>
      </c>
      <c r="BR68" s="57">
        <v>3.6328530677714424E-4</v>
      </c>
      <c r="BS68" s="57">
        <v>2.6133839520025388E-4</v>
      </c>
      <c r="BT68" s="57">
        <v>3.425338349678001E-4</v>
      </c>
      <c r="BU68" s="57">
        <v>5.9275912498665687E-4</v>
      </c>
      <c r="BV68" s="57">
        <v>3.5700703805214765E-4</v>
      </c>
      <c r="BW68" s="57">
        <v>6.0011254092508693E-4</v>
      </c>
      <c r="BX68" s="57">
        <v>2.9287393855131975E-4</v>
      </c>
      <c r="BY68" s="57">
        <v>5.2170561739703987E-4</v>
      </c>
      <c r="BZ68" s="57">
        <v>4.8927279789925699E-4</v>
      </c>
      <c r="CA68" s="57">
        <v>3.7669763056774255E-4</v>
      </c>
      <c r="CB68" s="57">
        <v>5.3769245980562791E-4</v>
      </c>
      <c r="CC68" s="57">
        <v>5.5942687122373922E-4</v>
      </c>
      <c r="CD68" s="57">
        <v>5.1479655521584377E-4</v>
      </c>
      <c r="CE68" s="57">
        <v>5.1390976259058281E-4</v>
      </c>
      <c r="CF68" s="57">
        <v>3.4427066166699228E-4</v>
      </c>
      <c r="CG68" s="57">
        <v>4.6522802254781278E-4</v>
      </c>
      <c r="CH68" s="27"/>
    </row>
    <row r="69" spans="1:86">
      <c r="A69" s="17"/>
      <c r="B69" s="42"/>
      <c r="C69" s="40"/>
      <c r="D69" s="40"/>
      <c r="H69" s="17"/>
      <c r="I69" s="25"/>
      <c r="J69" s="26"/>
      <c r="K69" s="26"/>
      <c r="L69" s="26"/>
      <c r="M69" s="26"/>
      <c r="N69" s="26"/>
      <c r="O69" s="26"/>
      <c r="P69" s="26"/>
      <c r="Q69" s="60">
        <v>413</v>
      </c>
      <c r="R69" s="54" t="s">
        <v>63</v>
      </c>
      <c r="S69" s="55">
        <v>1.1036173722247071</v>
      </c>
      <c r="T69" s="58">
        <v>0.50229806874291594</v>
      </c>
      <c r="U69" s="55">
        <v>1.1037066978467713</v>
      </c>
      <c r="V69" s="58">
        <v>0.49755368851595</v>
      </c>
      <c r="W69" s="57">
        <v>0</v>
      </c>
      <c r="X69" s="57">
        <v>0</v>
      </c>
      <c r="Y69" s="57">
        <v>0</v>
      </c>
      <c r="Z69" s="57">
        <v>0</v>
      </c>
      <c r="AA69" s="57">
        <v>0</v>
      </c>
      <c r="AB69" s="57">
        <v>0</v>
      </c>
      <c r="AC69" s="57">
        <v>0</v>
      </c>
      <c r="AD69" s="57">
        <v>0</v>
      </c>
      <c r="AE69" s="57">
        <v>0</v>
      </c>
      <c r="AF69" s="57">
        <v>0</v>
      </c>
      <c r="AG69" s="57">
        <v>0</v>
      </c>
      <c r="AH69" s="57">
        <v>0</v>
      </c>
      <c r="AI69" s="57">
        <v>0</v>
      </c>
      <c r="AJ69" s="57">
        <v>0</v>
      </c>
      <c r="AK69" s="57">
        <v>0</v>
      </c>
      <c r="AL69" s="57">
        <v>0</v>
      </c>
      <c r="AM69" s="57">
        <v>0</v>
      </c>
      <c r="AN69" s="57">
        <v>0</v>
      </c>
      <c r="AO69" s="57">
        <v>0</v>
      </c>
      <c r="AP69" s="57">
        <v>0</v>
      </c>
      <c r="AQ69" s="57">
        <v>0</v>
      </c>
      <c r="AR69" s="57">
        <v>0</v>
      </c>
      <c r="AS69" s="57">
        <v>0</v>
      </c>
      <c r="AT69" s="57">
        <v>0</v>
      </c>
      <c r="AU69" s="57">
        <v>0</v>
      </c>
      <c r="AV69" s="57">
        <v>0</v>
      </c>
      <c r="AW69" s="57">
        <v>0</v>
      </c>
      <c r="AX69" s="57">
        <v>0</v>
      </c>
      <c r="AY69" s="57">
        <v>0</v>
      </c>
      <c r="AZ69" s="57">
        <v>0</v>
      </c>
      <c r="BA69" s="57">
        <v>0</v>
      </c>
      <c r="BB69" s="57">
        <v>0</v>
      </c>
      <c r="BC69" s="57">
        <v>0</v>
      </c>
      <c r="BD69" s="57">
        <v>0</v>
      </c>
      <c r="BE69" s="57">
        <v>0</v>
      </c>
      <c r="BF69" s="57">
        <v>0</v>
      </c>
      <c r="BG69" s="57">
        <v>0</v>
      </c>
      <c r="BH69" s="57">
        <v>0</v>
      </c>
      <c r="BI69" s="57">
        <v>0</v>
      </c>
      <c r="BJ69" s="57">
        <v>0</v>
      </c>
      <c r="BK69" s="57">
        <v>0</v>
      </c>
      <c r="BL69" s="57">
        <v>0</v>
      </c>
      <c r="BM69" s="57">
        <v>0</v>
      </c>
      <c r="BN69" s="57">
        <v>0</v>
      </c>
      <c r="BO69" s="57">
        <v>0</v>
      </c>
      <c r="BP69" s="57">
        <v>0</v>
      </c>
      <c r="BQ69" s="57">
        <v>0</v>
      </c>
      <c r="BR69" s="57">
        <v>0</v>
      </c>
      <c r="BS69" s="57">
        <v>0</v>
      </c>
      <c r="BT69" s="57">
        <v>0</v>
      </c>
      <c r="BU69" s="57">
        <v>0</v>
      </c>
      <c r="BV69" s="57">
        <v>0</v>
      </c>
      <c r="BW69" s="57">
        <v>0</v>
      </c>
      <c r="BX69" s="57">
        <v>0</v>
      </c>
      <c r="BY69" s="57">
        <v>0</v>
      </c>
      <c r="BZ69" s="57">
        <v>0</v>
      </c>
      <c r="CA69" s="57">
        <v>0</v>
      </c>
      <c r="CB69" s="57">
        <v>0</v>
      </c>
      <c r="CC69" s="57">
        <v>0</v>
      </c>
      <c r="CD69" s="57">
        <v>0</v>
      </c>
      <c r="CE69" s="57">
        <v>0</v>
      </c>
      <c r="CF69" s="57">
        <v>0</v>
      </c>
      <c r="CG69" s="57">
        <v>0</v>
      </c>
      <c r="CH69" s="27"/>
    </row>
    <row r="70" spans="1:86">
      <c r="H70" s="17"/>
      <c r="I70" s="25"/>
      <c r="J70" s="26"/>
      <c r="K70" s="26"/>
      <c r="L70" s="26"/>
      <c r="M70" s="26"/>
      <c r="N70" s="26"/>
      <c r="O70" s="26"/>
      <c r="P70" s="26"/>
      <c r="Q70" s="60">
        <v>419</v>
      </c>
      <c r="R70" s="54" t="s">
        <v>64</v>
      </c>
      <c r="S70" s="55">
        <v>1.0940690661295662</v>
      </c>
      <c r="T70" s="58">
        <v>0.48120870181450498</v>
      </c>
      <c r="U70" s="55">
        <v>1.0939449477632044</v>
      </c>
      <c r="V70" s="58">
        <v>0.46946762862353564</v>
      </c>
      <c r="W70" s="57">
        <v>0</v>
      </c>
      <c r="X70" s="57">
        <v>0</v>
      </c>
      <c r="Y70" s="57">
        <v>0</v>
      </c>
      <c r="Z70" s="57">
        <v>0</v>
      </c>
      <c r="AA70" s="57">
        <v>0</v>
      </c>
      <c r="AB70" s="57">
        <v>0</v>
      </c>
      <c r="AC70" s="57">
        <v>0</v>
      </c>
      <c r="AD70" s="57">
        <v>0</v>
      </c>
      <c r="AE70" s="57">
        <v>0</v>
      </c>
      <c r="AF70" s="57">
        <v>0</v>
      </c>
      <c r="AG70" s="57">
        <v>0</v>
      </c>
      <c r="AH70" s="57">
        <v>0</v>
      </c>
      <c r="AI70" s="57">
        <v>0</v>
      </c>
      <c r="AJ70" s="57">
        <v>0</v>
      </c>
      <c r="AK70" s="57">
        <v>0</v>
      </c>
      <c r="AL70" s="57">
        <v>0</v>
      </c>
      <c r="AM70" s="57">
        <v>0</v>
      </c>
      <c r="AN70" s="57">
        <v>0</v>
      </c>
      <c r="AO70" s="57">
        <v>0</v>
      </c>
      <c r="AP70" s="57">
        <v>0</v>
      </c>
      <c r="AQ70" s="57">
        <v>0</v>
      </c>
      <c r="AR70" s="57">
        <v>0</v>
      </c>
      <c r="AS70" s="57">
        <v>0</v>
      </c>
      <c r="AT70" s="57">
        <v>0</v>
      </c>
      <c r="AU70" s="57">
        <v>0</v>
      </c>
      <c r="AV70" s="57">
        <v>0</v>
      </c>
      <c r="AW70" s="57">
        <v>0</v>
      </c>
      <c r="AX70" s="57">
        <v>0</v>
      </c>
      <c r="AY70" s="57">
        <v>0</v>
      </c>
      <c r="AZ70" s="57">
        <v>0</v>
      </c>
      <c r="BA70" s="57">
        <v>0</v>
      </c>
      <c r="BB70" s="57">
        <v>0</v>
      </c>
      <c r="BC70" s="57">
        <v>0</v>
      </c>
      <c r="BD70" s="57">
        <v>0</v>
      </c>
      <c r="BE70" s="57">
        <v>0</v>
      </c>
      <c r="BF70" s="57">
        <v>0</v>
      </c>
      <c r="BG70" s="57">
        <v>0</v>
      </c>
      <c r="BH70" s="57">
        <v>0</v>
      </c>
      <c r="BI70" s="57">
        <v>0</v>
      </c>
      <c r="BJ70" s="57">
        <v>0</v>
      </c>
      <c r="BK70" s="57">
        <v>0</v>
      </c>
      <c r="BL70" s="57">
        <v>0</v>
      </c>
      <c r="BM70" s="57">
        <v>0</v>
      </c>
      <c r="BN70" s="57">
        <v>0</v>
      </c>
      <c r="BO70" s="57">
        <v>0</v>
      </c>
      <c r="BP70" s="57">
        <v>0</v>
      </c>
      <c r="BQ70" s="57">
        <v>0</v>
      </c>
      <c r="BR70" s="57">
        <v>0</v>
      </c>
      <c r="BS70" s="57">
        <v>0</v>
      </c>
      <c r="BT70" s="57">
        <v>0</v>
      </c>
      <c r="BU70" s="57">
        <v>0</v>
      </c>
      <c r="BV70" s="57">
        <v>0</v>
      </c>
      <c r="BW70" s="57">
        <v>0</v>
      </c>
      <c r="BX70" s="57">
        <v>0</v>
      </c>
      <c r="BY70" s="57">
        <v>0</v>
      </c>
      <c r="BZ70" s="57">
        <v>0</v>
      </c>
      <c r="CA70" s="57">
        <v>0</v>
      </c>
      <c r="CB70" s="57">
        <v>0</v>
      </c>
      <c r="CC70" s="57">
        <v>0</v>
      </c>
      <c r="CD70" s="57">
        <v>0</v>
      </c>
      <c r="CE70" s="57">
        <v>0</v>
      </c>
      <c r="CF70" s="57">
        <v>0</v>
      </c>
      <c r="CG70" s="57">
        <v>0</v>
      </c>
      <c r="CH70" s="27"/>
    </row>
    <row r="71" spans="1:86">
      <c r="H71" s="17"/>
      <c r="I71" s="25"/>
      <c r="J71" s="26"/>
      <c r="K71" s="26"/>
      <c r="L71" s="26"/>
      <c r="M71" s="26"/>
      <c r="N71" s="26"/>
      <c r="O71" s="26"/>
      <c r="P71" s="26"/>
      <c r="Q71" s="60">
        <v>461</v>
      </c>
      <c r="R71" s="54" t="s">
        <v>65</v>
      </c>
      <c r="S71" s="55">
        <v>0.99996785504246921</v>
      </c>
      <c r="T71" s="58">
        <v>0.53124715056653282</v>
      </c>
      <c r="U71" s="55">
        <v>0.99996785504246932</v>
      </c>
      <c r="V71" s="58">
        <v>0.5702175466261673</v>
      </c>
      <c r="W71" s="57">
        <v>2.5522563339669701E-3</v>
      </c>
      <c r="X71" s="57">
        <v>1.4683648082500591E-3</v>
      </c>
      <c r="Y71" s="57">
        <v>1.5569671407678499E-3</v>
      </c>
      <c r="Z71" s="57">
        <v>3.2307811394266801E-3</v>
      </c>
      <c r="AA71" s="57">
        <v>4.0057732316470911E-3</v>
      </c>
      <c r="AB71" s="57">
        <v>7.5826480585412304E-4</v>
      </c>
      <c r="AC71" s="57">
        <v>1.3663614795657098E-3</v>
      </c>
      <c r="AD71" s="57">
        <v>2.039344241393595E-3</v>
      </c>
      <c r="AE71" s="57">
        <v>1.3661324647636077E-3</v>
      </c>
      <c r="AF71" s="57">
        <v>1.5171234096694353E-3</v>
      </c>
      <c r="AG71" s="57">
        <v>1.4502691557754114E-3</v>
      </c>
      <c r="AH71" s="57">
        <v>2.3634883281334769E-3</v>
      </c>
      <c r="AI71" s="57">
        <v>2.9281560523478373E-3</v>
      </c>
      <c r="AJ71" s="57">
        <v>2.1609439133337366E-3</v>
      </c>
      <c r="AK71" s="57">
        <v>2.1109275714284699E-3</v>
      </c>
      <c r="AL71" s="57">
        <v>5.3262218020065253E-3</v>
      </c>
      <c r="AM71" s="57">
        <v>1.750496348172964E-3</v>
      </c>
      <c r="AN71" s="57">
        <v>3.5425416858333647E-3</v>
      </c>
      <c r="AO71" s="57">
        <v>3.0249317241160694E-3</v>
      </c>
      <c r="AP71" s="57">
        <v>5.1736748247702847E-3</v>
      </c>
      <c r="AQ71" s="57">
        <v>8.8778294561992345E-4</v>
      </c>
      <c r="AR71" s="57">
        <v>7.5025490204445519E-4</v>
      </c>
      <c r="AS71" s="57">
        <v>1.5556410551524134E-3</v>
      </c>
      <c r="AT71" s="57">
        <v>2.145267681548479E-4</v>
      </c>
      <c r="AU71" s="57">
        <v>1.7578523151176141E-3</v>
      </c>
      <c r="AV71" s="57">
        <v>1.1201842188311919E-3</v>
      </c>
      <c r="AW71" s="57">
        <v>2.1981065645606487E-3</v>
      </c>
      <c r="AX71" s="57">
        <v>4.9067931827053292E-4</v>
      </c>
      <c r="AY71" s="57">
        <v>1.5993048099231524E-3</v>
      </c>
      <c r="AZ71" s="57">
        <v>3.0069278513155974E-3</v>
      </c>
      <c r="BA71" s="57">
        <v>3.6383538790127072E-3</v>
      </c>
      <c r="BB71" s="57">
        <v>6.0889594814878831E-3</v>
      </c>
      <c r="BC71" s="57">
        <v>5.4177994358750011E-3</v>
      </c>
      <c r="BD71" s="57">
        <v>4.8315083400017377E-3</v>
      </c>
      <c r="BE71" s="57">
        <v>4.6718746440303771E-3</v>
      </c>
      <c r="BF71" s="57">
        <v>1.0912631950937566E-3</v>
      </c>
      <c r="BG71" s="57">
        <v>8.7134221370504595E-4</v>
      </c>
      <c r="BH71" s="57">
        <v>9.7612746286261686E-4</v>
      </c>
      <c r="BI71" s="57">
        <v>6.0625305408747209E-4</v>
      </c>
      <c r="BJ71" s="57">
        <v>1.0536960410888582E-3</v>
      </c>
      <c r="BK71" s="57">
        <v>1.2993578251831155E-3</v>
      </c>
      <c r="BL71" s="57">
        <v>8.5355163085593685E-4</v>
      </c>
      <c r="BM71" s="57">
        <v>6.3258351581845374E-4</v>
      </c>
      <c r="BN71" s="57">
        <v>6.5704884097042245E-4</v>
      </c>
      <c r="BO71" s="57">
        <v>1.0738008748857044E-3</v>
      </c>
      <c r="BP71" s="57">
        <v>1.6185803371244988E-3</v>
      </c>
      <c r="BQ71" s="57">
        <v>1.2967426548505085E-3</v>
      </c>
      <c r="BR71" s="57">
        <v>1.7151814298463108E-3</v>
      </c>
      <c r="BS71" s="57">
        <v>2.2103192539701388E-3</v>
      </c>
      <c r="BT71" s="57">
        <v>1.6024902496738602E-3</v>
      </c>
      <c r="BU71" s="57">
        <v>5.4190001190560499E-3</v>
      </c>
      <c r="BV71" s="57">
        <v>5.3535732145745243E-3</v>
      </c>
      <c r="BW71" s="57">
        <v>4.5277713543565102E-3</v>
      </c>
      <c r="BX71" s="57">
        <v>5.0206973326077072E-3</v>
      </c>
      <c r="BY71" s="57">
        <v>1.7954663928452404E-3</v>
      </c>
      <c r="BZ71" s="57">
        <v>1.527292190858202E-3</v>
      </c>
      <c r="CA71" s="57">
        <v>1.1528260379107492E-3</v>
      </c>
      <c r="CB71" s="57">
        <v>1.7533366715281303E-3</v>
      </c>
      <c r="CC71" s="57">
        <v>7.2813318503688767E-4</v>
      </c>
      <c r="CD71" s="57">
        <v>5.6716447615199109E-4</v>
      </c>
      <c r="CE71" s="57">
        <v>8.0209892168581329E-4</v>
      </c>
      <c r="CF71" s="57">
        <v>1.2518944743209167E-3</v>
      </c>
      <c r="CG71" s="57">
        <v>1.7597672269879716E-3</v>
      </c>
      <c r="CH71" s="27"/>
    </row>
    <row r="72" spans="1:86">
      <c r="H72" s="17"/>
      <c r="I72" s="25"/>
      <c r="J72" s="26"/>
      <c r="K72" s="26"/>
      <c r="L72" s="26"/>
      <c r="M72" s="26"/>
      <c r="N72" s="26"/>
      <c r="O72" s="26"/>
      <c r="P72" s="26"/>
      <c r="Q72" s="60">
        <v>462</v>
      </c>
      <c r="R72" s="54" t="s">
        <v>66</v>
      </c>
      <c r="S72" s="55">
        <v>0.62325274900562266</v>
      </c>
      <c r="T72" s="58">
        <v>0.85711839893197228</v>
      </c>
      <c r="U72" s="55">
        <v>0.63229865902440319</v>
      </c>
      <c r="V72" s="58">
        <v>0.87090492841266953</v>
      </c>
      <c r="W72" s="57">
        <v>5.1401139774839432E-4</v>
      </c>
      <c r="X72" s="57">
        <v>5.77947366695268E-4</v>
      </c>
      <c r="Y72" s="57">
        <v>2.9693404508011651E-4</v>
      </c>
      <c r="Z72" s="57">
        <v>2.9128504722330644E-4</v>
      </c>
      <c r="AA72" s="57">
        <v>5.6790578955810266E-4</v>
      </c>
      <c r="AB72" s="57">
        <v>4.4749267858267526E-4</v>
      </c>
      <c r="AC72" s="57">
        <v>6.0945544038456384E-4</v>
      </c>
      <c r="AD72" s="57">
        <v>4.0280730502404441E-4</v>
      </c>
      <c r="AE72" s="57">
        <v>6.0924690067423422E-4</v>
      </c>
      <c r="AF72" s="57">
        <v>3.4713016090907444E-4</v>
      </c>
      <c r="AG72" s="57">
        <v>2.6686618978560204E-4</v>
      </c>
      <c r="AH72" s="57">
        <v>1.2295552538140624E-4</v>
      </c>
      <c r="AI72" s="57">
        <v>3.3018243778756839E-4</v>
      </c>
      <c r="AJ72" s="57">
        <v>2.1746136367312052E-4</v>
      </c>
      <c r="AK72" s="57">
        <v>2.077648871194231E-3</v>
      </c>
      <c r="AL72" s="57">
        <v>1.3282229508681137E-4</v>
      </c>
      <c r="AM72" s="57">
        <v>1.8888856339028829E-4</v>
      </c>
      <c r="AN72" s="57">
        <v>2.9418075918923031E-4</v>
      </c>
      <c r="AO72" s="57">
        <v>3.7586461476462094E-4</v>
      </c>
      <c r="AP72" s="57">
        <v>7.965718811381061E-4</v>
      </c>
      <c r="AQ72" s="57">
        <v>3.3686128483449804E-4</v>
      </c>
      <c r="AR72" s="57">
        <v>4.5433455280859261E-4</v>
      </c>
      <c r="AS72" s="57">
        <v>3.5592097836093293E-4</v>
      </c>
      <c r="AT72" s="57">
        <v>4.9840720046988746E-5</v>
      </c>
      <c r="AU72" s="57">
        <v>2.8467061672457174E-4</v>
      </c>
      <c r="AV72" s="57">
        <v>2.2499088344232017E-4</v>
      </c>
      <c r="AW72" s="57">
        <v>1.1155430214156374E-4</v>
      </c>
      <c r="AX72" s="57">
        <v>1.12969870490115E-4</v>
      </c>
      <c r="AY72" s="57">
        <v>4.0715041366497272E-4</v>
      </c>
      <c r="AZ72" s="57">
        <v>3.7242773731153864E-4</v>
      </c>
      <c r="BA72" s="57">
        <v>4.9296479630612719E-4</v>
      </c>
      <c r="BB72" s="57">
        <v>9.1631817138017584E-4</v>
      </c>
      <c r="BC72" s="57">
        <v>8.4276450568971045E-4</v>
      </c>
      <c r="BD72" s="57">
        <v>7.3168280827140531E-4</v>
      </c>
      <c r="BE72" s="57">
        <v>7.8453938252182737E-4</v>
      </c>
      <c r="BF72" s="57">
        <v>2.787306256169739E-4</v>
      </c>
      <c r="BG72" s="57">
        <v>3.4155810718802739E-4</v>
      </c>
      <c r="BH72" s="57">
        <v>6.856782605907572E-4</v>
      </c>
      <c r="BI72" s="57">
        <v>3.5026313477693963E-4</v>
      </c>
      <c r="BJ72" s="57">
        <v>3.9627903487801023E-4</v>
      </c>
      <c r="BK72" s="57">
        <v>6.1414136262393925E-4</v>
      </c>
      <c r="BL72" s="57">
        <v>5.3310419838146692E-4</v>
      </c>
      <c r="BM72" s="57">
        <v>3.7534101822207105E-4</v>
      </c>
      <c r="BN72" s="57">
        <v>4.408566681152266E-4</v>
      </c>
      <c r="BO72" s="57">
        <v>4.844719601762349E-4</v>
      </c>
      <c r="BP72" s="57">
        <v>3.681040123703715E-4</v>
      </c>
      <c r="BQ72" s="57">
        <v>3.0580652015554233E-4</v>
      </c>
      <c r="BR72" s="57">
        <v>2.6870646033945027E-4</v>
      </c>
      <c r="BS72" s="57">
        <v>3.0015971367150306E-4</v>
      </c>
      <c r="BT72" s="57">
        <v>3.1493209616112136E-4</v>
      </c>
      <c r="BU72" s="57">
        <v>8.4050037443680176E-4</v>
      </c>
      <c r="BV72" s="57">
        <v>9.638760505150725E-4</v>
      </c>
      <c r="BW72" s="57">
        <v>8.5075100337923142E-4</v>
      </c>
      <c r="BX72" s="57">
        <v>6.57518669728949E-4</v>
      </c>
      <c r="BY72" s="57">
        <v>3.9468701926430891E-4</v>
      </c>
      <c r="BZ72" s="57">
        <v>3.7770199868398532E-4</v>
      </c>
      <c r="CA72" s="57">
        <v>2.5983518124765776E-4</v>
      </c>
      <c r="CB72" s="57">
        <v>4.1993944813676254E-4</v>
      </c>
      <c r="CC72" s="57">
        <v>1.4926424045210595E-4</v>
      </c>
      <c r="CD72" s="57">
        <v>1.1727186436858124E-4</v>
      </c>
      <c r="CE72" s="57">
        <v>1.4633731365719759E-4</v>
      </c>
      <c r="CF72" s="57">
        <v>2.9870182690761645E-4</v>
      </c>
      <c r="CG72" s="57">
        <v>3.7915726733063108E-4</v>
      </c>
      <c r="CH72" s="27"/>
    </row>
    <row r="73" spans="1:86">
      <c r="H73" s="17"/>
      <c r="I73" s="25"/>
      <c r="J73" s="26"/>
      <c r="K73" s="26"/>
      <c r="L73" s="26"/>
      <c r="M73" s="26"/>
      <c r="N73" s="26"/>
      <c r="O73" s="26"/>
      <c r="P73" s="26"/>
      <c r="Q73" s="60">
        <v>471</v>
      </c>
      <c r="R73" s="54" t="s">
        <v>67</v>
      </c>
      <c r="S73" s="55">
        <v>1.0441799528888589</v>
      </c>
      <c r="T73" s="58">
        <v>0.50084390742051443</v>
      </c>
      <c r="U73" s="55">
        <v>1.0415208616580245</v>
      </c>
      <c r="V73" s="58">
        <v>0.49721575376823857</v>
      </c>
      <c r="W73" s="57">
        <v>6.2805033587516829E-4</v>
      </c>
      <c r="X73" s="57">
        <v>1.2247026135343299E-3</v>
      </c>
      <c r="Y73" s="57">
        <v>4.6816350592093786E-4</v>
      </c>
      <c r="Z73" s="57">
        <v>6.3670990226421815E-4</v>
      </c>
      <c r="AA73" s="57">
        <v>6.7787117129153199E-4</v>
      </c>
      <c r="AB73" s="57">
        <v>5.6655937089009469E-4</v>
      </c>
      <c r="AC73" s="57">
        <v>1.0175033825397522E-3</v>
      </c>
      <c r="AD73" s="57">
        <v>2.3839446510287234E-3</v>
      </c>
      <c r="AE73" s="57">
        <v>1.0171715023108774E-3</v>
      </c>
      <c r="AF73" s="57">
        <v>5.9399531380827423E-4</v>
      </c>
      <c r="AG73" s="57">
        <v>3.6809861814117022E-4</v>
      </c>
      <c r="AH73" s="57">
        <v>1.5843703623218206E-4</v>
      </c>
      <c r="AI73" s="57">
        <v>6.0515009565852466E-4</v>
      </c>
      <c r="AJ73" s="57">
        <v>5.1544675046836207E-4</v>
      </c>
      <c r="AK73" s="57">
        <v>6.639130281009117E-4</v>
      </c>
      <c r="AL73" s="57">
        <v>4.662027057183114E-4</v>
      </c>
      <c r="AM73" s="57">
        <v>5.1778838879486906E-4</v>
      </c>
      <c r="AN73" s="57">
        <v>8.0837528596053028E-4</v>
      </c>
      <c r="AO73" s="57">
        <v>7.8876623093946773E-4</v>
      </c>
      <c r="AP73" s="57">
        <v>5.4582688499462523E-4</v>
      </c>
      <c r="AQ73" s="57">
        <v>1.5051550783267524E-3</v>
      </c>
      <c r="AR73" s="57">
        <v>5.0851297409711148E-4</v>
      </c>
      <c r="AS73" s="57">
        <v>6.097091742325244E-4</v>
      </c>
      <c r="AT73" s="57">
        <v>6.2581164340004105E-5</v>
      </c>
      <c r="AU73" s="57">
        <v>3.764473913128908E-4</v>
      </c>
      <c r="AV73" s="57">
        <v>3.3178501865168775E-4</v>
      </c>
      <c r="AW73" s="57">
        <v>2.0653025590730537E-4</v>
      </c>
      <c r="AX73" s="57">
        <v>2.2378966653574954E-4</v>
      </c>
      <c r="AY73" s="57">
        <v>4.854909620100132E-4</v>
      </c>
      <c r="AZ73" s="57">
        <v>7.8483551044288631E-4</v>
      </c>
      <c r="BA73" s="57">
        <v>9.2269247358911109E-4</v>
      </c>
      <c r="BB73" s="57">
        <v>5.4393622442442714E-4</v>
      </c>
      <c r="BC73" s="57">
        <v>4.9723034156868022E-4</v>
      </c>
      <c r="BD73" s="57">
        <v>6.1309564820183674E-4</v>
      </c>
      <c r="BE73" s="57">
        <v>4.2426867734086742E-4</v>
      </c>
      <c r="BF73" s="57">
        <v>1.8969528952040636E-3</v>
      </c>
      <c r="BG73" s="57">
        <v>1.4734987240183088E-3</v>
      </c>
      <c r="BH73" s="57">
        <v>6.7931170030784778E-4</v>
      </c>
      <c r="BI73" s="57">
        <v>4.1340667238461625E-4</v>
      </c>
      <c r="BJ73" s="57">
        <v>6.2910838320214056E-4</v>
      </c>
      <c r="BK73" s="57">
        <v>8.1528920480975864E-4</v>
      </c>
      <c r="BL73" s="57">
        <v>5.8466698389371679E-4</v>
      </c>
      <c r="BM73" s="57">
        <v>4.2737662115046058E-4</v>
      </c>
      <c r="BN73" s="57">
        <v>4.5964459843700567E-4</v>
      </c>
      <c r="BO73" s="57">
        <v>6.6680263133157467E-4</v>
      </c>
      <c r="BP73" s="57">
        <v>6.4102444245300026E-4</v>
      </c>
      <c r="BQ73" s="57">
        <v>4.8089498072294301E-4</v>
      </c>
      <c r="BR73" s="57">
        <v>3.5686163699821496E-4</v>
      </c>
      <c r="BS73" s="57">
        <v>4.0856679301760109E-4</v>
      </c>
      <c r="BT73" s="57">
        <v>4.0166559967043364E-4</v>
      </c>
      <c r="BU73" s="57">
        <v>4.8676090832417839E-4</v>
      </c>
      <c r="BV73" s="57">
        <v>1.057254956775396E-3</v>
      </c>
      <c r="BW73" s="57">
        <v>4.1642730652288837E-4</v>
      </c>
      <c r="BX73" s="57">
        <v>7.3559467597314064E-4</v>
      </c>
      <c r="BY73" s="57">
        <v>6.1566247465593197E-4</v>
      </c>
      <c r="BZ73" s="57">
        <v>5.9237322567391943E-4</v>
      </c>
      <c r="CA73" s="57">
        <v>4.0858829217261194E-4</v>
      </c>
      <c r="CB73" s="57">
        <v>8.3732099959190308E-4</v>
      </c>
      <c r="CC73" s="57">
        <v>2.6165899432748532E-4</v>
      </c>
      <c r="CD73" s="57">
        <v>1.9603777119442316E-4</v>
      </c>
      <c r="CE73" s="57">
        <v>4.9874418733703669E-4</v>
      </c>
      <c r="CF73" s="57">
        <v>4.6649925591462304E-4</v>
      </c>
      <c r="CG73" s="57">
        <v>6.2952028148811001E-4</v>
      </c>
      <c r="CH73" s="27"/>
    </row>
    <row r="74" spans="1:86">
      <c r="H74" s="17"/>
      <c r="I74" s="25"/>
      <c r="J74" s="26"/>
      <c r="K74" s="26"/>
      <c r="L74" s="26"/>
      <c r="M74" s="26"/>
      <c r="N74" s="26"/>
      <c r="O74" s="26"/>
      <c r="P74" s="26"/>
      <c r="Q74" s="60">
        <v>481</v>
      </c>
      <c r="R74" s="54" t="s">
        <v>68</v>
      </c>
      <c r="S74" s="55">
        <v>1.0660105759250897</v>
      </c>
      <c r="T74" s="58">
        <v>0.33586353320559204</v>
      </c>
      <c r="U74" s="55">
        <v>1.066010578820453</v>
      </c>
      <c r="V74" s="58">
        <v>0.32371005159906718</v>
      </c>
      <c r="W74" s="57">
        <v>4.1767465217376084E-4</v>
      </c>
      <c r="X74" s="57">
        <v>7.8761589952772446E-6</v>
      </c>
      <c r="Y74" s="57">
        <v>4.4803866084101324E-3</v>
      </c>
      <c r="Z74" s="57">
        <v>5.515374462470332E-3</v>
      </c>
      <c r="AA74" s="57">
        <v>4.8105981608546292E-4</v>
      </c>
      <c r="AB74" s="57">
        <v>3.3944202395517727E-4</v>
      </c>
      <c r="AC74" s="57">
        <v>1.9558277456219404E-6</v>
      </c>
      <c r="AD74" s="57">
        <v>4.093246149814287E-5</v>
      </c>
      <c r="AE74" s="57">
        <v>1.9615137471747228E-6</v>
      </c>
      <c r="AF74" s="57">
        <v>4.1205957064749492E-3</v>
      </c>
      <c r="AG74" s="57">
        <v>4.0081960894259409E-3</v>
      </c>
      <c r="AH74" s="57">
        <v>9.248123156731668E-3</v>
      </c>
      <c r="AI74" s="57">
        <v>7.3767677293976727E-3</v>
      </c>
      <c r="AJ74" s="57">
        <v>4.6156298317341828E-3</v>
      </c>
      <c r="AK74" s="57">
        <v>5.0775517826553342E-3</v>
      </c>
      <c r="AL74" s="57">
        <v>2.7801688826537517E-3</v>
      </c>
      <c r="AM74" s="57">
        <v>3.4074720720417484E-3</v>
      </c>
      <c r="AN74" s="57">
        <v>6.7186139275507576E-3</v>
      </c>
      <c r="AO74" s="57">
        <v>4.127214823075947E-4</v>
      </c>
      <c r="AP74" s="57">
        <v>5.6243121837395418E-4</v>
      </c>
      <c r="AQ74" s="57">
        <v>3.1717739245014164E-4</v>
      </c>
      <c r="AR74" s="57">
        <v>3.4081895507104656E-4</v>
      </c>
      <c r="AS74" s="57">
        <v>4.0175491282654439E-3</v>
      </c>
      <c r="AT74" s="57">
        <v>7.6054433655716293E-3</v>
      </c>
      <c r="AU74" s="57">
        <v>5.518843905153387E-3</v>
      </c>
      <c r="AV74" s="57">
        <v>5.1860174599901504E-3</v>
      </c>
      <c r="AW74" s="57">
        <v>2.0138207079839453E-3</v>
      </c>
      <c r="AX74" s="57">
        <v>1.4483135537457033E-3</v>
      </c>
      <c r="AY74" s="57">
        <v>1.6506142568881001E-3</v>
      </c>
      <c r="AZ74" s="57">
        <v>4.084906160005409E-4</v>
      </c>
      <c r="BA74" s="57">
        <v>5.5687419633279373E-4</v>
      </c>
      <c r="BB74" s="57">
        <v>5.5692901490063038E-4</v>
      </c>
      <c r="BC74" s="57">
        <v>5.4006139539793346E-4</v>
      </c>
      <c r="BD74" s="57">
        <v>5.9065553496227667E-4</v>
      </c>
      <c r="BE74" s="57">
        <v>6.3287203250959943E-4</v>
      </c>
      <c r="BF74" s="57">
        <v>5.474519918825222E-4</v>
      </c>
      <c r="BG74" s="57">
        <v>2.985717392436842E-4</v>
      </c>
      <c r="BH74" s="57">
        <v>3.246658361829416E-4</v>
      </c>
      <c r="BI74" s="57">
        <v>2.4219531397231118E-4</v>
      </c>
      <c r="BJ74" s="57">
        <v>6.8210755363458408E-4</v>
      </c>
      <c r="BK74" s="57">
        <v>5.5453546954119942E-4</v>
      </c>
      <c r="BL74" s="57">
        <v>3.7974174030914966E-4</v>
      </c>
      <c r="BM74" s="57">
        <v>2.9006149665876282E-4</v>
      </c>
      <c r="BN74" s="57">
        <v>2.9112183627366428E-4</v>
      </c>
      <c r="BO74" s="57">
        <v>8.152639040438684E-4</v>
      </c>
      <c r="BP74" s="57">
        <v>4.7373456441206782E-3</v>
      </c>
      <c r="BQ74" s="57">
        <v>1.0566928766727371E-3</v>
      </c>
      <c r="BR74" s="57">
        <v>7.919613145804914E-3</v>
      </c>
      <c r="BS74" s="57">
        <v>1.2362821973581155E-3</v>
      </c>
      <c r="BT74" s="57">
        <v>2.6936752877830313E-3</v>
      </c>
      <c r="BU74" s="57">
        <v>5.3636739368118926E-4</v>
      </c>
      <c r="BV74" s="57">
        <v>7.3765870956763553E-4</v>
      </c>
      <c r="BW74" s="57">
        <v>3.4043592469760716E-4</v>
      </c>
      <c r="BX74" s="57">
        <v>7.4651010070003016E-4</v>
      </c>
      <c r="BY74" s="57">
        <v>6.739592614458053E-3</v>
      </c>
      <c r="BZ74" s="57">
        <v>3.2650308186969275E-3</v>
      </c>
      <c r="CA74" s="57">
        <v>1.5316534773881323E-3</v>
      </c>
      <c r="CB74" s="57">
        <v>2.3591028543281283E-3</v>
      </c>
      <c r="CC74" s="57">
        <v>7.3092463842038416E-3</v>
      </c>
      <c r="CD74" s="57">
        <v>5.6431457860431087E-3</v>
      </c>
      <c r="CE74" s="57">
        <v>2.8167117394334476E-3</v>
      </c>
      <c r="CF74" s="57">
        <v>8.2738403578358943E-4</v>
      </c>
      <c r="CG74" s="57">
        <v>3.4241384828546549E-3</v>
      </c>
      <c r="CH74" s="27"/>
    </row>
    <row r="75" spans="1:86">
      <c r="H75" s="17"/>
      <c r="I75" s="25"/>
      <c r="J75" s="26"/>
      <c r="K75" s="26"/>
      <c r="L75" s="26"/>
      <c r="M75" s="26"/>
      <c r="N75" s="26"/>
      <c r="O75" s="26"/>
      <c r="P75" s="26"/>
      <c r="Q75" s="60">
        <v>511</v>
      </c>
      <c r="R75" s="54" t="s">
        <v>69</v>
      </c>
      <c r="S75" s="55">
        <v>1.0055168872643394</v>
      </c>
      <c r="T75" s="58">
        <v>0.31549072347450169</v>
      </c>
      <c r="U75" s="55">
        <v>1.0035725535629476</v>
      </c>
      <c r="V75" s="58">
        <v>0.30746327041462612</v>
      </c>
      <c r="W75" s="57">
        <v>5.3170591612595221E-2</v>
      </c>
      <c r="X75" s="57">
        <v>6.4488463070778559E-2</v>
      </c>
      <c r="Y75" s="57">
        <v>3.6107439107969153E-2</v>
      </c>
      <c r="Z75" s="57">
        <v>3.4910974686663432E-2</v>
      </c>
      <c r="AA75" s="57">
        <v>5.7058420390876226E-2</v>
      </c>
      <c r="AB75" s="57">
        <v>4.8372070245474248E-2</v>
      </c>
      <c r="AC75" s="57">
        <v>6.7291403980590164E-2</v>
      </c>
      <c r="AD75" s="57">
        <v>4.8828797898143345E-2</v>
      </c>
      <c r="AE75" s="57">
        <v>6.7290839972329528E-2</v>
      </c>
      <c r="AF75" s="57">
        <v>3.7786368331648557E-2</v>
      </c>
      <c r="AG75" s="57">
        <v>3.3738077522444954E-2</v>
      </c>
      <c r="AH75" s="57">
        <v>3.7269598703403607E-2</v>
      </c>
      <c r="AI75" s="57">
        <v>3.3346099015193441E-2</v>
      </c>
      <c r="AJ75" s="57">
        <v>2.0834411722217994E-2</v>
      </c>
      <c r="AK75" s="57">
        <v>2.1949066472144757E-2</v>
      </c>
      <c r="AL75" s="57">
        <v>3.877510164944268E-2</v>
      </c>
      <c r="AM75" s="57">
        <v>3.2077057636341354E-2</v>
      </c>
      <c r="AN75" s="57">
        <v>4.0135169236836382E-2</v>
      </c>
      <c r="AO75" s="57">
        <v>5.8265624560252423E-2</v>
      </c>
      <c r="AP75" s="57">
        <v>5.562098563529741E-2</v>
      </c>
      <c r="AQ75" s="57">
        <v>5.5722829810980569E-2</v>
      </c>
      <c r="AR75" s="57">
        <v>4.7917470780455933E-2</v>
      </c>
      <c r="AS75" s="57">
        <v>3.7686727713165696E-2</v>
      </c>
      <c r="AT75" s="57">
        <v>4.115603263398955E-2</v>
      </c>
      <c r="AU75" s="57">
        <v>3.2685074042100665E-2</v>
      </c>
      <c r="AV75" s="57">
        <v>3.3992479023435267E-2</v>
      </c>
      <c r="AW75" s="57">
        <v>2.6511371597124241E-2</v>
      </c>
      <c r="AX75" s="57">
        <v>3.2613958945335385E-2</v>
      </c>
      <c r="AY75" s="57">
        <v>4.0735340870257243E-2</v>
      </c>
      <c r="AZ75" s="57">
        <v>5.7967679469127426E-2</v>
      </c>
      <c r="BA75" s="57">
        <v>6.8417113735069021E-2</v>
      </c>
      <c r="BB75" s="57">
        <v>5.0347178709094678E-2</v>
      </c>
      <c r="BC75" s="57">
        <v>4.9666295636666226E-2</v>
      </c>
      <c r="BD75" s="57">
        <v>6.358456061617393E-2</v>
      </c>
      <c r="BE75" s="57">
        <v>6.014563687694325E-2</v>
      </c>
      <c r="BF75" s="57">
        <v>5.52895851970856E-2</v>
      </c>
      <c r="BG75" s="57">
        <v>5.5757834970297168E-2</v>
      </c>
      <c r="BH75" s="57">
        <v>4.9209876873951473E-2</v>
      </c>
      <c r="BI75" s="57">
        <v>4.473994421325482E-2</v>
      </c>
      <c r="BJ75" s="57">
        <v>5.0329782132811279E-2</v>
      </c>
      <c r="BK75" s="57">
        <v>5.0523189568698459E-2</v>
      </c>
      <c r="BL75" s="57">
        <v>5.9571564987107681E-2</v>
      </c>
      <c r="BM75" s="57">
        <v>4.093840349455715E-2</v>
      </c>
      <c r="BN75" s="57">
        <v>4.5892240812277919E-2</v>
      </c>
      <c r="BO75" s="57">
        <v>4.034317201500498E-2</v>
      </c>
      <c r="BP75" s="57">
        <v>3.6172203506408734E-2</v>
      </c>
      <c r="BQ75" s="57">
        <v>4.3916666823716664E-2</v>
      </c>
      <c r="BR75" s="57">
        <v>2.9008964573158436E-2</v>
      </c>
      <c r="BS75" s="57">
        <v>3.4011417409403659E-2</v>
      </c>
      <c r="BT75" s="57">
        <v>4.2279304761785291E-2</v>
      </c>
      <c r="BU75" s="57">
        <v>4.9160645040222939E-2</v>
      </c>
      <c r="BV75" s="57">
        <v>7.6714252683520709E-2</v>
      </c>
      <c r="BW75" s="57">
        <v>4.4648338740236035E-2</v>
      </c>
      <c r="BX75" s="57">
        <v>7.5379386105935961E-2</v>
      </c>
      <c r="BY75" s="57">
        <v>4.2632904849659481E-2</v>
      </c>
      <c r="BZ75" s="57">
        <v>3.8000249307115534E-2</v>
      </c>
      <c r="CA75" s="57">
        <v>3.0963605799692144E-2</v>
      </c>
      <c r="CB75" s="57">
        <v>2.8461590449986647E-2</v>
      </c>
      <c r="CC75" s="57">
        <v>3.7366822214744418E-2</v>
      </c>
      <c r="CD75" s="57">
        <v>4.7417473125398166E-2</v>
      </c>
      <c r="CE75" s="57">
        <v>4.007583197229609E-2</v>
      </c>
      <c r="CF75" s="57">
        <v>4.451127881534353E-2</v>
      </c>
      <c r="CG75" s="57">
        <v>3.7777734100923763E-2</v>
      </c>
      <c r="CH75" s="27"/>
    </row>
    <row r="76" spans="1:86">
      <c r="H76" s="17"/>
      <c r="I76" s="25"/>
      <c r="J76" s="26"/>
      <c r="K76" s="26"/>
      <c r="L76" s="26"/>
      <c r="M76" s="26"/>
      <c r="N76" s="26"/>
      <c r="O76" s="26"/>
      <c r="P76" s="26"/>
      <c r="Q76" s="60">
        <v>531</v>
      </c>
      <c r="R76" s="54" t="s">
        <v>70</v>
      </c>
      <c r="S76" s="55">
        <v>1.0319367342584416</v>
      </c>
      <c r="T76" s="58">
        <v>0.33235148433978745</v>
      </c>
      <c r="U76" s="55">
        <v>1.0313829283777349</v>
      </c>
      <c r="V76" s="58">
        <v>0.32545592299447357</v>
      </c>
      <c r="W76" s="57">
        <v>1.1141379611167032E-2</v>
      </c>
      <c r="X76" s="57">
        <v>6.8030512412043153E-3</v>
      </c>
      <c r="Y76" s="57">
        <v>1.6108985548233215E-2</v>
      </c>
      <c r="Z76" s="57">
        <v>1.3927496733574338E-2</v>
      </c>
      <c r="AA76" s="57">
        <v>1.0396953594219214E-2</v>
      </c>
      <c r="AB76" s="57">
        <v>1.2060181428911756E-2</v>
      </c>
      <c r="AC76" s="57">
        <v>6.3887800475283078E-3</v>
      </c>
      <c r="AD76" s="57">
        <v>9.1191222136030922E-3</v>
      </c>
      <c r="AE76" s="57">
        <v>6.3885023334469817E-3</v>
      </c>
      <c r="AF76" s="57">
        <v>1.5476187663104631E-2</v>
      </c>
      <c r="AG76" s="57">
        <v>1.6665913844189122E-2</v>
      </c>
      <c r="AH76" s="57">
        <v>1.7391606437107052E-2</v>
      </c>
      <c r="AI76" s="57">
        <v>1.4752194708638004E-2</v>
      </c>
      <c r="AJ76" s="57">
        <v>1.6440617902127235E-2</v>
      </c>
      <c r="AK76" s="57">
        <v>4.2308627308342374E-2</v>
      </c>
      <c r="AL76" s="57">
        <v>1.4837143548760694E-2</v>
      </c>
      <c r="AM76" s="57">
        <v>9.4223473065716389E-3</v>
      </c>
      <c r="AN76" s="57">
        <v>1.264090464013469E-2</v>
      </c>
      <c r="AO76" s="57">
        <v>1.1475695241931811E-2</v>
      </c>
      <c r="AP76" s="57">
        <v>9.1124809457245413E-3</v>
      </c>
      <c r="AQ76" s="57">
        <v>1.2993873243039638E-2</v>
      </c>
      <c r="AR76" s="57">
        <v>1.2002438307889773E-2</v>
      </c>
      <c r="AS76" s="57">
        <v>1.5186819571349444E-2</v>
      </c>
      <c r="AT76" s="57">
        <v>2.5262089676465448E-2</v>
      </c>
      <c r="AU76" s="57">
        <v>1.6924072519083806E-2</v>
      </c>
      <c r="AV76" s="57">
        <v>1.6230657178269891E-2</v>
      </c>
      <c r="AW76" s="57">
        <v>1.2527864286942114E-2</v>
      </c>
      <c r="AX76" s="57">
        <v>2.4567563807324048E-2</v>
      </c>
      <c r="AY76" s="57">
        <v>1.6886532827201886E-2</v>
      </c>
      <c r="AZ76" s="57">
        <v>1.1421255877434514E-2</v>
      </c>
      <c r="BA76" s="57">
        <v>1.3330535733820877E-2</v>
      </c>
      <c r="BB76" s="57">
        <v>8.5819776586054351E-3</v>
      </c>
      <c r="BC76" s="57">
        <v>8.6213689710366408E-3</v>
      </c>
      <c r="BD76" s="57">
        <v>9.7572881194614922E-3</v>
      </c>
      <c r="BE76" s="57">
        <v>1.014636249884561E-2</v>
      </c>
      <c r="BF76" s="57">
        <v>1.3638689696277635E-2</v>
      </c>
      <c r="BG76" s="57">
        <v>1.2941773570125921E-2</v>
      </c>
      <c r="BH76" s="57">
        <v>1.3635650348103824E-2</v>
      </c>
      <c r="BI76" s="57">
        <v>9.146920869653399E-3</v>
      </c>
      <c r="BJ76" s="57">
        <v>1.2087026216703675E-2</v>
      </c>
      <c r="BK76" s="57">
        <v>1.2112208976558118E-2</v>
      </c>
      <c r="BL76" s="57">
        <v>1.331463340127269E-2</v>
      </c>
      <c r="BM76" s="57">
        <v>1.0540166376930711E-2</v>
      </c>
      <c r="BN76" s="57">
        <v>1.2420612629188737E-2</v>
      </c>
      <c r="BO76" s="57">
        <v>1.1438606361021147E-2</v>
      </c>
      <c r="BP76" s="57">
        <v>1.4883726644686493E-2</v>
      </c>
      <c r="BQ76" s="57">
        <v>1.6433581075407638E-2</v>
      </c>
      <c r="BR76" s="57">
        <v>1.5875444778577903E-2</v>
      </c>
      <c r="BS76" s="57">
        <v>1.5942053290517916E-2</v>
      </c>
      <c r="BT76" s="57">
        <v>2.0628483003270623E-2</v>
      </c>
      <c r="BU76" s="57">
        <v>8.6020442218402472E-3</v>
      </c>
      <c r="BV76" s="57">
        <v>9.6550768117510104E-3</v>
      </c>
      <c r="BW76" s="57">
        <v>9.8422483129986162E-3</v>
      </c>
      <c r="BX76" s="57">
        <v>9.7043688696284436E-3</v>
      </c>
      <c r="BY76" s="57">
        <v>1.4564569093646691E-2</v>
      </c>
      <c r="BZ76" s="57">
        <v>2.1728459877011191E-2</v>
      </c>
      <c r="CA76" s="57">
        <v>1.6490545320321858E-2</v>
      </c>
      <c r="CB76" s="57">
        <v>1.4294928329979948E-2</v>
      </c>
      <c r="CC76" s="57">
        <v>1.5212691969624194E-2</v>
      </c>
      <c r="CD76" s="57">
        <v>2.2260394302589168E-2</v>
      </c>
      <c r="CE76" s="57">
        <v>1.79761948895562E-2</v>
      </c>
      <c r="CF76" s="57">
        <v>1.6365177174568542E-2</v>
      </c>
      <c r="CG76" s="57">
        <v>1.7139801183883589E-2</v>
      </c>
      <c r="CH76" s="27"/>
    </row>
    <row r="77" spans="1:86">
      <c r="H77" s="17"/>
      <c r="I77" s="25"/>
      <c r="J77" s="26"/>
      <c r="K77" s="26"/>
      <c r="L77" s="26"/>
      <c r="M77" s="26"/>
      <c r="N77" s="26"/>
      <c r="O77" s="26"/>
      <c r="P77" s="26"/>
      <c r="Q77" s="60">
        <v>551</v>
      </c>
      <c r="R77" s="54" t="s">
        <v>71</v>
      </c>
      <c r="S77" s="55">
        <v>1.0666288762958778</v>
      </c>
      <c r="T77" s="58">
        <v>0.29326814491303432</v>
      </c>
      <c r="U77" s="55">
        <v>1.0656572667036688</v>
      </c>
      <c r="V77" s="58">
        <v>0.26566611192850964</v>
      </c>
      <c r="W77" s="57">
        <v>6.8462865640946564E-3</v>
      </c>
      <c r="X77" s="57">
        <v>2.5033123297233295E-3</v>
      </c>
      <c r="Y77" s="57">
        <v>1.5580757233949866E-3</v>
      </c>
      <c r="Z77" s="57">
        <v>2.5156629074942439E-3</v>
      </c>
      <c r="AA77" s="57">
        <v>8.7751335490033021E-3</v>
      </c>
      <c r="AB77" s="57">
        <v>4.4656227028936155E-3</v>
      </c>
      <c r="AC77" s="57">
        <v>2.717821304880626E-3</v>
      </c>
      <c r="AD77" s="57">
        <v>1.3045354187443605E-3</v>
      </c>
      <c r="AE77" s="57">
        <v>2.7178559996612625E-3</v>
      </c>
      <c r="AF77" s="57">
        <v>1.4774035007029916E-3</v>
      </c>
      <c r="AG77" s="57">
        <v>1.8338983606686371E-3</v>
      </c>
      <c r="AH77" s="57">
        <v>6.7300438759269041E-4</v>
      </c>
      <c r="AI77" s="57">
        <v>3.5701592918596765E-3</v>
      </c>
      <c r="AJ77" s="57">
        <v>1.0762160896655095E-3</v>
      </c>
      <c r="AK77" s="57">
        <v>1.1331987654431116E-3</v>
      </c>
      <c r="AL77" s="57">
        <v>1.049468442979609E-3</v>
      </c>
      <c r="AM77" s="57">
        <v>3.1858315444992808E-3</v>
      </c>
      <c r="AN77" s="57">
        <v>2.6935866902012043E-3</v>
      </c>
      <c r="AO77" s="57">
        <v>6.107626295184891E-3</v>
      </c>
      <c r="AP77" s="57">
        <v>1.195137145031751E-2</v>
      </c>
      <c r="AQ77" s="57">
        <v>6.7740352575782238E-3</v>
      </c>
      <c r="AR77" s="57">
        <v>4.3228615224945787E-3</v>
      </c>
      <c r="AS77" s="57">
        <v>1.5131974075713861E-3</v>
      </c>
      <c r="AT77" s="57">
        <v>2.6691874004799667E-4</v>
      </c>
      <c r="AU77" s="57">
        <v>3.7442108798284197E-3</v>
      </c>
      <c r="AV77" s="57">
        <v>4.6173543055516396E-4</v>
      </c>
      <c r="AW77" s="57">
        <v>2.9660483981037284E-4</v>
      </c>
      <c r="AX77" s="57">
        <v>8.2719978041744392E-4</v>
      </c>
      <c r="AY77" s="57">
        <v>5.4386679186060633E-4</v>
      </c>
      <c r="AZ77" s="57">
        <v>5.9551771919972114E-3</v>
      </c>
      <c r="BA77" s="57">
        <v>1.1301823034177325E-2</v>
      </c>
      <c r="BB77" s="57">
        <v>1.2588337655453495E-2</v>
      </c>
      <c r="BC77" s="57">
        <v>1.1785348897260423E-2</v>
      </c>
      <c r="BD77" s="57">
        <v>1.2103952267185962E-2</v>
      </c>
      <c r="BE77" s="57">
        <v>1.3989052009229787E-2</v>
      </c>
      <c r="BF77" s="57">
        <v>5.9712903541074523E-3</v>
      </c>
      <c r="BG77" s="57">
        <v>6.8388951827460208E-3</v>
      </c>
      <c r="BH77" s="57">
        <v>6.3312208079633813E-3</v>
      </c>
      <c r="BI77" s="57">
        <v>3.3751387805409402E-3</v>
      </c>
      <c r="BJ77" s="57">
        <v>3.8795969879920856E-3</v>
      </c>
      <c r="BK77" s="57">
        <v>5.5765984848990483E-3</v>
      </c>
      <c r="BL77" s="57">
        <v>5.0123329590523111E-3</v>
      </c>
      <c r="BM77" s="57">
        <v>3.610096735151792E-3</v>
      </c>
      <c r="BN77" s="57">
        <v>4.1891790161381268E-3</v>
      </c>
      <c r="BO77" s="57">
        <v>6.1062329299034655E-3</v>
      </c>
      <c r="BP77" s="57">
        <v>1.5814479090288053E-3</v>
      </c>
      <c r="BQ77" s="57">
        <v>1.2324515030508116E-3</v>
      </c>
      <c r="BR77" s="57">
        <v>1.7724436226313586E-3</v>
      </c>
      <c r="BS77" s="57">
        <v>2.4829343468196307E-3</v>
      </c>
      <c r="BT77" s="57">
        <v>1.1053139653466023E-2</v>
      </c>
      <c r="BU77" s="57">
        <v>1.1652922982067791E-2</v>
      </c>
      <c r="BV77" s="57">
        <v>1.886899616518644E-2</v>
      </c>
      <c r="BW77" s="57">
        <v>1.1612396641495689E-2</v>
      </c>
      <c r="BX77" s="57">
        <v>1.2410128064106402E-2</v>
      </c>
      <c r="BY77" s="57">
        <v>1.7571253898920982E-3</v>
      </c>
      <c r="BZ77" s="57">
        <v>2.1913796056290164E-3</v>
      </c>
      <c r="CA77" s="57">
        <v>1.2524624583243416E-3</v>
      </c>
      <c r="CB77" s="57">
        <v>1.7518962428674817E-3</v>
      </c>
      <c r="CC77" s="57">
        <v>2.7469225114694725E-4</v>
      </c>
      <c r="CD77" s="57">
        <v>3.0329851501393056E-4</v>
      </c>
      <c r="CE77" s="57">
        <v>3.0206209074119247E-4</v>
      </c>
      <c r="CF77" s="57">
        <v>1.1956146516962983E-3</v>
      </c>
      <c r="CG77" s="57">
        <v>1.6127649769956641E-3</v>
      </c>
      <c r="CH77" s="27"/>
    </row>
    <row r="78" spans="1:86">
      <c r="H78" s="17"/>
      <c r="I78" s="25"/>
      <c r="J78" s="26"/>
      <c r="K78" s="26"/>
      <c r="L78" s="26"/>
      <c r="M78" s="26"/>
      <c r="N78" s="26"/>
      <c r="O78" s="26"/>
      <c r="P78" s="26"/>
      <c r="Q78" s="60">
        <v>552</v>
      </c>
      <c r="R78" s="54" t="s">
        <v>72</v>
      </c>
      <c r="S78" s="55">
        <v>0.98942603746520574</v>
      </c>
      <c r="T78" s="58">
        <v>0.29312797662736195</v>
      </c>
      <c r="U78" s="55">
        <v>0.98942603746520574</v>
      </c>
      <c r="V78" s="58">
        <v>0.27256009303689183</v>
      </c>
      <c r="W78" s="57">
        <v>0</v>
      </c>
      <c r="X78" s="57">
        <v>0</v>
      </c>
      <c r="Y78" s="57">
        <v>0</v>
      </c>
      <c r="Z78" s="57">
        <v>0</v>
      </c>
      <c r="AA78" s="57">
        <v>0</v>
      </c>
      <c r="AB78" s="57">
        <v>0</v>
      </c>
      <c r="AC78" s="57">
        <v>0</v>
      </c>
      <c r="AD78" s="57">
        <v>0</v>
      </c>
      <c r="AE78" s="57">
        <v>0</v>
      </c>
      <c r="AF78" s="57">
        <v>0</v>
      </c>
      <c r="AG78" s="57">
        <v>0</v>
      </c>
      <c r="AH78" s="57">
        <v>0</v>
      </c>
      <c r="AI78" s="57">
        <v>0</v>
      </c>
      <c r="AJ78" s="57">
        <v>0</v>
      </c>
      <c r="AK78" s="57">
        <v>0</v>
      </c>
      <c r="AL78" s="57">
        <v>0</v>
      </c>
      <c r="AM78" s="57">
        <v>0</v>
      </c>
      <c r="AN78" s="57">
        <v>0</v>
      </c>
      <c r="AO78" s="57">
        <v>0</v>
      </c>
      <c r="AP78" s="57">
        <v>0</v>
      </c>
      <c r="AQ78" s="57">
        <v>0</v>
      </c>
      <c r="AR78" s="57">
        <v>0</v>
      </c>
      <c r="AS78" s="57">
        <v>0</v>
      </c>
      <c r="AT78" s="57">
        <v>0</v>
      </c>
      <c r="AU78" s="57">
        <v>0</v>
      </c>
      <c r="AV78" s="57">
        <v>0</v>
      </c>
      <c r="AW78" s="57">
        <v>0</v>
      </c>
      <c r="AX78" s="57">
        <v>0</v>
      </c>
      <c r="AY78" s="57">
        <v>0</v>
      </c>
      <c r="AZ78" s="57">
        <v>0</v>
      </c>
      <c r="BA78" s="57">
        <v>0</v>
      </c>
      <c r="BB78" s="57">
        <v>0</v>
      </c>
      <c r="BC78" s="57">
        <v>0</v>
      </c>
      <c r="BD78" s="57">
        <v>0</v>
      </c>
      <c r="BE78" s="57">
        <v>0</v>
      </c>
      <c r="BF78" s="57">
        <v>0</v>
      </c>
      <c r="BG78" s="57">
        <v>0</v>
      </c>
      <c r="BH78" s="57">
        <v>0</v>
      </c>
      <c r="BI78" s="57">
        <v>0</v>
      </c>
      <c r="BJ78" s="57">
        <v>0</v>
      </c>
      <c r="BK78" s="57">
        <v>0</v>
      </c>
      <c r="BL78" s="57">
        <v>0</v>
      </c>
      <c r="BM78" s="57">
        <v>0</v>
      </c>
      <c r="BN78" s="57">
        <v>0</v>
      </c>
      <c r="BO78" s="57">
        <v>0</v>
      </c>
      <c r="BP78" s="57">
        <v>0</v>
      </c>
      <c r="BQ78" s="57">
        <v>0</v>
      </c>
      <c r="BR78" s="57">
        <v>0</v>
      </c>
      <c r="BS78" s="57">
        <v>0</v>
      </c>
      <c r="BT78" s="57">
        <v>0</v>
      </c>
      <c r="BU78" s="57">
        <v>0</v>
      </c>
      <c r="BV78" s="57">
        <v>0</v>
      </c>
      <c r="BW78" s="57">
        <v>0</v>
      </c>
      <c r="BX78" s="57">
        <v>0</v>
      </c>
      <c r="BY78" s="57">
        <v>0</v>
      </c>
      <c r="BZ78" s="57">
        <v>0</v>
      </c>
      <c r="CA78" s="57">
        <v>0</v>
      </c>
      <c r="CB78" s="57">
        <v>0</v>
      </c>
      <c r="CC78" s="57">
        <v>0</v>
      </c>
      <c r="CD78" s="57">
        <v>0</v>
      </c>
      <c r="CE78" s="57">
        <v>0</v>
      </c>
      <c r="CF78" s="57">
        <v>0</v>
      </c>
      <c r="CG78" s="57">
        <v>0</v>
      </c>
      <c r="CH78" s="27"/>
    </row>
    <row r="79" spans="1:86">
      <c r="H79" s="17"/>
      <c r="I79" s="25"/>
      <c r="J79" s="26"/>
      <c r="K79" s="26"/>
      <c r="L79" s="26"/>
      <c r="M79" s="26"/>
      <c r="N79" s="26"/>
      <c r="O79" s="26"/>
      <c r="P79" s="26"/>
      <c r="Q79" s="60">
        <v>553</v>
      </c>
      <c r="R79" s="54" t="s">
        <v>73</v>
      </c>
      <c r="S79" s="55">
        <v>0.98894096394350195</v>
      </c>
      <c r="T79" s="58">
        <v>0.10555627714366198</v>
      </c>
      <c r="U79" s="55">
        <v>0.98894096394350217</v>
      </c>
      <c r="V79" s="58">
        <v>0.10227016155879523</v>
      </c>
      <c r="W79" s="57">
        <v>0</v>
      </c>
      <c r="X79" s="57">
        <v>0</v>
      </c>
      <c r="Y79" s="57">
        <v>0</v>
      </c>
      <c r="Z79" s="57">
        <v>0</v>
      </c>
      <c r="AA79" s="57">
        <v>0</v>
      </c>
      <c r="AB79" s="57">
        <v>0</v>
      </c>
      <c r="AC79" s="57">
        <v>0</v>
      </c>
      <c r="AD79" s="57">
        <v>0</v>
      </c>
      <c r="AE79" s="57">
        <v>0</v>
      </c>
      <c r="AF79" s="57">
        <v>0</v>
      </c>
      <c r="AG79" s="57">
        <v>0</v>
      </c>
      <c r="AH79" s="57">
        <v>0</v>
      </c>
      <c r="AI79" s="57">
        <v>0</v>
      </c>
      <c r="AJ79" s="57">
        <v>0</v>
      </c>
      <c r="AK79" s="57">
        <v>0</v>
      </c>
      <c r="AL79" s="57">
        <v>0</v>
      </c>
      <c r="AM79" s="57">
        <v>0</v>
      </c>
      <c r="AN79" s="57">
        <v>0</v>
      </c>
      <c r="AO79" s="57">
        <v>0</v>
      </c>
      <c r="AP79" s="57">
        <v>0</v>
      </c>
      <c r="AQ79" s="57">
        <v>0</v>
      </c>
      <c r="AR79" s="57">
        <v>0</v>
      </c>
      <c r="AS79" s="57">
        <v>0</v>
      </c>
      <c r="AT79" s="57">
        <v>0</v>
      </c>
      <c r="AU79" s="57">
        <v>0</v>
      </c>
      <c r="AV79" s="57">
        <v>0</v>
      </c>
      <c r="AW79" s="57">
        <v>0</v>
      </c>
      <c r="AX79" s="57">
        <v>0</v>
      </c>
      <c r="AY79" s="57">
        <v>0</v>
      </c>
      <c r="AZ79" s="57">
        <v>0</v>
      </c>
      <c r="BA79" s="57">
        <v>0</v>
      </c>
      <c r="BB79" s="57">
        <v>0</v>
      </c>
      <c r="BC79" s="57">
        <v>0</v>
      </c>
      <c r="BD79" s="57">
        <v>0</v>
      </c>
      <c r="BE79" s="57">
        <v>0</v>
      </c>
      <c r="BF79" s="57">
        <v>0</v>
      </c>
      <c r="BG79" s="57">
        <v>0</v>
      </c>
      <c r="BH79" s="57">
        <v>0</v>
      </c>
      <c r="BI79" s="57">
        <v>0</v>
      </c>
      <c r="BJ79" s="57">
        <v>0</v>
      </c>
      <c r="BK79" s="57">
        <v>0</v>
      </c>
      <c r="BL79" s="57">
        <v>0</v>
      </c>
      <c r="BM79" s="57">
        <v>0</v>
      </c>
      <c r="BN79" s="57">
        <v>0</v>
      </c>
      <c r="BO79" s="57">
        <v>0</v>
      </c>
      <c r="BP79" s="57">
        <v>0</v>
      </c>
      <c r="BQ79" s="57">
        <v>0</v>
      </c>
      <c r="BR79" s="57">
        <v>0</v>
      </c>
      <c r="BS79" s="57">
        <v>0</v>
      </c>
      <c r="BT79" s="57">
        <v>0</v>
      </c>
      <c r="BU79" s="57">
        <v>0</v>
      </c>
      <c r="BV79" s="57">
        <v>0</v>
      </c>
      <c r="BW79" s="57">
        <v>0</v>
      </c>
      <c r="BX79" s="57">
        <v>0</v>
      </c>
      <c r="BY79" s="57">
        <v>0</v>
      </c>
      <c r="BZ79" s="57">
        <v>0</v>
      </c>
      <c r="CA79" s="57">
        <v>0</v>
      </c>
      <c r="CB79" s="57">
        <v>0</v>
      </c>
      <c r="CC79" s="57">
        <v>0</v>
      </c>
      <c r="CD79" s="57">
        <v>0</v>
      </c>
      <c r="CE79" s="57">
        <v>0</v>
      </c>
      <c r="CF79" s="57">
        <v>0</v>
      </c>
      <c r="CG79" s="57">
        <v>0</v>
      </c>
      <c r="CH79" s="27"/>
    </row>
    <row r="80" spans="1:86">
      <c r="H80" s="17"/>
      <c r="I80" s="25"/>
      <c r="J80" s="26"/>
      <c r="K80" s="26"/>
      <c r="L80" s="26"/>
      <c r="M80" s="26"/>
      <c r="N80" s="26"/>
      <c r="O80" s="26"/>
      <c r="P80" s="26"/>
      <c r="Q80" s="60">
        <v>571</v>
      </c>
      <c r="R80" s="54" t="s">
        <v>74</v>
      </c>
      <c r="S80" s="55">
        <v>1.0182942664078762</v>
      </c>
      <c r="T80" s="58">
        <v>0.34882129779809296</v>
      </c>
      <c r="U80" s="55">
        <v>1.0184541236271052</v>
      </c>
      <c r="V80" s="58">
        <v>0.32038129963286066</v>
      </c>
      <c r="W80" s="57">
        <v>1.2949035127579338E-3</v>
      </c>
      <c r="X80" s="57">
        <v>1.4709172180695194E-3</v>
      </c>
      <c r="Y80" s="57">
        <v>1.2368772959441708E-3</v>
      </c>
      <c r="Z80" s="57">
        <v>8.0521171629610892E-4</v>
      </c>
      <c r="AA80" s="57">
        <v>1.1882945940619144E-3</v>
      </c>
      <c r="AB80" s="57">
        <v>1.4264847123072355E-3</v>
      </c>
      <c r="AC80" s="57">
        <v>1.5297107839508627E-3</v>
      </c>
      <c r="AD80" s="57">
        <v>1.1382941772829661E-3</v>
      </c>
      <c r="AE80" s="57">
        <v>1.5306405166862346E-3</v>
      </c>
      <c r="AF80" s="57">
        <v>1.3604508618137185E-3</v>
      </c>
      <c r="AG80" s="57">
        <v>1.2582650910338484E-3</v>
      </c>
      <c r="AH80" s="57">
        <v>3.2012794087154308E-4</v>
      </c>
      <c r="AI80" s="57">
        <v>8.5433591713916736E-4</v>
      </c>
      <c r="AJ80" s="57">
        <v>6.2086957094382111E-4</v>
      </c>
      <c r="AK80" s="57">
        <v>9.5047923039700102E-4</v>
      </c>
      <c r="AL80" s="57">
        <v>9.0116406044508457E-4</v>
      </c>
      <c r="AM80" s="57">
        <v>8.5515514983423694E-4</v>
      </c>
      <c r="AN80" s="57">
        <v>7.5859063190806403E-4</v>
      </c>
      <c r="AO80" s="57">
        <v>1.3359307981287605E-3</v>
      </c>
      <c r="AP80" s="57">
        <v>1.0125021172871914E-3</v>
      </c>
      <c r="AQ80" s="57">
        <v>1.4981393232651706E-3</v>
      </c>
      <c r="AR80" s="57">
        <v>1.4220533134133816E-3</v>
      </c>
      <c r="AS80" s="57">
        <v>1.3979385808850747E-3</v>
      </c>
      <c r="AT80" s="57">
        <v>9.2684456362717021E-5</v>
      </c>
      <c r="AU80" s="57">
        <v>1.2815048356075241E-3</v>
      </c>
      <c r="AV80" s="57">
        <v>1.2004790118153915E-3</v>
      </c>
      <c r="AW80" s="57">
        <v>5.3181322430695887E-4</v>
      </c>
      <c r="AX80" s="57">
        <v>4.7447087664957916E-3</v>
      </c>
      <c r="AY80" s="57">
        <v>2.0373795852384233E-4</v>
      </c>
      <c r="AZ80" s="57">
        <v>1.3286657857676692E-3</v>
      </c>
      <c r="BA80" s="57">
        <v>1.5834619591895342E-3</v>
      </c>
      <c r="BB80" s="57">
        <v>9.0892700071270379E-4</v>
      </c>
      <c r="BC80" s="57">
        <v>9.4533848526030231E-4</v>
      </c>
      <c r="BD80" s="57">
        <v>1.1028319478406253E-3</v>
      </c>
      <c r="BE80" s="57">
        <v>1.1045226135916284E-3</v>
      </c>
      <c r="BF80" s="57">
        <v>1.5693501739314183E-3</v>
      </c>
      <c r="BG80" s="57">
        <v>1.4923856517994557E-3</v>
      </c>
      <c r="BH80" s="57">
        <v>1.5945043995148876E-3</v>
      </c>
      <c r="BI80" s="57">
        <v>1.0735342907941046E-3</v>
      </c>
      <c r="BJ80" s="57">
        <v>1.4500080873583454E-3</v>
      </c>
      <c r="BK80" s="57">
        <v>1.3998327355474877E-3</v>
      </c>
      <c r="BL80" s="57">
        <v>1.5755515138904971E-3</v>
      </c>
      <c r="BM80" s="57">
        <v>1.2489784354293568E-3</v>
      </c>
      <c r="BN80" s="57">
        <v>1.4766926190815882E-3</v>
      </c>
      <c r="BO80" s="57">
        <v>1.4183446797791598E-3</v>
      </c>
      <c r="BP80" s="57">
        <v>1.4464340806396138E-3</v>
      </c>
      <c r="BQ80" s="57">
        <v>1.1984541426313918E-3</v>
      </c>
      <c r="BR80" s="57">
        <v>1.2645332246977226E-3</v>
      </c>
      <c r="BS80" s="57">
        <v>1.3293395452219636E-3</v>
      </c>
      <c r="BT80" s="57">
        <v>1.3677099975730636E-3</v>
      </c>
      <c r="BU80" s="57">
        <v>9.4263459275835458E-4</v>
      </c>
      <c r="BV80" s="57">
        <v>1.0899734738599736E-3</v>
      </c>
      <c r="BW80" s="57">
        <v>1.079306153168614E-3</v>
      </c>
      <c r="BX80" s="57">
        <v>1.117485485620352E-3</v>
      </c>
      <c r="BY80" s="57">
        <v>1.5467994732960041E-3</v>
      </c>
      <c r="BZ80" s="57">
        <v>1.483794315068562E-3</v>
      </c>
      <c r="CA80" s="57">
        <v>9.9806982250000178E-4</v>
      </c>
      <c r="CB80" s="57">
        <v>1.6228666768268083E-3</v>
      </c>
      <c r="CC80" s="57">
        <v>7.2832469638809446E-4</v>
      </c>
      <c r="CD80" s="57">
        <v>6.7942637466344405E-4</v>
      </c>
      <c r="CE80" s="57">
        <v>6.239605708191437E-4</v>
      </c>
      <c r="CF80" s="57">
        <v>1.1761080509043375E-3</v>
      </c>
      <c r="CG80" s="57">
        <v>1.4291611510023725E-3</v>
      </c>
      <c r="CH80" s="27"/>
    </row>
    <row r="81" spans="8:86">
      <c r="H81" s="17"/>
      <c r="I81" s="25"/>
      <c r="J81" s="26"/>
      <c r="K81" s="26"/>
      <c r="L81" s="26"/>
      <c r="M81" s="26"/>
      <c r="N81" s="26"/>
      <c r="O81" s="26"/>
      <c r="P81" s="26"/>
      <c r="Q81" s="60">
        <v>572</v>
      </c>
      <c r="R81" s="54" t="s">
        <v>75</v>
      </c>
      <c r="S81" s="55">
        <v>1.0997139324098191</v>
      </c>
      <c r="T81" s="58">
        <v>0.23084943098104888</v>
      </c>
      <c r="U81" s="55">
        <v>1.1010067667928338</v>
      </c>
      <c r="V81" s="58">
        <v>0.22897282744962941</v>
      </c>
      <c r="W81" s="57">
        <v>2.053094596810617E-2</v>
      </c>
      <c r="X81" s="57">
        <v>2.0648917234570664E-2</v>
      </c>
      <c r="Y81" s="57">
        <v>1.991952974886612E-2</v>
      </c>
      <c r="Z81" s="57">
        <v>2.2447260170022743E-2</v>
      </c>
      <c r="AA81" s="57">
        <v>2.0794065613357619E-2</v>
      </c>
      <c r="AB81" s="57">
        <v>2.0206192664436594E-2</v>
      </c>
      <c r="AC81" s="57">
        <v>2.0555199660309255E-2</v>
      </c>
      <c r="AD81" s="57">
        <v>2.1169929158424399E-2</v>
      </c>
      <c r="AE81" s="57">
        <v>2.055580280452575E-2</v>
      </c>
      <c r="AF81" s="57">
        <v>2.1455236293025752E-2</v>
      </c>
      <c r="AG81" s="57">
        <v>1.7306906338584099E-2</v>
      </c>
      <c r="AH81" s="57">
        <v>2.3262678718457913E-2</v>
      </c>
      <c r="AI81" s="57">
        <v>1.7288034890027823E-2</v>
      </c>
      <c r="AJ81" s="57">
        <v>1.5808773540096681E-2</v>
      </c>
      <c r="AK81" s="57">
        <v>1.3778316972624998E-2</v>
      </c>
      <c r="AL81" s="57">
        <v>3.240923399697726E-2</v>
      </c>
      <c r="AM81" s="57">
        <v>2.0731570420368453E-2</v>
      </c>
      <c r="AN81" s="57">
        <v>2.4479409243506861E-2</v>
      </c>
      <c r="AO81" s="57">
        <v>2.2148892618128826E-2</v>
      </c>
      <c r="AP81" s="57">
        <v>1.9180854299267129E-2</v>
      </c>
      <c r="AQ81" s="57">
        <v>1.8663675501756061E-2</v>
      </c>
      <c r="AR81" s="57">
        <v>2.0301587904981083E-2</v>
      </c>
      <c r="AS81" s="57">
        <v>2.1577942702841156E-2</v>
      </c>
      <c r="AT81" s="57">
        <v>1.7305528923490607E-2</v>
      </c>
      <c r="AU81" s="57">
        <v>1.5992735269787919E-2</v>
      </c>
      <c r="AV81" s="57">
        <v>1.3381018169361339E-2</v>
      </c>
      <c r="AW81" s="57">
        <v>1.4835396629246373E-2</v>
      </c>
      <c r="AX81" s="57">
        <v>1.1978944414515259E-2</v>
      </c>
      <c r="AY81" s="57">
        <v>1.8117674537122021E-2</v>
      </c>
      <c r="AZ81" s="57">
        <v>2.2006468074677942E-2</v>
      </c>
      <c r="BA81" s="57">
        <v>2.7001535786743129E-2</v>
      </c>
      <c r="BB81" s="57">
        <v>1.7689089784961271E-2</v>
      </c>
      <c r="BC81" s="57">
        <v>1.6033465625112833E-2</v>
      </c>
      <c r="BD81" s="57">
        <v>2.3396767121112876E-2</v>
      </c>
      <c r="BE81" s="57">
        <v>1.942240233080542E-2</v>
      </c>
      <c r="BF81" s="57">
        <v>2.2820163619298013E-2</v>
      </c>
      <c r="BG81" s="57">
        <v>1.8327840908351611E-2</v>
      </c>
      <c r="BH81" s="57">
        <v>2.2011864987889759E-2</v>
      </c>
      <c r="BI81" s="57">
        <v>1.7177146774191032E-2</v>
      </c>
      <c r="BJ81" s="57">
        <v>2.1214486268169411E-2</v>
      </c>
      <c r="BK81" s="57">
        <v>1.7122303205698259E-2</v>
      </c>
      <c r="BL81" s="57">
        <v>1.877046401293752E-2</v>
      </c>
      <c r="BM81" s="57">
        <v>2.4048751365146486E-2</v>
      </c>
      <c r="BN81" s="57">
        <v>2.0252190601536716E-2</v>
      </c>
      <c r="BO81" s="57">
        <v>1.7382915890605352E-2</v>
      </c>
      <c r="BP81" s="57">
        <v>2.1152649955623146E-2</v>
      </c>
      <c r="BQ81" s="57">
        <v>2.3327368633114399E-2</v>
      </c>
      <c r="BR81" s="57">
        <v>1.6883534962517811E-2</v>
      </c>
      <c r="BS81" s="57">
        <v>1.173031007237791E-2</v>
      </c>
      <c r="BT81" s="57">
        <v>1.4514672086922019E-2</v>
      </c>
      <c r="BU81" s="57">
        <v>1.594755720649112E-2</v>
      </c>
      <c r="BV81" s="57">
        <v>2.0628826993590862E-2</v>
      </c>
      <c r="BW81" s="57">
        <v>2.1881714055707518E-2</v>
      </c>
      <c r="BX81" s="57">
        <v>2.4340449901725635E-2</v>
      </c>
      <c r="BY81" s="57">
        <v>2.2830303299305583E-2</v>
      </c>
      <c r="BZ81" s="57">
        <v>4.1012730577112959E-2</v>
      </c>
      <c r="CA81" s="57">
        <v>2.4075188421835841E-2</v>
      </c>
      <c r="CB81" s="57">
        <v>1.773527050394591E-2</v>
      </c>
      <c r="CC81" s="57">
        <v>1.790187127090136E-2</v>
      </c>
      <c r="CD81" s="57">
        <v>2.8429819047127478E-2</v>
      </c>
      <c r="CE81" s="57">
        <v>2.0493041526291861E-2</v>
      </c>
      <c r="CF81" s="57">
        <v>2.3127987969725039E-2</v>
      </c>
      <c r="CG81" s="57">
        <v>2.538582775605314E-2</v>
      </c>
      <c r="CH81" s="27"/>
    </row>
    <row r="82" spans="8:86">
      <c r="H82" s="17"/>
      <c r="I82" s="25"/>
      <c r="J82" s="26"/>
      <c r="K82" s="26"/>
      <c r="L82" s="26"/>
      <c r="M82" s="26"/>
      <c r="N82" s="26"/>
      <c r="O82" s="26"/>
      <c r="P82" s="26"/>
      <c r="Q82" s="60">
        <v>573</v>
      </c>
      <c r="R82" s="54" t="s">
        <v>76</v>
      </c>
      <c r="S82" s="55">
        <v>1.0266896584206475</v>
      </c>
      <c r="T82" s="58">
        <v>1</v>
      </c>
      <c r="U82" s="55">
        <v>1.0269306559695401</v>
      </c>
      <c r="V82" s="58">
        <v>1</v>
      </c>
      <c r="W82" s="57">
        <v>1.6123326853123877E-2</v>
      </c>
      <c r="X82" s="57">
        <v>1.7872255283217734E-2</v>
      </c>
      <c r="Y82" s="57">
        <v>1.9602863358157946E-2</v>
      </c>
      <c r="Z82" s="57">
        <v>1.2484444436490248E-2</v>
      </c>
      <c r="AA82" s="57">
        <v>1.6724761680423979E-2</v>
      </c>
      <c r="AB82" s="57">
        <v>1.5381010759922289E-2</v>
      </c>
      <c r="AC82" s="57">
        <v>1.7685402794541012E-2</v>
      </c>
      <c r="AD82" s="57">
        <v>1.8915500501208129E-2</v>
      </c>
      <c r="AE82" s="57">
        <v>1.768559355835814E-2</v>
      </c>
      <c r="AF82" s="57">
        <v>2.0551743978382431E-2</v>
      </c>
      <c r="AG82" s="57">
        <v>1.9630518604005567E-2</v>
      </c>
      <c r="AH82" s="57">
        <v>1.3262638996338711E-2</v>
      </c>
      <c r="AI82" s="57">
        <v>1.1786774059030202E-2</v>
      </c>
      <c r="AJ82" s="57">
        <v>1.1313353468915616E-2</v>
      </c>
      <c r="AK82" s="57">
        <v>1.4831379559700498E-2</v>
      </c>
      <c r="AL82" s="57">
        <v>2.4921842962730566E-3</v>
      </c>
      <c r="AM82" s="57">
        <v>2.087635612183756E-2</v>
      </c>
      <c r="AN82" s="57">
        <v>1.3615597480330839E-2</v>
      </c>
      <c r="AO82" s="57">
        <v>1.1386208576531245E-2</v>
      </c>
      <c r="AP82" s="57">
        <v>2.3081450938715692E-2</v>
      </c>
      <c r="AQ82" s="57">
        <v>1.0943183734133263E-2</v>
      </c>
      <c r="AR82" s="57">
        <v>1.565546318538787E-2</v>
      </c>
      <c r="AS82" s="57">
        <v>2.1001206552338683E-2</v>
      </c>
      <c r="AT82" s="57">
        <v>5.3517380595198552E-3</v>
      </c>
      <c r="AU82" s="57">
        <v>2.8167881439302798E-2</v>
      </c>
      <c r="AV82" s="57">
        <v>1.0896715225216539E-2</v>
      </c>
      <c r="AW82" s="57">
        <v>7.1863719535103648E-3</v>
      </c>
      <c r="AX82" s="57">
        <v>4.9982897522128242E-2</v>
      </c>
      <c r="AY82" s="57">
        <v>8.2246631017622342E-3</v>
      </c>
      <c r="AZ82" s="57">
        <v>1.1184341633660997E-2</v>
      </c>
      <c r="BA82" s="57">
        <v>1.8264154031390114E-2</v>
      </c>
      <c r="BB82" s="57">
        <v>2.3945604971150895E-2</v>
      </c>
      <c r="BC82" s="57">
        <v>2.2964116909485421E-2</v>
      </c>
      <c r="BD82" s="57">
        <v>2.3171932993056612E-2</v>
      </c>
      <c r="BE82" s="57">
        <v>2.4686638869521847E-2</v>
      </c>
      <c r="BF82" s="57">
        <v>1.0470830255775478E-2</v>
      </c>
      <c r="BG82" s="57">
        <v>1.0981348798933515E-2</v>
      </c>
      <c r="BH82" s="57">
        <v>2.1841613936952942E-2</v>
      </c>
      <c r="BI82" s="57">
        <v>1.2425605805733131E-2</v>
      </c>
      <c r="BJ82" s="57">
        <v>1.4240727963735614E-2</v>
      </c>
      <c r="BK82" s="57">
        <v>1.9926881155658081E-2</v>
      </c>
      <c r="BL82" s="57">
        <v>1.7790925445271874E-2</v>
      </c>
      <c r="BM82" s="57">
        <v>1.329801630901309E-2</v>
      </c>
      <c r="BN82" s="57">
        <v>1.5402320971884839E-2</v>
      </c>
      <c r="BO82" s="57">
        <v>1.7790125348989456E-2</v>
      </c>
      <c r="BP82" s="57">
        <v>2.4123053893709105E-2</v>
      </c>
      <c r="BQ82" s="57">
        <v>8.1596033858769845E-3</v>
      </c>
      <c r="BR82" s="57">
        <v>2.0877621875194083E-2</v>
      </c>
      <c r="BS82" s="57">
        <v>4.566910342440284E-3</v>
      </c>
      <c r="BT82" s="57">
        <v>6.6191213655573899E-2</v>
      </c>
      <c r="BU82" s="57">
        <v>2.2857465477108159E-2</v>
      </c>
      <c r="BV82" s="57">
        <v>2.866905107196141E-2</v>
      </c>
      <c r="BW82" s="57">
        <v>2.4163227637669309E-2</v>
      </c>
      <c r="BX82" s="57">
        <v>2.2554484200010966E-2</v>
      </c>
      <c r="BY82" s="57">
        <v>9.4114314474789528E-3</v>
      </c>
      <c r="BZ82" s="57">
        <v>7.5396647392950425E-3</v>
      </c>
      <c r="CA82" s="57">
        <v>6.318159940624192E-2</v>
      </c>
      <c r="CB82" s="57">
        <v>3.5243985008771309E-2</v>
      </c>
      <c r="CC82" s="57">
        <v>2.255819597407013E-2</v>
      </c>
      <c r="CD82" s="57">
        <v>1.5600058556423517E-2</v>
      </c>
      <c r="CE82" s="57">
        <v>2.1851126286252489E-2</v>
      </c>
      <c r="CF82" s="57">
        <v>6.4187854288083887E-3</v>
      </c>
      <c r="CG82" s="57">
        <v>2.6132272069928891E-2</v>
      </c>
      <c r="CH82" s="27"/>
    </row>
    <row r="83" spans="8:86">
      <c r="H83" s="17"/>
      <c r="I83" s="25"/>
      <c r="J83" s="26"/>
      <c r="K83" s="26"/>
      <c r="L83" s="26"/>
      <c r="M83" s="26"/>
      <c r="N83" s="26"/>
      <c r="O83" s="26"/>
      <c r="P83" s="26"/>
      <c r="Q83" s="60">
        <v>574</v>
      </c>
      <c r="R83" s="54" t="s">
        <v>77</v>
      </c>
      <c r="S83" s="55">
        <v>1.023256985468471</v>
      </c>
      <c r="T83" s="58">
        <v>0.55261245732542374</v>
      </c>
      <c r="U83" s="55">
        <v>0.99106157690590391</v>
      </c>
      <c r="V83" s="58">
        <v>0.7011029927353144</v>
      </c>
      <c r="W83" s="57">
        <v>8.3153318592908438E-4</v>
      </c>
      <c r="X83" s="57">
        <v>6.9247093388705139E-4</v>
      </c>
      <c r="Y83" s="57">
        <v>1.6858406108509829E-3</v>
      </c>
      <c r="Z83" s="57">
        <v>2.2574996203422876E-3</v>
      </c>
      <c r="AA83" s="57">
        <v>9.4900905224233351E-4</v>
      </c>
      <c r="AB83" s="57">
        <v>6.8653954377738001E-4</v>
      </c>
      <c r="AC83" s="57">
        <v>6.5008920607092081E-4</v>
      </c>
      <c r="AD83" s="57">
        <v>9.1174385713169528E-4</v>
      </c>
      <c r="AE83" s="57">
        <v>6.5406904228425017E-4</v>
      </c>
      <c r="AF83" s="57">
        <v>1.7570301212364778E-3</v>
      </c>
      <c r="AG83" s="57">
        <v>1.5957304742565733E-3</v>
      </c>
      <c r="AH83" s="57">
        <v>1.6821064337645111E-3</v>
      </c>
      <c r="AI83" s="57">
        <v>2.5262145679696992E-3</v>
      </c>
      <c r="AJ83" s="57">
        <v>9.6868215260531305E-4</v>
      </c>
      <c r="AK83" s="57">
        <v>1.7938027935393004E-3</v>
      </c>
      <c r="AL83" s="57">
        <v>2.3011528613030713E-3</v>
      </c>
      <c r="AM83" s="57">
        <v>2.7314987712503563E-3</v>
      </c>
      <c r="AN83" s="57">
        <v>2.2659546799470983E-3</v>
      </c>
      <c r="AO83" s="57">
        <v>1.0897175731024056E-3</v>
      </c>
      <c r="AP83" s="57">
        <v>7.8146546399009088E-4</v>
      </c>
      <c r="AQ83" s="57">
        <v>9.742822256167264E-4</v>
      </c>
      <c r="AR83" s="57">
        <v>6.6874442096572905E-4</v>
      </c>
      <c r="AS83" s="57">
        <v>1.7642503241396203E-3</v>
      </c>
      <c r="AT83" s="57">
        <v>1.5128560048086326E-3</v>
      </c>
      <c r="AU83" s="57">
        <v>9.5555776673649927E-4</v>
      </c>
      <c r="AV83" s="57">
        <v>8.9259820847877318E-4</v>
      </c>
      <c r="AW83" s="57">
        <v>8.6758976254817639E-4</v>
      </c>
      <c r="AX83" s="57">
        <v>6.21900724088083E-4</v>
      </c>
      <c r="AY83" s="57">
        <v>3.836752225233598E-3</v>
      </c>
      <c r="AZ83" s="57">
        <v>1.0856178902519545E-3</v>
      </c>
      <c r="BA83" s="57">
        <v>1.2294006466492635E-3</v>
      </c>
      <c r="BB83" s="57">
        <v>6.351644770170318E-4</v>
      </c>
      <c r="BC83" s="57">
        <v>7.4342646722650796E-4</v>
      </c>
      <c r="BD83" s="57">
        <v>8.3738173748549574E-4</v>
      </c>
      <c r="BE83" s="57">
        <v>7.512928313243495E-4</v>
      </c>
      <c r="BF83" s="57">
        <v>1.1510159694616518E-3</v>
      </c>
      <c r="BG83" s="57">
        <v>9.6000254928263235E-4</v>
      </c>
      <c r="BH83" s="57">
        <v>7.7445652566232538E-4</v>
      </c>
      <c r="BI83" s="57">
        <v>5.2276842831056232E-4</v>
      </c>
      <c r="BJ83" s="57">
        <v>9.0075851602287752E-4</v>
      </c>
      <c r="BK83" s="57">
        <v>7.1168122346571244E-4</v>
      </c>
      <c r="BL83" s="57">
        <v>8.00009167787227E-4</v>
      </c>
      <c r="BM83" s="57">
        <v>6.1401581931621175E-4</v>
      </c>
      <c r="BN83" s="57">
        <v>6.3285357238288432E-4</v>
      </c>
      <c r="BO83" s="57">
        <v>6.3259062737490489E-4</v>
      </c>
      <c r="BP83" s="57">
        <v>1.7960146260702161E-3</v>
      </c>
      <c r="BQ83" s="57">
        <v>1.6335890471300518E-3</v>
      </c>
      <c r="BR83" s="57">
        <v>1.0612825188880746E-3</v>
      </c>
      <c r="BS83" s="57">
        <v>6.1826076696732009E-4</v>
      </c>
      <c r="BT83" s="57">
        <v>4.5234577521008698E-4</v>
      </c>
      <c r="BU83" s="57">
        <v>7.3893864396546534E-4</v>
      </c>
      <c r="BV83" s="57">
        <v>9.8348640516068299E-4</v>
      </c>
      <c r="BW83" s="57">
        <v>5.8828327240327202E-4</v>
      </c>
      <c r="BX83" s="57">
        <v>9.9253797428190725E-4</v>
      </c>
      <c r="BY83" s="57">
        <v>1.7547731776972194E-3</v>
      </c>
      <c r="BZ83" s="57">
        <v>4.4308511151979176E-3</v>
      </c>
      <c r="CA83" s="57">
        <v>1.2521723517577527E-3</v>
      </c>
      <c r="CB83" s="57">
        <v>1.7627785545099711E-3</v>
      </c>
      <c r="CC83" s="57">
        <v>2.0065186968320379E-3</v>
      </c>
      <c r="CD83" s="57">
        <v>3.4920095685942515E-3</v>
      </c>
      <c r="CE83" s="57">
        <v>6.7818053266549094E-4</v>
      </c>
      <c r="CF83" s="57">
        <v>1.5687629229727904E-3</v>
      </c>
      <c r="CG83" s="57">
        <v>2.3028712353214053E-3</v>
      </c>
      <c r="CH83" s="27"/>
    </row>
    <row r="84" spans="8:86">
      <c r="H84" s="17"/>
      <c r="I84" s="25"/>
      <c r="J84" s="26"/>
      <c r="K84" s="26"/>
      <c r="L84" s="26"/>
      <c r="M84" s="26"/>
      <c r="N84" s="26"/>
      <c r="O84" s="26"/>
      <c r="P84" s="26"/>
      <c r="Q84" s="60">
        <v>575</v>
      </c>
      <c r="R84" s="54" t="s">
        <v>78</v>
      </c>
      <c r="S84" s="55">
        <v>1.0281489984471577</v>
      </c>
      <c r="T84" s="58">
        <v>0.85300189335390297</v>
      </c>
      <c r="U84" s="55">
        <v>1.0307090366182501</v>
      </c>
      <c r="V84" s="58">
        <v>0.82007760569671539</v>
      </c>
      <c r="W84" s="57">
        <v>8.9219606623975283E-5</v>
      </c>
      <c r="X84" s="57">
        <v>3.9274277754325224E-4</v>
      </c>
      <c r="Y84" s="57">
        <v>1.4566696629398669E-4</v>
      </c>
      <c r="Z84" s="57">
        <v>1.8978346218233313E-4</v>
      </c>
      <c r="AA84" s="57">
        <v>1.0384021108201264E-4</v>
      </c>
      <c r="AB84" s="57">
        <v>7.1174243288006487E-5</v>
      </c>
      <c r="AC84" s="57">
        <v>3.1256803201914427E-4</v>
      </c>
      <c r="AD84" s="57">
        <v>8.4192815541623178E-4</v>
      </c>
      <c r="AE84" s="57">
        <v>3.1229847104318267E-4</v>
      </c>
      <c r="AF84" s="57">
        <v>1.1965608822812654E-4</v>
      </c>
      <c r="AG84" s="57">
        <v>1.842367564459102E-4</v>
      </c>
      <c r="AH84" s="57">
        <v>1.1812783462234807E-4</v>
      </c>
      <c r="AI84" s="57">
        <v>1.8417696020177696E-4</v>
      </c>
      <c r="AJ84" s="57">
        <v>2.8100911151609186E-4</v>
      </c>
      <c r="AK84" s="57">
        <v>1.1282419087613356E-3</v>
      </c>
      <c r="AL84" s="57">
        <v>1.6901251286107947E-4</v>
      </c>
      <c r="AM84" s="57">
        <v>1.0935517270535414E-4</v>
      </c>
      <c r="AN84" s="57">
        <v>1.5601554735886707E-4</v>
      </c>
      <c r="AO84" s="57">
        <v>7.7663063571145843E-5</v>
      </c>
      <c r="AP84" s="57">
        <v>1.3500970385594611E-4</v>
      </c>
      <c r="AQ84" s="57">
        <v>1.6521796270131371E-4</v>
      </c>
      <c r="AR84" s="57">
        <v>6.535821514116864E-5</v>
      </c>
      <c r="AS84" s="57">
        <v>1.2020327872419578E-4</v>
      </c>
      <c r="AT84" s="57">
        <v>1.0115110191572412E-4</v>
      </c>
      <c r="AU84" s="57">
        <v>1.9022256300595247E-4</v>
      </c>
      <c r="AV84" s="57">
        <v>2.1623693542909686E-4</v>
      </c>
      <c r="AW84" s="57">
        <v>1.0698603728475372E-4</v>
      </c>
      <c r="AX84" s="57">
        <v>1.2973184630275713E-4</v>
      </c>
      <c r="AY84" s="57">
        <v>1.3996411237874505E-4</v>
      </c>
      <c r="AZ84" s="57">
        <v>7.7528545784921523E-5</v>
      </c>
      <c r="BA84" s="57">
        <v>8.2246310254353443E-5</v>
      </c>
      <c r="BB84" s="57">
        <v>1.1935733968624105E-4</v>
      </c>
      <c r="BC84" s="57">
        <v>1.2863415319644999E-4</v>
      </c>
      <c r="BD84" s="57">
        <v>1.437957207878325E-4</v>
      </c>
      <c r="BE84" s="57">
        <v>1.4284667695520705E-4</v>
      </c>
      <c r="BF84" s="57">
        <v>1.6147877320489689E-4</v>
      </c>
      <c r="BG84" s="57">
        <v>1.6552008053460945E-4</v>
      </c>
      <c r="BH84" s="57">
        <v>7.3376943063131463E-5</v>
      </c>
      <c r="BI84" s="57">
        <v>4.7113048209873709E-5</v>
      </c>
      <c r="BJ84" s="57">
        <v>6.7082447696526504E-5</v>
      </c>
      <c r="BK84" s="57">
        <v>6.4661504058039147E-5</v>
      </c>
      <c r="BL84" s="57">
        <v>7.0184890641577529E-5</v>
      </c>
      <c r="BM84" s="57">
        <v>5.6264410222472198E-5</v>
      </c>
      <c r="BN84" s="57">
        <v>6.9210079679862016E-5</v>
      </c>
      <c r="BO84" s="57">
        <v>7.7552315646777398E-5</v>
      </c>
      <c r="BP84" s="57">
        <v>1.1614188567122424E-4</v>
      </c>
      <c r="BQ84" s="57">
        <v>1.3690966830261431E-4</v>
      </c>
      <c r="BR84" s="57">
        <v>1.7317891216019784E-4</v>
      </c>
      <c r="BS84" s="57">
        <v>2.2283313888268953E-4</v>
      </c>
      <c r="BT84" s="57">
        <v>2.0171632299117293E-4</v>
      </c>
      <c r="BU84" s="57">
        <v>1.2852697955973954E-4</v>
      </c>
      <c r="BV84" s="57">
        <v>1.3436702079848423E-4</v>
      </c>
      <c r="BW84" s="57">
        <v>1.4244926804435402E-4</v>
      </c>
      <c r="BX84" s="57">
        <v>1.4463438729921929E-4</v>
      </c>
      <c r="BY84" s="57">
        <v>1.2378560073374317E-4</v>
      </c>
      <c r="BZ84" s="57">
        <v>1.1566846189458105E-4</v>
      </c>
      <c r="CA84" s="57">
        <v>1.1254872965534833E-4</v>
      </c>
      <c r="CB84" s="57">
        <v>9.9247774333739375E-5</v>
      </c>
      <c r="CC84" s="57">
        <v>1.4567543390454001E-4</v>
      </c>
      <c r="CD84" s="57">
        <v>9.5115789471937015E-5</v>
      </c>
      <c r="CE84" s="57">
        <v>1.4242791338894321E-4</v>
      </c>
      <c r="CF84" s="57">
        <v>1.3265543783000662E-4</v>
      </c>
      <c r="CG84" s="57">
        <v>1.808314778630629E-4</v>
      </c>
      <c r="CH84" s="27"/>
    </row>
    <row r="85" spans="8:86">
      <c r="H85" s="17"/>
      <c r="I85" s="25"/>
      <c r="J85" s="26"/>
      <c r="K85" s="26"/>
      <c r="L85" s="26"/>
      <c r="M85" s="26"/>
      <c r="N85" s="26"/>
      <c r="O85" s="26"/>
      <c r="P85" s="26"/>
      <c r="Q85" s="60">
        <v>576</v>
      </c>
      <c r="R85" s="54" t="s">
        <v>79</v>
      </c>
      <c r="S85" s="55">
        <v>1.1772963903332645</v>
      </c>
      <c r="T85" s="58">
        <v>0.27808802190353082</v>
      </c>
      <c r="U85" s="55">
        <v>1.1772963903332645</v>
      </c>
      <c r="V85" s="58">
        <v>0.28060515524312313</v>
      </c>
      <c r="W85" s="57">
        <v>1.2568785521334721E-3</v>
      </c>
      <c r="X85" s="57">
        <v>1.2428062532368763E-3</v>
      </c>
      <c r="Y85" s="57">
        <v>1.2190856630344426E-3</v>
      </c>
      <c r="Z85" s="57">
        <v>1.4564383632365489E-3</v>
      </c>
      <c r="AA85" s="57">
        <v>1.2854427721106405E-3</v>
      </c>
      <c r="AB85" s="57">
        <v>1.2216233936086698E-3</v>
      </c>
      <c r="AC85" s="57">
        <v>1.2366031887991362E-3</v>
      </c>
      <c r="AD85" s="57">
        <v>1.2854941377858546E-3</v>
      </c>
      <c r="AE85" s="57">
        <v>1.2347825407871195E-3</v>
      </c>
      <c r="AF85" s="57">
        <v>1.332704430184617E-3</v>
      </c>
      <c r="AG85" s="57">
        <v>1.0209836860315708E-3</v>
      </c>
      <c r="AH85" s="57">
        <v>1.4910412178508756E-3</v>
      </c>
      <c r="AI85" s="57">
        <v>1.0619862023189461E-3</v>
      </c>
      <c r="AJ85" s="57">
        <v>9.6290043211910356E-4</v>
      </c>
      <c r="AK85" s="57">
        <v>5.361617269220956E-4</v>
      </c>
      <c r="AL85" s="57">
        <v>2.1590722656368261E-3</v>
      </c>
      <c r="AM85" s="57">
        <v>1.4225662641559143E-3</v>
      </c>
      <c r="AN85" s="57">
        <v>1.6056000670068319E-3</v>
      </c>
      <c r="AO85" s="57">
        <v>1.4188032921646418E-3</v>
      </c>
      <c r="AP85" s="57">
        <v>1.126648550378665E-3</v>
      </c>
      <c r="AQ85" s="57">
        <v>1.1624510830752965E-3</v>
      </c>
      <c r="AR85" s="57">
        <v>1.2252828386595726E-3</v>
      </c>
      <c r="AS85" s="57">
        <v>1.336854282713439E-3</v>
      </c>
      <c r="AT85" s="57">
        <v>1.192363973257849E-3</v>
      </c>
      <c r="AU85" s="57">
        <v>8.741329930597409E-4</v>
      </c>
      <c r="AV85" s="57">
        <v>8.2857331035253445E-4</v>
      </c>
      <c r="AW85" s="57">
        <v>8.7779592204979709E-4</v>
      </c>
      <c r="AX85" s="57">
        <v>8.214602069128692E-4</v>
      </c>
      <c r="AY85" s="57">
        <v>1.154744247857242E-3</v>
      </c>
      <c r="AZ85" s="57">
        <v>1.4105853948101967E-3</v>
      </c>
      <c r="BA85" s="57">
        <v>1.6988008437887007E-3</v>
      </c>
      <c r="BB85" s="57">
        <v>9.4381346257335489E-4</v>
      </c>
      <c r="BC85" s="57">
        <v>8.86792792577666E-4</v>
      </c>
      <c r="BD85" s="57">
        <v>1.4527610579301111E-3</v>
      </c>
      <c r="BE85" s="57">
        <v>1.0332164129917484E-3</v>
      </c>
      <c r="BF85" s="57">
        <v>1.2280999820994535E-3</v>
      </c>
      <c r="BG85" s="57">
        <v>1.1571468043939308E-3</v>
      </c>
      <c r="BH85" s="57">
        <v>1.3239109790525883E-3</v>
      </c>
      <c r="BI85" s="57">
        <v>9.9723229854204159E-4</v>
      </c>
      <c r="BJ85" s="57">
        <v>1.1852631786998646E-3</v>
      </c>
      <c r="BK85" s="57">
        <v>1.029287436166684E-3</v>
      </c>
      <c r="BL85" s="57">
        <v>1.0799492518556778E-3</v>
      </c>
      <c r="BM85" s="57">
        <v>1.4710518338181924E-3</v>
      </c>
      <c r="BN85" s="57">
        <v>1.2475767776856076E-3</v>
      </c>
      <c r="BO85" s="57">
        <v>1.0977151744040335E-3</v>
      </c>
      <c r="BP85" s="57">
        <v>1.3487815483329323E-3</v>
      </c>
      <c r="BQ85" s="57">
        <v>1.2877919182868434E-3</v>
      </c>
      <c r="BR85" s="57">
        <v>9.8338030904714601E-4</v>
      </c>
      <c r="BS85" s="57">
        <v>6.377309126592395E-4</v>
      </c>
      <c r="BT85" s="57">
        <v>6.0849828275507333E-4</v>
      </c>
      <c r="BU85" s="57">
        <v>8.803926429078716E-4</v>
      </c>
      <c r="BV85" s="57">
        <v>1.2291457425785009E-3</v>
      </c>
      <c r="BW85" s="57">
        <v>1.3725375329213252E-3</v>
      </c>
      <c r="BX85" s="57">
        <v>1.5027299737915454E-3</v>
      </c>
      <c r="BY85" s="57">
        <v>1.4697252216297023E-3</v>
      </c>
      <c r="BZ85" s="57">
        <v>2.8173961581359611E-3</v>
      </c>
      <c r="CA85" s="57">
        <v>1.296938826130698E-3</v>
      </c>
      <c r="CB85" s="57">
        <v>1.1273282530802915E-3</v>
      </c>
      <c r="CC85" s="57">
        <v>1.2700990208561068E-3</v>
      </c>
      <c r="CD85" s="57">
        <v>2.2258071834740378E-3</v>
      </c>
      <c r="CE85" s="57">
        <v>9.4433852091256121E-4</v>
      </c>
      <c r="CF85" s="57">
        <v>1.2625063439677614E-3</v>
      </c>
      <c r="CG85" s="57">
        <v>1.5488469285925108E-3</v>
      </c>
      <c r="CH85" s="27"/>
    </row>
    <row r="86" spans="8:86">
      <c r="H86" s="17"/>
      <c r="I86" s="25"/>
      <c r="J86" s="26"/>
      <c r="K86" s="26"/>
      <c r="L86" s="26"/>
      <c r="M86" s="26"/>
      <c r="N86" s="26"/>
      <c r="O86" s="26"/>
      <c r="P86" s="26"/>
      <c r="Q86" s="60">
        <v>577</v>
      </c>
      <c r="R86" s="54" t="s">
        <v>80</v>
      </c>
      <c r="S86" s="55">
        <v>1.0090092911053812</v>
      </c>
      <c r="T86" s="58">
        <v>0.37277895697217056</v>
      </c>
      <c r="U86" s="55">
        <v>1.0090092911053812</v>
      </c>
      <c r="V86" s="58">
        <v>0.38185263335938474</v>
      </c>
      <c r="W86" s="57">
        <v>1.1966258130335246E-3</v>
      </c>
      <c r="X86" s="57">
        <v>1.2500391226716822E-3</v>
      </c>
      <c r="Y86" s="57">
        <v>1.2787834465249517E-3</v>
      </c>
      <c r="Z86" s="57">
        <v>1.5702102877884283E-3</v>
      </c>
      <c r="AA86" s="57">
        <v>1.3273944425918752E-3</v>
      </c>
      <c r="AB86" s="57">
        <v>1.0352256848719344E-3</v>
      </c>
      <c r="AC86" s="57">
        <v>1.3328973985734568E-3</v>
      </c>
      <c r="AD86" s="57">
        <v>7.8142293250474024E-4</v>
      </c>
      <c r="AE86" s="57">
        <v>1.3341731312402605E-3</v>
      </c>
      <c r="AF86" s="57">
        <v>1.1251419814462267E-3</v>
      </c>
      <c r="AG86" s="57">
        <v>1.2956798335975049E-3</v>
      </c>
      <c r="AH86" s="57">
        <v>2.1959586728897609E-3</v>
      </c>
      <c r="AI86" s="57">
        <v>1.4291453703971792E-3</v>
      </c>
      <c r="AJ86" s="57">
        <v>9.1620689152784366E-4</v>
      </c>
      <c r="AK86" s="57">
        <v>7.5145164016947698E-4</v>
      </c>
      <c r="AL86" s="57">
        <v>1.8161224644620303E-3</v>
      </c>
      <c r="AM86" s="57">
        <v>1.9281020628814972E-3</v>
      </c>
      <c r="AN86" s="57">
        <v>1.6297366221576734E-3</v>
      </c>
      <c r="AO86" s="57">
        <v>1.5344439783466952E-3</v>
      </c>
      <c r="AP86" s="57">
        <v>1.0808576873599664E-3</v>
      </c>
      <c r="AQ86" s="57">
        <v>1.0568137321207119E-3</v>
      </c>
      <c r="AR86" s="57">
        <v>1.0338905963490918E-3</v>
      </c>
      <c r="AS86" s="57">
        <v>1.1127129307553639E-3</v>
      </c>
      <c r="AT86" s="57">
        <v>1.5454698463539442E-3</v>
      </c>
      <c r="AU86" s="57">
        <v>9.9662764197484843E-4</v>
      </c>
      <c r="AV86" s="57">
        <v>8.1277303491179799E-4</v>
      </c>
      <c r="AW86" s="57">
        <v>1.333127566328383E-3</v>
      </c>
      <c r="AX86" s="57">
        <v>8.7861608853398606E-4</v>
      </c>
      <c r="AY86" s="57">
        <v>1.393836212435463E-3</v>
      </c>
      <c r="AZ86" s="57">
        <v>1.5289580254151105E-3</v>
      </c>
      <c r="BA86" s="57">
        <v>1.7213595995715944E-3</v>
      </c>
      <c r="BB86" s="57">
        <v>9.361441737769932E-4</v>
      </c>
      <c r="BC86" s="57">
        <v>9.816790633668923E-4</v>
      </c>
      <c r="BD86" s="57">
        <v>1.2197669215226021E-3</v>
      </c>
      <c r="BE86" s="57">
        <v>9.6365916540246512E-4</v>
      </c>
      <c r="BF86" s="57">
        <v>1.2144817264755905E-3</v>
      </c>
      <c r="BG86" s="57">
        <v>1.0440745240970933E-3</v>
      </c>
      <c r="BH86" s="57">
        <v>1.2134625156374427E-3</v>
      </c>
      <c r="BI86" s="57">
        <v>7.6871744561339626E-4</v>
      </c>
      <c r="BJ86" s="57">
        <v>1.1076476434532996E-3</v>
      </c>
      <c r="BK86" s="57">
        <v>1.1390855931304234E-3</v>
      </c>
      <c r="BL86" s="57">
        <v>1.2582186213260479E-3</v>
      </c>
      <c r="BM86" s="57">
        <v>9.0011172000027326E-4</v>
      </c>
      <c r="BN86" s="57">
        <v>9.9206739560017904E-4</v>
      </c>
      <c r="BO86" s="57">
        <v>1.4164909767555218E-3</v>
      </c>
      <c r="BP86" s="57">
        <v>1.1567219101268832E-3</v>
      </c>
      <c r="BQ86" s="57">
        <v>9.3168362757298446E-4</v>
      </c>
      <c r="BR86" s="57">
        <v>1.1688147705869727E-3</v>
      </c>
      <c r="BS86" s="57">
        <v>6.6028747399454865E-4</v>
      </c>
      <c r="BT86" s="57">
        <v>3.752716994621799E-4</v>
      </c>
      <c r="BU86" s="57">
        <v>9.81482375345536E-4</v>
      </c>
      <c r="BV86" s="57">
        <v>9.9220018049934523E-4</v>
      </c>
      <c r="BW86" s="57">
        <v>9.8455550067779135E-4</v>
      </c>
      <c r="BX86" s="57">
        <v>1.366273319696399E-3</v>
      </c>
      <c r="BY86" s="57">
        <v>1.6651929912531237E-3</v>
      </c>
      <c r="BZ86" s="57">
        <v>2.7855204476734609E-3</v>
      </c>
      <c r="CA86" s="57">
        <v>5.794706220629077E-4</v>
      </c>
      <c r="CB86" s="57">
        <v>5.0724648668110616E-4</v>
      </c>
      <c r="CC86" s="57">
        <v>1.2508917182676418E-3</v>
      </c>
      <c r="CD86" s="57">
        <v>1.4307315558607897E-3</v>
      </c>
      <c r="CE86" s="57">
        <v>6.6652458429459084E-4</v>
      </c>
      <c r="CF86" s="57">
        <v>9.0253408906155498E-4</v>
      </c>
      <c r="CG86" s="57">
        <v>1.232631234318227E-3</v>
      </c>
      <c r="CH86" s="27"/>
    </row>
    <row r="87" spans="8:86">
      <c r="H87" s="17"/>
      <c r="I87" s="25"/>
      <c r="J87" s="26"/>
      <c r="K87" s="26"/>
      <c r="L87" s="26"/>
      <c r="M87" s="26"/>
      <c r="N87" s="26"/>
      <c r="O87" s="26"/>
      <c r="P87" s="26"/>
      <c r="Q87" s="60">
        <v>578</v>
      </c>
      <c r="R87" s="54" t="s">
        <v>81</v>
      </c>
      <c r="S87" s="55">
        <v>1.0298484795264919</v>
      </c>
      <c r="T87" s="58">
        <v>0.36906341841197743</v>
      </c>
      <c r="U87" s="55">
        <v>1.0253091856619807</v>
      </c>
      <c r="V87" s="58">
        <v>0.34508026871912023</v>
      </c>
      <c r="W87" s="57">
        <v>0</v>
      </c>
      <c r="X87" s="57">
        <v>0</v>
      </c>
      <c r="Y87" s="57">
        <v>2.0583394091873849E-5</v>
      </c>
      <c r="Z87" s="57">
        <v>0</v>
      </c>
      <c r="AA87" s="57">
        <v>0</v>
      </c>
      <c r="AB87" s="57">
        <v>0</v>
      </c>
      <c r="AC87" s="57">
        <v>0</v>
      </c>
      <c r="AD87" s="57">
        <v>0</v>
      </c>
      <c r="AE87" s="57">
        <v>0</v>
      </c>
      <c r="AF87" s="57">
        <v>2.2424149288644097E-5</v>
      </c>
      <c r="AG87" s="57">
        <v>2.1133037158484385E-5</v>
      </c>
      <c r="AH87" s="57">
        <v>5.744614605103811E-6</v>
      </c>
      <c r="AI87" s="57">
        <v>0</v>
      </c>
      <c r="AJ87" s="57">
        <v>0</v>
      </c>
      <c r="AK87" s="57">
        <v>0</v>
      </c>
      <c r="AL87" s="57">
        <v>0</v>
      </c>
      <c r="AM87" s="57">
        <v>0</v>
      </c>
      <c r="AN87" s="57">
        <v>0</v>
      </c>
      <c r="AO87" s="57">
        <v>0</v>
      </c>
      <c r="AP87" s="57">
        <v>0</v>
      </c>
      <c r="AQ87" s="57">
        <v>0</v>
      </c>
      <c r="AR87" s="57">
        <v>0</v>
      </c>
      <c r="AS87" s="57">
        <v>2.2936332099396454E-5</v>
      </c>
      <c r="AT87" s="57">
        <v>5.1030591554905283E-6</v>
      </c>
      <c r="AU87" s="57">
        <v>4.2191289838187206E-5</v>
      </c>
      <c r="AV87" s="57">
        <v>1.3005621474124935E-6</v>
      </c>
      <c r="AW87" s="57">
        <v>0</v>
      </c>
      <c r="AX87" s="57">
        <v>5.8022870977811249E-6</v>
      </c>
      <c r="AY87" s="57">
        <v>5.7906905797336145E-6</v>
      </c>
      <c r="AZ87" s="57">
        <v>0</v>
      </c>
      <c r="BA87" s="57">
        <v>0</v>
      </c>
      <c r="BB87" s="57">
        <v>0</v>
      </c>
      <c r="BC87" s="57">
        <v>0</v>
      </c>
      <c r="BD87" s="57">
        <v>0</v>
      </c>
      <c r="BE87" s="57">
        <v>0</v>
      </c>
      <c r="BF87" s="57">
        <v>0</v>
      </c>
      <c r="BG87" s="57">
        <v>0</v>
      </c>
      <c r="BH87" s="57">
        <v>0</v>
      </c>
      <c r="BI87" s="57">
        <v>0</v>
      </c>
      <c r="BJ87" s="57">
        <v>0</v>
      </c>
      <c r="BK87" s="57">
        <v>0</v>
      </c>
      <c r="BL87" s="57">
        <v>0</v>
      </c>
      <c r="BM87" s="57">
        <v>0</v>
      </c>
      <c r="BN87" s="57">
        <v>0</v>
      </c>
      <c r="BO87" s="57">
        <v>0</v>
      </c>
      <c r="BP87" s="57">
        <v>2.2134510014534513E-5</v>
      </c>
      <c r="BQ87" s="57">
        <v>2.6234597484590446E-5</v>
      </c>
      <c r="BR87" s="57">
        <v>5.2486086003160077E-5</v>
      </c>
      <c r="BS87" s="57">
        <v>4.0903613954099885E-5</v>
      </c>
      <c r="BT87" s="57">
        <v>1.9580031579934426E-5</v>
      </c>
      <c r="BU87" s="57">
        <v>0</v>
      </c>
      <c r="BV87" s="57">
        <v>0</v>
      </c>
      <c r="BW87" s="57">
        <v>0</v>
      </c>
      <c r="BX87" s="57">
        <v>0</v>
      </c>
      <c r="BY87" s="57">
        <v>2.3646135961996487E-5</v>
      </c>
      <c r="BZ87" s="57">
        <v>2.5062209011855683E-5</v>
      </c>
      <c r="CA87" s="57">
        <v>2.1836729045780575E-5</v>
      </c>
      <c r="CB87" s="57">
        <v>1.7411879774312452E-5</v>
      </c>
      <c r="CC87" s="57">
        <v>3.1647903563378392E-5</v>
      </c>
      <c r="CD87" s="57">
        <v>0</v>
      </c>
      <c r="CE87" s="57">
        <v>4.8261029199649498E-5</v>
      </c>
      <c r="CF87" s="57">
        <v>2.5390287435193078E-5</v>
      </c>
      <c r="CG87" s="57">
        <v>3.4951479524334097E-5</v>
      </c>
      <c r="CH87" s="27"/>
    </row>
    <row r="88" spans="8:86">
      <c r="H88" s="17"/>
      <c r="I88" s="25"/>
      <c r="J88" s="26"/>
      <c r="K88" s="26"/>
      <c r="L88" s="26"/>
      <c r="M88" s="26"/>
      <c r="N88" s="26"/>
      <c r="O88" s="26"/>
      <c r="P88" s="26"/>
      <c r="Q88" s="60">
        <v>579</v>
      </c>
      <c r="R88" s="54" t="s">
        <v>82</v>
      </c>
      <c r="S88" s="55">
        <v>1.1174978971127241</v>
      </c>
      <c r="T88" s="58">
        <v>0.20982552264750962</v>
      </c>
      <c r="U88" s="55">
        <v>1.1174978971127241</v>
      </c>
      <c r="V88" s="58">
        <v>0.21009319788883754</v>
      </c>
      <c r="W88" s="57">
        <v>2.4877089650768676E-4</v>
      </c>
      <c r="X88" s="57">
        <v>8.6593066930249678E-4</v>
      </c>
      <c r="Y88" s="57">
        <v>5.0491597567712729E-4</v>
      </c>
      <c r="Z88" s="57">
        <v>4.8699630652614801E-4</v>
      </c>
      <c r="AA88" s="57">
        <v>2.4705436104161297E-4</v>
      </c>
      <c r="AB88" s="57">
        <v>2.5088951658617115E-4</v>
      </c>
      <c r="AC88" s="57">
        <v>7.2477831551643007E-4</v>
      </c>
      <c r="AD88" s="57">
        <v>1.6559424769295318E-3</v>
      </c>
      <c r="AE88" s="57">
        <v>7.2448643641465516E-4</v>
      </c>
      <c r="AF88" s="57">
        <v>5.6092886561533151E-4</v>
      </c>
      <c r="AG88" s="57">
        <v>5.1756127008091655E-4</v>
      </c>
      <c r="AH88" s="57">
        <v>7.4269603153363399E-5</v>
      </c>
      <c r="AI88" s="57">
        <v>4.8103184113541266E-4</v>
      </c>
      <c r="AJ88" s="57">
        <v>6.4041599997026542E-4</v>
      </c>
      <c r="AK88" s="57">
        <v>4.0714274316472549E-4</v>
      </c>
      <c r="AL88" s="57">
        <v>3.7761114815726583E-4</v>
      </c>
      <c r="AM88" s="57">
        <v>3.6241727630515825E-4</v>
      </c>
      <c r="AN88" s="57">
        <v>5.5037914018173225E-4</v>
      </c>
      <c r="AO88" s="57">
        <v>2.3407864849150543E-4</v>
      </c>
      <c r="AP88" s="57">
        <v>2.6250472202534201E-4</v>
      </c>
      <c r="AQ88" s="57">
        <v>2.7618683532962967E-4</v>
      </c>
      <c r="AR88" s="57">
        <v>2.4932503233598036E-4</v>
      </c>
      <c r="AS88" s="57">
        <v>5.7009663315313764E-4</v>
      </c>
      <c r="AT88" s="57">
        <v>2.5089165915601709E-4</v>
      </c>
      <c r="AU88" s="57">
        <v>5.8851693119773109E-4</v>
      </c>
      <c r="AV88" s="57">
        <v>5.690844740402312E-4</v>
      </c>
      <c r="AW88" s="57">
        <v>2.9356620911582284E-4</v>
      </c>
      <c r="AX88" s="57">
        <v>2.7576019522571933E-4</v>
      </c>
      <c r="AY88" s="57">
        <v>4.1281358656909521E-4</v>
      </c>
      <c r="AZ88" s="57">
        <v>2.1722537581410581E-4</v>
      </c>
      <c r="BA88" s="57">
        <v>8.0829792661038188E-4</v>
      </c>
      <c r="BB88" s="57">
        <v>2.4158407634303249E-4</v>
      </c>
      <c r="BC88" s="57">
        <v>2.2357035825220365E-4</v>
      </c>
      <c r="BD88" s="57">
        <v>3.1190221920625235E-4</v>
      </c>
      <c r="BE88" s="57">
        <v>3.8940995523915688E-4</v>
      </c>
      <c r="BF88" s="57">
        <v>2.3314420373816316E-4</v>
      </c>
      <c r="BG88" s="57">
        <v>2.7966458006768659E-4</v>
      </c>
      <c r="BH88" s="57">
        <v>3.6652743206188969E-4</v>
      </c>
      <c r="BI88" s="57">
        <v>1.9179969964058715E-4</v>
      </c>
      <c r="BJ88" s="57">
        <v>2.1976391214997297E-4</v>
      </c>
      <c r="BK88" s="57">
        <v>3.3828859463855417E-4</v>
      </c>
      <c r="BL88" s="57">
        <v>2.8743367484760946E-4</v>
      </c>
      <c r="BM88" s="57">
        <v>2.027141356396344E-4</v>
      </c>
      <c r="BN88" s="57">
        <v>2.3615332346530555E-4</v>
      </c>
      <c r="BO88" s="57">
        <v>5.5610163616711121E-4</v>
      </c>
      <c r="BP88" s="57">
        <v>6.0437401661614257E-4</v>
      </c>
      <c r="BQ88" s="57">
        <v>4.2909788853697157E-4</v>
      </c>
      <c r="BR88" s="57">
        <v>6.137922114933177E-4</v>
      </c>
      <c r="BS88" s="57">
        <v>4.6314497244910667E-4</v>
      </c>
      <c r="BT88" s="57">
        <v>5.8981493302607104E-4</v>
      </c>
      <c r="BU88" s="57">
        <v>2.1608343876241201E-4</v>
      </c>
      <c r="BV88" s="57">
        <v>6.2405614467776337E-4</v>
      </c>
      <c r="BW88" s="57">
        <v>2.1756699821564644E-4</v>
      </c>
      <c r="BX88" s="57">
        <v>3.7066090277111864E-4</v>
      </c>
      <c r="BY88" s="57">
        <v>6.1096780531771802E-4</v>
      </c>
      <c r="BZ88" s="57">
        <v>5.7501840976228503E-4</v>
      </c>
      <c r="CA88" s="57">
        <v>4.2228335046381825E-4</v>
      </c>
      <c r="CB88" s="57">
        <v>6.4025723052640014E-4</v>
      </c>
      <c r="CC88" s="57">
        <v>6.1777679107137193E-4</v>
      </c>
      <c r="CD88" s="57">
        <v>5.2818790309178793E-4</v>
      </c>
      <c r="CE88" s="57">
        <v>5.8000584666701924E-4</v>
      </c>
      <c r="CF88" s="57">
        <v>4.1795344037795691E-4</v>
      </c>
      <c r="CG88" s="57">
        <v>5.4415614239703911E-4</v>
      </c>
      <c r="CH88" s="27"/>
    </row>
    <row r="89" spans="8:86">
      <c r="H89" s="17"/>
      <c r="I89" s="25"/>
      <c r="J89" s="26"/>
      <c r="K89" s="26"/>
      <c r="L89" s="26"/>
      <c r="M89" s="26"/>
      <c r="N89" s="26"/>
      <c r="O89" s="26"/>
      <c r="P89" s="26"/>
      <c r="Q89" s="60">
        <v>591</v>
      </c>
      <c r="R89" s="54" t="s">
        <v>83</v>
      </c>
      <c r="S89" s="55">
        <v>0.93254410568839985</v>
      </c>
      <c r="T89" s="58">
        <v>0.51295153385379089</v>
      </c>
      <c r="U89" s="55">
        <v>0.93596228647217772</v>
      </c>
      <c r="V89" s="58">
        <v>0.49403587409203764</v>
      </c>
      <c r="W89" s="57">
        <v>4.5190465324740895E-4</v>
      </c>
      <c r="X89" s="57">
        <v>1.2346317825722002E-2</v>
      </c>
      <c r="Y89" s="57">
        <v>3.704305609753801E-3</v>
      </c>
      <c r="Z89" s="57">
        <v>3.5011532656158452E-3</v>
      </c>
      <c r="AA89" s="57">
        <v>4.7226363114085448E-4</v>
      </c>
      <c r="AB89" s="57">
        <v>4.2677674870073885E-4</v>
      </c>
      <c r="AC89" s="57">
        <v>3.4592057645748417E-3</v>
      </c>
      <c r="AD89" s="57">
        <v>6.2005834016147759E-2</v>
      </c>
      <c r="AE89" s="57">
        <v>3.4590931078930065E-3</v>
      </c>
      <c r="AF89" s="57">
        <v>3.9606173001985523E-3</v>
      </c>
      <c r="AG89" s="57">
        <v>4.0354456979451196E-3</v>
      </c>
      <c r="AH89" s="57">
        <v>3.3466125545198887E-4</v>
      </c>
      <c r="AI89" s="57">
        <v>3.5009677640313553E-3</v>
      </c>
      <c r="AJ89" s="57">
        <v>4.4551179119827504E-3</v>
      </c>
      <c r="AK89" s="57">
        <v>2.8566916088739679E-3</v>
      </c>
      <c r="AL89" s="57">
        <v>2.7225052706460469E-3</v>
      </c>
      <c r="AM89" s="57">
        <v>2.6275658104062578E-3</v>
      </c>
      <c r="AN89" s="57">
        <v>3.9647861821975093E-3</v>
      </c>
      <c r="AO89" s="57">
        <v>4.3314632962720989E-4</v>
      </c>
      <c r="AP89" s="57">
        <v>5.188411448428026E-4</v>
      </c>
      <c r="AQ89" s="57">
        <v>4.960363632348885E-4</v>
      </c>
      <c r="AR89" s="57">
        <v>4.2249346566937082E-4</v>
      </c>
      <c r="AS89" s="57">
        <v>4.0287337353068411E-3</v>
      </c>
      <c r="AT89" s="57">
        <v>1.6570434837975872E-3</v>
      </c>
      <c r="AU89" s="57">
        <v>4.9502060159550658E-3</v>
      </c>
      <c r="AV89" s="57">
        <v>3.8378330508877091E-3</v>
      </c>
      <c r="AW89" s="57">
        <v>1.9353873075045032E-3</v>
      </c>
      <c r="AX89" s="57">
        <v>2.0042439889994979E-3</v>
      </c>
      <c r="AY89" s="57">
        <v>3.3137195072538671E-3</v>
      </c>
      <c r="AZ89" s="57">
        <v>3.969015180494735E-4</v>
      </c>
      <c r="BA89" s="57">
        <v>1.6680678750213124E-3</v>
      </c>
      <c r="BB89" s="57">
        <v>4.4932532607878185E-4</v>
      </c>
      <c r="BC89" s="57">
        <v>4.3468969098378417E-4</v>
      </c>
      <c r="BD89" s="57">
        <v>6.2670489731960605E-4</v>
      </c>
      <c r="BE89" s="57">
        <v>7.7998154409301783E-4</v>
      </c>
      <c r="BF89" s="57">
        <v>4.3106205307980077E-4</v>
      </c>
      <c r="BG89" s="57">
        <v>5.0128613670123799E-4</v>
      </c>
      <c r="BH89" s="57">
        <v>6.292699180955268E-4</v>
      </c>
      <c r="BI89" s="57">
        <v>3.233674193358355E-4</v>
      </c>
      <c r="BJ89" s="57">
        <v>3.6885303543725121E-4</v>
      </c>
      <c r="BK89" s="57">
        <v>5.7344979831368389E-4</v>
      </c>
      <c r="BL89" s="57">
        <v>4.8583602008567234E-4</v>
      </c>
      <c r="BM89" s="57">
        <v>3.4288861050623098E-4</v>
      </c>
      <c r="BN89" s="57">
        <v>3.9967766487756747E-4</v>
      </c>
      <c r="BO89" s="57">
        <v>9.8991358648892061E-4</v>
      </c>
      <c r="BP89" s="57">
        <v>4.2184949559969896E-3</v>
      </c>
      <c r="BQ89" s="57">
        <v>3.2481579972835528E-3</v>
      </c>
      <c r="BR89" s="57">
        <v>5.0623210300393155E-3</v>
      </c>
      <c r="BS89" s="57">
        <v>4.117950154923773E-3</v>
      </c>
      <c r="BT89" s="57">
        <v>4.7268738036452922E-3</v>
      </c>
      <c r="BU89" s="57">
        <v>4.1886771796800532E-4</v>
      </c>
      <c r="BV89" s="57">
        <v>1.2810291386922685E-3</v>
      </c>
      <c r="BW89" s="57">
        <v>4.1929658527030812E-4</v>
      </c>
      <c r="BX89" s="57">
        <v>7.5589354232889002E-4</v>
      </c>
      <c r="BY89" s="57">
        <v>4.2821941596507887E-3</v>
      </c>
      <c r="BZ89" s="57">
        <v>4.0380024404910808E-3</v>
      </c>
      <c r="CA89" s="57">
        <v>3.0813889502202211E-3</v>
      </c>
      <c r="CB89" s="57">
        <v>4.3067577773344299E-3</v>
      </c>
      <c r="CC89" s="57">
        <v>4.690338807414038E-3</v>
      </c>
      <c r="CD89" s="57">
        <v>3.8500451848107152E-3</v>
      </c>
      <c r="CE89" s="57">
        <v>4.5441690059290296E-3</v>
      </c>
      <c r="CF89" s="57">
        <v>3.1582255499646933E-3</v>
      </c>
      <c r="CG89" s="57">
        <v>4.1766445590430568E-3</v>
      </c>
      <c r="CH89" s="27"/>
    </row>
    <row r="90" spans="8:86">
      <c r="H90" s="17"/>
      <c r="I90" s="25"/>
      <c r="J90" s="26"/>
      <c r="K90" s="26"/>
      <c r="L90" s="26"/>
      <c r="M90" s="26"/>
      <c r="N90" s="26"/>
      <c r="O90" s="26"/>
      <c r="P90" s="26"/>
      <c r="Q90" s="60">
        <v>592</v>
      </c>
      <c r="R90" s="54" t="s">
        <v>84</v>
      </c>
      <c r="S90" s="55">
        <v>1.0429375865029142</v>
      </c>
      <c r="T90" s="58">
        <v>0.50839688252848236</v>
      </c>
      <c r="U90" s="55">
        <v>1.0409654608130832</v>
      </c>
      <c r="V90" s="58">
        <v>0.56978205693143724</v>
      </c>
      <c r="W90" s="57">
        <v>8.0951149998638339E-5</v>
      </c>
      <c r="X90" s="57">
        <v>7.5900982945470422E-5</v>
      </c>
      <c r="Y90" s="57">
        <v>5.3072063887614555E-5</v>
      </c>
      <c r="Z90" s="57">
        <v>7.7179757453462678E-5</v>
      </c>
      <c r="AA90" s="57">
        <v>7.1464504953799306E-5</v>
      </c>
      <c r="AB90" s="57">
        <v>9.2659965264438077E-5</v>
      </c>
      <c r="AC90" s="57">
        <v>7.4487890408401409E-5</v>
      </c>
      <c r="AD90" s="57">
        <v>8.4593428029533131E-5</v>
      </c>
      <c r="AE90" s="57">
        <v>7.4307240798120151E-5</v>
      </c>
      <c r="AF90" s="57">
        <v>5.4677508230395335E-5</v>
      </c>
      <c r="AG90" s="57">
        <v>6.102582729355144E-5</v>
      </c>
      <c r="AH90" s="57">
        <v>1.865198419264572E-6</v>
      </c>
      <c r="AI90" s="57">
        <v>6.6746681038215434E-5</v>
      </c>
      <c r="AJ90" s="57">
        <v>6.4302110383917469E-5</v>
      </c>
      <c r="AK90" s="57">
        <v>6.4056221933725844E-5</v>
      </c>
      <c r="AL90" s="57">
        <v>9.5649629843835512E-5</v>
      </c>
      <c r="AM90" s="57">
        <v>6.1717751480116272E-5</v>
      </c>
      <c r="AN90" s="57">
        <v>8.66828174305986E-5</v>
      </c>
      <c r="AO90" s="57">
        <v>7.0670657361269123E-5</v>
      </c>
      <c r="AP90" s="57">
        <v>7.2409750297613106E-5</v>
      </c>
      <c r="AQ90" s="57">
        <v>8.0085306954570448E-5</v>
      </c>
      <c r="AR90" s="57">
        <v>9.3437630877020282E-5</v>
      </c>
      <c r="AS90" s="57">
        <v>5.3501647952341163E-5</v>
      </c>
      <c r="AT90" s="57">
        <v>9.444296195629022E-5</v>
      </c>
      <c r="AU90" s="57">
        <v>6.530453283201062E-5</v>
      </c>
      <c r="AV90" s="57">
        <v>5.5106872260096465E-5</v>
      </c>
      <c r="AW90" s="57">
        <v>4.6187099141682423E-5</v>
      </c>
      <c r="AX90" s="57">
        <v>9.0428346966513364E-5</v>
      </c>
      <c r="AY90" s="57">
        <v>6.0635116883923335E-5</v>
      </c>
      <c r="AZ90" s="57">
        <v>7.0287959422992143E-5</v>
      </c>
      <c r="BA90" s="57">
        <v>8.3709818244821801E-5</v>
      </c>
      <c r="BB90" s="57">
        <v>6.2819921844648965E-5</v>
      </c>
      <c r="BC90" s="57">
        <v>6.7920613643568387E-5</v>
      </c>
      <c r="BD90" s="57">
        <v>7.8567006461656129E-5</v>
      </c>
      <c r="BE90" s="57">
        <v>7.7150158866365841E-5</v>
      </c>
      <c r="BF90" s="57">
        <v>7.9945415363256967E-5</v>
      </c>
      <c r="BG90" s="57">
        <v>8.0096609870484287E-5</v>
      </c>
      <c r="BH90" s="57">
        <v>1.0114463103988004E-4</v>
      </c>
      <c r="BI90" s="57">
        <v>7.0121349659608655E-5</v>
      </c>
      <c r="BJ90" s="57">
        <v>9.6502330875016708E-5</v>
      </c>
      <c r="BK90" s="57">
        <v>9.14595712794367E-5</v>
      </c>
      <c r="BL90" s="57">
        <v>1.0394005344189248E-4</v>
      </c>
      <c r="BM90" s="57">
        <v>8.1975946657242206E-5</v>
      </c>
      <c r="BN90" s="57">
        <v>9.7172695170497634E-5</v>
      </c>
      <c r="BO90" s="57">
        <v>8.8720049895647934E-5</v>
      </c>
      <c r="BP90" s="57">
        <v>5.2256381516608896E-5</v>
      </c>
      <c r="BQ90" s="57">
        <v>5.8624005215706976E-5</v>
      </c>
      <c r="BR90" s="57">
        <v>6.1538822197901281E-5</v>
      </c>
      <c r="BS90" s="57">
        <v>6.1574842906737142E-5</v>
      </c>
      <c r="BT90" s="57">
        <v>7.901303449880477E-5</v>
      </c>
      <c r="BU90" s="57">
        <v>6.760757593375581E-5</v>
      </c>
      <c r="BV90" s="57">
        <v>8.4665438209409504E-5</v>
      </c>
      <c r="BW90" s="57">
        <v>7.7434796407219663E-5</v>
      </c>
      <c r="BX90" s="57">
        <v>7.9272227392067872E-5</v>
      </c>
      <c r="BY90" s="57">
        <v>5.0914474683403621E-5</v>
      </c>
      <c r="BZ90" s="57">
        <v>8.1373592217413464E-5</v>
      </c>
      <c r="CA90" s="57">
        <v>5.9556752976964306E-5</v>
      </c>
      <c r="CB90" s="57">
        <v>4.9820597353141013E-5</v>
      </c>
      <c r="CC90" s="57">
        <v>5.3433353416682016E-5</v>
      </c>
      <c r="CD90" s="57">
        <v>9.418044422828836E-5</v>
      </c>
      <c r="CE90" s="57">
        <v>4.7009104124387596E-5</v>
      </c>
      <c r="CF90" s="57">
        <v>5.8531561024426635E-5</v>
      </c>
      <c r="CG90" s="57">
        <v>5.9578423691745924E-5</v>
      </c>
      <c r="CH90" s="27"/>
    </row>
    <row r="91" spans="8:86">
      <c r="H91" s="17"/>
      <c r="I91" s="25"/>
      <c r="J91" s="26"/>
      <c r="K91" s="26"/>
      <c r="L91" s="26"/>
      <c r="M91" s="26"/>
      <c r="N91" s="26"/>
      <c r="O91" s="26"/>
      <c r="P91" s="26"/>
      <c r="Q91" s="60">
        <v>593</v>
      </c>
      <c r="R91" s="54" t="s">
        <v>85</v>
      </c>
      <c r="S91" s="55">
        <v>1.0458052771621891</v>
      </c>
      <c r="T91" s="58">
        <v>0.40507525234798442</v>
      </c>
      <c r="U91" s="55">
        <v>1.0513460820438885</v>
      </c>
      <c r="V91" s="58">
        <v>0.40173916198520343</v>
      </c>
      <c r="W91" s="57">
        <v>1.6659375401849176E-3</v>
      </c>
      <c r="X91" s="57">
        <v>1.8727652332985879E-3</v>
      </c>
      <c r="Y91" s="57">
        <v>2.6481927545896526E-3</v>
      </c>
      <c r="Z91" s="57">
        <v>4.0567162805658797E-3</v>
      </c>
      <c r="AA91" s="57">
        <v>1.0399503859802163E-3</v>
      </c>
      <c r="AB91" s="57">
        <v>2.4385571451878501E-3</v>
      </c>
      <c r="AC91" s="57">
        <v>1.3503163715955606E-3</v>
      </c>
      <c r="AD91" s="57">
        <v>4.7909799497846458E-3</v>
      </c>
      <c r="AE91" s="57">
        <v>1.3505664198731615E-3</v>
      </c>
      <c r="AF91" s="57">
        <v>2.8302942271136058E-3</v>
      </c>
      <c r="AG91" s="57">
        <v>2.9217631293937357E-3</v>
      </c>
      <c r="AH91" s="57">
        <v>5.8060209636593237E-5</v>
      </c>
      <c r="AI91" s="57">
        <v>2.3548963140266679E-3</v>
      </c>
      <c r="AJ91" s="57">
        <v>2.2485920585383116E-3</v>
      </c>
      <c r="AK91" s="57">
        <v>5.779140360364146E-3</v>
      </c>
      <c r="AL91" s="57">
        <v>3.902510855596565E-3</v>
      </c>
      <c r="AM91" s="57">
        <v>3.576375356043493E-3</v>
      </c>
      <c r="AN91" s="57">
        <v>5.7323617589160516E-3</v>
      </c>
      <c r="AO91" s="57">
        <v>4.7988607751770222E-4</v>
      </c>
      <c r="AP91" s="57">
        <v>1.7068267294898967E-3</v>
      </c>
      <c r="AQ91" s="57">
        <v>5.4108142016526034E-3</v>
      </c>
      <c r="AR91" s="57">
        <v>2.2547412475619382E-3</v>
      </c>
      <c r="AS91" s="57">
        <v>2.8623896849318663E-3</v>
      </c>
      <c r="AT91" s="57">
        <v>1.7448842796022725E-3</v>
      </c>
      <c r="AU91" s="57">
        <v>2.9434171933681677E-3</v>
      </c>
      <c r="AV91" s="57">
        <v>3.5488787621617891E-3</v>
      </c>
      <c r="AW91" s="57">
        <v>1.9107762622146537E-3</v>
      </c>
      <c r="AX91" s="57">
        <v>1.8568426792044943E-3</v>
      </c>
      <c r="AY91" s="57">
        <v>2.4059971298018516E-3</v>
      </c>
      <c r="AZ91" s="57">
        <v>4.7696047470036936E-4</v>
      </c>
      <c r="BA91" s="57">
        <v>5.7956627435473782E-4</v>
      </c>
      <c r="BB91" s="57">
        <v>1.5857513929362628E-3</v>
      </c>
      <c r="BC91" s="57">
        <v>1.5929066333754604E-3</v>
      </c>
      <c r="BD91" s="57">
        <v>1.856086797531535E-3</v>
      </c>
      <c r="BE91" s="57">
        <v>1.9574309328865562E-3</v>
      </c>
      <c r="BF91" s="57">
        <v>5.7127104183201591E-3</v>
      </c>
      <c r="BG91" s="57">
        <v>5.3864216879949793E-3</v>
      </c>
      <c r="BH91" s="57">
        <v>2.5031727091090255E-3</v>
      </c>
      <c r="BI91" s="57">
        <v>1.7063177710868564E-3</v>
      </c>
      <c r="BJ91" s="57">
        <v>2.2879019985439265E-3</v>
      </c>
      <c r="BK91" s="57">
        <v>2.2142692161626959E-3</v>
      </c>
      <c r="BL91" s="57">
        <v>2.4982033521694165E-3</v>
      </c>
      <c r="BM91" s="57">
        <v>1.9822817325311957E-3</v>
      </c>
      <c r="BN91" s="57">
        <v>2.3432649394647329E-3</v>
      </c>
      <c r="BO91" s="57">
        <v>2.2071402592376724E-3</v>
      </c>
      <c r="BP91" s="57">
        <v>3.0588258606460382E-3</v>
      </c>
      <c r="BQ91" s="57">
        <v>2.0543567671686977E-3</v>
      </c>
      <c r="BR91" s="57">
        <v>3.1145723764550177E-3</v>
      </c>
      <c r="BS91" s="57">
        <v>2.2205079385426985E-3</v>
      </c>
      <c r="BT91" s="57">
        <v>2.8947950121029223E-3</v>
      </c>
      <c r="BU91" s="57">
        <v>1.5878031829081999E-3</v>
      </c>
      <c r="BV91" s="57">
        <v>1.8658973309048743E-3</v>
      </c>
      <c r="BW91" s="57">
        <v>1.83354564563204E-3</v>
      </c>
      <c r="BX91" s="57">
        <v>1.8701270297771552E-3</v>
      </c>
      <c r="BY91" s="57">
        <v>3.0651339590777697E-3</v>
      </c>
      <c r="BZ91" s="57">
        <v>2.8896854117330096E-3</v>
      </c>
      <c r="CA91" s="57">
        <v>2.2027141073423478E-3</v>
      </c>
      <c r="CB91" s="57">
        <v>3.1912034510289322E-3</v>
      </c>
      <c r="CC91" s="57">
        <v>3.3775541553843075E-3</v>
      </c>
      <c r="CD91" s="57">
        <v>2.8925727123185769E-3</v>
      </c>
      <c r="CE91" s="57">
        <v>3.2739870028320873E-3</v>
      </c>
      <c r="CF91" s="57">
        <v>1.9934729120993232E-3</v>
      </c>
      <c r="CG91" s="57">
        <v>2.6829379183031525E-3</v>
      </c>
      <c r="CH91" s="27"/>
    </row>
    <row r="92" spans="8:86">
      <c r="H92" s="17"/>
      <c r="I92" s="25"/>
      <c r="J92" s="26"/>
      <c r="K92" s="26"/>
      <c r="L92" s="26"/>
      <c r="M92" s="26"/>
      <c r="N92" s="26"/>
      <c r="O92" s="26"/>
      <c r="P92" s="26"/>
      <c r="Q92" s="60">
        <v>594</v>
      </c>
      <c r="R92" s="54" t="s">
        <v>86</v>
      </c>
      <c r="S92" s="55">
        <v>1.0127547216054087</v>
      </c>
      <c r="T92" s="58">
        <v>0.76054594928672226</v>
      </c>
      <c r="U92" s="55">
        <v>1.0127547216054087</v>
      </c>
      <c r="V92" s="58">
        <v>0.76529147300847722</v>
      </c>
      <c r="W92" s="57">
        <v>1.0604363322772946E-4</v>
      </c>
      <c r="X92" s="57">
        <v>3.142725847525909E-4</v>
      </c>
      <c r="Y92" s="57">
        <v>1.9031914184067793E-5</v>
      </c>
      <c r="Z92" s="57">
        <v>1.6966244821061613E-5</v>
      </c>
      <c r="AA92" s="57">
        <v>1.2229815458434799E-4</v>
      </c>
      <c r="AB92" s="57">
        <v>8.5981621115008617E-5</v>
      </c>
      <c r="AC92" s="57">
        <v>3.5768775186378361E-4</v>
      </c>
      <c r="AD92" s="57">
        <v>7.1202558288367725E-5</v>
      </c>
      <c r="AE92" s="57">
        <v>3.5779586512924396E-4</v>
      </c>
      <c r="AF92" s="57">
        <v>1.9445987965193736E-5</v>
      </c>
      <c r="AG92" s="57">
        <v>2.111003695271977E-5</v>
      </c>
      <c r="AH92" s="57">
        <v>5.6880259235928228E-6</v>
      </c>
      <c r="AI92" s="57">
        <v>1.7630115923294468E-5</v>
      </c>
      <c r="AJ92" s="57">
        <v>2.0285467072572181E-5</v>
      </c>
      <c r="AK92" s="57">
        <v>1.6278583159627439E-5</v>
      </c>
      <c r="AL92" s="57">
        <v>1.3014987871071465E-5</v>
      </c>
      <c r="AM92" s="57">
        <v>1.2547446846724821E-5</v>
      </c>
      <c r="AN92" s="57">
        <v>1.9196413484659225E-5</v>
      </c>
      <c r="AO92" s="57">
        <v>1.0485609433327585E-4</v>
      </c>
      <c r="AP92" s="57">
        <v>1.4306665775042511E-4</v>
      </c>
      <c r="AQ92" s="57">
        <v>1.4216057688444734E-4</v>
      </c>
      <c r="AR92" s="57">
        <v>8.2507296725741852E-5</v>
      </c>
      <c r="AS92" s="57">
        <v>1.9722182829061852E-5</v>
      </c>
      <c r="AT92" s="57">
        <v>1.0105580534599948E-5</v>
      </c>
      <c r="AU92" s="57">
        <v>2.2318511078762148E-5</v>
      </c>
      <c r="AV92" s="57">
        <v>2.51111377361139E-5</v>
      </c>
      <c r="AW92" s="57">
        <v>1.1737509824693187E-5</v>
      </c>
      <c r="AX92" s="57">
        <v>1.1490260599548363E-5</v>
      </c>
      <c r="AY92" s="57">
        <v>1.7200944047891094E-5</v>
      </c>
      <c r="AZ92" s="57">
        <v>1.0424171509669243E-4</v>
      </c>
      <c r="BA92" s="57">
        <v>1.2578902578671712E-4</v>
      </c>
      <c r="BB92" s="57">
        <v>1.2771522152991687E-4</v>
      </c>
      <c r="BC92" s="57">
        <v>1.3379816013763763E-4</v>
      </c>
      <c r="BD92" s="57">
        <v>1.5554195811340383E-4</v>
      </c>
      <c r="BE92" s="57">
        <v>1.5684912272022347E-4</v>
      </c>
      <c r="BF92" s="57">
        <v>1.4627878418572673E-4</v>
      </c>
      <c r="BG92" s="57">
        <v>1.4182783529215372E-4</v>
      </c>
      <c r="BH92" s="57">
        <v>9.4906509668393754E-5</v>
      </c>
      <c r="BI92" s="57">
        <v>6.2526006129496586E-5</v>
      </c>
      <c r="BJ92" s="57">
        <v>8.3233310464351744E-5</v>
      </c>
      <c r="BK92" s="57">
        <v>8.0795655535545715E-5</v>
      </c>
      <c r="BL92" s="57">
        <v>9.1825524253675122E-5</v>
      </c>
      <c r="BM92" s="57">
        <v>7.24777764006488E-5</v>
      </c>
      <c r="BN92" s="57">
        <v>8.5607460731775318E-5</v>
      </c>
      <c r="BO92" s="57">
        <v>7.9575502300252847E-5</v>
      </c>
      <c r="BP92" s="57">
        <v>2.1173537655568438E-5</v>
      </c>
      <c r="BQ92" s="57">
        <v>1.3752088619540083E-5</v>
      </c>
      <c r="BR92" s="57">
        <v>2.3097359746574675E-5</v>
      </c>
      <c r="BS92" s="57">
        <v>1.8409401479244529E-5</v>
      </c>
      <c r="BT92" s="57">
        <v>2.2156747267752261E-5</v>
      </c>
      <c r="BU92" s="57">
        <v>1.3331144732421098E-4</v>
      </c>
      <c r="BV92" s="57">
        <v>1.5983310870551568E-4</v>
      </c>
      <c r="BW92" s="57">
        <v>1.5353107359831626E-4</v>
      </c>
      <c r="BX92" s="57">
        <v>1.567944799781619E-4</v>
      </c>
      <c r="BY92" s="57">
        <v>2.1770172252675644E-5</v>
      </c>
      <c r="BZ92" s="57">
        <v>1.6543551872656989E-5</v>
      </c>
      <c r="CA92" s="57">
        <v>1.5135134836019064E-5</v>
      </c>
      <c r="CB92" s="57">
        <v>2.208921117896854E-5</v>
      </c>
      <c r="CC92" s="57">
        <v>2.297984217653417E-5</v>
      </c>
      <c r="CD92" s="57">
        <v>0</v>
      </c>
      <c r="CE92" s="57">
        <v>0</v>
      </c>
      <c r="CF92" s="57">
        <v>1.3408093023151632E-5</v>
      </c>
      <c r="CG92" s="57">
        <v>1.7303590864538375E-5</v>
      </c>
      <c r="CH92" s="27"/>
    </row>
    <row r="93" spans="8:86">
      <c r="H93" s="17"/>
      <c r="I93" s="25"/>
      <c r="J93" s="26"/>
      <c r="K93" s="26"/>
      <c r="L93" s="26"/>
      <c r="M93" s="26"/>
      <c r="N93" s="26"/>
      <c r="O93" s="26"/>
      <c r="P93" s="26"/>
      <c r="Q93" s="60">
        <v>595</v>
      </c>
      <c r="R93" s="54" t="s">
        <v>87</v>
      </c>
      <c r="S93" s="55">
        <v>1.0302529158067364</v>
      </c>
      <c r="T93" s="58">
        <v>0.55428675701244212</v>
      </c>
      <c r="U93" s="55">
        <v>1.0259862909466784</v>
      </c>
      <c r="V93" s="58">
        <v>0.54700837133612457</v>
      </c>
      <c r="W93" s="57">
        <v>1.8605806370195763E-3</v>
      </c>
      <c r="X93" s="57">
        <v>1.6918677767625526E-3</v>
      </c>
      <c r="Y93" s="57">
        <v>1.8338927748468676E-3</v>
      </c>
      <c r="Z93" s="57">
        <v>1.6211402992736272E-3</v>
      </c>
      <c r="AA93" s="57">
        <v>1.7280317052657227E-3</v>
      </c>
      <c r="AB93" s="57">
        <v>2.0241780888320365E-3</v>
      </c>
      <c r="AC93" s="57">
        <v>1.6809910585538687E-3</v>
      </c>
      <c r="AD93" s="57">
        <v>1.7511307254072632E-3</v>
      </c>
      <c r="AE93" s="57">
        <v>1.681334359255225E-3</v>
      </c>
      <c r="AF93" s="57">
        <v>1.9368960896944192E-3</v>
      </c>
      <c r="AG93" s="57">
        <v>1.6389461475869126E-3</v>
      </c>
      <c r="AH93" s="57">
        <v>2.1590409174769521E-3</v>
      </c>
      <c r="AI93" s="57">
        <v>1.6744943240155248E-3</v>
      </c>
      <c r="AJ93" s="57">
        <v>1.1254316288846109E-3</v>
      </c>
      <c r="AK93" s="57">
        <v>1.0233785827955776E-3</v>
      </c>
      <c r="AL93" s="57">
        <v>2.4578359680144556E-5</v>
      </c>
      <c r="AM93" s="57">
        <v>2.3988229730178006E-3</v>
      </c>
      <c r="AN93" s="57">
        <v>2.087491134687989E-3</v>
      </c>
      <c r="AO93" s="57">
        <v>1.7118530256429317E-3</v>
      </c>
      <c r="AP93" s="57">
        <v>1.7472958835871009E-3</v>
      </c>
      <c r="AQ93" s="57">
        <v>2.0031560535392462E-3</v>
      </c>
      <c r="AR93" s="57">
        <v>2.0254781729815096E-3</v>
      </c>
      <c r="AS93" s="57">
        <v>1.9929339069935837E-3</v>
      </c>
      <c r="AT93" s="57">
        <v>4.1799136170655898E-5</v>
      </c>
      <c r="AU93" s="57">
        <v>3.6554156735869613E-3</v>
      </c>
      <c r="AV93" s="57">
        <v>6.6688597442855546E-6</v>
      </c>
      <c r="AW93" s="57">
        <v>4.0785724033672838E-6</v>
      </c>
      <c r="AX93" s="57">
        <v>2.5863359795864351E-4</v>
      </c>
      <c r="AY93" s="57">
        <v>4.168525341405836E-4</v>
      </c>
      <c r="AZ93" s="57">
        <v>1.4458563870045416E-3</v>
      </c>
      <c r="BA93" s="57">
        <v>1.0774804818134268E-2</v>
      </c>
      <c r="BB93" s="57">
        <v>1.2268793654021894E-3</v>
      </c>
      <c r="BC93" s="57">
        <v>1.2141306888708554E-3</v>
      </c>
      <c r="BD93" s="57">
        <v>2.4375339463669388E-3</v>
      </c>
      <c r="BE93" s="57">
        <v>3.2176621756562409E-3</v>
      </c>
      <c r="BF93" s="57">
        <v>1.7848072377001859E-3</v>
      </c>
      <c r="BG93" s="57">
        <v>2.0207981311090523E-3</v>
      </c>
      <c r="BH93" s="57">
        <v>2.8993857309768207E-3</v>
      </c>
      <c r="BI93" s="57">
        <v>1.5091433705725827E-3</v>
      </c>
      <c r="BJ93" s="57">
        <v>1.7224390378744554E-3</v>
      </c>
      <c r="BK93" s="57">
        <v>2.5791356438835478E-3</v>
      </c>
      <c r="BL93" s="57">
        <v>2.2652524737343783E-3</v>
      </c>
      <c r="BM93" s="57">
        <v>1.614294914074586E-3</v>
      </c>
      <c r="BN93" s="57">
        <v>1.8962001819085531E-3</v>
      </c>
      <c r="BO93" s="57">
        <v>7.7916574880981066E-3</v>
      </c>
      <c r="BP93" s="57">
        <v>2.0990181073824395E-3</v>
      </c>
      <c r="BQ93" s="57">
        <v>1.55656048617568E-3</v>
      </c>
      <c r="BR93" s="57">
        <v>2.8923605868481426E-3</v>
      </c>
      <c r="BS93" s="57">
        <v>4.0354655364828072E-3</v>
      </c>
      <c r="BT93" s="57">
        <v>6.2801377928816708E-3</v>
      </c>
      <c r="BU93" s="57">
        <v>1.1316337384634377E-3</v>
      </c>
      <c r="BV93" s="57">
        <v>5.6270078550636144E-3</v>
      </c>
      <c r="BW93" s="57">
        <v>1.1562627602871964E-3</v>
      </c>
      <c r="BX93" s="57">
        <v>3.2356007489150302E-3</v>
      </c>
      <c r="BY93" s="57">
        <v>2.0476821536815973E-3</v>
      </c>
      <c r="BZ93" s="57">
        <v>1.9444384272822735E-3</v>
      </c>
      <c r="CA93" s="57">
        <v>1.2729088935755863E-3</v>
      </c>
      <c r="CB93" s="57">
        <v>2.2269499954444324E-3</v>
      </c>
      <c r="CC93" s="57">
        <v>2.6772831517434775E-3</v>
      </c>
      <c r="CD93" s="57">
        <v>2.1709270770580856E-3</v>
      </c>
      <c r="CE93" s="57">
        <v>2.6117978793201726E-3</v>
      </c>
      <c r="CF93" s="57">
        <v>1.5310883295442659E-3</v>
      </c>
      <c r="CG93" s="57">
        <v>1.8195418220159833E-3</v>
      </c>
      <c r="CH93" s="27"/>
    </row>
    <row r="94" spans="8:86">
      <c r="H94" s="17"/>
      <c r="I94" s="25"/>
      <c r="J94" s="26"/>
      <c r="K94" s="26"/>
      <c r="L94" s="26"/>
      <c r="M94" s="26"/>
      <c r="N94" s="26"/>
      <c r="O94" s="26"/>
      <c r="P94" s="26"/>
      <c r="Q94" s="60">
        <v>611</v>
      </c>
      <c r="R94" s="54" t="s">
        <v>88</v>
      </c>
      <c r="S94" s="55">
        <v>1.0422022200323366</v>
      </c>
      <c r="T94" s="58">
        <v>0.23542364419638254</v>
      </c>
      <c r="U94" s="55">
        <v>1.0418253432771323</v>
      </c>
      <c r="V94" s="58">
        <v>0.28885119713549412</v>
      </c>
      <c r="W94" s="57">
        <v>0</v>
      </c>
      <c r="X94" s="57">
        <v>0</v>
      </c>
      <c r="Y94" s="57">
        <v>0</v>
      </c>
      <c r="Z94" s="57">
        <v>0</v>
      </c>
      <c r="AA94" s="57">
        <v>0</v>
      </c>
      <c r="AB94" s="57">
        <v>0</v>
      </c>
      <c r="AC94" s="57">
        <v>0</v>
      </c>
      <c r="AD94" s="57">
        <v>0</v>
      </c>
      <c r="AE94" s="57">
        <v>0</v>
      </c>
      <c r="AF94" s="57">
        <v>0</v>
      </c>
      <c r="AG94" s="57">
        <v>0</v>
      </c>
      <c r="AH94" s="57">
        <v>0</v>
      </c>
      <c r="AI94" s="57">
        <v>0</v>
      </c>
      <c r="AJ94" s="57">
        <v>0</v>
      </c>
      <c r="AK94" s="57">
        <v>0</v>
      </c>
      <c r="AL94" s="57">
        <v>0</v>
      </c>
      <c r="AM94" s="57">
        <v>0</v>
      </c>
      <c r="AN94" s="57">
        <v>0</v>
      </c>
      <c r="AO94" s="57">
        <v>0</v>
      </c>
      <c r="AP94" s="57">
        <v>0</v>
      </c>
      <c r="AQ94" s="57">
        <v>0</v>
      </c>
      <c r="AR94" s="57">
        <v>0</v>
      </c>
      <c r="AS94" s="57">
        <v>0</v>
      </c>
      <c r="AT94" s="57">
        <v>0</v>
      </c>
      <c r="AU94" s="57">
        <v>0</v>
      </c>
      <c r="AV94" s="57">
        <v>0</v>
      </c>
      <c r="AW94" s="57">
        <v>0</v>
      </c>
      <c r="AX94" s="57">
        <v>0</v>
      </c>
      <c r="AY94" s="57">
        <v>0</v>
      </c>
      <c r="AZ94" s="57">
        <v>0</v>
      </c>
      <c r="BA94" s="57">
        <v>0</v>
      </c>
      <c r="BB94" s="57">
        <v>0</v>
      </c>
      <c r="BC94" s="57">
        <v>0</v>
      </c>
      <c r="BD94" s="57">
        <v>0</v>
      </c>
      <c r="BE94" s="57">
        <v>0</v>
      </c>
      <c r="BF94" s="57">
        <v>0</v>
      </c>
      <c r="BG94" s="57">
        <v>0</v>
      </c>
      <c r="BH94" s="57">
        <v>0</v>
      </c>
      <c r="BI94" s="57">
        <v>0</v>
      </c>
      <c r="BJ94" s="57">
        <v>0</v>
      </c>
      <c r="BK94" s="57">
        <v>0</v>
      </c>
      <c r="BL94" s="57">
        <v>0</v>
      </c>
      <c r="BM94" s="57">
        <v>0</v>
      </c>
      <c r="BN94" s="57">
        <v>0</v>
      </c>
      <c r="BO94" s="57">
        <v>0</v>
      </c>
      <c r="BP94" s="57">
        <v>0</v>
      </c>
      <c r="BQ94" s="57">
        <v>0</v>
      </c>
      <c r="BR94" s="57">
        <v>0</v>
      </c>
      <c r="BS94" s="57">
        <v>0</v>
      </c>
      <c r="BT94" s="57">
        <v>0</v>
      </c>
      <c r="BU94" s="57">
        <v>0</v>
      </c>
      <c r="BV94" s="57">
        <v>0</v>
      </c>
      <c r="BW94" s="57">
        <v>0</v>
      </c>
      <c r="BX94" s="57">
        <v>0</v>
      </c>
      <c r="BY94" s="57">
        <v>0</v>
      </c>
      <c r="BZ94" s="57">
        <v>0</v>
      </c>
      <c r="CA94" s="57">
        <v>0</v>
      </c>
      <c r="CB94" s="57">
        <v>0</v>
      </c>
      <c r="CC94" s="57">
        <v>0</v>
      </c>
      <c r="CD94" s="57">
        <v>0</v>
      </c>
      <c r="CE94" s="57">
        <v>0</v>
      </c>
      <c r="CF94" s="57">
        <v>0</v>
      </c>
      <c r="CG94" s="57">
        <v>0</v>
      </c>
      <c r="CH94" s="27"/>
    </row>
    <row r="95" spans="8:86">
      <c r="H95" s="17"/>
      <c r="I95" s="25"/>
      <c r="J95" s="26"/>
      <c r="K95" s="26"/>
      <c r="L95" s="26"/>
      <c r="M95" s="26"/>
      <c r="N95" s="26"/>
      <c r="O95" s="26"/>
      <c r="P95" s="26"/>
      <c r="Q95" s="60">
        <v>631</v>
      </c>
      <c r="R95" s="54" t="s">
        <v>89</v>
      </c>
      <c r="S95" s="55">
        <v>1.0078013765321219</v>
      </c>
      <c r="T95" s="58">
        <v>0.14372807220754519</v>
      </c>
      <c r="U95" s="55">
        <v>1.0105349671099371</v>
      </c>
      <c r="V95" s="58">
        <v>0.18087138881453108</v>
      </c>
      <c r="W95" s="57">
        <v>2.0798339571265388E-4</v>
      </c>
      <c r="X95" s="57">
        <v>2.5217187759970606E-5</v>
      </c>
      <c r="Y95" s="57">
        <v>1.2323802181887574E-4</v>
      </c>
      <c r="Z95" s="57">
        <v>1.5678021086909985E-4</v>
      </c>
      <c r="AA95" s="57">
        <v>1.9338666626773175E-4</v>
      </c>
      <c r="AB95" s="57">
        <v>2.2599929150591246E-4</v>
      </c>
      <c r="AC95" s="57">
        <v>2.566127193698612E-5</v>
      </c>
      <c r="AD95" s="57">
        <v>2.3405885055458077E-5</v>
      </c>
      <c r="AE95" s="57">
        <v>2.5509269452274437E-5</v>
      </c>
      <c r="AF95" s="57">
        <v>1.7273497588163349E-4</v>
      </c>
      <c r="AG95" s="57">
        <v>7.2377632893178405E-5</v>
      </c>
      <c r="AH95" s="57">
        <v>6.0273875566169016E-5</v>
      </c>
      <c r="AI95" s="57">
        <v>1.0412902455425363E-4</v>
      </c>
      <c r="AJ95" s="57">
        <v>1.4565424867451061E-4</v>
      </c>
      <c r="AK95" s="57">
        <v>1.5835885194984316E-4</v>
      </c>
      <c r="AL95" s="57">
        <v>2.0268309549118109E-4</v>
      </c>
      <c r="AM95" s="57">
        <v>1.3001160309408373E-4</v>
      </c>
      <c r="AN95" s="57">
        <v>1.8335427250404008E-4</v>
      </c>
      <c r="AO95" s="57">
        <v>1.9681096429419883E-4</v>
      </c>
      <c r="AP95" s="57">
        <v>1.8930930709223513E-4</v>
      </c>
      <c r="AQ95" s="57">
        <v>9.751535499093162E-5</v>
      </c>
      <c r="AR95" s="57">
        <v>2.3394523617770437E-4</v>
      </c>
      <c r="AS95" s="57">
        <v>1.6912189648264037E-4</v>
      </c>
      <c r="AT95" s="57">
        <v>2.9492274285544565E-4</v>
      </c>
      <c r="AU95" s="57">
        <v>7.7541273467919433E-5</v>
      </c>
      <c r="AV95" s="57">
        <v>6.5097226095023322E-5</v>
      </c>
      <c r="AW95" s="57">
        <v>5.3013567648762084E-5</v>
      </c>
      <c r="AX95" s="57">
        <v>1.0778575137929717E-4</v>
      </c>
      <c r="AY95" s="57">
        <v>7.1713553020646037E-5</v>
      </c>
      <c r="AZ95" s="57">
        <v>1.9534399806288617E-4</v>
      </c>
      <c r="BA95" s="57">
        <v>2.4679296520840421E-4</v>
      </c>
      <c r="BB95" s="57">
        <v>2.2819957568845933E-4</v>
      </c>
      <c r="BC95" s="57">
        <v>2.0248253299107641E-4</v>
      </c>
      <c r="BD95" s="57">
        <v>1.7084951187060367E-4</v>
      </c>
      <c r="BE95" s="57">
        <v>1.7710595565347922E-4</v>
      </c>
      <c r="BF95" s="57">
        <v>8.4702806914194482E-5</v>
      </c>
      <c r="BG95" s="57">
        <v>9.8550579139814932E-5</v>
      </c>
      <c r="BH95" s="57">
        <v>3.6270738462450795E-4</v>
      </c>
      <c r="BI95" s="57">
        <v>1.824768123352306E-4</v>
      </c>
      <c r="BJ95" s="57">
        <v>2.0448998261463883E-4</v>
      </c>
      <c r="BK95" s="57">
        <v>3.253143512740424E-4</v>
      </c>
      <c r="BL95" s="57">
        <v>2.7471261106718501E-4</v>
      </c>
      <c r="BM95" s="57">
        <v>1.9188712210636252E-4</v>
      </c>
      <c r="BN95" s="57">
        <v>2.2577905184078189E-4</v>
      </c>
      <c r="BO95" s="57">
        <v>2.4329308849606307E-4</v>
      </c>
      <c r="BP95" s="57">
        <v>1.6513022435045541E-4</v>
      </c>
      <c r="BQ95" s="57">
        <v>1.8554149164120483E-4</v>
      </c>
      <c r="BR95" s="57">
        <v>7.3225597240122799E-5</v>
      </c>
      <c r="BS95" s="57">
        <v>7.291421948209427E-5</v>
      </c>
      <c r="BT95" s="57">
        <v>9.2375108338650546E-5</v>
      </c>
      <c r="BU95" s="57">
        <v>2.0219520956863167E-4</v>
      </c>
      <c r="BV95" s="57">
        <v>2.1785186439007923E-4</v>
      </c>
      <c r="BW95" s="57">
        <v>2.05513117537286E-4</v>
      </c>
      <c r="BX95" s="57">
        <v>1.4925855342265854E-4</v>
      </c>
      <c r="BY95" s="57">
        <v>1.6097662067522935E-4</v>
      </c>
      <c r="BZ95" s="57">
        <v>2.5002631796637142E-4</v>
      </c>
      <c r="CA95" s="57">
        <v>1.8930256819314875E-4</v>
      </c>
      <c r="CB95" s="57">
        <v>1.5667132604339892E-4</v>
      </c>
      <c r="CC95" s="57">
        <v>1.6983919578124798E-4</v>
      </c>
      <c r="CD95" s="57">
        <v>2.9935480150978757E-4</v>
      </c>
      <c r="CE95" s="57">
        <v>1.9922608703774693E-4</v>
      </c>
      <c r="CF95" s="57">
        <v>1.8517052510298726E-4</v>
      </c>
      <c r="CG95" s="57">
        <v>1.8937144907999509E-4</v>
      </c>
      <c r="CH95" s="27"/>
    </row>
    <row r="96" spans="8:86">
      <c r="H96" s="17"/>
      <c r="I96" s="25"/>
      <c r="J96" s="26"/>
      <c r="K96" s="26"/>
      <c r="L96" s="26"/>
      <c r="M96" s="26"/>
      <c r="N96" s="26"/>
      <c r="O96" s="26"/>
      <c r="P96" s="26"/>
      <c r="Q96" s="60">
        <v>632</v>
      </c>
      <c r="R96" s="54" t="s">
        <v>90</v>
      </c>
      <c r="S96" s="55">
        <v>1.0294610105460382</v>
      </c>
      <c r="T96" s="58">
        <v>0.40940708383936347</v>
      </c>
      <c r="U96" s="55">
        <v>1.0293023647404076</v>
      </c>
      <c r="V96" s="58">
        <v>0.38874054424142507</v>
      </c>
      <c r="W96" s="57">
        <v>0</v>
      </c>
      <c r="X96" s="57">
        <v>0</v>
      </c>
      <c r="Y96" s="57">
        <v>0</v>
      </c>
      <c r="Z96" s="57">
        <v>0</v>
      </c>
      <c r="AA96" s="57">
        <v>0</v>
      </c>
      <c r="AB96" s="57">
        <v>0</v>
      </c>
      <c r="AC96" s="57">
        <v>0</v>
      </c>
      <c r="AD96" s="57">
        <v>0</v>
      </c>
      <c r="AE96" s="57">
        <v>0</v>
      </c>
      <c r="AF96" s="57">
        <v>0</v>
      </c>
      <c r="AG96" s="57">
        <v>0</v>
      </c>
      <c r="AH96" s="57">
        <v>0</v>
      </c>
      <c r="AI96" s="57">
        <v>0</v>
      </c>
      <c r="AJ96" s="57">
        <v>0</v>
      </c>
      <c r="AK96" s="57">
        <v>0</v>
      </c>
      <c r="AL96" s="57">
        <v>0</v>
      </c>
      <c r="AM96" s="57">
        <v>0</v>
      </c>
      <c r="AN96" s="57">
        <v>0</v>
      </c>
      <c r="AO96" s="57">
        <v>0</v>
      </c>
      <c r="AP96" s="57">
        <v>0</v>
      </c>
      <c r="AQ96" s="57">
        <v>0</v>
      </c>
      <c r="AR96" s="57">
        <v>0</v>
      </c>
      <c r="AS96" s="57">
        <v>0</v>
      </c>
      <c r="AT96" s="57">
        <v>0</v>
      </c>
      <c r="AU96" s="57">
        <v>0</v>
      </c>
      <c r="AV96" s="57">
        <v>0</v>
      </c>
      <c r="AW96" s="57">
        <v>0</v>
      </c>
      <c r="AX96" s="57">
        <v>0</v>
      </c>
      <c r="AY96" s="57">
        <v>0</v>
      </c>
      <c r="AZ96" s="57">
        <v>0</v>
      </c>
      <c r="BA96" s="57">
        <v>0</v>
      </c>
      <c r="BB96" s="57">
        <v>0</v>
      </c>
      <c r="BC96" s="57">
        <v>0</v>
      </c>
      <c r="BD96" s="57">
        <v>0</v>
      </c>
      <c r="BE96" s="57">
        <v>0</v>
      </c>
      <c r="BF96" s="57">
        <v>0</v>
      </c>
      <c r="BG96" s="57">
        <v>0</v>
      </c>
      <c r="BH96" s="57">
        <v>0</v>
      </c>
      <c r="BI96" s="57">
        <v>0</v>
      </c>
      <c r="BJ96" s="57">
        <v>0</v>
      </c>
      <c r="BK96" s="57">
        <v>0</v>
      </c>
      <c r="BL96" s="57">
        <v>0</v>
      </c>
      <c r="BM96" s="57">
        <v>0</v>
      </c>
      <c r="BN96" s="57">
        <v>0</v>
      </c>
      <c r="BO96" s="57">
        <v>0</v>
      </c>
      <c r="BP96" s="57">
        <v>0</v>
      </c>
      <c r="BQ96" s="57">
        <v>0</v>
      </c>
      <c r="BR96" s="57">
        <v>0</v>
      </c>
      <c r="BS96" s="57">
        <v>0</v>
      </c>
      <c r="BT96" s="57">
        <v>0</v>
      </c>
      <c r="BU96" s="57">
        <v>0</v>
      </c>
      <c r="BV96" s="57">
        <v>0</v>
      </c>
      <c r="BW96" s="57">
        <v>0</v>
      </c>
      <c r="BX96" s="57">
        <v>0</v>
      </c>
      <c r="BY96" s="57">
        <v>0</v>
      </c>
      <c r="BZ96" s="57">
        <v>0</v>
      </c>
      <c r="CA96" s="57">
        <v>0</v>
      </c>
      <c r="CB96" s="57">
        <v>0</v>
      </c>
      <c r="CC96" s="57">
        <v>0</v>
      </c>
      <c r="CD96" s="57">
        <v>0</v>
      </c>
      <c r="CE96" s="57">
        <v>0</v>
      </c>
      <c r="CF96" s="57">
        <v>0</v>
      </c>
      <c r="CG96" s="57">
        <v>0</v>
      </c>
      <c r="CH96" s="27"/>
    </row>
    <row r="97" spans="8:86">
      <c r="H97" s="17"/>
      <c r="I97" s="25"/>
      <c r="J97" s="26"/>
      <c r="K97" s="26"/>
      <c r="L97" s="26"/>
      <c r="M97" s="26"/>
      <c r="N97" s="26"/>
      <c r="O97" s="26"/>
      <c r="P97" s="26"/>
      <c r="Q97" s="60">
        <v>641</v>
      </c>
      <c r="R97" s="54" t="s">
        <v>91</v>
      </c>
      <c r="S97" s="55">
        <v>1.0914558897229967</v>
      </c>
      <c r="T97" s="58">
        <v>0.39306488191855404</v>
      </c>
      <c r="U97" s="55">
        <v>1.0914558892864712</v>
      </c>
      <c r="V97" s="58">
        <v>0.38695846818304536</v>
      </c>
      <c r="W97" s="57">
        <v>0</v>
      </c>
      <c r="X97" s="57">
        <v>0</v>
      </c>
      <c r="Y97" s="57">
        <v>0</v>
      </c>
      <c r="Z97" s="57">
        <v>0</v>
      </c>
      <c r="AA97" s="57">
        <v>0</v>
      </c>
      <c r="AB97" s="57">
        <v>0</v>
      </c>
      <c r="AC97" s="57">
        <v>0</v>
      </c>
      <c r="AD97" s="57">
        <v>0</v>
      </c>
      <c r="AE97" s="57">
        <v>0</v>
      </c>
      <c r="AF97" s="57">
        <v>0</v>
      </c>
      <c r="AG97" s="57">
        <v>0</v>
      </c>
      <c r="AH97" s="57">
        <v>0</v>
      </c>
      <c r="AI97" s="57">
        <v>0</v>
      </c>
      <c r="AJ97" s="57">
        <v>0</v>
      </c>
      <c r="AK97" s="57">
        <v>0</v>
      </c>
      <c r="AL97" s="57">
        <v>0</v>
      </c>
      <c r="AM97" s="57">
        <v>0</v>
      </c>
      <c r="AN97" s="57">
        <v>0</v>
      </c>
      <c r="AO97" s="57">
        <v>0</v>
      </c>
      <c r="AP97" s="57">
        <v>0</v>
      </c>
      <c r="AQ97" s="57">
        <v>0</v>
      </c>
      <c r="AR97" s="57">
        <v>0</v>
      </c>
      <c r="AS97" s="57">
        <v>0</v>
      </c>
      <c r="AT97" s="57">
        <v>0</v>
      </c>
      <c r="AU97" s="57">
        <v>0</v>
      </c>
      <c r="AV97" s="57">
        <v>0</v>
      </c>
      <c r="AW97" s="57">
        <v>0</v>
      </c>
      <c r="AX97" s="57">
        <v>0</v>
      </c>
      <c r="AY97" s="57">
        <v>0</v>
      </c>
      <c r="AZ97" s="57">
        <v>0</v>
      </c>
      <c r="BA97" s="57">
        <v>0</v>
      </c>
      <c r="BB97" s="57">
        <v>0</v>
      </c>
      <c r="BC97" s="57">
        <v>0</v>
      </c>
      <c r="BD97" s="57">
        <v>0</v>
      </c>
      <c r="BE97" s="57">
        <v>0</v>
      </c>
      <c r="BF97" s="57">
        <v>0</v>
      </c>
      <c r="BG97" s="57">
        <v>0</v>
      </c>
      <c r="BH97" s="57">
        <v>0</v>
      </c>
      <c r="BI97" s="57">
        <v>0</v>
      </c>
      <c r="BJ97" s="57">
        <v>0</v>
      </c>
      <c r="BK97" s="57">
        <v>0</v>
      </c>
      <c r="BL97" s="57">
        <v>0</v>
      </c>
      <c r="BM97" s="57">
        <v>0</v>
      </c>
      <c r="BN97" s="57">
        <v>0</v>
      </c>
      <c r="BO97" s="57">
        <v>0</v>
      </c>
      <c r="BP97" s="57">
        <v>0</v>
      </c>
      <c r="BQ97" s="57">
        <v>0</v>
      </c>
      <c r="BR97" s="57">
        <v>0</v>
      </c>
      <c r="BS97" s="57">
        <v>0</v>
      </c>
      <c r="BT97" s="57">
        <v>0</v>
      </c>
      <c r="BU97" s="57">
        <v>0</v>
      </c>
      <c r="BV97" s="57">
        <v>0</v>
      </c>
      <c r="BW97" s="57">
        <v>0</v>
      </c>
      <c r="BX97" s="57">
        <v>0</v>
      </c>
      <c r="BY97" s="57">
        <v>0</v>
      </c>
      <c r="BZ97" s="57">
        <v>0</v>
      </c>
      <c r="CA97" s="57">
        <v>0</v>
      </c>
      <c r="CB97" s="57">
        <v>0</v>
      </c>
      <c r="CC97" s="57">
        <v>0</v>
      </c>
      <c r="CD97" s="57">
        <v>0</v>
      </c>
      <c r="CE97" s="57">
        <v>0</v>
      </c>
      <c r="CF97" s="57">
        <v>0</v>
      </c>
      <c r="CG97" s="57">
        <v>0</v>
      </c>
      <c r="CH97" s="27"/>
    </row>
    <row r="98" spans="8:86">
      <c r="H98" s="17"/>
      <c r="I98" s="25"/>
      <c r="J98" s="26"/>
      <c r="K98" s="26"/>
      <c r="L98" s="26"/>
      <c r="M98" s="26"/>
      <c r="N98" s="26"/>
      <c r="O98" s="26"/>
      <c r="P98" s="26"/>
      <c r="Q98" s="60">
        <v>642</v>
      </c>
      <c r="R98" s="54" t="s">
        <v>92</v>
      </c>
      <c r="S98" s="55">
        <v>1.0914560751813873</v>
      </c>
      <c r="T98" s="58">
        <v>0.35042833269143503</v>
      </c>
      <c r="U98" s="55">
        <v>1.0914560811559495</v>
      </c>
      <c r="V98" s="58">
        <v>0.33654329708887731</v>
      </c>
      <c r="W98" s="57">
        <v>7.509720661682184E-7</v>
      </c>
      <c r="X98" s="57">
        <v>1.5232303046812475E-6</v>
      </c>
      <c r="Y98" s="57">
        <v>1.7765334429378099E-6</v>
      </c>
      <c r="Z98" s="57">
        <v>1.9634570073357731E-6</v>
      </c>
      <c r="AA98" s="57">
        <v>5.5612639767482109E-7</v>
      </c>
      <c r="AB98" s="57">
        <v>9.9145876372539073E-7</v>
      </c>
      <c r="AC98" s="57">
        <v>1.0012563697866097E-6</v>
      </c>
      <c r="AD98" s="57">
        <v>3.5416484363647202E-6</v>
      </c>
      <c r="AE98" s="57">
        <v>1.2050006785182366E-6</v>
      </c>
      <c r="AF98" s="57">
        <v>6.2558619729695768E-7</v>
      </c>
      <c r="AG98" s="57">
        <v>7.9826315817719677E-7</v>
      </c>
      <c r="AH98" s="57">
        <v>1.4303433618997176E-5</v>
      </c>
      <c r="AI98" s="57">
        <v>2.878811207868379E-6</v>
      </c>
      <c r="AJ98" s="57">
        <v>3.643642120187401E-6</v>
      </c>
      <c r="AK98" s="57">
        <v>1.7543593463792291E-5</v>
      </c>
      <c r="AL98" s="57">
        <v>8.2508140371875926E-7</v>
      </c>
      <c r="AM98" s="57">
        <v>7.9544177527765503E-7</v>
      </c>
      <c r="AN98" s="57">
        <v>1.0174509182653858E-6</v>
      </c>
      <c r="AO98" s="57">
        <v>4.547463652880269E-7</v>
      </c>
      <c r="AP98" s="57">
        <v>6.768410089818606E-7</v>
      </c>
      <c r="AQ98" s="57">
        <v>9.1662839779991563E-6</v>
      </c>
      <c r="AR98" s="57">
        <v>4.8589588469097727E-7</v>
      </c>
      <c r="AS98" s="57">
        <v>6.440847152560635E-7</v>
      </c>
      <c r="AT98" s="57">
        <v>0</v>
      </c>
      <c r="AU98" s="57">
        <v>6.1674063532598929E-7</v>
      </c>
      <c r="AV98" s="57">
        <v>1.3878218835006864E-6</v>
      </c>
      <c r="AW98" s="57">
        <v>0</v>
      </c>
      <c r="AX98" s="57">
        <v>0</v>
      </c>
      <c r="AY98" s="57">
        <v>1.5448025923106276E-6</v>
      </c>
      <c r="AZ98" s="57">
        <v>4.6809312110988362E-7</v>
      </c>
      <c r="BA98" s="57">
        <v>0</v>
      </c>
      <c r="BB98" s="57">
        <v>0</v>
      </c>
      <c r="BC98" s="57">
        <v>7.2948884503666249E-7</v>
      </c>
      <c r="BD98" s="57">
        <v>6.4472745781410985E-7</v>
      </c>
      <c r="BE98" s="57">
        <v>0</v>
      </c>
      <c r="BF98" s="57">
        <v>1.7516235882635564E-5</v>
      </c>
      <c r="BG98" s="57">
        <v>8.491627242904569E-6</v>
      </c>
      <c r="BH98" s="57">
        <v>0</v>
      </c>
      <c r="BI98" s="57">
        <v>0</v>
      </c>
      <c r="BJ98" s="57">
        <v>0</v>
      </c>
      <c r="BK98" s="57">
        <v>0</v>
      </c>
      <c r="BL98" s="57">
        <v>4.1406399500988962E-7</v>
      </c>
      <c r="BM98" s="57">
        <v>4.1770070352351104E-7</v>
      </c>
      <c r="BN98" s="57">
        <v>7.4704473648099515E-7</v>
      </c>
      <c r="BO98" s="57">
        <v>0</v>
      </c>
      <c r="BP98" s="57">
        <v>6.0049829886276804E-7</v>
      </c>
      <c r="BQ98" s="57">
        <v>8.2337582131160731E-7</v>
      </c>
      <c r="BR98" s="57">
        <v>1.0371774105158581E-6</v>
      </c>
      <c r="BS98" s="57">
        <v>0</v>
      </c>
      <c r="BT98" s="57">
        <v>0</v>
      </c>
      <c r="BU98" s="57">
        <v>7.4312634338644659E-7</v>
      </c>
      <c r="BV98" s="57">
        <v>0</v>
      </c>
      <c r="BW98" s="57">
        <v>8.3990857097676479E-7</v>
      </c>
      <c r="BX98" s="57">
        <v>5.2315478171570028E-7</v>
      </c>
      <c r="BY98" s="57">
        <v>8.853560183896731E-7</v>
      </c>
      <c r="BZ98" s="57">
        <v>0</v>
      </c>
      <c r="CA98" s="57">
        <v>0</v>
      </c>
      <c r="CB98" s="57">
        <v>5.8062843805056641E-7</v>
      </c>
      <c r="CC98" s="57">
        <v>0</v>
      </c>
      <c r="CD98" s="57">
        <v>0</v>
      </c>
      <c r="CE98" s="57">
        <v>0</v>
      </c>
      <c r="CF98" s="57">
        <v>9.0312732846687102E-7</v>
      </c>
      <c r="CG98" s="57">
        <v>0</v>
      </c>
      <c r="CH98" s="27"/>
    </row>
    <row r="99" spans="8:86">
      <c r="H99" s="17"/>
      <c r="I99" s="25"/>
      <c r="J99" s="26"/>
      <c r="K99" s="26"/>
      <c r="L99" s="26"/>
      <c r="M99" s="26"/>
      <c r="N99" s="26"/>
      <c r="O99" s="26"/>
      <c r="P99" s="26"/>
      <c r="Q99" s="60">
        <v>643</v>
      </c>
      <c r="R99" s="54" t="s">
        <v>93</v>
      </c>
      <c r="S99" s="55">
        <v>1.0016093510065227</v>
      </c>
      <c r="T99" s="58">
        <v>0.26204354578970557</v>
      </c>
      <c r="U99" s="55">
        <v>1.0077724827740064</v>
      </c>
      <c r="V99" s="58">
        <v>0.30178993441852731</v>
      </c>
      <c r="W99" s="57">
        <v>0</v>
      </c>
      <c r="X99" s="57">
        <v>0</v>
      </c>
      <c r="Y99" s="57">
        <v>0</v>
      </c>
      <c r="Z99" s="57">
        <v>0</v>
      </c>
      <c r="AA99" s="57">
        <v>0</v>
      </c>
      <c r="AB99" s="57">
        <v>0</v>
      </c>
      <c r="AC99" s="57">
        <v>0</v>
      </c>
      <c r="AD99" s="57">
        <v>0</v>
      </c>
      <c r="AE99" s="57">
        <v>0</v>
      </c>
      <c r="AF99" s="57">
        <v>0</v>
      </c>
      <c r="AG99" s="57">
        <v>0</v>
      </c>
      <c r="AH99" s="57">
        <v>0</v>
      </c>
      <c r="AI99" s="57">
        <v>0</v>
      </c>
      <c r="AJ99" s="57">
        <v>0</v>
      </c>
      <c r="AK99" s="57">
        <v>0</v>
      </c>
      <c r="AL99" s="57">
        <v>0</v>
      </c>
      <c r="AM99" s="57">
        <v>0</v>
      </c>
      <c r="AN99" s="57">
        <v>0</v>
      </c>
      <c r="AO99" s="57">
        <v>0</v>
      </c>
      <c r="AP99" s="57">
        <v>0</v>
      </c>
      <c r="AQ99" s="57">
        <v>0</v>
      </c>
      <c r="AR99" s="57">
        <v>0</v>
      </c>
      <c r="AS99" s="57">
        <v>0</v>
      </c>
      <c r="AT99" s="57">
        <v>0</v>
      </c>
      <c r="AU99" s="57">
        <v>0</v>
      </c>
      <c r="AV99" s="57">
        <v>0</v>
      </c>
      <c r="AW99" s="57">
        <v>0</v>
      </c>
      <c r="AX99" s="57">
        <v>0</v>
      </c>
      <c r="AY99" s="57">
        <v>0</v>
      </c>
      <c r="AZ99" s="57">
        <v>0</v>
      </c>
      <c r="BA99" s="57">
        <v>0</v>
      </c>
      <c r="BB99" s="57">
        <v>0</v>
      </c>
      <c r="BC99" s="57">
        <v>0</v>
      </c>
      <c r="BD99" s="57">
        <v>0</v>
      </c>
      <c r="BE99" s="57">
        <v>0</v>
      </c>
      <c r="BF99" s="57">
        <v>0</v>
      </c>
      <c r="BG99" s="57">
        <v>0</v>
      </c>
      <c r="BH99" s="57">
        <v>0</v>
      </c>
      <c r="BI99" s="57">
        <v>0</v>
      </c>
      <c r="BJ99" s="57">
        <v>0</v>
      </c>
      <c r="BK99" s="57">
        <v>0</v>
      </c>
      <c r="BL99" s="57">
        <v>0</v>
      </c>
      <c r="BM99" s="57">
        <v>0</v>
      </c>
      <c r="BN99" s="57">
        <v>0</v>
      </c>
      <c r="BO99" s="57">
        <v>0</v>
      </c>
      <c r="BP99" s="57">
        <v>0</v>
      </c>
      <c r="BQ99" s="57">
        <v>0</v>
      </c>
      <c r="BR99" s="57">
        <v>0</v>
      </c>
      <c r="BS99" s="57">
        <v>0</v>
      </c>
      <c r="BT99" s="57">
        <v>0</v>
      </c>
      <c r="BU99" s="57">
        <v>0</v>
      </c>
      <c r="BV99" s="57">
        <v>0</v>
      </c>
      <c r="BW99" s="57">
        <v>0</v>
      </c>
      <c r="BX99" s="57">
        <v>0</v>
      </c>
      <c r="BY99" s="57">
        <v>0</v>
      </c>
      <c r="BZ99" s="57">
        <v>0</v>
      </c>
      <c r="CA99" s="57">
        <v>0</v>
      </c>
      <c r="CB99" s="57">
        <v>0</v>
      </c>
      <c r="CC99" s="57">
        <v>0</v>
      </c>
      <c r="CD99" s="57">
        <v>0</v>
      </c>
      <c r="CE99" s="57">
        <v>0</v>
      </c>
      <c r="CF99" s="57">
        <v>0</v>
      </c>
      <c r="CG99" s="57">
        <v>0</v>
      </c>
      <c r="CH99" s="27"/>
    </row>
    <row r="100" spans="8:86">
      <c r="H100" s="17"/>
      <c r="I100" s="25"/>
      <c r="J100" s="26"/>
      <c r="K100" s="26"/>
      <c r="L100" s="26"/>
      <c r="M100" s="26"/>
      <c r="N100" s="26"/>
      <c r="O100" s="26"/>
      <c r="P100" s="26"/>
      <c r="Q100" s="60">
        <v>644</v>
      </c>
      <c r="R100" s="54" t="s">
        <v>94</v>
      </c>
      <c r="S100" s="55">
        <v>1.1035660009439356</v>
      </c>
      <c r="T100" s="58">
        <v>0.20944498761671673</v>
      </c>
      <c r="U100" s="55">
        <v>1.1035660003975776</v>
      </c>
      <c r="V100" s="58">
        <v>0.20941201725659786</v>
      </c>
      <c r="W100" s="57">
        <v>0</v>
      </c>
      <c r="X100" s="57">
        <v>0</v>
      </c>
      <c r="Y100" s="57">
        <v>0</v>
      </c>
      <c r="Z100" s="57">
        <v>0</v>
      </c>
      <c r="AA100" s="57">
        <v>0</v>
      </c>
      <c r="AB100" s="57">
        <v>0</v>
      </c>
      <c r="AC100" s="57">
        <v>0</v>
      </c>
      <c r="AD100" s="57">
        <v>0</v>
      </c>
      <c r="AE100" s="57">
        <v>0</v>
      </c>
      <c r="AF100" s="57">
        <v>0</v>
      </c>
      <c r="AG100" s="57">
        <v>0</v>
      </c>
      <c r="AH100" s="57">
        <v>0</v>
      </c>
      <c r="AI100" s="57">
        <v>0</v>
      </c>
      <c r="AJ100" s="57">
        <v>0</v>
      </c>
      <c r="AK100" s="57">
        <v>0</v>
      </c>
      <c r="AL100" s="57">
        <v>0</v>
      </c>
      <c r="AM100" s="57">
        <v>0</v>
      </c>
      <c r="AN100" s="57">
        <v>0</v>
      </c>
      <c r="AO100" s="57">
        <v>0</v>
      </c>
      <c r="AP100" s="57">
        <v>0</v>
      </c>
      <c r="AQ100" s="57">
        <v>0</v>
      </c>
      <c r="AR100" s="57">
        <v>0</v>
      </c>
      <c r="AS100" s="57">
        <v>0</v>
      </c>
      <c r="AT100" s="57">
        <v>0</v>
      </c>
      <c r="AU100" s="57">
        <v>0</v>
      </c>
      <c r="AV100" s="57">
        <v>0</v>
      </c>
      <c r="AW100" s="57">
        <v>0</v>
      </c>
      <c r="AX100" s="57">
        <v>0</v>
      </c>
      <c r="AY100" s="57">
        <v>0</v>
      </c>
      <c r="AZ100" s="57">
        <v>0</v>
      </c>
      <c r="BA100" s="57">
        <v>0</v>
      </c>
      <c r="BB100" s="57">
        <v>0</v>
      </c>
      <c r="BC100" s="57">
        <v>0</v>
      </c>
      <c r="BD100" s="57">
        <v>0</v>
      </c>
      <c r="BE100" s="57">
        <v>0</v>
      </c>
      <c r="BF100" s="57">
        <v>0</v>
      </c>
      <c r="BG100" s="57">
        <v>0</v>
      </c>
      <c r="BH100" s="57">
        <v>0</v>
      </c>
      <c r="BI100" s="57">
        <v>0</v>
      </c>
      <c r="BJ100" s="57">
        <v>0</v>
      </c>
      <c r="BK100" s="57">
        <v>0</v>
      </c>
      <c r="BL100" s="57">
        <v>0</v>
      </c>
      <c r="BM100" s="57">
        <v>0</v>
      </c>
      <c r="BN100" s="57">
        <v>0</v>
      </c>
      <c r="BO100" s="57">
        <v>0</v>
      </c>
      <c r="BP100" s="57">
        <v>0</v>
      </c>
      <c r="BQ100" s="57">
        <v>0</v>
      </c>
      <c r="BR100" s="57">
        <v>0</v>
      </c>
      <c r="BS100" s="57">
        <v>0</v>
      </c>
      <c r="BT100" s="57">
        <v>0</v>
      </c>
      <c r="BU100" s="57">
        <v>0</v>
      </c>
      <c r="BV100" s="57">
        <v>0</v>
      </c>
      <c r="BW100" s="57">
        <v>0</v>
      </c>
      <c r="BX100" s="57">
        <v>0</v>
      </c>
      <c r="BY100" s="57">
        <v>0</v>
      </c>
      <c r="BZ100" s="57">
        <v>0</v>
      </c>
      <c r="CA100" s="57">
        <v>0</v>
      </c>
      <c r="CB100" s="57">
        <v>0</v>
      </c>
      <c r="CC100" s="57">
        <v>0</v>
      </c>
      <c r="CD100" s="57">
        <v>0</v>
      </c>
      <c r="CE100" s="57">
        <v>0</v>
      </c>
      <c r="CF100" s="57">
        <v>0</v>
      </c>
      <c r="CG100" s="57">
        <v>0</v>
      </c>
      <c r="CH100" s="27"/>
    </row>
    <row r="101" spans="8:86">
      <c r="H101" s="17"/>
      <c r="I101" s="25"/>
      <c r="J101" s="26"/>
      <c r="K101" s="26"/>
      <c r="L101" s="26"/>
      <c r="M101" s="26"/>
      <c r="N101" s="26"/>
      <c r="O101" s="26"/>
      <c r="P101" s="26"/>
      <c r="Q101" s="60">
        <v>659</v>
      </c>
      <c r="R101" s="54" t="s">
        <v>95</v>
      </c>
      <c r="S101" s="55">
        <v>1.0507911566191084</v>
      </c>
      <c r="T101" s="58">
        <v>0.37835297119456474</v>
      </c>
      <c r="U101" s="55">
        <v>1.0518748370325017</v>
      </c>
      <c r="V101" s="58">
        <v>0.38904971738323835</v>
      </c>
      <c r="W101" s="57">
        <v>6.3620379124107603E-4</v>
      </c>
      <c r="X101" s="57">
        <v>2.1167897041381163E-3</v>
      </c>
      <c r="Y101" s="57">
        <v>9.8053977769546477E-4</v>
      </c>
      <c r="Z101" s="57">
        <v>1.1203227710746193E-3</v>
      </c>
      <c r="AA101" s="57">
        <v>2.1479698957166946E-4</v>
      </c>
      <c r="AB101" s="57">
        <v>1.1563217432859793E-3</v>
      </c>
      <c r="AC101" s="57">
        <v>1.8251205308088773E-3</v>
      </c>
      <c r="AD101" s="57">
        <v>3.7473463305418234E-3</v>
      </c>
      <c r="AE101" s="57">
        <v>1.8249435476938277E-3</v>
      </c>
      <c r="AF101" s="57">
        <v>6.4940851843240733E-4</v>
      </c>
      <c r="AG101" s="57">
        <v>5.9849851938881585E-4</v>
      </c>
      <c r="AH101" s="57">
        <v>5.0995370788206543E-3</v>
      </c>
      <c r="AI101" s="57">
        <v>4.7595646549302643E-4</v>
      </c>
      <c r="AJ101" s="57">
        <v>5.9916790779389665E-4</v>
      </c>
      <c r="AK101" s="57">
        <v>4.9566885584668909E-4</v>
      </c>
      <c r="AL101" s="57">
        <v>1.1558827874450094E-3</v>
      </c>
      <c r="AM101" s="57">
        <v>1.0522403861580871E-3</v>
      </c>
      <c r="AN101" s="57">
        <v>1.6960496309424481E-3</v>
      </c>
      <c r="AO101" s="57">
        <v>8.5859184181069965E-5</v>
      </c>
      <c r="AP101" s="57">
        <v>3.6832502358457214E-4</v>
      </c>
      <c r="AQ101" s="57">
        <v>2.777280916257252E-3</v>
      </c>
      <c r="AR101" s="57">
        <v>1.0560753447631456E-3</v>
      </c>
      <c r="AS101" s="57">
        <v>6.5680341349304728E-4</v>
      </c>
      <c r="AT101" s="57">
        <v>3.9932663129838594E-4</v>
      </c>
      <c r="AU101" s="57">
        <v>6.0380958602641204E-4</v>
      </c>
      <c r="AV101" s="57">
        <v>7.2826536335502865E-4</v>
      </c>
      <c r="AW101" s="57">
        <v>3.8952265871875733E-4</v>
      </c>
      <c r="AX101" s="57">
        <v>3.7738630368430156E-4</v>
      </c>
      <c r="AY101" s="57">
        <v>4.8991591536647495E-4</v>
      </c>
      <c r="AZ101" s="57">
        <v>8.5370015909423319E-5</v>
      </c>
      <c r="BA101" s="57">
        <v>1.0252596796842742E-4</v>
      </c>
      <c r="BB101" s="57">
        <v>3.3707256326099199E-4</v>
      </c>
      <c r="BC101" s="57">
        <v>3.4389683532168471E-4</v>
      </c>
      <c r="BD101" s="57">
        <v>4.0064618116312047E-4</v>
      </c>
      <c r="BE101" s="57">
        <v>4.1588075073521226E-4</v>
      </c>
      <c r="BF101" s="57">
        <v>2.9360116727804334E-3</v>
      </c>
      <c r="BG101" s="57">
        <v>2.764455839516922E-3</v>
      </c>
      <c r="BH101" s="57">
        <v>1.1770340743392947E-3</v>
      </c>
      <c r="BI101" s="57">
        <v>7.9705549868425065E-4</v>
      </c>
      <c r="BJ101" s="57">
        <v>1.0739599301187637E-3</v>
      </c>
      <c r="BK101" s="57">
        <v>1.037151509766996E-3</v>
      </c>
      <c r="BL101" s="57">
        <v>1.1723754141674434E-3</v>
      </c>
      <c r="BM101" s="57">
        <v>9.2688414399484014E-4</v>
      </c>
      <c r="BN101" s="57">
        <v>1.0972503148670714E-3</v>
      </c>
      <c r="BO101" s="57">
        <v>1.034541717450608E-3</v>
      </c>
      <c r="BP101" s="57">
        <v>7.0209611620897011E-4</v>
      </c>
      <c r="BQ101" s="57">
        <v>4.704935619808721E-4</v>
      </c>
      <c r="BR101" s="57">
        <v>6.3908945997472413E-4</v>
      </c>
      <c r="BS101" s="57">
        <v>4.5347900840248244E-4</v>
      </c>
      <c r="BT101" s="57">
        <v>5.9411235037303022E-4</v>
      </c>
      <c r="BU101" s="57">
        <v>3.4277673813448028E-4</v>
      </c>
      <c r="BV101" s="57">
        <v>4.0381239919308189E-4</v>
      </c>
      <c r="BW101" s="57">
        <v>3.9595108476806308E-4</v>
      </c>
      <c r="BX101" s="57">
        <v>4.0357062105404089E-4</v>
      </c>
      <c r="BY101" s="57">
        <v>7.0405849735297968E-4</v>
      </c>
      <c r="BZ101" s="57">
        <v>6.622159579212463E-4</v>
      </c>
      <c r="CA101" s="57">
        <v>5.0597537257201619E-4</v>
      </c>
      <c r="CB101" s="57">
        <v>7.3158109156429242E-4</v>
      </c>
      <c r="CC101" s="57">
        <v>7.7619207558442087E-4</v>
      </c>
      <c r="CD101" s="57">
        <v>6.8782875180375426E-4</v>
      </c>
      <c r="CE101" s="57">
        <v>7.3568988487022623E-4</v>
      </c>
      <c r="CF101" s="57">
        <v>4.5671768672895748E-4</v>
      </c>
      <c r="CG101" s="57">
        <v>6.1271937067623478E-4</v>
      </c>
      <c r="CH101" s="27"/>
    </row>
    <row r="102" spans="8:86">
      <c r="H102" s="17"/>
      <c r="I102" s="25"/>
      <c r="J102" s="26"/>
      <c r="K102" s="26"/>
      <c r="L102" s="26"/>
      <c r="M102" s="26"/>
      <c r="N102" s="26"/>
      <c r="O102" s="26"/>
      <c r="P102" s="26"/>
      <c r="Q102" s="60">
        <v>661</v>
      </c>
      <c r="R102" s="65" t="s">
        <v>96</v>
      </c>
      <c r="S102" s="55">
        <v>0.97842676343256219</v>
      </c>
      <c r="T102" s="58">
        <v>0.34039556459557868</v>
      </c>
      <c r="U102" s="55">
        <v>0.97934259561660275</v>
      </c>
      <c r="V102" s="58">
        <v>0.34488211690649206</v>
      </c>
      <c r="W102" s="57">
        <v>1.6913693552782064E-2</v>
      </c>
      <c r="X102" s="57">
        <v>9.1022473220612344E-3</v>
      </c>
      <c r="Y102" s="57">
        <v>3.2776992978953173E-2</v>
      </c>
      <c r="Z102" s="57">
        <v>5.2315192232853934E-2</v>
      </c>
      <c r="AA102" s="57">
        <v>1.2160060092324945E-2</v>
      </c>
      <c r="AB102" s="57">
        <v>2.2780827377937345E-2</v>
      </c>
      <c r="AC102" s="57">
        <v>6.3775902716799275E-3</v>
      </c>
      <c r="AD102" s="57">
        <v>2.4325091079122826E-2</v>
      </c>
      <c r="AE102" s="57">
        <v>6.3780159756417132E-3</v>
      </c>
      <c r="AF102" s="57">
        <v>2.2688062872335876E-2</v>
      </c>
      <c r="AG102" s="57">
        <v>4.754723844116366E-2</v>
      </c>
      <c r="AH102" s="57">
        <v>2.3067758864065584E-2</v>
      </c>
      <c r="AI102" s="57">
        <v>6.4496100064868916E-2</v>
      </c>
      <c r="AJ102" s="57">
        <v>4.4071506868454874E-2</v>
      </c>
      <c r="AK102" s="57">
        <v>2.64351514806478E-2</v>
      </c>
      <c r="AL102" s="57">
        <v>4.2802135936458194E-2</v>
      </c>
      <c r="AM102" s="57">
        <v>3.4753798013989305E-2</v>
      </c>
      <c r="AN102" s="57">
        <v>6.0340927194567656E-2</v>
      </c>
      <c r="AO102" s="57">
        <v>1.0225659789898641E-2</v>
      </c>
      <c r="AP102" s="57">
        <v>1.4463377374062449E-2</v>
      </c>
      <c r="AQ102" s="57">
        <v>7.2824931875427627E-3</v>
      </c>
      <c r="AR102" s="57">
        <v>2.3739304439911985E-2</v>
      </c>
      <c r="AS102" s="57">
        <v>2.3019024088456613E-2</v>
      </c>
      <c r="AT102" s="57">
        <v>1.1495557121147849E-2</v>
      </c>
      <c r="AU102" s="57">
        <v>3.5963460629594123E-2</v>
      </c>
      <c r="AV102" s="57">
        <v>4.7142993335522791E-2</v>
      </c>
      <c r="AW102" s="57">
        <v>8.0980472408305915E-2</v>
      </c>
      <c r="AX102" s="57">
        <v>0.11110179907859352</v>
      </c>
      <c r="AY102" s="57">
        <v>4.0330274485466104E-2</v>
      </c>
      <c r="AZ102" s="57">
        <v>1.0234086537256382E-2</v>
      </c>
      <c r="BA102" s="57">
        <v>9.9385463682342707E-3</v>
      </c>
      <c r="BB102" s="57">
        <v>1.9555733651533472E-2</v>
      </c>
      <c r="BC102" s="57">
        <v>1.6746269647541646E-2</v>
      </c>
      <c r="BD102" s="57">
        <v>1.125348204318188E-2</v>
      </c>
      <c r="BE102" s="57">
        <v>1.5182932813168454E-2</v>
      </c>
      <c r="BF102" s="57">
        <v>1.4357260461229548E-2</v>
      </c>
      <c r="BG102" s="57">
        <v>6.7108684111450356E-3</v>
      </c>
      <c r="BH102" s="57">
        <v>2.8547925728212565E-2</v>
      </c>
      <c r="BI102" s="57">
        <v>2.0588581366186194E-2</v>
      </c>
      <c r="BJ102" s="57">
        <v>2.9550011867298089E-2</v>
      </c>
      <c r="BK102" s="57">
        <v>2.4934995892605307E-2</v>
      </c>
      <c r="BL102" s="57">
        <v>2.4436323178293234E-2</v>
      </c>
      <c r="BM102" s="57">
        <v>2.4485658305752816E-2</v>
      </c>
      <c r="BN102" s="57">
        <v>2.2860233618262008E-2</v>
      </c>
      <c r="BO102" s="57">
        <v>2.4849737360471195E-2</v>
      </c>
      <c r="BP102" s="57">
        <v>2.313686113292172E-2</v>
      </c>
      <c r="BQ102" s="57">
        <v>2.2534305779756309E-2</v>
      </c>
      <c r="BR102" s="57">
        <v>3.5006048247552261E-2</v>
      </c>
      <c r="BS102" s="57">
        <v>3.3500656542626059E-2</v>
      </c>
      <c r="BT102" s="57">
        <v>3.8878317776914341E-2</v>
      </c>
      <c r="BU102" s="57">
        <v>1.6850390679944375E-2</v>
      </c>
      <c r="BV102" s="57">
        <v>1.1176690115919362E-2</v>
      </c>
      <c r="BW102" s="57">
        <v>1.4381547324202871E-2</v>
      </c>
      <c r="BX102" s="57">
        <v>9.3051005575853114E-3</v>
      </c>
      <c r="BY102" s="57">
        <v>2.0834546624886E-2</v>
      </c>
      <c r="BZ102" s="57">
        <v>1.4542578120527385E-2</v>
      </c>
      <c r="CA102" s="57">
        <v>2.8344369318250174E-2</v>
      </c>
      <c r="CB102" s="57">
        <v>2.189688100262098E-2</v>
      </c>
      <c r="CC102" s="57">
        <v>3.638264988241436E-2</v>
      </c>
      <c r="CD102" s="57">
        <v>2.2780267121999095E-2</v>
      </c>
      <c r="CE102" s="57">
        <v>3.2709276938525364E-2</v>
      </c>
      <c r="CF102" s="57">
        <v>2.258121776039337E-2</v>
      </c>
      <c r="CG102" s="57">
        <v>2.204997398510819E-2</v>
      </c>
      <c r="CH102" s="27"/>
    </row>
    <row r="103" spans="8:86">
      <c r="H103" s="17"/>
      <c r="I103" s="25"/>
      <c r="J103" s="26"/>
      <c r="K103" s="26"/>
      <c r="L103" s="26"/>
      <c r="M103" s="26"/>
      <c r="N103" s="26"/>
      <c r="O103" s="26"/>
      <c r="P103" s="26"/>
      <c r="Q103" s="60">
        <v>662</v>
      </c>
      <c r="R103" s="54" t="s">
        <v>97</v>
      </c>
      <c r="S103" s="55">
        <v>1.0265638383950213</v>
      </c>
      <c r="T103" s="58">
        <v>0.72054106359841708</v>
      </c>
      <c r="U103" s="55">
        <v>1.0260129644286724</v>
      </c>
      <c r="V103" s="58">
        <v>0.71711819855052394</v>
      </c>
      <c r="W103" s="57">
        <v>2.7919916086062827E-3</v>
      </c>
      <c r="X103" s="57">
        <v>4.4288807583767512E-4</v>
      </c>
      <c r="Y103" s="57">
        <v>7.9902888120901713E-4</v>
      </c>
      <c r="Z103" s="57">
        <v>8.6652275888164123E-4</v>
      </c>
      <c r="AA103" s="57">
        <v>3.7842780310085662E-3</v>
      </c>
      <c r="AB103" s="57">
        <v>1.5672700810531394E-3</v>
      </c>
      <c r="AC103" s="57">
        <v>4.9579899722360728E-4</v>
      </c>
      <c r="AD103" s="57">
        <v>1.479872310920148E-4</v>
      </c>
      <c r="AE103" s="57">
        <v>4.9562830970450804E-4</v>
      </c>
      <c r="AF103" s="57">
        <v>9.392028060552979E-4</v>
      </c>
      <c r="AG103" s="57">
        <v>7.7492456980190496E-4</v>
      </c>
      <c r="AH103" s="57">
        <v>6.732364832080599E-6</v>
      </c>
      <c r="AI103" s="57">
        <v>7.2398195791035136E-4</v>
      </c>
      <c r="AJ103" s="57">
        <v>9.8178086166956298E-4</v>
      </c>
      <c r="AK103" s="57">
        <v>1.442845655740438E-3</v>
      </c>
      <c r="AL103" s="57">
        <v>8.0503869343517278E-4</v>
      </c>
      <c r="AM103" s="57">
        <v>6.4632649578563305E-4</v>
      </c>
      <c r="AN103" s="57">
        <v>1.0040344893154835E-3</v>
      </c>
      <c r="AO103" s="57">
        <v>1.2581056969296863E-3</v>
      </c>
      <c r="AP103" s="57">
        <v>6.7922264822328849E-3</v>
      </c>
      <c r="AQ103" s="57">
        <v>2.4662086137699603E-3</v>
      </c>
      <c r="AR103" s="57">
        <v>1.511676237666524E-3</v>
      </c>
      <c r="AS103" s="57">
        <v>9.3995060449167638E-4</v>
      </c>
      <c r="AT103" s="57">
        <v>9.1391362444665219E-4</v>
      </c>
      <c r="AU103" s="57">
        <v>8.7908289790026184E-4</v>
      </c>
      <c r="AV103" s="57">
        <v>7.8277252153988891E-4</v>
      </c>
      <c r="AW103" s="57">
        <v>4.9451937227380479E-4</v>
      </c>
      <c r="AX103" s="57">
        <v>7.3346890871371618E-4</v>
      </c>
      <c r="AY103" s="57">
        <v>6.5687058334833247E-4</v>
      </c>
      <c r="AZ103" s="57">
        <v>6.142912174413659E-4</v>
      </c>
      <c r="BA103" s="57">
        <v>2.3193945265349077E-2</v>
      </c>
      <c r="BB103" s="57">
        <v>3.1071171604735754E-3</v>
      </c>
      <c r="BC103" s="57">
        <v>3.2426508706773546E-3</v>
      </c>
      <c r="BD103" s="57">
        <v>1.1417190495797756E-2</v>
      </c>
      <c r="BE103" s="57">
        <v>1.5600677293364956E-2</v>
      </c>
      <c r="BF103" s="57">
        <v>1.7525023221416495E-3</v>
      </c>
      <c r="BG103" s="57">
        <v>2.5238744257441654E-3</v>
      </c>
      <c r="BH103" s="57">
        <v>2.3423045838176452E-3</v>
      </c>
      <c r="BI103" s="57">
        <v>1.0679763960056972E-3</v>
      </c>
      <c r="BJ103" s="57">
        <v>1.0567235042234868E-3</v>
      </c>
      <c r="BK103" s="57">
        <v>2.1878072978890203E-3</v>
      </c>
      <c r="BL103" s="57">
        <v>1.6137143936153274E-3</v>
      </c>
      <c r="BM103" s="57">
        <v>1.0822155090334548E-3</v>
      </c>
      <c r="BN103" s="57">
        <v>1.3114025181671864E-3</v>
      </c>
      <c r="BO103" s="57">
        <v>1.1008200872116109E-2</v>
      </c>
      <c r="BP103" s="57">
        <v>9.6294752560383663E-4</v>
      </c>
      <c r="BQ103" s="57">
        <v>8.4535362306363874E-4</v>
      </c>
      <c r="BR103" s="57">
        <v>8.971950560410488E-4</v>
      </c>
      <c r="BS103" s="57">
        <v>6.5416003554881876E-4</v>
      </c>
      <c r="BT103" s="57">
        <v>9.9515235210401458E-4</v>
      </c>
      <c r="BU103" s="57">
        <v>2.7267841145015691E-3</v>
      </c>
      <c r="BV103" s="57">
        <v>3.0837084578633718E-2</v>
      </c>
      <c r="BW103" s="57">
        <v>2.8568571700581745E-3</v>
      </c>
      <c r="BX103" s="57">
        <v>1.6749174794080161E-2</v>
      </c>
      <c r="BY103" s="57">
        <v>9.746985586065528E-4</v>
      </c>
      <c r="BZ103" s="57">
        <v>1.1062665399935994E-3</v>
      </c>
      <c r="CA103" s="57">
        <v>8.5974393867015956E-4</v>
      </c>
      <c r="CB103" s="57">
        <v>9.6298764689533515E-4</v>
      </c>
      <c r="CC103" s="57">
        <v>9.633268190026666E-4</v>
      </c>
      <c r="CD103" s="57">
        <v>1.0350602450228258E-3</v>
      </c>
      <c r="CE103" s="57">
        <v>1.0006001416860983E-3</v>
      </c>
      <c r="CF103" s="57">
        <v>8.3013090660373024E-4</v>
      </c>
      <c r="CG103" s="57">
        <v>1.0025170061125537E-3</v>
      </c>
      <c r="CH103" s="27"/>
    </row>
    <row r="104" spans="8:86">
      <c r="H104" s="17"/>
      <c r="I104" s="25"/>
      <c r="J104" s="26"/>
      <c r="K104" s="26"/>
      <c r="L104" s="26"/>
      <c r="M104" s="26"/>
      <c r="N104" s="26"/>
      <c r="O104" s="26"/>
      <c r="P104" s="26"/>
      <c r="Q104" s="60">
        <v>663</v>
      </c>
      <c r="R104" s="54" t="s">
        <v>98</v>
      </c>
      <c r="S104" s="55">
        <v>1.0434608238924852</v>
      </c>
      <c r="T104" s="58">
        <v>0.56918679619210266</v>
      </c>
      <c r="U104" s="55">
        <v>1.0426257157050862</v>
      </c>
      <c r="V104" s="58">
        <v>0.58944047523051268</v>
      </c>
      <c r="W104" s="57">
        <v>2.9876549818408228E-3</v>
      </c>
      <c r="X104" s="57">
        <v>8.307976644798468E-3</v>
      </c>
      <c r="Y104" s="57">
        <v>7.1078598316860111E-3</v>
      </c>
      <c r="Z104" s="57">
        <v>6.4618502592762549E-3</v>
      </c>
      <c r="AA104" s="57">
        <v>2.1232751410029042E-3</v>
      </c>
      <c r="AB104" s="57">
        <v>4.0545088409254517E-3</v>
      </c>
      <c r="AC104" s="57">
        <v>5.7780519070949748E-3</v>
      </c>
      <c r="AD104" s="57">
        <v>2.2445952922420107E-2</v>
      </c>
      <c r="AE104" s="57">
        <v>5.7777405901142179E-3</v>
      </c>
      <c r="AF104" s="57">
        <v>2.5363899995130882E-3</v>
      </c>
      <c r="AG104" s="57">
        <v>1.4232657405542366E-2</v>
      </c>
      <c r="AH104" s="57">
        <v>4.9609148200558111E-4</v>
      </c>
      <c r="AI104" s="57">
        <v>4.6461432489354011E-3</v>
      </c>
      <c r="AJ104" s="57">
        <v>3.6234872078493695E-3</v>
      </c>
      <c r="AK104" s="57">
        <v>1.7218237439243758E-3</v>
      </c>
      <c r="AL104" s="57">
        <v>1.4721470172879506E-3</v>
      </c>
      <c r="AM104" s="57">
        <v>1.2164231725230299E-2</v>
      </c>
      <c r="AN104" s="57">
        <v>8.2185826242291739E-3</v>
      </c>
      <c r="AO104" s="57">
        <v>1.6804025561934677E-3</v>
      </c>
      <c r="AP104" s="57">
        <v>2.6506096730125705E-3</v>
      </c>
      <c r="AQ104" s="57">
        <v>1.9264243110924055E-3</v>
      </c>
      <c r="AR104" s="57">
        <v>4.1861178372685709E-3</v>
      </c>
      <c r="AS104" s="57">
        <v>2.6026004156958814E-3</v>
      </c>
      <c r="AT104" s="57">
        <v>2.9727427290141624E-4</v>
      </c>
      <c r="AU104" s="57">
        <v>1.3519161068607177E-2</v>
      </c>
      <c r="AV104" s="57">
        <v>1.3979105142474129E-4</v>
      </c>
      <c r="AW104" s="57">
        <v>8.0370327251554744E-5</v>
      </c>
      <c r="AX104" s="57">
        <v>0.12512688264836663</v>
      </c>
      <c r="AY104" s="57">
        <v>5.3565171288939561E-3</v>
      </c>
      <c r="AZ104" s="57">
        <v>1.6952351840328619E-3</v>
      </c>
      <c r="BA104" s="57">
        <v>1.1750300381326612E-3</v>
      </c>
      <c r="BB104" s="57">
        <v>3.8185403762911996E-3</v>
      </c>
      <c r="BC104" s="57">
        <v>3.1572412646718191E-3</v>
      </c>
      <c r="BD104" s="57">
        <v>1.9438290586827225E-3</v>
      </c>
      <c r="BE104" s="57">
        <v>2.5124501272678155E-3</v>
      </c>
      <c r="BF104" s="57">
        <v>2.4912960132718533E-3</v>
      </c>
      <c r="BG104" s="57">
        <v>1.8807839885262238E-3</v>
      </c>
      <c r="BH104" s="57">
        <v>5.9487814752381052E-3</v>
      </c>
      <c r="BI104" s="57">
        <v>3.5695511877530139E-3</v>
      </c>
      <c r="BJ104" s="57">
        <v>4.7866411249329411E-3</v>
      </c>
      <c r="BK104" s="57">
        <v>5.5494449466379266E-3</v>
      </c>
      <c r="BL104" s="57">
        <v>4.5581967955514047E-3</v>
      </c>
      <c r="BM104" s="57">
        <v>3.9372493101661743E-3</v>
      </c>
      <c r="BN104" s="57">
        <v>3.9329858835471165E-3</v>
      </c>
      <c r="BO104" s="57">
        <v>4.0309482661426976E-3</v>
      </c>
      <c r="BP104" s="57">
        <v>2.9461329473674095E-3</v>
      </c>
      <c r="BQ104" s="57">
        <v>1.1894920974143252E-3</v>
      </c>
      <c r="BR104" s="57">
        <v>1.4989773978540262E-2</v>
      </c>
      <c r="BS104" s="57">
        <v>1.4105861148412483E-2</v>
      </c>
      <c r="BT104" s="57">
        <v>9.2012577543417462E-3</v>
      </c>
      <c r="BU104" s="57">
        <v>3.1854803358854025E-3</v>
      </c>
      <c r="BV104" s="57">
        <v>1.6466938815565611E-3</v>
      </c>
      <c r="BW104" s="57">
        <v>2.9294962131802085E-3</v>
      </c>
      <c r="BX104" s="57">
        <v>1.329885466636996E-3</v>
      </c>
      <c r="BY104" s="57">
        <v>3.0836306362317534E-3</v>
      </c>
      <c r="BZ104" s="57">
        <v>2.877171549753857E-3</v>
      </c>
      <c r="CA104" s="57">
        <v>2.5034817546852081E-3</v>
      </c>
      <c r="CB104" s="57">
        <v>2.656853725516781E-3</v>
      </c>
      <c r="CC104" s="57">
        <v>3.7828882035834269E-3</v>
      </c>
      <c r="CD104" s="57">
        <v>3.0567299167517589E-3</v>
      </c>
      <c r="CE104" s="57">
        <v>3.5942095588386491E-3</v>
      </c>
      <c r="CF104" s="57">
        <v>1.1461559974390964E-3</v>
      </c>
      <c r="CG104" s="57">
        <v>1.6369055467937677E-3</v>
      </c>
      <c r="CH104" s="27"/>
    </row>
    <row r="105" spans="8:86">
      <c r="H105" s="17"/>
      <c r="I105" s="25"/>
      <c r="J105" s="26"/>
      <c r="K105" s="26"/>
      <c r="L105" s="26"/>
      <c r="M105" s="26"/>
      <c r="N105" s="26"/>
      <c r="O105" s="26"/>
      <c r="P105" s="26"/>
      <c r="Q105" s="60">
        <v>669</v>
      </c>
      <c r="R105" s="54" t="s">
        <v>99</v>
      </c>
      <c r="S105" s="55">
        <v>1.0810607115261244</v>
      </c>
      <c r="T105" s="58">
        <v>0.28803270897593569</v>
      </c>
      <c r="U105" s="55">
        <v>1.0787135349112273</v>
      </c>
      <c r="V105" s="58">
        <v>0.26106563072705041</v>
      </c>
      <c r="W105" s="57">
        <v>6.6424614875048762E-2</v>
      </c>
      <c r="X105" s="57">
        <v>2.131569205645955E-2</v>
      </c>
      <c r="Y105" s="57">
        <v>0.12282139951126972</v>
      </c>
      <c r="Z105" s="57">
        <v>3.0937865996524743E-2</v>
      </c>
      <c r="AA105" s="57">
        <v>6.093179051523525E-2</v>
      </c>
      <c r="AB105" s="57">
        <v>7.3204089116211596E-2</v>
      </c>
      <c r="AC105" s="57">
        <v>2.3087913944165709E-2</v>
      </c>
      <c r="AD105" s="57">
        <v>1.1415983085055028E-2</v>
      </c>
      <c r="AE105" s="57">
        <v>2.3087225379406693E-2</v>
      </c>
      <c r="AF105" s="57">
        <v>0.12179675159517964</v>
      </c>
      <c r="AG105" s="57">
        <v>0.1264638443487793</v>
      </c>
      <c r="AH105" s="57">
        <v>0.11086756222900171</v>
      </c>
      <c r="AI105" s="57">
        <v>2.2298226395061502E-2</v>
      </c>
      <c r="AJ105" s="57">
        <v>3.1683393162086577E-2</v>
      </c>
      <c r="AK105" s="57">
        <v>5.8738813225763548E-2</v>
      </c>
      <c r="AL105" s="57">
        <v>3.5635022525976869E-2</v>
      </c>
      <c r="AM105" s="57">
        <v>2.8274303984960902E-2</v>
      </c>
      <c r="AN105" s="57">
        <v>3.3411381844019351E-2</v>
      </c>
      <c r="AO105" s="57">
        <v>4.6641447790561411E-2</v>
      </c>
      <c r="AP105" s="57">
        <v>7.7947499889560581E-2</v>
      </c>
      <c r="AQ105" s="57">
        <v>6.5496374928829246E-2</v>
      </c>
      <c r="AR105" s="57">
        <v>7.3680764038697222E-2</v>
      </c>
      <c r="AS105" s="57">
        <v>0.12175191355995943</v>
      </c>
      <c r="AT105" s="57">
        <v>0.12331309231013221</v>
      </c>
      <c r="AU105" s="57">
        <v>0.19151311646282229</v>
      </c>
      <c r="AV105" s="57">
        <v>0.13912465609104235</v>
      </c>
      <c r="AW105" s="57">
        <v>8.7283530520891467E-2</v>
      </c>
      <c r="AX105" s="57">
        <v>6.0593008001337489E-2</v>
      </c>
      <c r="AY105" s="57">
        <v>7.1537680785729127E-2</v>
      </c>
      <c r="AZ105" s="57">
        <v>4.7686856221557543E-2</v>
      </c>
      <c r="BA105" s="57">
        <v>1.1022628462313958E-2</v>
      </c>
      <c r="BB105" s="57">
        <v>4.47530028704635E-2</v>
      </c>
      <c r="BC105" s="57">
        <v>9.4209363350040237E-2</v>
      </c>
      <c r="BD105" s="57">
        <v>5.646558631766143E-2</v>
      </c>
      <c r="BE105" s="57">
        <v>0.12216083856640869</v>
      </c>
      <c r="BF105" s="57">
        <v>6.9161876228232402E-2</v>
      </c>
      <c r="BG105" s="57">
        <v>6.5200210930834571E-2</v>
      </c>
      <c r="BH105" s="57">
        <v>3.9858496762234553E-2</v>
      </c>
      <c r="BI105" s="57">
        <v>3.2404069465324314E-2</v>
      </c>
      <c r="BJ105" s="57">
        <v>6.0705220606993189E-2</v>
      </c>
      <c r="BK105" s="57">
        <v>7.1369797166043872E-2</v>
      </c>
      <c r="BL105" s="57">
        <v>7.2700955575090792E-2</v>
      </c>
      <c r="BM105" s="57">
        <v>4.0516864012018629E-2</v>
      </c>
      <c r="BN105" s="57">
        <v>9.639019196082152E-2</v>
      </c>
      <c r="BO105" s="57">
        <v>7.7968466032108594E-2</v>
      </c>
      <c r="BP105" s="57">
        <v>0.1340716755954153</v>
      </c>
      <c r="BQ105" s="57">
        <v>7.1075029694422226E-2</v>
      </c>
      <c r="BR105" s="57">
        <v>0.18864890074867499</v>
      </c>
      <c r="BS105" s="57">
        <v>0.20477364220938943</v>
      </c>
      <c r="BT105" s="57">
        <v>0.20248075822566353</v>
      </c>
      <c r="BU105" s="57">
        <v>9.576986984232555E-2</v>
      </c>
      <c r="BV105" s="57">
        <v>1.0735690281003032E-2</v>
      </c>
      <c r="BW105" s="57">
        <v>0.13398147824360856</v>
      </c>
      <c r="BX105" s="57">
        <v>8.183176872957082E-3</v>
      </c>
      <c r="BY105" s="57">
        <v>0.13498046533647323</v>
      </c>
      <c r="BZ105" s="57">
        <v>0.12117900133336139</v>
      </c>
      <c r="CA105" s="57">
        <v>0.1133971854799193</v>
      </c>
      <c r="CB105" s="57">
        <v>0.14082348970469447</v>
      </c>
      <c r="CC105" s="57">
        <v>0.12760137006305777</v>
      </c>
      <c r="CD105" s="57">
        <v>0.1067214565483149</v>
      </c>
      <c r="CE105" s="57">
        <v>0.12255055496963549</v>
      </c>
      <c r="CF105" s="57">
        <v>7.237866581318933E-2</v>
      </c>
      <c r="CG105" s="57">
        <v>5.7615942859967351E-2</v>
      </c>
      <c r="CH105" s="27"/>
    </row>
    <row r="106" spans="8:86">
      <c r="H106" s="17"/>
      <c r="I106" s="25"/>
      <c r="J106" s="26"/>
      <c r="K106" s="26"/>
      <c r="L106" s="26"/>
      <c r="M106" s="26"/>
      <c r="N106" s="26"/>
      <c r="O106" s="26"/>
      <c r="P106" s="26"/>
      <c r="Q106" s="60">
        <v>671</v>
      </c>
      <c r="R106" s="54" t="s">
        <v>100</v>
      </c>
      <c r="S106" s="55">
        <v>0.99778001578727737</v>
      </c>
      <c r="T106" s="58">
        <v>0.53010020102289468</v>
      </c>
      <c r="U106" s="55">
        <v>0.99778001578727749</v>
      </c>
      <c r="V106" s="58">
        <v>0.52131955498847293</v>
      </c>
      <c r="W106" s="57">
        <v>0</v>
      </c>
      <c r="X106" s="57">
        <v>0</v>
      </c>
      <c r="Y106" s="57">
        <v>0</v>
      </c>
      <c r="Z106" s="57">
        <v>0</v>
      </c>
      <c r="AA106" s="57">
        <v>0</v>
      </c>
      <c r="AB106" s="57">
        <v>0</v>
      </c>
      <c r="AC106" s="57">
        <v>0</v>
      </c>
      <c r="AD106" s="57">
        <v>0</v>
      </c>
      <c r="AE106" s="57">
        <v>0</v>
      </c>
      <c r="AF106" s="57">
        <v>0</v>
      </c>
      <c r="AG106" s="57">
        <v>0</v>
      </c>
      <c r="AH106" s="57">
        <v>0</v>
      </c>
      <c r="AI106" s="57">
        <v>0</v>
      </c>
      <c r="AJ106" s="57">
        <v>0</v>
      </c>
      <c r="AK106" s="57">
        <v>0</v>
      </c>
      <c r="AL106" s="57">
        <v>0</v>
      </c>
      <c r="AM106" s="57">
        <v>0</v>
      </c>
      <c r="AN106" s="57">
        <v>0</v>
      </c>
      <c r="AO106" s="57">
        <v>0</v>
      </c>
      <c r="AP106" s="57">
        <v>0</v>
      </c>
      <c r="AQ106" s="57">
        <v>0</v>
      </c>
      <c r="AR106" s="57">
        <v>0</v>
      </c>
      <c r="AS106" s="57">
        <v>0</v>
      </c>
      <c r="AT106" s="57">
        <v>0</v>
      </c>
      <c r="AU106" s="57">
        <v>0</v>
      </c>
      <c r="AV106" s="57">
        <v>0</v>
      </c>
      <c r="AW106" s="57">
        <v>0</v>
      </c>
      <c r="AX106" s="57">
        <v>0</v>
      </c>
      <c r="AY106" s="57">
        <v>0</v>
      </c>
      <c r="AZ106" s="57">
        <v>0</v>
      </c>
      <c r="BA106" s="57">
        <v>0</v>
      </c>
      <c r="BB106" s="57">
        <v>0</v>
      </c>
      <c r="BC106" s="57">
        <v>0</v>
      </c>
      <c r="BD106" s="57">
        <v>0</v>
      </c>
      <c r="BE106" s="57">
        <v>0</v>
      </c>
      <c r="BF106" s="57">
        <v>0</v>
      </c>
      <c r="BG106" s="57">
        <v>0</v>
      </c>
      <c r="BH106" s="57">
        <v>0</v>
      </c>
      <c r="BI106" s="57">
        <v>0</v>
      </c>
      <c r="BJ106" s="57">
        <v>0</v>
      </c>
      <c r="BK106" s="57">
        <v>0</v>
      </c>
      <c r="BL106" s="57">
        <v>0</v>
      </c>
      <c r="BM106" s="57">
        <v>0</v>
      </c>
      <c r="BN106" s="57">
        <v>0</v>
      </c>
      <c r="BO106" s="57">
        <v>0</v>
      </c>
      <c r="BP106" s="57">
        <v>0</v>
      </c>
      <c r="BQ106" s="57">
        <v>0</v>
      </c>
      <c r="BR106" s="57">
        <v>0</v>
      </c>
      <c r="BS106" s="57">
        <v>0</v>
      </c>
      <c r="BT106" s="57">
        <v>0</v>
      </c>
      <c r="BU106" s="57">
        <v>0</v>
      </c>
      <c r="BV106" s="57">
        <v>0</v>
      </c>
      <c r="BW106" s="57">
        <v>0</v>
      </c>
      <c r="BX106" s="57">
        <v>0</v>
      </c>
      <c r="BY106" s="57">
        <v>0</v>
      </c>
      <c r="BZ106" s="57">
        <v>0</v>
      </c>
      <c r="CA106" s="57">
        <v>0</v>
      </c>
      <c r="CB106" s="57">
        <v>0</v>
      </c>
      <c r="CC106" s="57">
        <v>0</v>
      </c>
      <c r="CD106" s="57">
        <v>0</v>
      </c>
      <c r="CE106" s="57">
        <v>0</v>
      </c>
      <c r="CF106" s="57">
        <v>0</v>
      </c>
      <c r="CG106" s="57">
        <v>0</v>
      </c>
      <c r="CH106" s="27"/>
    </row>
    <row r="107" spans="8:86">
      <c r="H107" s="17"/>
      <c r="I107" s="25"/>
      <c r="J107" s="26"/>
      <c r="K107" s="26"/>
      <c r="L107" s="26"/>
      <c r="M107" s="26"/>
      <c r="N107" s="26"/>
      <c r="O107" s="26"/>
      <c r="P107" s="26"/>
      <c r="Q107" s="60">
        <v>672</v>
      </c>
      <c r="R107" s="54" t="s">
        <v>101</v>
      </c>
      <c r="S107" s="55">
        <v>1.0452790920516544</v>
      </c>
      <c r="T107" s="58">
        <v>0.57099991024638652</v>
      </c>
      <c r="U107" s="55">
        <v>1.0442133983892292</v>
      </c>
      <c r="V107" s="58">
        <v>0.57143462582262461</v>
      </c>
      <c r="W107" s="57">
        <v>0</v>
      </c>
      <c r="X107" s="57">
        <v>0</v>
      </c>
      <c r="Y107" s="57">
        <v>0</v>
      </c>
      <c r="Z107" s="57">
        <v>0</v>
      </c>
      <c r="AA107" s="57">
        <v>0</v>
      </c>
      <c r="AB107" s="57">
        <v>0</v>
      </c>
      <c r="AC107" s="57">
        <v>0</v>
      </c>
      <c r="AD107" s="57">
        <v>0</v>
      </c>
      <c r="AE107" s="57">
        <v>0</v>
      </c>
      <c r="AF107" s="57">
        <v>0</v>
      </c>
      <c r="AG107" s="57">
        <v>0</v>
      </c>
      <c r="AH107" s="57">
        <v>0</v>
      </c>
      <c r="AI107" s="57">
        <v>0</v>
      </c>
      <c r="AJ107" s="57">
        <v>0</v>
      </c>
      <c r="AK107" s="57">
        <v>0</v>
      </c>
      <c r="AL107" s="57">
        <v>0</v>
      </c>
      <c r="AM107" s="57">
        <v>0</v>
      </c>
      <c r="AN107" s="57">
        <v>0</v>
      </c>
      <c r="AO107" s="57">
        <v>0</v>
      </c>
      <c r="AP107" s="57">
        <v>0</v>
      </c>
      <c r="AQ107" s="57">
        <v>0</v>
      </c>
      <c r="AR107" s="57">
        <v>0</v>
      </c>
      <c r="AS107" s="57">
        <v>0</v>
      </c>
      <c r="AT107" s="57">
        <v>0</v>
      </c>
      <c r="AU107" s="57">
        <v>0</v>
      </c>
      <c r="AV107" s="57">
        <v>0</v>
      </c>
      <c r="AW107" s="57">
        <v>0</v>
      </c>
      <c r="AX107" s="57">
        <v>0</v>
      </c>
      <c r="AY107" s="57">
        <v>0</v>
      </c>
      <c r="AZ107" s="57">
        <v>0</v>
      </c>
      <c r="BA107" s="57">
        <v>0</v>
      </c>
      <c r="BB107" s="57">
        <v>0</v>
      </c>
      <c r="BC107" s="57">
        <v>0</v>
      </c>
      <c r="BD107" s="57">
        <v>0</v>
      </c>
      <c r="BE107" s="57">
        <v>0</v>
      </c>
      <c r="BF107" s="57">
        <v>0</v>
      </c>
      <c r="BG107" s="57">
        <v>0</v>
      </c>
      <c r="BH107" s="57">
        <v>0</v>
      </c>
      <c r="BI107" s="57">
        <v>0</v>
      </c>
      <c r="BJ107" s="57">
        <v>0</v>
      </c>
      <c r="BK107" s="57">
        <v>0</v>
      </c>
      <c r="BL107" s="57">
        <v>0</v>
      </c>
      <c r="BM107" s="57">
        <v>0</v>
      </c>
      <c r="BN107" s="57">
        <v>0</v>
      </c>
      <c r="BO107" s="57">
        <v>0</v>
      </c>
      <c r="BP107" s="57">
        <v>0</v>
      </c>
      <c r="BQ107" s="57">
        <v>0</v>
      </c>
      <c r="BR107" s="57">
        <v>0</v>
      </c>
      <c r="BS107" s="57">
        <v>0</v>
      </c>
      <c r="BT107" s="57">
        <v>0</v>
      </c>
      <c r="BU107" s="57">
        <v>0</v>
      </c>
      <c r="BV107" s="57">
        <v>0</v>
      </c>
      <c r="BW107" s="57">
        <v>0</v>
      </c>
      <c r="BX107" s="57">
        <v>0</v>
      </c>
      <c r="BY107" s="57">
        <v>0</v>
      </c>
      <c r="BZ107" s="57">
        <v>0</v>
      </c>
      <c r="CA107" s="57">
        <v>0</v>
      </c>
      <c r="CB107" s="57">
        <v>0</v>
      </c>
      <c r="CC107" s="57">
        <v>0</v>
      </c>
      <c r="CD107" s="57">
        <v>0</v>
      </c>
      <c r="CE107" s="57">
        <v>0</v>
      </c>
      <c r="CF107" s="57">
        <v>0</v>
      </c>
      <c r="CG107" s="57">
        <v>0</v>
      </c>
      <c r="CH107" s="27"/>
    </row>
    <row r="108" spans="8:86">
      <c r="H108" s="17"/>
      <c r="I108" s="25"/>
      <c r="J108" s="26"/>
      <c r="K108" s="26"/>
      <c r="L108" s="26"/>
      <c r="M108" s="26"/>
      <c r="N108" s="26"/>
      <c r="O108" s="26"/>
      <c r="P108" s="26"/>
      <c r="Q108" s="60">
        <v>673</v>
      </c>
      <c r="R108" s="54" t="s">
        <v>102</v>
      </c>
      <c r="S108" s="55">
        <v>1.0506410335278007</v>
      </c>
      <c r="T108" s="58">
        <v>0.31964100423036862</v>
      </c>
      <c r="U108" s="55">
        <v>1.0494563043997933</v>
      </c>
      <c r="V108" s="58">
        <v>0.30650040490248515</v>
      </c>
      <c r="W108" s="57">
        <v>1.03597240817864E-5</v>
      </c>
      <c r="X108" s="57">
        <v>1.8069308073636388E-5</v>
      </c>
      <c r="Y108" s="57">
        <v>7.7311271643913667E-5</v>
      </c>
      <c r="Z108" s="57">
        <v>3.6998307665198928E-5</v>
      </c>
      <c r="AA108" s="57">
        <v>6.477296878941869E-6</v>
      </c>
      <c r="AB108" s="57">
        <v>1.5151578597915149E-5</v>
      </c>
      <c r="AC108" s="57">
        <v>1.1994994164820331E-5</v>
      </c>
      <c r="AD108" s="57">
        <v>5.1268068244421369E-5</v>
      </c>
      <c r="AE108" s="57">
        <v>1.2163531308397145E-5</v>
      </c>
      <c r="AF108" s="57">
        <v>7.1978301645354143E-5</v>
      </c>
      <c r="AG108" s="57">
        <v>9.1248361676594142E-5</v>
      </c>
      <c r="AH108" s="57">
        <v>4.0798647240074461E-5</v>
      </c>
      <c r="AI108" s="57">
        <v>4.8857991452372285E-5</v>
      </c>
      <c r="AJ108" s="57">
        <v>4.1225589941906536E-5</v>
      </c>
      <c r="AK108" s="57">
        <v>1.7514270701803135E-5</v>
      </c>
      <c r="AL108" s="57">
        <v>3.87140101611558E-5</v>
      </c>
      <c r="AM108" s="57">
        <v>2.4617479928678777E-5</v>
      </c>
      <c r="AN108" s="57">
        <v>3.4535511138729284E-5</v>
      </c>
      <c r="AO108" s="57">
        <v>3.7453869077458513E-6</v>
      </c>
      <c r="AP108" s="57">
        <v>9.7302199894863697E-6</v>
      </c>
      <c r="AQ108" s="57">
        <v>3.0067450652383742E-5</v>
      </c>
      <c r="AR108" s="57">
        <v>1.4229123252203395E-5</v>
      </c>
      <c r="AS108" s="57">
        <v>7.0570147467703518E-5</v>
      </c>
      <c r="AT108" s="57">
        <v>1.1959951212025345E-4</v>
      </c>
      <c r="AU108" s="57">
        <v>9.7897858354332234E-5</v>
      </c>
      <c r="AV108" s="57">
        <v>8.2437383659120299E-5</v>
      </c>
      <c r="AW108" s="57">
        <v>6.7351946597611303E-5</v>
      </c>
      <c r="AX108" s="57">
        <v>1.3598719609778036E-4</v>
      </c>
      <c r="AY108" s="57">
        <v>8.9448793294721418E-5</v>
      </c>
      <c r="AZ108" s="57">
        <v>3.7384859167835474E-6</v>
      </c>
      <c r="BA108" s="57">
        <v>3.9805152489607282E-6</v>
      </c>
      <c r="BB108" s="57">
        <v>9.8149949567886884E-6</v>
      </c>
      <c r="BC108" s="57">
        <v>9.224747769547107E-6</v>
      </c>
      <c r="BD108" s="57">
        <v>1.0298397530331985E-5</v>
      </c>
      <c r="BE108" s="57">
        <v>1.4062945813139625E-5</v>
      </c>
      <c r="BF108" s="57">
        <v>3.4973917693462242E-5</v>
      </c>
      <c r="BG108" s="57">
        <v>2.9671019502529428E-5</v>
      </c>
      <c r="BH108" s="57">
        <v>1.7018457988592206E-5</v>
      </c>
      <c r="BI108" s="57">
        <v>1.0763564730577385E-5</v>
      </c>
      <c r="BJ108" s="57">
        <v>1.5991330411878027E-5</v>
      </c>
      <c r="BK108" s="57">
        <v>1.428965851115893E-5</v>
      </c>
      <c r="BL108" s="57">
        <v>1.5708132922410664E-5</v>
      </c>
      <c r="BM108" s="57">
        <v>1.25100764714078E-5</v>
      </c>
      <c r="BN108" s="57">
        <v>1.4729473150398514E-5</v>
      </c>
      <c r="BO108" s="57">
        <v>1.1415464313668471E-5</v>
      </c>
      <c r="BP108" s="57">
        <v>6.8941880416662063E-5</v>
      </c>
      <c r="BQ108" s="57">
        <v>7.7267963546474546E-5</v>
      </c>
      <c r="BR108" s="57">
        <v>9.2154502521072889E-5</v>
      </c>
      <c r="BS108" s="57">
        <v>9.1111449559102674E-5</v>
      </c>
      <c r="BT108" s="57">
        <v>1.1919319565884487E-4</v>
      </c>
      <c r="BU108" s="57">
        <v>9.1499059359610092E-6</v>
      </c>
      <c r="BV108" s="57">
        <v>1.3228142038996231E-5</v>
      </c>
      <c r="BW108" s="57">
        <v>1.0062056743764856E-5</v>
      </c>
      <c r="BX108" s="57">
        <v>1.0445607377783895E-5</v>
      </c>
      <c r="BY108" s="57">
        <v>6.7174592276196733E-5</v>
      </c>
      <c r="BZ108" s="57">
        <v>1.0679611721454071E-4</v>
      </c>
      <c r="CA108" s="57">
        <v>7.9093833771968578E-5</v>
      </c>
      <c r="CB108" s="57">
        <v>6.550134975626885E-5</v>
      </c>
      <c r="CC108" s="57">
        <v>6.9677330867267046E-5</v>
      </c>
      <c r="CD108" s="57">
        <v>1.0300337704817688E-4</v>
      </c>
      <c r="CE108" s="57">
        <v>1.0282594261467528E-4</v>
      </c>
      <c r="CF108" s="57">
        <v>7.6637514773521097E-5</v>
      </c>
      <c r="CG108" s="57">
        <v>8.3776884753629266E-5</v>
      </c>
      <c r="CH108" s="27"/>
    </row>
    <row r="109" spans="8:86">
      <c r="H109" s="17"/>
      <c r="I109" s="25"/>
      <c r="J109" s="26"/>
      <c r="K109" s="26"/>
      <c r="L109" s="26"/>
      <c r="M109" s="26"/>
      <c r="N109" s="26"/>
      <c r="O109" s="26"/>
      <c r="P109" s="26"/>
      <c r="Q109" s="60">
        <v>674</v>
      </c>
      <c r="R109" s="59" t="s">
        <v>103</v>
      </c>
      <c r="S109" s="55">
        <v>1.0386175627118526</v>
      </c>
      <c r="T109" s="58">
        <v>0.31335926888395954</v>
      </c>
      <c r="U109" s="55">
        <v>1.0385320732771479</v>
      </c>
      <c r="V109" s="58">
        <v>0.29139609396274718</v>
      </c>
      <c r="W109" s="57">
        <v>0</v>
      </c>
      <c r="X109" s="57">
        <v>0</v>
      </c>
      <c r="Y109" s="57">
        <v>0</v>
      </c>
      <c r="Z109" s="57">
        <v>0</v>
      </c>
      <c r="AA109" s="57">
        <v>0</v>
      </c>
      <c r="AB109" s="57">
        <v>0</v>
      </c>
      <c r="AC109" s="57">
        <v>0</v>
      </c>
      <c r="AD109" s="57">
        <v>0</v>
      </c>
      <c r="AE109" s="57">
        <v>0</v>
      </c>
      <c r="AF109" s="57">
        <v>0</v>
      </c>
      <c r="AG109" s="57">
        <v>0</v>
      </c>
      <c r="AH109" s="57">
        <v>0</v>
      </c>
      <c r="AI109" s="57">
        <v>0</v>
      </c>
      <c r="AJ109" s="57">
        <v>0</v>
      </c>
      <c r="AK109" s="57">
        <v>0</v>
      </c>
      <c r="AL109" s="57">
        <v>0</v>
      </c>
      <c r="AM109" s="57">
        <v>0</v>
      </c>
      <c r="AN109" s="57">
        <v>0</v>
      </c>
      <c r="AO109" s="57">
        <v>0</v>
      </c>
      <c r="AP109" s="57">
        <v>0</v>
      </c>
      <c r="AQ109" s="57">
        <v>0</v>
      </c>
      <c r="AR109" s="57">
        <v>0</v>
      </c>
      <c r="AS109" s="57">
        <v>0</v>
      </c>
      <c r="AT109" s="57">
        <v>0</v>
      </c>
      <c r="AU109" s="57">
        <v>0</v>
      </c>
      <c r="AV109" s="57">
        <v>0</v>
      </c>
      <c r="AW109" s="57">
        <v>0</v>
      </c>
      <c r="AX109" s="57">
        <v>0</v>
      </c>
      <c r="AY109" s="57">
        <v>0</v>
      </c>
      <c r="AZ109" s="57">
        <v>0</v>
      </c>
      <c r="BA109" s="57">
        <v>0</v>
      </c>
      <c r="BB109" s="57">
        <v>0</v>
      </c>
      <c r="BC109" s="57">
        <v>0</v>
      </c>
      <c r="BD109" s="57">
        <v>0</v>
      </c>
      <c r="BE109" s="57">
        <v>0</v>
      </c>
      <c r="BF109" s="57">
        <v>0</v>
      </c>
      <c r="BG109" s="57">
        <v>0</v>
      </c>
      <c r="BH109" s="57">
        <v>0</v>
      </c>
      <c r="BI109" s="57">
        <v>0</v>
      </c>
      <c r="BJ109" s="57">
        <v>0</v>
      </c>
      <c r="BK109" s="57">
        <v>0</v>
      </c>
      <c r="BL109" s="57">
        <v>0</v>
      </c>
      <c r="BM109" s="57">
        <v>0</v>
      </c>
      <c r="BN109" s="57">
        <v>0</v>
      </c>
      <c r="BO109" s="57">
        <v>0</v>
      </c>
      <c r="BP109" s="57">
        <v>0</v>
      </c>
      <c r="BQ109" s="57">
        <v>0</v>
      </c>
      <c r="BR109" s="57">
        <v>0</v>
      </c>
      <c r="BS109" s="57">
        <v>0</v>
      </c>
      <c r="BT109" s="57">
        <v>0</v>
      </c>
      <c r="BU109" s="57">
        <v>0</v>
      </c>
      <c r="BV109" s="57">
        <v>0</v>
      </c>
      <c r="BW109" s="57">
        <v>0</v>
      </c>
      <c r="BX109" s="57">
        <v>0</v>
      </c>
      <c r="BY109" s="57">
        <v>0</v>
      </c>
      <c r="BZ109" s="57">
        <v>0</v>
      </c>
      <c r="CA109" s="57">
        <v>0</v>
      </c>
      <c r="CB109" s="57">
        <v>0</v>
      </c>
      <c r="CC109" s="57">
        <v>0</v>
      </c>
      <c r="CD109" s="57">
        <v>0</v>
      </c>
      <c r="CE109" s="57">
        <v>0</v>
      </c>
      <c r="CF109" s="57">
        <v>0</v>
      </c>
      <c r="CG109" s="57">
        <v>0</v>
      </c>
      <c r="CH109" s="27"/>
    </row>
    <row r="110" spans="8:86">
      <c r="H110" s="17"/>
      <c r="I110" s="25"/>
      <c r="J110" s="26"/>
      <c r="K110" s="26"/>
      <c r="L110" s="26"/>
      <c r="M110" s="26"/>
      <c r="N110" s="26"/>
      <c r="O110" s="26"/>
      <c r="P110" s="26"/>
      <c r="Q110" s="60">
        <v>679</v>
      </c>
      <c r="R110" s="54" t="s">
        <v>104</v>
      </c>
      <c r="S110" s="55">
        <v>1.0542101932793972</v>
      </c>
      <c r="T110" s="58">
        <v>0.30069277371769015</v>
      </c>
      <c r="U110" s="55">
        <v>1.0543471709486876</v>
      </c>
      <c r="V110" s="58">
        <v>0.27348096373919284</v>
      </c>
      <c r="W110" s="57">
        <v>1.8414490223455865E-4</v>
      </c>
      <c r="X110" s="57">
        <v>1.1728536775746811E-4</v>
      </c>
      <c r="Y110" s="57">
        <v>3.1956518997500199E-4</v>
      </c>
      <c r="Z110" s="57">
        <v>3.5882471957731233E-4</v>
      </c>
      <c r="AA110" s="57">
        <v>1.5003879562946936E-4</v>
      </c>
      <c r="AB110" s="57">
        <v>2.2624008970991552E-4</v>
      </c>
      <c r="AC110" s="57">
        <v>9.8174315755614118E-5</v>
      </c>
      <c r="AD110" s="57">
        <v>2.2279803614263361E-4</v>
      </c>
      <c r="AE110" s="57">
        <v>9.8463571739266969E-5</v>
      </c>
      <c r="AF110" s="57">
        <v>3.3426720388660466E-4</v>
      </c>
      <c r="AG110" s="57">
        <v>3.5596071029724485E-4</v>
      </c>
      <c r="AH110" s="57">
        <v>3.7196749828205394E-5</v>
      </c>
      <c r="AI110" s="57">
        <v>1.9666024390344153E-4</v>
      </c>
      <c r="AJ110" s="57">
        <v>3.4027457840945277E-4</v>
      </c>
      <c r="AK110" s="57">
        <v>1.5424449659108826E-4</v>
      </c>
      <c r="AL110" s="57">
        <v>6.3811283386315944E-4</v>
      </c>
      <c r="AM110" s="57">
        <v>3.174431892342976E-4</v>
      </c>
      <c r="AN110" s="57">
        <v>3.7423385579507583E-4</v>
      </c>
      <c r="AO110" s="57">
        <v>1.2241704884287152E-4</v>
      </c>
      <c r="AP110" s="57">
        <v>1.8292839280620055E-4</v>
      </c>
      <c r="AQ110" s="57">
        <v>1.7101201322465768E-4</v>
      </c>
      <c r="AR110" s="57">
        <v>2.2965560803838908E-4</v>
      </c>
      <c r="AS110" s="57">
        <v>3.2791998336674239E-4</v>
      </c>
      <c r="AT110" s="57">
        <v>5.4891864554284294E-4</v>
      </c>
      <c r="AU110" s="57">
        <v>2.1552566271671066E-4</v>
      </c>
      <c r="AV110" s="57">
        <v>6.6975425924464046E-4</v>
      </c>
      <c r="AW110" s="57">
        <v>4.9424123240815335E-4</v>
      </c>
      <c r="AX110" s="57">
        <v>2.9722563626123324E-4</v>
      </c>
      <c r="AY110" s="57">
        <v>1.8060890141731749E-4</v>
      </c>
      <c r="AZ110" s="57">
        <v>1.2164190670116881E-4</v>
      </c>
      <c r="BA110" s="57">
        <v>1.4882744221679099E-4</v>
      </c>
      <c r="BB110" s="57">
        <v>1.7367014118915879E-4</v>
      </c>
      <c r="BC110" s="57">
        <v>1.7085629378918161E-4</v>
      </c>
      <c r="BD110" s="57">
        <v>1.9899340298799888E-4</v>
      </c>
      <c r="BE110" s="57">
        <v>1.9353250024591189E-4</v>
      </c>
      <c r="BF110" s="57">
        <v>1.8968866765098867E-4</v>
      </c>
      <c r="BG110" s="57">
        <v>1.6950298289230783E-4</v>
      </c>
      <c r="BH110" s="57">
        <v>2.5931064703333897E-4</v>
      </c>
      <c r="BI110" s="57">
        <v>1.7335661482175563E-4</v>
      </c>
      <c r="BJ110" s="57">
        <v>2.3287722211628924E-4</v>
      </c>
      <c r="BK110" s="57">
        <v>2.2605161323223269E-4</v>
      </c>
      <c r="BL110" s="57">
        <v>2.549310926096893E-4</v>
      </c>
      <c r="BM110" s="57">
        <v>2.0139118106953045E-4</v>
      </c>
      <c r="BN110" s="57">
        <v>2.3840197263899897E-4</v>
      </c>
      <c r="BO110" s="57">
        <v>2.3024584542264188E-4</v>
      </c>
      <c r="BP110" s="57">
        <v>3.2401858330643378E-4</v>
      </c>
      <c r="BQ110" s="57">
        <v>3.4396824770823326E-4</v>
      </c>
      <c r="BR110" s="57">
        <v>2.0759098111355545E-4</v>
      </c>
      <c r="BS110" s="57">
        <v>1.8019496669934146E-4</v>
      </c>
      <c r="BT110" s="57">
        <v>2.3937789034045542E-4</v>
      </c>
      <c r="BU110" s="57">
        <v>1.7064714349735146E-4</v>
      </c>
      <c r="BV110" s="57">
        <v>1.8204403518521739E-4</v>
      </c>
      <c r="BW110" s="57">
        <v>1.9700265625164845E-4</v>
      </c>
      <c r="BX110" s="57">
        <v>2.0023338161221453E-4</v>
      </c>
      <c r="BY110" s="57">
        <v>3.2405659436352625E-4</v>
      </c>
      <c r="BZ110" s="57">
        <v>4.802393111923638E-4</v>
      </c>
      <c r="CA110" s="57">
        <v>3.4645202342037428E-4</v>
      </c>
      <c r="CB110" s="57">
        <v>3.1567763445132106E-4</v>
      </c>
      <c r="CC110" s="57">
        <v>2.9220688384041659E-4</v>
      </c>
      <c r="CD110" s="57">
        <v>4.0136658435844841E-4</v>
      </c>
      <c r="CE110" s="57">
        <v>3.5017755217832923E-4</v>
      </c>
      <c r="CF110" s="57">
        <v>3.4104009044023123E-4</v>
      </c>
      <c r="CG110" s="57">
        <v>3.7419932397839053E-4</v>
      </c>
      <c r="CH110" s="27"/>
    </row>
    <row r="111" spans="8:86">
      <c r="H111" s="17"/>
      <c r="I111" s="25"/>
      <c r="J111" s="26"/>
      <c r="K111" s="26"/>
      <c r="L111" s="26"/>
      <c r="M111" s="26"/>
      <c r="N111" s="26"/>
      <c r="O111" s="26"/>
      <c r="P111" s="26"/>
      <c r="Q111" s="60">
        <v>681</v>
      </c>
      <c r="R111" s="54" t="s">
        <v>105</v>
      </c>
      <c r="S111" s="55">
        <v>1.0288465387463284</v>
      </c>
      <c r="T111" s="58">
        <v>1</v>
      </c>
      <c r="U111" s="55">
        <v>1.0288465387463284</v>
      </c>
      <c r="V111" s="58">
        <v>1</v>
      </c>
      <c r="W111" s="57">
        <v>6.0187067881465467E-4</v>
      </c>
      <c r="X111" s="57">
        <v>2.3987189268451463E-5</v>
      </c>
      <c r="Y111" s="57">
        <v>2.3491192999417787E-3</v>
      </c>
      <c r="Z111" s="57">
        <v>4.3841458671121204E-4</v>
      </c>
      <c r="AA111" s="57">
        <v>7.7754244459863828E-4</v>
      </c>
      <c r="AB111" s="57">
        <v>3.8504921629977745E-4</v>
      </c>
      <c r="AC111" s="57">
        <v>2.453934756225018E-5</v>
      </c>
      <c r="AD111" s="57">
        <v>2.1700172040297775E-5</v>
      </c>
      <c r="AE111" s="57">
        <v>2.4358271274604217E-5</v>
      </c>
      <c r="AF111" s="57">
        <v>2.8318894468327359E-3</v>
      </c>
      <c r="AG111" s="57">
        <v>2.1417239902713761E-3</v>
      </c>
      <c r="AH111" s="57">
        <v>2.5713897138464754E-4</v>
      </c>
      <c r="AI111" s="57">
        <v>1.2694563551884227E-3</v>
      </c>
      <c r="AJ111" s="57">
        <v>3.7551965620034297E-4</v>
      </c>
      <c r="AK111" s="57">
        <v>4.0791849039112756E-4</v>
      </c>
      <c r="AL111" s="57">
        <v>1.819939822563833E-4</v>
      </c>
      <c r="AM111" s="57">
        <v>1.6570859733203982E-4</v>
      </c>
      <c r="AN111" s="57">
        <v>1.8989915408443214E-4</v>
      </c>
      <c r="AO111" s="57">
        <v>1.2096803268687292E-3</v>
      </c>
      <c r="AP111" s="57">
        <v>2.6298987185674661E-4</v>
      </c>
      <c r="AQ111" s="57">
        <v>2.1440724582647607E-3</v>
      </c>
      <c r="AR111" s="57">
        <v>2.7626440057754094E-4</v>
      </c>
      <c r="AS111" s="57">
        <v>2.8896729730194947E-3</v>
      </c>
      <c r="AT111" s="57">
        <v>8.7775579712650177E-4</v>
      </c>
      <c r="AU111" s="57">
        <v>2.2353384052561536E-3</v>
      </c>
      <c r="AV111" s="57">
        <v>2.0545468256399101E-3</v>
      </c>
      <c r="AW111" s="57">
        <v>1.1367555191524883E-3</v>
      </c>
      <c r="AX111" s="57">
        <v>9.0756262079728499E-4</v>
      </c>
      <c r="AY111" s="57">
        <v>3.0288704369175455E-3</v>
      </c>
      <c r="AZ111" s="57">
        <v>1.1656504800829966E-3</v>
      </c>
      <c r="BA111" s="57">
        <v>2.7098510842607066E-3</v>
      </c>
      <c r="BB111" s="57">
        <v>2.7802394685030635E-4</v>
      </c>
      <c r="BC111" s="57">
        <v>2.5442791042668028E-4</v>
      </c>
      <c r="BD111" s="57">
        <v>2.7257309508509829E-4</v>
      </c>
      <c r="BE111" s="57">
        <v>3.1868264560700756E-4</v>
      </c>
      <c r="BF111" s="57">
        <v>1.8492821575515452E-3</v>
      </c>
      <c r="BG111" s="57">
        <v>2.1678908304048798E-3</v>
      </c>
      <c r="BH111" s="57">
        <v>4.1779614044042942E-4</v>
      </c>
      <c r="BI111" s="57">
        <v>2.1469588146145061E-4</v>
      </c>
      <c r="BJ111" s="57">
        <v>2.415880499077949E-4</v>
      </c>
      <c r="BK111" s="57">
        <v>3.8903401192189339E-4</v>
      </c>
      <c r="BL111" s="57">
        <v>3.2161704068747835E-4</v>
      </c>
      <c r="BM111" s="57">
        <v>2.2600678164628446E-4</v>
      </c>
      <c r="BN111" s="57">
        <v>2.6354379229466182E-4</v>
      </c>
      <c r="BO111" s="57">
        <v>4.1497810108284087E-4</v>
      </c>
      <c r="BP111" s="57">
        <v>3.0672458613398689E-3</v>
      </c>
      <c r="BQ111" s="57">
        <v>2.1592334878101833E-3</v>
      </c>
      <c r="BR111" s="57">
        <v>2.2779980197158581E-3</v>
      </c>
      <c r="BS111" s="57">
        <v>2.7454405817668149E-3</v>
      </c>
      <c r="BT111" s="57">
        <v>1.5643615491238532E-3</v>
      </c>
      <c r="BU111" s="57">
        <v>2.5077835861028432E-4</v>
      </c>
      <c r="BV111" s="57">
        <v>4.4964753730834198E-4</v>
      </c>
      <c r="BW111" s="57">
        <v>2.5256145333015965E-4</v>
      </c>
      <c r="BX111" s="57">
        <v>2.8503776854580916E-4</v>
      </c>
      <c r="BY111" s="57">
        <v>2.9322586326080828E-3</v>
      </c>
      <c r="BZ111" s="57">
        <v>2.7730584649385119E-3</v>
      </c>
      <c r="CA111" s="57">
        <v>2.0449573729166468E-3</v>
      </c>
      <c r="CB111" s="57">
        <v>2.9872818902215571E-3</v>
      </c>
      <c r="CC111" s="57">
        <v>5.029780429943901E-3</v>
      </c>
      <c r="CD111" s="57">
        <v>4.182065090991503E-3</v>
      </c>
      <c r="CE111" s="57">
        <v>4.7088548855247431E-3</v>
      </c>
      <c r="CF111" s="57">
        <v>2.110424804961483E-3</v>
      </c>
      <c r="CG111" s="57">
        <v>2.6631473417445925E-3</v>
      </c>
      <c r="CH111" s="27"/>
    </row>
    <row r="112" spans="8:86">
      <c r="H112" s="17"/>
      <c r="I112" s="25"/>
      <c r="J112" s="26"/>
      <c r="K112" s="26"/>
      <c r="L112" s="26"/>
      <c r="M112" s="26"/>
      <c r="N112" s="26"/>
      <c r="O112" s="26"/>
      <c r="P112" s="26"/>
      <c r="Q112" s="66">
        <v>691</v>
      </c>
      <c r="R112" s="67" t="s">
        <v>106</v>
      </c>
      <c r="S112" s="68">
        <v>1.0259489910062567</v>
      </c>
      <c r="T112" s="69">
        <v>0.50564418835206593</v>
      </c>
      <c r="U112" s="68">
        <v>1.0259489910062567</v>
      </c>
      <c r="V112" s="69">
        <v>0.59052222566731061</v>
      </c>
      <c r="W112" s="70">
        <v>1.5951355811449359E-2</v>
      </c>
      <c r="X112" s="70">
        <v>1.8017716966630556E-2</v>
      </c>
      <c r="Y112" s="70">
        <v>4.745123658333586E-3</v>
      </c>
      <c r="Z112" s="70">
        <v>8.6667738392102213E-3</v>
      </c>
      <c r="AA112" s="70">
        <v>1.4766898700200377E-2</v>
      </c>
      <c r="AB112" s="70">
        <v>1.7413262464468064E-2</v>
      </c>
      <c r="AC112" s="70">
        <v>1.9034079909320142E-2</v>
      </c>
      <c r="AD112" s="70">
        <v>1.2344804990167747E-2</v>
      </c>
      <c r="AE112" s="70">
        <v>1.9032656171691562E-2</v>
      </c>
      <c r="AF112" s="70">
        <v>5.5605040477770817E-3</v>
      </c>
      <c r="AG112" s="70">
        <v>4.621048975795709E-3</v>
      </c>
      <c r="AH112" s="70">
        <v>5.3779880858204772E-5</v>
      </c>
      <c r="AI112" s="70">
        <v>9.493838219407592E-3</v>
      </c>
      <c r="AJ112" s="70">
        <v>1.2119784802739236E-2</v>
      </c>
      <c r="AK112" s="70">
        <v>1.2961660459848924E-2</v>
      </c>
      <c r="AL112" s="70">
        <v>8.3931284179312084E-3</v>
      </c>
      <c r="AM112" s="70">
        <v>8.5439788122373544E-3</v>
      </c>
      <c r="AN112" s="70">
        <v>7.1311294884354986E-3</v>
      </c>
      <c r="AO112" s="70">
        <v>1.814828215338667E-2</v>
      </c>
      <c r="AP112" s="70">
        <v>1.0740638502589623E-2</v>
      </c>
      <c r="AQ112" s="70">
        <v>4.3154562615411963E-3</v>
      </c>
      <c r="AR112" s="70">
        <v>1.8223281570616597E-2</v>
      </c>
      <c r="AS112" s="70">
        <v>5.7135757909737434E-3</v>
      </c>
      <c r="AT112" s="70">
        <v>3.8389638916853193E-4</v>
      </c>
      <c r="AU112" s="70">
        <v>3.2383444035014816E-3</v>
      </c>
      <c r="AV112" s="70">
        <v>5.2761618657638475E-3</v>
      </c>
      <c r="AW112" s="70">
        <v>1.9341761695700383E-3</v>
      </c>
      <c r="AX112" s="70">
        <v>6.8093747626710047E-4</v>
      </c>
      <c r="AY112" s="70">
        <v>4.5639083044012613E-3</v>
      </c>
      <c r="AZ112" s="70">
        <v>1.828625303697276E-2</v>
      </c>
      <c r="BA112" s="70">
        <v>1.3447382649133787E-2</v>
      </c>
      <c r="BB112" s="70">
        <v>1.1117361936774503E-2</v>
      </c>
      <c r="BC112" s="70">
        <v>1.1860206244137996E-2</v>
      </c>
      <c r="BD112" s="70">
        <v>9.2913828062898881E-3</v>
      </c>
      <c r="BE112" s="70">
        <v>8.672886042409015E-3</v>
      </c>
      <c r="BF112" s="70">
        <v>3.7375428620067988E-3</v>
      </c>
      <c r="BG112" s="70">
        <v>4.3621503229861252E-3</v>
      </c>
      <c r="BH112" s="70">
        <v>3.9074101786190918E-2</v>
      </c>
      <c r="BI112" s="70">
        <v>1.3551088213457524E-2</v>
      </c>
      <c r="BJ112" s="70">
        <v>2.8384945485400052E-2</v>
      </c>
      <c r="BK112" s="70">
        <v>2.2199941559083138E-2</v>
      </c>
      <c r="BL112" s="70">
        <v>1.8189466523411666E-2</v>
      </c>
      <c r="BM112" s="70">
        <v>1.7175649432557664E-2</v>
      </c>
      <c r="BN112" s="70">
        <v>1.6816140673075776E-2</v>
      </c>
      <c r="BO112" s="70">
        <v>4.4745156176567331E-2</v>
      </c>
      <c r="BP112" s="70">
        <v>5.0844458640327099E-3</v>
      </c>
      <c r="BQ112" s="70">
        <v>8.3014783943006765E-3</v>
      </c>
      <c r="BR112" s="70">
        <v>2.3924735625377521E-3</v>
      </c>
      <c r="BS112" s="70">
        <v>5.9229989402053707E-3</v>
      </c>
      <c r="BT112" s="70">
        <v>3.4088962759617988E-3</v>
      </c>
      <c r="BU112" s="70">
        <v>1.1880519839576737E-2</v>
      </c>
      <c r="BV112" s="70">
        <v>1.0773603636014983E-2</v>
      </c>
      <c r="BW112" s="70">
        <v>1.5243645586395323E-2</v>
      </c>
      <c r="BX112" s="70">
        <v>5.5838902969335422E-3</v>
      </c>
      <c r="BY112" s="70">
        <v>5.3644819045040983E-3</v>
      </c>
      <c r="BZ112" s="70">
        <v>3.8378299874150049E-3</v>
      </c>
      <c r="CA112" s="70">
        <v>4.8997704087735752E-3</v>
      </c>
      <c r="CB112" s="70">
        <v>6.0052204591285983E-3</v>
      </c>
      <c r="CC112" s="70">
        <v>7.8726109236819657E-4</v>
      </c>
      <c r="CD112" s="70">
        <v>1.9396684240348725E-4</v>
      </c>
      <c r="CE112" s="70">
        <v>2.8560825253606133E-3</v>
      </c>
      <c r="CF112" s="70">
        <v>8.6360981263391284E-3</v>
      </c>
      <c r="CG112" s="70">
        <v>4.84677507242064E-3</v>
      </c>
      <c r="CH112" s="27"/>
    </row>
    <row r="113" spans="8:86">
      <c r="H113" s="17"/>
      <c r="I113" s="25"/>
      <c r="J113" s="26"/>
      <c r="K113" s="26"/>
      <c r="L113" s="26"/>
      <c r="M113" s="26"/>
      <c r="N113" s="26"/>
      <c r="O113" s="26"/>
      <c r="P113" s="26"/>
      <c r="Q113" s="71">
        <v>700</v>
      </c>
      <c r="R113" s="72" t="s">
        <v>147</v>
      </c>
      <c r="S113" s="73">
        <v>1.0389806327222173</v>
      </c>
      <c r="T113" s="26"/>
      <c r="U113" s="73">
        <v>1.0487300386015164</v>
      </c>
      <c r="V113" s="26"/>
      <c r="W113" s="74">
        <v>0.51617813843789628</v>
      </c>
      <c r="X113" s="74">
        <v>0.52680766030118609</v>
      </c>
      <c r="Y113" s="74">
        <v>0.49755368851594978</v>
      </c>
      <c r="Z113" s="74">
        <v>0.46946762862353553</v>
      </c>
      <c r="AA113" s="74">
        <v>0.51009172814544923</v>
      </c>
      <c r="AB113" s="74">
        <v>0.5236902413372132</v>
      </c>
      <c r="AC113" s="74">
        <v>0.52163524660907012</v>
      </c>
      <c r="AD113" s="74">
        <v>0.55572959103395803</v>
      </c>
      <c r="AE113" s="74">
        <v>0.52163076869548208</v>
      </c>
      <c r="AF113" s="74">
        <v>0.49824755846718255</v>
      </c>
      <c r="AG113" s="74">
        <v>0.49762632989796385</v>
      </c>
      <c r="AH113" s="74">
        <v>0.47935017632273769</v>
      </c>
      <c r="AI113" s="74">
        <v>0.45210132281335286</v>
      </c>
      <c r="AJ113" s="74">
        <v>0.38555980285435015</v>
      </c>
      <c r="AK113" s="74">
        <v>0.38182844881042216</v>
      </c>
      <c r="AL113" s="74">
        <v>0.5877523631172803</v>
      </c>
      <c r="AM113" s="74">
        <v>0.3640415463198951</v>
      </c>
      <c r="AN113" s="74">
        <v>0.50437647155448473</v>
      </c>
      <c r="AO113" s="74">
        <v>0.48418053019758373</v>
      </c>
      <c r="AP113" s="74">
        <v>0.54094455108441442</v>
      </c>
      <c r="AQ113" s="74">
        <v>0.47350267728062145</v>
      </c>
      <c r="AR113" s="74">
        <v>0.52679403483873921</v>
      </c>
      <c r="AS113" s="74">
        <v>0.49837290802772727</v>
      </c>
      <c r="AT113" s="74">
        <v>0.49400846455234809</v>
      </c>
      <c r="AU113" s="74">
        <v>0.54041076176832437</v>
      </c>
      <c r="AV113" s="74">
        <v>0.50256245720889392</v>
      </c>
      <c r="AW113" s="74">
        <v>0.38850935603845016</v>
      </c>
      <c r="AX113" s="74">
        <v>0.59071822424241871</v>
      </c>
      <c r="AY113" s="74">
        <v>0.42590332729151714</v>
      </c>
      <c r="AZ113" s="74">
        <v>0.48179773406972071</v>
      </c>
      <c r="BA113" s="74">
        <v>0.56536639235246033</v>
      </c>
      <c r="BB113" s="74">
        <v>0.49429740951133022</v>
      </c>
      <c r="BC113" s="74">
        <v>0.50940690617018192</v>
      </c>
      <c r="BD113" s="74">
        <v>0.58292594943588527</v>
      </c>
      <c r="BE113" s="74">
        <v>0.60028200030953049</v>
      </c>
      <c r="BF113" s="74">
        <v>0.49954385445447613</v>
      </c>
      <c r="BG113" s="74">
        <v>0.47139861060206067</v>
      </c>
      <c r="BH113" s="74">
        <v>0.55772712573330041</v>
      </c>
      <c r="BI113" s="74">
        <v>0.42718954700742617</v>
      </c>
      <c r="BJ113" s="74">
        <v>0.52708145332704648</v>
      </c>
      <c r="BK113" s="74">
        <v>0.50773777569612932</v>
      </c>
      <c r="BL113" s="74">
        <v>0.56586098758643921</v>
      </c>
      <c r="BM113" s="74">
        <v>0.49018985057514719</v>
      </c>
      <c r="BN113" s="74">
        <v>0.54189706179684161</v>
      </c>
      <c r="BO113" s="74">
        <v>0.51866824263576661</v>
      </c>
      <c r="BP113" s="74">
        <v>0.49472616696300747</v>
      </c>
      <c r="BQ113" s="74">
        <v>0.51337364204293234</v>
      </c>
      <c r="BR113" s="74">
        <v>0.51292086040951135</v>
      </c>
      <c r="BS113" s="74">
        <v>0.53298129624956159</v>
      </c>
      <c r="BT113" s="74">
        <v>0.62743564670052188</v>
      </c>
      <c r="BU113" s="74">
        <v>0.50825393185930579</v>
      </c>
      <c r="BV113" s="74">
        <v>0.57108111333233058</v>
      </c>
      <c r="BW113" s="74">
        <v>0.59461659783716347</v>
      </c>
      <c r="BX113" s="74">
        <v>0.57564418232000325</v>
      </c>
      <c r="BY113" s="74">
        <v>0.48828560299734936</v>
      </c>
      <c r="BZ113" s="74">
        <v>0.62935290044208148</v>
      </c>
      <c r="CA113" s="74">
        <v>0.56376670936046169</v>
      </c>
      <c r="CB113" s="74">
        <v>0.47812109779773959</v>
      </c>
      <c r="CC113" s="74">
        <v>0.48614777100155454</v>
      </c>
      <c r="CD113" s="74">
        <v>0.6048260539427236</v>
      </c>
      <c r="CE113" s="74">
        <v>0.55446427954007238</v>
      </c>
      <c r="CF113" s="74">
        <v>0.51670591367212282</v>
      </c>
      <c r="CG113" s="74">
        <v>0.47897038137255454</v>
      </c>
      <c r="CH113" s="27"/>
    </row>
    <row r="114" spans="8:86">
      <c r="H114" s="17"/>
      <c r="I114" s="25"/>
      <c r="J114" s="26"/>
      <c r="K114" s="26"/>
      <c r="L114" s="26"/>
      <c r="M114" s="26"/>
      <c r="N114" s="26"/>
      <c r="O114" s="26"/>
      <c r="P114" s="26"/>
      <c r="Q114" s="75">
        <v>711</v>
      </c>
      <c r="R114" s="76" t="s">
        <v>148</v>
      </c>
      <c r="S114" s="26"/>
      <c r="T114" s="26"/>
      <c r="U114" s="26"/>
      <c r="V114" s="26"/>
      <c r="W114" s="77">
        <v>2.2511618245837424E-2</v>
      </c>
      <c r="X114" s="77">
        <v>1.365655186157916E-2</v>
      </c>
      <c r="Y114" s="77">
        <v>1.8726599775266126E-2</v>
      </c>
      <c r="Z114" s="77">
        <v>1.1888028750568392E-2</v>
      </c>
      <c r="AA114" s="77">
        <v>2.4095875888823511E-2</v>
      </c>
      <c r="AB114" s="77">
        <v>2.0556261005476979E-2</v>
      </c>
      <c r="AC114" s="77">
        <v>1.4411701158101935E-2</v>
      </c>
      <c r="AD114" s="77">
        <v>9.4377460586722098E-3</v>
      </c>
      <c r="AE114" s="77">
        <v>1.4411523168490533E-2</v>
      </c>
      <c r="AF114" s="77">
        <v>1.989318224642099E-2</v>
      </c>
      <c r="AG114" s="77">
        <v>1.9066752246273039E-2</v>
      </c>
      <c r="AH114" s="77">
        <v>9.364394972394453E-3</v>
      </c>
      <c r="AI114" s="77">
        <v>1.365373796258466E-2</v>
      </c>
      <c r="AJ114" s="77">
        <v>1.0183024423988067E-2</v>
      </c>
      <c r="AK114" s="77">
        <v>1.6807595588002489E-2</v>
      </c>
      <c r="AL114" s="77">
        <v>8.7364638258486914E-3</v>
      </c>
      <c r="AM114" s="77">
        <v>1.0326219844833723E-2</v>
      </c>
      <c r="AN114" s="77">
        <v>1.3000094802696668E-2</v>
      </c>
      <c r="AO114" s="77">
        <v>2.5032890668977379E-2</v>
      </c>
      <c r="AP114" s="77">
        <v>2.2980159388125688E-2</v>
      </c>
      <c r="AQ114" s="77">
        <v>2.0471253184203064E-2</v>
      </c>
      <c r="AR114" s="77">
        <v>2.056151821865735E-2</v>
      </c>
      <c r="AS114" s="77">
        <v>1.9932319403459457E-2</v>
      </c>
      <c r="AT114" s="77">
        <v>1.8569634852038653E-2</v>
      </c>
      <c r="AU114" s="77">
        <v>2.0550750878974532E-2</v>
      </c>
      <c r="AV114" s="77">
        <v>1.8863186250033425E-2</v>
      </c>
      <c r="AW114" s="77">
        <v>9.8550968377048385E-3</v>
      </c>
      <c r="AX114" s="77">
        <v>2.886591877257242E-2</v>
      </c>
      <c r="AY114" s="77">
        <v>1.3911568405124829E-2</v>
      </c>
      <c r="AZ114" s="77">
        <v>2.5112932656940028E-2</v>
      </c>
      <c r="BA114" s="77">
        <v>2.2305725837143454E-2</v>
      </c>
      <c r="BB114" s="77">
        <v>2.7887610284341845E-2</v>
      </c>
      <c r="BC114" s="77">
        <v>2.561122614810064E-2</v>
      </c>
      <c r="BD114" s="77">
        <v>1.9414078811666843E-2</v>
      </c>
      <c r="BE114" s="77">
        <v>1.9359218892555222E-2</v>
      </c>
      <c r="BF114" s="77">
        <v>1.7749645470036508E-2</v>
      </c>
      <c r="BG114" s="77">
        <v>2.0691152771125033E-2</v>
      </c>
      <c r="BH114" s="77">
        <v>3.0768526682413175E-2</v>
      </c>
      <c r="BI114" s="77">
        <v>1.6497774832822706E-2</v>
      </c>
      <c r="BJ114" s="77">
        <v>1.8286176487986625E-2</v>
      </c>
      <c r="BK114" s="77">
        <v>2.8469856040232028E-2</v>
      </c>
      <c r="BL114" s="77">
        <v>2.3813717922990786E-2</v>
      </c>
      <c r="BM114" s="77">
        <v>1.72662963934999E-2</v>
      </c>
      <c r="BN114" s="77">
        <v>1.9909904310308309E-2</v>
      </c>
      <c r="BO114" s="77">
        <v>1.7254701392489861E-2</v>
      </c>
      <c r="BP114" s="77">
        <v>2.0935669072400031E-2</v>
      </c>
      <c r="BQ114" s="77">
        <v>1.5805077781170684E-2</v>
      </c>
      <c r="BR114" s="77">
        <v>2.1764974132340832E-2</v>
      </c>
      <c r="BS114" s="77">
        <v>1.6636095467515436E-2</v>
      </c>
      <c r="BT114" s="77">
        <v>1.961609567957039E-2</v>
      </c>
      <c r="BU114" s="77">
        <v>2.5711233743730126E-2</v>
      </c>
      <c r="BV114" s="77">
        <v>2.0261680097977502E-2</v>
      </c>
      <c r="BW114" s="77">
        <v>2.5746178765959273E-2</v>
      </c>
      <c r="BX114" s="77">
        <v>1.5469996700994472E-2</v>
      </c>
      <c r="BY114" s="77">
        <v>2.141082398038676E-2</v>
      </c>
      <c r="BZ114" s="77">
        <v>2.0574185574352595E-2</v>
      </c>
      <c r="CA114" s="77">
        <v>1.4447082546303117E-2</v>
      </c>
      <c r="CB114" s="77">
        <v>2.2812196630972129E-2</v>
      </c>
      <c r="CC114" s="77">
        <v>1.7898625340820772E-2</v>
      </c>
      <c r="CD114" s="77">
        <v>1.4935811316356217E-2</v>
      </c>
      <c r="CE114" s="77">
        <v>1.7174905468585473E-2</v>
      </c>
      <c r="CF114" s="77">
        <v>1.5460938665166764E-2</v>
      </c>
      <c r="CG114" s="77">
        <v>1.9358061760940872E-2</v>
      </c>
      <c r="CH114" s="27"/>
    </row>
    <row r="115" spans="8:86">
      <c r="H115" s="17"/>
      <c r="I115" s="25"/>
      <c r="J115" s="26"/>
      <c r="K115" s="26"/>
      <c r="L115" s="26"/>
      <c r="M115" s="26"/>
      <c r="N115" s="26"/>
      <c r="O115" s="26"/>
      <c r="P115" s="26"/>
      <c r="Q115" s="78">
        <v>911</v>
      </c>
      <c r="R115" s="79" t="s">
        <v>149</v>
      </c>
      <c r="S115" s="26"/>
      <c r="T115" s="26"/>
      <c r="U115" s="26"/>
      <c r="V115" s="26"/>
      <c r="W115" s="57">
        <v>0.30719051517974361</v>
      </c>
      <c r="X115" s="57">
        <v>0.30671922773523475</v>
      </c>
      <c r="Y115" s="57">
        <v>0.30783395132347069</v>
      </c>
      <c r="Z115" s="57">
        <v>0.39827156224914323</v>
      </c>
      <c r="AA115" s="57">
        <v>0.31481850409153866</v>
      </c>
      <c r="AB115" s="57">
        <v>0.29777573128136553</v>
      </c>
      <c r="AC115" s="57">
        <v>0.31158905179247265</v>
      </c>
      <c r="AD115" s="57">
        <v>0.27948891747747334</v>
      </c>
      <c r="AE115" s="57">
        <v>0.311593342976972</v>
      </c>
      <c r="AF115" s="57">
        <v>0.31040571875309164</v>
      </c>
      <c r="AG115" s="57">
        <v>0.29695983459243686</v>
      </c>
      <c r="AH115" s="57">
        <v>0.34670352533540055</v>
      </c>
      <c r="AI115" s="57">
        <v>0.41706912762842252</v>
      </c>
      <c r="AJ115" s="57">
        <v>0.43440486193990141</v>
      </c>
      <c r="AK115" s="57">
        <v>0.44576293839038289</v>
      </c>
      <c r="AL115" s="57">
        <v>0.31363655672733759</v>
      </c>
      <c r="AM115" s="57">
        <v>0.50864193927907864</v>
      </c>
      <c r="AN115" s="57">
        <v>0.36208574875000449</v>
      </c>
      <c r="AO115" s="57">
        <v>0.33086142316231243</v>
      </c>
      <c r="AP115" s="57">
        <v>0.29571597774325342</v>
      </c>
      <c r="AQ115" s="57">
        <v>0.36266979158410362</v>
      </c>
      <c r="AR115" s="57">
        <v>0.29376243104571037</v>
      </c>
      <c r="AS115" s="57">
        <v>0.30912503472271363</v>
      </c>
      <c r="AT115" s="57">
        <v>0.35371612093094695</v>
      </c>
      <c r="AU115" s="57">
        <v>0.2737574288704509</v>
      </c>
      <c r="AV115" s="57">
        <v>0.29952857896792207</v>
      </c>
      <c r="AW115" s="57">
        <v>0.399936905145651</v>
      </c>
      <c r="AX115" s="57">
        <v>0.2536496529502637</v>
      </c>
      <c r="AY115" s="57">
        <v>0.37311706816146173</v>
      </c>
      <c r="AZ115" s="57">
        <v>0.33326711353611549</v>
      </c>
      <c r="BA115" s="57">
        <v>0.24889551563414591</v>
      </c>
      <c r="BB115" s="57">
        <v>0.31101531262847393</v>
      </c>
      <c r="BC115" s="57">
        <v>0.33616054336387668</v>
      </c>
      <c r="BD115" s="57">
        <v>0.24245860606098515</v>
      </c>
      <c r="BE115" s="57">
        <v>0.25804548169183278</v>
      </c>
      <c r="BF115" s="57">
        <v>0.3529226523793606</v>
      </c>
      <c r="BG115" s="57">
        <v>0.36345733781041578</v>
      </c>
      <c r="BH115" s="57">
        <v>0.25341083523967195</v>
      </c>
      <c r="BI115" s="57">
        <v>0.37944882115492223</v>
      </c>
      <c r="BJ115" s="57">
        <v>0.25171817165862681</v>
      </c>
      <c r="BK115" s="57">
        <v>0.30047058306450708</v>
      </c>
      <c r="BL115" s="57">
        <v>0.20722699461050043</v>
      </c>
      <c r="BM115" s="57">
        <v>0.35424093495128839</v>
      </c>
      <c r="BN115" s="57">
        <v>0.2973357936254668</v>
      </c>
      <c r="BO115" s="57">
        <v>0.25787240280840418</v>
      </c>
      <c r="BP115" s="57">
        <v>0.31113448209413769</v>
      </c>
      <c r="BQ115" s="57">
        <v>0.30085924754415477</v>
      </c>
      <c r="BR115" s="57">
        <v>0.2823602479375375</v>
      </c>
      <c r="BS115" s="57">
        <v>0.29665401093832866</v>
      </c>
      <c r="BT115" s="57">
        <v>0.23230565728321009</v>
      </c>
      <c r="BU115" s="57">
        <v>0.3376909522699541</v>
      </c>
      <c r="BV115" s="57">
        <v>0.25429683224226168</v>
      </c>
      <c r="BW115" s="57">
        <v>0.27239760329364548</v>
      </c>
      <c r="BX115" s="57">
        <v>0.22381046970035179</v>
      </c>
      <c r="BY115" s="57">
        <v>0.28718327254101944</v>
      </c>
      <c r="BZ115" s="57">
        <v>0.21562465230762545</v>
      </c>
      <c r="CA115" s="57">
        <v>0.28715471312626101</v>
      </c>
      <c r="CB115" s="57">
        <v>0.35487536584950718</v>
      </c>
      <c r="CC115" s="57">
        <v>0.31362508879148682</v>
      </c>
      <c r="CD115" s="57">
        <v>0.24010734647813159</v>
      </c>
      <c r="CE115" s="57">
        <v>0.278101353933634</v>
      </c>
      <c r="CF115" s="57">
        <v>0.29794143142120749</v>
      </c>
      <c r="CG115" s="57">
        <v>0.33098355907585753</v>
      </c>
      <c r="CH115" s="27"/>
    </row>
    <row r="116" spans="8:86">
      <c r="H116" s="17"/>
      <c r="I116" s="25"/>
      <c r="J116" s="26"/>
      <c r="K116" s="26"/>
      <c r="L116" s="26"/>
      <c r="M116" s="26"/>
      <c r="N116" s="26"/>
      <c r="O116" s="26"/>
      <c r="P116" s="26"/>
      <c r="Q116" s="78">
        <v>921</v>
      </c>
      <c r="R116" s="79" t="s">
        <v>150</v>
      </c>
      <c r="S116" s="26"/>
      <c r="T116" s="26"/>
      <c r="U116" s="26"/>
      <c r="V116" s="26"/>
      <c r="W116" s="57">
        <v>2.925468920322874E-2</v>
      </c>
      <c r="X116" s="57">
        <v>3.2241769897580347E-2</v>
      </c>
      <c r="Y116" s="57">
        <v>1.5200542169811612E-2</v>
      </c>
      <c r="Z116" s="57">
        <v>1.9460640326866292E-2</v>
      </c>
      <c r="AA116" s="57">
        <v>2.7758696314406906E-2</v>
      </c>
      <c r="AB116" s="57">
        <v>3.1101106381416953E-2</v>
      </c>
      <c r="AC116" s="57">
        <v>3.3384049821455541E-2</v>
      </c>
      <c r="AD116" s="57">
        <v>2.5859564812415928E-2</v>
      </c>
      <c r="AE116" s="57">
        <v>3.338391890813646E-2</v>
      </c>
      <c r="AF116" s="57">
        <v>9.7322267881197657E-3</v>
      </c>
      <c r="AG116" s="57">
        <v>2.4463016681530919E-2</v>
      </c>
      <c r="AH116" s="57">
        <v>3.5036915615426264E-3</v>
      </c>
      <c r="AI116" s="57">
        <v>8.6228026402043363E-3</v>
      </c>
      <c r="AJ116" s="57">
        <v>2.7207403252814798E-3</v>
      </c>
      <c r="AK116" s="57">
        <v>6.0543777540461629E-3</v>
      </c>
      <c r="AL116" s="57">
        <v>2.0684940699722914E-2</v>
      </c>
      <c r="AM116" s="57">
        <v>1.9940412250299633E-2</v>
      </c>
      <c r="AN116" s="57">
        <v>3.0588769091289117E-2</v>
      </c>
      <c r="AO116" s="57">
        <v>3.1752596389144391E-2</v>
      </c>
      <c r="AP116" s="57">
        <v>2.3003104076266202E-2</v>
      </c>
      <c r="AQ116" s="57">
        <v>1.8741220535101452E-2</v>
      </c>
      <c r="AR116" s="57">
        <v>3.1865489632338255E-2</v>
      </c>
      <c r="AS116" s="57">
        <v>9.8398750597443446E-3</v>
      </c>
      <c r="AT116" s="57">
        <v>6.0917582359858134E-3</v>
      </c>
      <c r="AU116" s="57">
        <v>2.4138896499736398E-2</v>
      </c>
      <c r="AV116" s="57">
        <v>2.9519265277226221E-2</v>
      </c>
      <c r="AW116" s="57">
        <v>1.6074895312304913E-2</v>
      </c>
      <c r="AX116" s="57">
        <v>1.6692142279314991E-2</v>
      </c>
      <c r="AY116" s="57">
        <v>2.1342205715828396E-2</v>
      </c>
      <c r="AZ116" s="57">
        <v>3.1605493782362715E-2</v>
      </c>
      <c r="BA116" s="57">
        <v>3.6764629024731696E-2</v>
      </c>
      <c r="BB116" s="57">
        <v>3.8750807313707565E-2</v>
      </c>
      <c r="BC116" s="57">
        <v>9.0117616667884873E-3</v>
      </c>
      <c r="BD116" s="57">
        <v>4.1435525233468704E-2</v>
      </c>
      <c r="BE116" s="57">
        <v>5.5109243114140538E-3</v>
      </c>
      <c r="BF116" s="57">
        <v>8.3452221016446513E-4</v>
      </c>
      <c r="BG116" s="57">
        <v>2.01880402013941E-2</v>
      </c>
      <c r="BH116" s="57">
        <v>1.1807617346144345E-2</v>
      </c>
      <c r="BI116" s="57">
        <v>4.9804486781072063E-2</v>
      </c>
      <c r="BJ116" s="57">
        <v>6.6370308627023047E-2</v>
      </c>
      <c r="BK116" s="57">
        <v>1.9563122067336899E-2</v>
      </c>
      <c r="BL116" s="57">
        <v>6.5301833735394332E-2</v>
      </c>
      <c r="BM116" s="57">
        <v>1.5233008880175323E-2</v>
      </c>
      <c r="BN116" s="57">
        <v>2.0465847098855454E-2</v>
      </c>
      <c r="BO116" s="57">
        <v>8.1559107674883766E-2</v>
      </c>
      <c r="BP116" s="57">
        <v>1.0509189804609541E-2</v>
      </c>
      <c r="BQ116" s="57">
        <v>7.0866736994089734E-3</v>
      </c>
      <c r="BR116" s="57">
        <v>2.5428263308038265E-2</v>
      </c>
      <c r="BS116" s="57">
        <v>1.871924291132801E-2</v>
      </c>
      <c r="BT116" s="57">
        <v>2.3666205494354126E-2</v>
      </c>
      <c r="BU116" s="57">
        <v>8.5218433902966972E-3</v>
      </c>
      <c r="BV116" s="57">
        <v>3.5218174933632551E-2</v>
      </c>
      <c r="BW116" s="57">
        <v>7.7537883625491124E-3</v>
      </c>
      <c r="BX116" s="57">
        <v>6.2414905977279507E-2</v>
      </c>
      <c r="BY116" s="57">
        <v>1.0512353603857633E-2</v>
      </c>
      <c r="BZ116" s="57">
        <v>9.8746289636333015E-3</v>
      </c>
      <c r="CA116" s="57">
        <v>7.5939519162406066E-3</v>
      </c>
      <c r="CB116" s="57">
        <v>1.0999668619434978E-2</v>
      </c>
      <c r="CC116" s="57">
        <v>1.1563869270559093E-2</v>
      </c>
      <c r="CD116" s="57">
        <v>9.8311669424116874E-3</v>
      </c>
      <c r="CE116" s="57">
        <v>1.0946643045911621E-2</v>
      </c>
      <c r="CF116" s="57">
        <v>6.8794350581855212E-3</v>
      </c>
      <c r="CG116" s="57">
        <v>9.2262606804131252E-3</v>
      </c>
      <c r="CH116" s="27"/>
    </row>
    <row r="117" spans="8:86">
      <c r="H117" s="17"/>
      <c r="I117" s="25"/>
      <c r="J117" s="26"/>
      <c r="K117" s="26"/>
      <c r="L117" s="26"/>
      <c r="M117" s="26"/>
      <c r="N117" s="26"/>
      <c r="O117" s="26"/>
      <c r="P117" s="26"/>
      <c r="Q117" s="78">
        <v>931</v>
      </c>
      <c r="R117" s="79" t="s">
        <v>151</v>
      </c>
      <c r="S117" s="26"/>
      <c r="T117" s="26"/>
      <c r="U117" s="26"/>
      <c r="V117" s="26"/>
      <c r="W117" s="57">
        <v>2.532600837410175E-2</v>
      </c>
      <c r="X117" s="57">
        <v>2.3083958918429147E-2</v>
      </c>
      <c r="Y117" s="57">
        <v>6.7670430826735045E-2</v>
      </c>
      <c r="Z117" s="57">
        <v>3.7255917744418464E-2</v>
      </c>
      <c r="AA117" s="57">
        <v>2.3917428178207432E-2</v>
      </c>
      <c r="AB117" s="57">
        <v>2.7064537139838914E-2</v>
      </c>
      <c r="AC117" s="57">
        <v>2.1023103465322854E-2</v>
      </c>
      <c r="AD117" s="57">
        <v>3.4600742369365042E-2</v>
      </c>
      <c r="AE117" s="57">
        <v>2.1022825675817588E-2</v>
      </c>
      <c r="AF117" s="57">
        <v>6.4556765237580555E-2</v>
      </c>
      <c r="AG117" s="57">
        <v>7.2949859614155677E-2</v>
      </c>
      <c r="AH117" s="57">
        <v>6.0982767259251683E-2</v>
      </c>
      <c r="AI117" s="57">
        <v>6.1635156030923455E-2</v>
      </c>
      <c r="AJ117" s="57">
        <v>6.6012170787872373E-2</v>
      </c>
      <c r="AK117" s="57">
        <v>3.5436862358638334E-2</v>
      </c>
      <c r="AL117" s="57">
        <v>2.7125597599976514E-2</v>
      </c>
      <c r="AM117" s="57">
        <v>2.7151785343999237E-2</v>
      </c>
      <c r="AN117" s="57">
        <v>2.3443175954046661E-2</v>
      </c>
      <c r="AO117" s="57">
        <v>2.3585268172753655E-2</v>
      </c>
      <c r="AP117" s="57">
        <v>2.4312935705736293E-2</v>
      </c>
      <c r="AQ117" s="57">
        <v>2.5401006412468338E-2</v>
      </c>
      <c r="AR117" s="57">
        <v>2.7167416328304401E-2</v>
      </c>
      <c r="AS117" s="57">
        <v>6.551473142232643E-2</v>
      </c>
      <c r="AT117" s="57">
        <v>3.2160093029618794E-2</v>
      </c>
      <c r="AU117" s="57">
        <v>6.5921298332176498E-2</v>
      </c>
      <c r="AV117" s="57">
        <v>5.1263744418569096E-2</v>
      </c>
      <c r="AW117" s="57">
        <v>8.7409416326895209E-2</v>
      </c>
      <c r="AX117" s="57">
        <v>1.1283150719985563E-2</v>
      </c>
      <c r="AY117" s="57">
        <v>7.535656984694844E-2</v>
      </c>
      <c r="AZ117" s="57">
        <v>2.3760275549214283E-2</v>
      </c>
      <c r="BA117" s="57">
        <v>1.7622473212967577E-2</v>
      </c>
      <c r="BB117" s="57">
        <v>3.0211577808036998E-2</v>
      </c>
      <c r="BC117" s="57">
        <v>2.7993494813192587E-2</v>
      </c>
      <c r="BD117" s="57">
        <v>1.9194336910676763E-2</v>
      </c>
      <c r="BE117" s="57">
        <v>2.6315631547946732E-2</v>
      </c>
      <c r="BF117" s="57">
        <v>3.2225396115581652E-2</v>
      </c>
      <c r="BG117" s="57">
        <v>2.4849611562689736E-2</v>
      </c>
      <c r="BH117" s="57">
        <v>3.436079121893857E-2</v>
      </c>
      <c r="BI117" s="57">
        <v>2.3256911082719531E-2</v>
      </c>
      <c r="BJ117" s="57">
        <v>3.802820266105212E-2</v>
      </c>
      <c r="BK117" s="57">
        <v>3.1537488219608306E-2</v>
      </c>
      <c r="BL117" s="57">
        <v>2.8823278637530602E-2</v>
      </c>
      <c r="BM117" s="57">
        <v>2.8130396888184278E-2</v>
      </c>
      <c r="BN117" s="57">
        <v>2.5124883801398292E-2</v>
      </c>
      <c r="BO117" s="57">
        <v>2.508584243127928E-2</v>
      </c>
      <c r="BP117" s="57">
        <v>6.5453927789061214E-2</v>
      </c>
      <c r="BQ117" s="57">
        <v>6.5764844910940617E-2</v>
      </c>
      <c r="BR117" s="57">
        <v>8.1157772256923194E-2</v>
      </c>
      <c r="BS117" s="57">
        <v>5.736108266749531E-2</v>
      </c>
      <c r="BT117" s="57">
        <v>2.9056324633407973E-2</v>
      </c>
      <c r="BU117" s="57">
        <v>2.8200449922716895E-2</v>
      </c>
      <c r="BV117" s="57">
        <v>1.6923176786447357E-2</v>
      </c>
      <c r="BW117" s="57">
        <v>2.4200961712366714E-2</v>
      </c>
      <c r="BX117" s="57">
        <v>1.6075854976131794E-2</v>
      </c>
      <c r="BY117" s="57">
        <v>9.5768721583042699E-2</v>
      </c>
      <c r="BZ117" s="57">
        <v>3.1608613804186003E-2</v>
      </c>
      <c r="CA117" s="57">
        <v>3.9444997358577864E-2</v>
      </c>
      <c r="CB117" s="57">
        <v>3.4475239374720856E-2</v>
      </c>
      <c r="CC117" s="57">
        <v>6.7025473458486723E-2</v>
      </c>
      <c r="CD117" s="57">
        <v>2.788648315395623E-2</v>
      </c>
      <c r="CE117" s="57">
        <v>3.9587213428964867E-2</v>
      </c>
      <c r="CF117" s="57">
        <v>6.6575124598447277E-2</v>
      </c>
      <c r="CG117" s="57">
        <v>5.7399301399718321E-2</v>
      </c>
      <c r="CH117" s="27"/>
    </row>
    <row r="118" spans="8:86">
      <c r="H118" s="17"/>
      <c r="I118" s="25"/>
      <c r="J118" s="26"/>
      <c r="K118" s="26"/>
      <c r="L118" s="26"/>
      <c r="M118" s="26"/>
      <c r="N118" s="26"/>
      <c r="O118" s="26"/>
      <c r="P118" s="26"/>
      <c r="Q118" s="78">
        <v>932</v>
      </c>
      <c r="R118" s="79" t="s">
        <v>152</v>
      </c>
      <c r="S118" s="26"/>
      <c r="T118" s="26"/>
      <c r="U118" s="26"/>
      <c r="V118" s="26"/>
      <c r="W118" s="55">
        <v>0</v>
      </c>
      <c r="X118" s="55">
        <v>0</v>
      </c>
      <c r="Y118" s="55">
        <v>0</v>
      </c>
      <c r="Z118" s="55">
        <v>0</v>
      </c>
      <c r="AA118" s="55">
        <v>0</v>
      </c>
      <c r="AB118" s="55">
        <v>0</v>
      </c>
      <c r="AC118" s="55">
        <v>0</v>
      </c>
      <c r="AD118" s="55">
        <v>0</v>
      </c>
      <c r="AE118" s="55">
        <v>0</v>
      </c>
      <c r="AF118" s="55">
        <v>0</v>
      </c>
      <c r="AG118" s="55">
        <v>0</v>
      </c>
      <c r="AH118" s="55">
        <v>0</v>
      </c>
      <c r="AI118" s="55">
        <v>0</v>
      </c>
      <c r="AJ118" s="55">
        <v>0</v>
      </c>
      <c r="AK118" s="55">
        <v>0</v>
      </c>
      <c r="AL118" s="55">
        <v>0</v>
      </c>
      <c r="AM118" s="55">
        <v>0</v>
      </c>
      <c r="AN118" s="55">
        <v>0</v>
      </c>
      <c r="AO118" s="55">
        <v>0</v>
      </c>
      <c r="AP118" s="55">
        <v>0</v>
      </c>
      <c r="AQ118" s="55">
        <v>0</v>
      </c>
      <c r="AR118" s="55">
        <v>0</v>
      </c>
      <c r="AS118" s="55">
        <v>0</v>
      </c>
      <c r="AT118" s="55">
        <v>0</v>
      </c>
      <c r="AU118" s="55">
        <v>0</v>
      </c>
      <c r="AV118" s="55">
        <v>0</v>
      </c>
      <c r="AW118" s="55">
        <v>0</v>
      </c>
      <c r="AX118" s="55">
        <v>0</v>
      </c>
      <c r="AY118" s="55">
        <v>0</v>
      </c>
      <c r="AZ118" s="55">
        <v>0</v>
      </c>
      <c r="BA118" s="55">
        <v>0</v>
      </c>
      <c r="BB118" s="55">
        <v>0</v>
      </c>
      <c r="BC118" s="55">
        <v>0</v>
      </c>
      <c r="BD118" s="55">
        <v>0</v>
      </c>
      <c r="BE118" s="55">
        <v>0</v>
      </c>
      <c r="BF118" s="55">
        <v>0</v>
      </c>
      <c r="BG118" s="55">
        <v>0</v>
      </c>
      <c r="BH118" s="55">
        <v>0</v>
      </c>
      <c r="BI118" s="55">
        <v>0</v>
      </c>
      <c r="BJ118" s="55">
        <v>0</v>
      </c>
      <c r="BK118" s="55">
        <v>0</v>
      </c>
      <c r="BL118" s="55">
        <v>0</v>
      </c>
      <c r="BM118" s="55">
        <v>0</v>
      </c>
      <c r="BN118" s="55">
        <v>0</v>
      </c>
      <c r="BO118" s="55">
        <v>0</v>
      </c>
      <c r="BP118" s="55">
        <v>0</v>
      </c>
      <c r="BQ118" s="55">
        <v>0</v>
      </c>
      <c r="BR118" s="55">
        <v>0</v>
      </c>
      <c r="BS118" s="55">
        <v>0</v>
      </c>
      <c r="BT118" s="55">
        <v>0</v>
      </c>
      <c r="BU118" s="55">
        <v>0</v>
      </c>
      <c r="BV118" s="55">
        <v>0</v>
      </c>
      <c r="BW118" s="55">
        <v>0</v>
      </c>
      <c r="BX118" s="55">
        <v>0</v>
      </c>
      <c r="BY118" s="55">
        <v>0</v>
      </c>
      <c r="BZ118" s="55">
        <v>0</v>
      </c>
      <c r="CA118" s="55">
        <v>0</v>
      </c>
      <c r="CB118" s="55">
        <v>0</v>
      </c>
      <c r="CC118" s="55">
        <v>0</v>
      </c>
      <c r="CD118" s="55">
        <v>0</v>
      </c>
      <c r="CE118" s="55">
        <v>0</v>
      </c>
      <c r="CF118" s="55">
        <v>0</v>
      </c>
      <c r="CG118" s="55">
        <v>0</v>
      </c>
      <c r="CH118" s="27"/>
    </row>
    <row r="119" spans="8:86">
      <c r="H119" s="17"/>
      <c r="I119" s="25"/>
      <c r="J119" s="26"/>
      <c r="K119" s="26"/>
      <c r="L119" s="26"/>
      <c r="M119" s="26"/>
      <c r="N119" s="26"/>
      <c r="O119" s="26"/>
      <c r="P119" s="26"/>
      <c r="Q119" s="78">
        <v>941</v>
      </c>
      <c r="R119" s="79" t="s">
        <v>153</v>
      </c>
      <c r="S119" s="26"/>
      <c r="T119" s="26"/>
      <c r="U119" s="26"/>
      <c r="V119" s="26"/>
      <c r="W119" s="57">
        <v>3.4772819132786327E-2</v>
      </c>
      <c r="X119" s="57">
        <v>3.2078813681309923E-2</v>
      </c>
      <c r="Y119" s="57">
        <v>3.725832270182021E-2</v>
      </c>
      <c r="Z119" s="57">
        <v>2.7055063974755263E-2</v>
      </c>
      <c r="AA119" s="57">
        <v>3.4121330960757888E-2</v>
      </c>
      <c r="AB119" s="57">
        <v>3.5576913163719262E-2</v>
      </c>
      <c r="AC119" s="57">
        <v>3.2589158729571688E-2</v>
      </c>
      <c r="AD119" s="57">
        <v>2.9226132299392863E-2</v>
      </c>
      <c r="AE119" s="57">
        <v>3.2589384974748253E-2</v>
      </c>
      <c r="AF119" s="57">
        <v>3.8368636731219208E-2</v>
      </c>
      <c r="AG119" s="57">
        <v>3.5361229177688899E-2</v>
      </c>
      <c r="AH119" s="57">
        <v>3.971724097148107E-2</v>
      </c>
      <c r="AI119" s="57">
        <v>2.1411411743744883E-2</v>
      </c>
      <c r="AJ119" s="57">
        <v>2.9209289488062808E-2</v>
      </c>
      <c r="AK119" s="57">
        <v>3.9691000355729179E-2</v>
      </c>
      <c r="AL119" s="57">
        <v>2.5924399969166307E-2</v>
      </c>
      <c r="AM119" s="57">
        <v>2.068742159047569E-2</v>
      </c>
      <c r="AN119" s="57">
        <v>3.2224773086226559E-2</v>
      </c>
      <c r="AO119" s="57">
        <v>3.569007124899827E-2</v>
      </c>
      <c r="AP119" s="57">
        <v>3.2253410131790991E-2</v>
      </c>
      <c r="AQ119" s="57">
        <v>3.3690046338018302E-2</v>
      </c>
      <c r="AR119" s="57">
        <v>3.5693604322215265E-2</v>
      </c>
      <c r="AS119" s="57">
        <v>3.8692227533720494E-2</v>
      </c>
      <c r="AT119" s="57">
        <v>2.7425384949397228E-2</v>
      </c>
      <c r="AU119" s="57">
        <v>3.3799201622971807E-2</v>
      </c>
      <c r="AV119" s="57">
        <v>4.4311004114208949E-2</v>
      </c>
      <c r="AW119" s="57">
        <v>3.3895970072137301E-2</v>
      </c>
      <c r="AX119" s="57">
        <v>3.0539387582223368E-2</v>
      </c>
      <c r="AY119" s="57">
        <v>2.8315681911987724E-2</v>
      </c>
      <c r="AZ119" s="57">
        <v>3.5751169093659774E-2</v>
      </c>
      <c r="BA119" s="57">
        <v>3.3608365165692725E-2</v>
      </c>
      <c r="BB119" s="57">
        <v>3.1932034385656283E-2</v>
      </c>
      <c r="BC119" s="57">
        <v>3.2998865625744798E-2</v>
      </c>
      <c r="BD119" s="57">
        <v>3.1237315422599655E-2</v>
      </c>
      <c r="BE119" s="57">
        <v>3.3930257645685122E-2</v>
      </c>
      <c r="BF119" s="57">
        <v>3.4600574713742054E-2</v>
      </c>
      <c r="BG119" s="57">
        <v>3.3616477758439338E-2</v>
      </c>
      <c r="BH119" s="57">
        <v>4.3567921411467793E-2</v>
      </c>
      <c r="BI119" s="57">
        <v>2.9838240313985531E-2</v>
      </c>
      <c r="BJ119" s="57">
        <v>3.6126205491836177E-2</v>
      </c>
      <c r="BK119" s="57">
        <v>3.9257386229980228E-2</v>
      </c>
      <c r="BL119" s="57">
        <v>3.8924723025720809E-2</v>
      </c>
      <c r="BM119" s="57">
        <v>3.2537192618644004E-2</v>
      </c>
      <c r="BN119" s="57">
        <v>3.5709185779967775E-2</v>
      </c>
      <c r="BO119" s="57">
        <v>3.5509903078229745E-2</v>
      </c>
      <c r="BP119" s="57">
        <v>3.9296674671623441E-2</v>
      </c>
      <c r="BQ119" s="57">
        <v>3.6205856666961279E-2</v>
      </c>
      <c r="BR119" s="57">
        <v>3.3401975233661382E-2</v>
      </c>
      <c r="BS119" s="57">
        <v>3.4791834271005836E-2</v>
      </c>
      <c r="BT119" s="57">
        <v>3.3779173823233442E-2</v>
      </c>
      <c r="BU119" s="57">
        <v>3.3032270897427718E-2</v>
      </c>
      <c r="BV119" s="57">
        <v>3.1211970959796376E-2</v>
      </c>
      <c r="BW119" s="57">
        <v>3.208710930460603E-2</v>
      </c>
      <c r="BX119" s="57">
        <v>3.0708003366255981E-2</v>
      </c>
      <c r="BY119" s="57">
        <v>3.9494229890398587E-2</v>
      </c>
      <c r="BZ119" s="57">
        <v>3.901662742702753E-2</v>
      </c>
      <c r="CA119" s="57">
        <v>3.5653358729608696E-2</v>
      </c>
      <c r="CB119" s="57">
        <v>3.9000759563603833E-2</v>
      </c>
      <c r="CC119" s="57">
        <v>4.2907606974116962E-2</v>
      </c>
      <c r="CD119" s="57">
        <v>3.6583284679935796E-2</v>
      </c>
      <c r="CE119" s="57">
        <v>4.3456285540019839E-2</v>
      </c>
      <c r="CF119" s="57">
        <v>3.6416157915653696E-2</v>
      </c>
      <c r="CG119" s="57">
        <v>3.4034650509968414E-2</v>
      </c>
      <c r="CH119" s="27"/>
    </row>
    <row r="120" spans="8:86">
      <c r="H120" s="17"/>
      <c r="I120" s="25"/>
      <c r="J120" s="26"/>
      <c r="K120" s="26"/>
      <c r="L120" s="26"/>
      <c r="M120" s="26"/>
      <c r="N120" s="26"/>
      <c r="O120" s="26"/>
      <c r="P120" s="26"/>
      <c r="Q120" s="78">
        <v>951</v>
      </c>
      <c r="R120" s="79" t="s">
        <v>154</v>
      </c>
      <c r="S120" s="26"/>
      <c r="T120" s="26"/>
      <c r="U120" s="26"/>
      <c r="V120" s="26"/>
      <c r="W120" s="57">
        <v>-1.1602959668249075E-5</v>
      </c>
      <c r="X120" s="57">
        <v>-3.374055661820968E-5</v>
      </c>
      <c r="Y120" s="57">
        <v>-2.4791679284327261E-3</v>
      </c>
      <c r="Z120" s="57">
        <v>-2.8974751141486919E-2</v>
      </c>
      <c r="AA120" s="57">
        <v>-1.3077862040708598E-5</v>
      </c>
      <c r="AB120" s="57">
        <v>-9.7825732900728021E-6</v>
      </c>
      <c r="AC120" s="57">
        <v>0</v>
      </c>
      <c r="AD120" s="57">
        <v>-2.2173376219446485E-4</v>
      </c>
      <c r="AE120" s="57">
        <v>-1.2267005301655174E-7</v>
      </c>
      <c r="AF120" s="57">
        <v>-2.5858414378658301E-3</v>
      </c>
      <c r="AG120" s="57">
        <v>-2.7265644041122718E-3</v>
      </c>
      <c r="AH120" s="57">
        <v>-5.1577185423723948E-4</v>
      </c>
      <c r="AI120" s="57">
        <v>-4.6536547370215724E-2</v>
      </c>
      <c r="AJ120" s="57">
        <v>-1.6891958338557409E-3</v>
      </c>
      <c r="AK120" s="57">
        <v>-4.1148337301835864E-3</v>
      </c>
      <c r="AL120" s="57">
        <v>-2.9736633859774157E-2</v>
      </c>
      <c r="AM120" s="57">
        <v>-2.256332602131781E-2</v>
      </c>
      <c r="AN120" s="57">
        <v>-3.0111484734931297E-2</v>
      </c>
      <c r="AO120" s="57">
        <v>-1.1457653949101285E-5</v>
      </c>
      <c r="AP120" s="57">
        <v>-1.5007066297309069E-5</v>
      </c>
      <c r="AQ120" s="57">
        <v>-8.3982167432117131E-6</v>
      </c>
      <c r="AR120" s="57">
        <v>-9.868187265062653E-6</v>
      </c>
      <c r="AS120" s="57">
        <v>-2.6136199969778828E-3</v>
      </c>
      <c r="AT120" s="57">
        <v>-1.6464211448610306E-3</v>
      </c>
      <c r="AU120" s="57">
        <v>-2.9287179137651572E-3</v>
      </c>
      <c r="AV120" s="57">
        <v>-2.87112063043987E-3</v>
      </c>
      <c r="AW120" s="57">
        <v>-3.0287714311096011E-3</v>
      </c>
      <c r="AX120" s="57">
        <v>-1.4181939064838566E-3</v>
      </c>
      <c r="AY120" s="57">
        <v>-2.1003934798255416E-3</v>
      </c>
      <c r="AZ120" s="57">
        <v>-1.1472282064573156E-5</v>
      </c>
      <c r="BA120" s="57">
        <v>-1.0959249510551976E-5</v>
      </c>
      <c r="BB120" s="57">
        <v>-1.8015252121667859E-5</v>
      </c>
      <c r="BC120" s="57">
        <v>-1.604071297920324E-5</v>
      </c>
      <c r="BD120" s="57">
        <v>-1.358619280315029E-5</v>
      </c>
      <c r="BE120" s="57">
        <v>-1.2906145928370148E-5</v>
      </c>
      <c r="BF120" s="57">
        <v>-1.6048504041624329E-5</v>
      </c>
      <c r="BG120" s="57">
        <v>-7.7800912844989791E-6</v>
      </c>
      <c r="BH120" s="57">
        <v>-1.5618541463153897E-5</v>
      </c>
      <c r="BI120" s="57">
        <v>-8.6433967389984993E-6</v>
      </c>
      <c r="BJ120" s="57">
        <v>-1.1740723266765087E-5</v>
      </c>
      <c r="BK120" s="57">
        <v>-1.0928507942202614E-5</v>
      </c>
      <c r="BL120" s="57">
        <v>-1.2519159680409991E-5</v>
      </c>
      <c r="BM120" s="57">
        <v>-8.4194099930624326E-6</v>
      </c>
      <c r="BN120" s="57">
        <v>-9.0689343776542713E-6</v>
      </c>
      <c r="BO120" s="57">
        <v>-1.0476442861256746E-5</v>
      </c>
      <c r="BP120" s="57">
        <v>-2.6826823339003974E-3</v>
      </c>
      <c r="BQ120" s="57">
        <v>-2.3295346374041848E-3</v>
      </c>
      <c r="BR120" s="57">
        <v>-3.2138116711306628E-3</v>
      </c>
      <c r="BS120" s="57">
        <v>-2.4539695018734524E-3</v>
      </c>
      <c r="BT120" s="57">
        <v>-2.4749151805396911E-3</v>
      </c>
      <c r="BU120" s="57">
        <v>-1.6113635002558402E-5</v>
      </c>
      <c r="BV120" s="57">
        <v>-1.2140012041927801E-5</v>
      </c>
      <c r="BW120" s="57">
        <v>-1.3851547293160383E-5</v>
      </c>
      <c r="BX120" s="57">
        <v>-1.3420911158105197E-5</v>
      </c>
      <c r="BY120" s="57">
        <v>-2.8536949711309195E-3</v>
      </c>
      <c r="BZ120" s="57">
        <v>-2.0664029179480771E-3</v>
      </c>
      <c r="CA120" s="57">
        <v>-2.0965028905674098E-3</v>
      </c>
      <c r="CB120" s="57">
        <v>-2.5721041628363941E-3</v>
      </c>
      <c r="CC120" s="57">
        <v>-2.9703838297547437E-3</v>
      </c>
      <c r="CD120" s="57">
        <v>-2.0796699301255492E-3</v>
      </c>
      <c r="CE120" s="57">
        <v>-2.8310283739426604E-3</v>
      </c>
      <c r="CF120" s="57">
        <v>-2.3193476627488595E-3</v>
      </c>
      <c r="CG120" s="57">
        <v>-2.4347076795534633E-3</v>
      </c>
      <c r="CH120" s="27"/>
    </row>
    <row r="121" spans="8:86">
      <c r="H121" s="17"/>
      <c r="I121" s="25"/>
      <c r="J121" s="26"/>
      <c r="K121" s="26"/>
      <c r="L121" s="26"/>
      <c r="M121" s="26"/>
      <c r="N121" s="26"/>
      <c r="O121" s="26"/>
      <c r="P121" s="26"/>
      <c r="Q121" s="80"/>
      <c r="R121" s="81" t="s">
        <v>155</v>
      </c>
      <c r="S121" s="26"/>
      <c r="T121" s="26"/>
      <c r="U121" s="26"/>
      <c r="V121" s="26"/>
      <c r="W121" s="82">
        <v>6.4777814386074092E-2</v>
      </c>
      <c r="X121" s="82">
        <v>6.5445758161298814E-2</v>
      </c>
      <c r="Y121" s="82">
        <v>5.8235632615379278E-2</v>
      </c>
      <c r="Z121" s="82">
        <v>6.5575909472199781E-2</v>
      </c>
      <c r="AA121" s="82">
        <v>6.5209514282857095E-2</v>
      </c>
      <c r="AB121" s="82">
        <v>6.4244992264259324E-2</v>
      </c>
      <c r="AC121" s="82">
        <v>6.5367688424005255E-2</v>
      </c>
      <c r="AD121" s="82">
        <v>6.5879039710917159E-2</v>
      </c>
      <c r="AE121" s="82">
        <v>6.5368358270406157E-2</v>
      </c>
      <c r="AF121" s="82">
        <v>6.1381753214251079E-2</v>
      </c>
      <c r="AG121" s="82">
        <v>5.6299542194063031E-2</v>
      </c>
      <c r="AH121" s="82">
        <v>6.0893975431429159E-2</v>
      </c>
      <c r="AI121" s="82">
        <v>7.2042988550983039E-2</v>
      </c>
      <c r="AJ121" s="82">
        <v>7.3599306014399457E-2</v>
      </c>
      <c r="AK121" s="82">
        <v>7.8533610472962451E-2</v>
      </c>
      <c r="AL121" s="82">
        <v>4.5876311920441788E-2</v>
      </c>
      <c r="AM121" s="82">
        <v>7.1774001392735709E-2</v>
      </c>
      <c r="AN121" s="82">
        <v>6.4392451496183029E-2</v>
      </c>
      <c r="AO121" s="82">
        <v>6.8908677814179267E-2</v>
      </c>
      <c r="AP121" s="82">
        <v>6.0804868936710277E-2</v>
      </c>
      <c r="AQ121" s="82">
        <v>6.5532402882226989E-2</v>
      </c>
      <c r="AR121" s="82">
        <v>6.4165373801300288E-2</v>
      </c>
      <c r="AS121" s="82">
        <v>6.1136523827286307E-2</v>
      </c>
      <c r="AT121" s="82">
        <v>6.9674964594525518E-2</v>
      </c>
      <c r="AU121" s="82">
        <v>4.4350379941130648E-2</v>
      </c>
      <c r="AV121" s="82">
        <v>5.6822884393586223E-2</v>
      </c>
      <c r="AW121" s="82">
        <v>6.7347131697966134E-2</v>
      </c>
      <c r="AX121" s="82">
        <v>6.9669717359705008E-2</v>
      </c>
      <c r="AY121" s="82">
        <v>6.4153972146957172E-2</v>
      </c>
      <c r="AZ121" s="82">
        <v>6.8716753594051591E-2</v>
      </c>
      <c r="BA121" s="82">
        <v>7.5447858022368905E-2</v>
      </c>
      <c r="BB121" s="82">
        <v>6.5923263320574771E-2</v>
      </c>
      <c r="BC121" s="82">
        <v>5.8833242925094065E-2</v>
      </c>
      <c r="BD121" s="82">
        <v>6.3347774317520755E-2</v>
      </c>
      <c r="BE121" s="82">
        <v>5.6569391746963973E-2</v>
      </c>
      <c r="BF121" s="82">
        <v>6.2139403160680104E-2</v>
      </c>
      <c r="BG121" s="82">
        <v>6.5806549385159868E-2</v>
      </c>
      <c r="BH121" s="82">
        <v>6.8372800909526896E-2</v>
      </c>
      <c r="BI121" s="82">
        <v>7.3972862223790736E-2</v>
      </c>
      <c r="BJ121" s="82">
        <v>6.240122246969567E-2</v>
      </c>
      <c r="BK121" s="82">
        <v>7.2974717190148267E-2</v>
      </c>
      <c r="BL121" s="82">
        <v>7.0060983641104246E-2</v>
      </c>
      <c r="BM121" s="82">
        <v>6.2410739103053926E-2</v>
      </c>
      <c r="BN121" s="82">
        <v>5.9566392521539488E-2</v>
      </c>
      <c r="BO121" s="82">
        <v>6.4060276421807824E-2</v>
      </c>
      <c r="BP121" s="82">
        <v>6.0626571939060896E-2</v>
      </c>
      <c r="BQ121" s="82">
        <v>6.3234191991835512E-2</v>
      </c>
      <c r="BR121" s="82">
        <v>4.6179718393118109E-2</v>
      </c>
      <c r="BS121" s="82">
        <v>4.531040699663863E-2</v>
      </c>
      <c r="BT121" s="82">
        <v>3.6615811566241802E-2</v>
      </c>
      <c r="BU121" s="82">
        <v>5.8605431551571247E-2</v>
      </c>
      <c r="BV121" s="82">
        <v>7.1019191659595915E-2</v>
      </c>
      <c r="BW121" s="82">
        <v>4.3211612271003084E-2</v>
      </c>
      <c r="BX121" s="82">
        <v>7.5890007870141343E-2</v>
      </c>
      <c r="BY121" s="82">
        <v>6.0198690375076587E-2</v>
      </c>
      <c r="BZ121" s="82">
        <v>5.6014794399041765E-2</v>
      </c>
      <c r="CA121" s="82">
        <v>5.4035689853114403E-2</v>
      </c>
      <c r="CB121" s="82">
        <v>6.2287776326857787E-2</v>
      </c>
      <c r="CC121" s="82">
        <v>6.3801948992729909E-2</v>
      </c>
      <c r="CD121" s="82">
        <v>6.7909523416610551E-2</v>
      </c>
      <c r="CE121" s="82">
        <v>5.9100347416754517E-2</v>
      </c>
      <c r="CF121" s="82">
        <v>6.2340346331965266E-2</v>
      </c>
      <c r="CG121" s="82">
        <v>7.2462492880100704E-2</v>
      </c>
      <c r="CH121" s="27"/>
    </row>
    <row r="122" spans="8:86">
      <c r="H122" s="17"/>
      <c r="I122" s="25"/>
      <c r="J122" s="26"/>
      <c r="K122" s="26"/>
      <c r="L122" s="26"/>
      <c r="M122" s="26"/>
      <c r="N122" s="26"/>
      <c r="O122" s="26"/>
      <c r="P122" s="26"/>
      <c r="Q122" s="83">
        <v>960</v>
      </c>
      <c r="R122" s="84" t="s">
        <v>156</v>
      </c>
      <c r="S122" s="26"/>
      <c r="T122" s="26"/>
      <c r="U122" s="26"/>
      <c r="V122" s="26"/>
      <c r="W122" s="74">
        <v>0.48382186156210366</v>
      </c>
      <c r="X122" s="74">
        <v>0.47319233969881391</v>
      </c>
      <c r="Y122" s="74">
        <v>0.50244631148405017</v>
      </c>
      <c r="Z122" s="74">
        <v>0.53053237137646447</v>
      </c>
      <c r="AA122" s="74">
        <v>0.48990827185455083</v>
      </c>
      <c r="AB122" s="74">
        <v>0.47630975866278691</v>
      </c>
      <c r="AC122" s="74">
        <v>0.47836475339092988</v>
      </c>
      <c r="AD122" s="74">
        <v>0.44427040896604209</v>
      </c>
      <c r="AE122" s="74">
        <v>0.47836923130451797</v>
      </c>
      <c r="AF122" s="74">
        <v>0.50175244153281739</v>
      </c>
      <c r="AG122" s="74">
        <v>0.50237367010203615</v>
      </c>
      <c r="AH122" s="74">
        <v>0.52064982367726231</v>
      </c>
      <c r="AI122" s="74">
        <v>0.5478986771866472</v>
      </c>
      <c r="AJ122" s="74">
        <v>0.61444019714564979</v>
      </c>
      <c r="AK122" s="74">
        <v>0.61817155118957789</v>
      </c>
      <c r="AL122" s="74">
        <v>0.41224763688271965</v>
      </c>
      <c r="AM122" s="74">
        <v>0.63595845368010484</v>
      </c>
      <c r="AN122" s="74">
        <v>0.49562352844551527</v>
      </c>
      <c r="AO122" s="74">
        <v>0.51581946980241633</v>
      </c>
      <c r="AP122" s="74">
        <v>0.45905544891558553</v>
      </c>
      <c r="AQ122" s="74">
        <v>0.52649732271937855</v>
      </c>
      <c r="AR122" s="74">
        <v>0.47320596516126084</v>
      </c>
      <c r="AS122" s="74">
        <v>0.50162709197227273</v>
      </c>
      <c r="AT122" s="74">
        <v>0.50599153544765196</v>
      </c>
      <c r="AU122" s="74">
        <v>0.45958923823167563</v>
      </c>
      <c r="AV122" s="74">
        <v>0.49743754279110608</v>
      </c>
      <c r="AW122" s="74">
        <v>0.61149064396154973</v>
      </c>
      <c r="AX122" s="74">
        <v>0.40928177575758118</v>
      </c>
      <c r="AY122" s="74">
        <v>0.57409667270848275</v>
      </c>
      <c r="AZ122" s="74">
        <v>0.51820226593027929</v>
      </c>
      <c r="BA122" s="74">
        <v>0.43463360764753972</v>
      </c>
      <c r="BB122" s="74">
        <v>0.50570259048866972</v>
      </c>
      <c r="BC122" s="74">
        <v>0.49059309382981808</v>
      </c>
      <c r="BD122" s="74">
        <v>0.41707405056411473</v>
      </c>
      <c r="BE122" s="74">
        <v>0.39971799969046951</v>
      </c>
      <c r="BF122" s="74">
        <v>0.50045614554552376</v>
      </c>
      <c r="BG122" s="74">
        <v>0.52860138939793933</v>
      </c>
      <c r="BH122" s="74">
        <v>0.44227287426669959</v>
      </c>
      <c r="BI122" s="74">
        <v>0.57281045299257383</v>
      </c>
      <c r="BJ122" s="74">
        <v>0.47291854667295363</v>
      </c>
      <c r="BK122" s="74">
        <v>0.49226222430387062</v>
      </c>
      <c r="BL122" s="74">
        <v>0.43413901241356079</v>
      </c>
      <c r="BM122" s="74">
        <v>0.50981014942485281</v>
      </c>
      <c r="BN122" s="74">
        <v>0.45810293820315851</v>
      </c>
      <c r="BO122" s="74">
        <v>0.48133175736423339</v>
      </c>
      <c r="BP122" s="74">
        <v>0.50527383303699247</v>
      </c>
      <c r="BQ122" s="74">
        <v>0.48662635795706766</v>
      </c>
      <c r="BR122" s="74">
        <v>0.4870791395904886</v>
      </c>
      <c r="BS122" s="74">
        <v>0.46701870375043841</v>
      </c>
      <c r="BT122" s="74">
        <v>0.37256435329947812</v>
      </c>
      <c r="BU122" s="74">
        <v>0.49174606814069421</v>
      </c>
      <c r="BV122" s="74">
        <v>0.42891888666766942</v>
      </c>
      <c r="BW122" s="74">
        <v>0.40538340216283658</v>
      </c>
      <c r="BX122" s="74">
        <v>0.42435581767999675</v>
      </c>
      <c r="BY122" s="74">
        <v>0.51171439700265076</v>
      </c>
      <c r="BZ122" s="74">
        <v>0.37064709955791858</v>
      </c>
      <c r="CA122" s="74">
        <v>0.43623329063953825</v>
      </c>
      <c r="CB122" s="74">
        <v>0.52187890220226041</v>
      </c>
      <c r="CC122" s="74">
        <v>0.51385222899844551</v>
      </c>
      <c r="CD122" s="74">
        <v>0.39517394605727652</v>
      </c>
      <c r="CE122" s="74">
        <v>0.44553572045992768</v>
      </c>
      <c r="CF122" s="74">
        <v>0.48329408632787713</v>
      </c>
      <c r="CG122" s="74">
        <v>0.52102961862744546</v>
      </c>
      <c r="CH122" s="27"/>
    </row>
    <row r="123" spans="8:86">
      <c r="H123" s="17"/>
      <c r="I123" s="25"/>
      <c r="J123" s="26"/>
      <c r="K123" s="26"/>
      <c r="L123" s="26"/>
      <c r="M123" s="26"/>
      <c r="N123" s="26"/>
      <c r="O123" s="26"/>
      <c r="P123" s="26"/>
      <c r="Q123" s="85">
        <v>970</v>
      </c>
      <c r="R123" s="86" t="s">
        <v>157</v>
      </c>
      <c r="S123" s="26"/>
      <c r="T123" s="26"/>
      <c r="U123" s="26"/>
      <c r="V123" s="26"/>
      <c r="W123" s="74">
        <v>1</v>
      </c>
      <c r="X123" s="74">
        <v>1</v>
      </c>
      <c r="Y123" s="74">
        <v>1</v>
      </c>
      <c r="Z123" s="74">
        <v>1</v>
      </c>
      <c r="AA123" s="74">
        <v>1</v>
      </c>
      <c r="AB123" s="74">
        <v>1</v>
      </c>
      <c r="AC123" s="74">
        <v>1</v>
      </c>
      <c r="AD123" s="74">
        <v>1</v>
      </c>
      <c r="AE123" s="74">
        <v>1</v>
      </c>
      <c r="AF123" s="74">
        <v>1</v>
      </c>
      <c r="AG123" s="74">
        <v>1</v>
      </c>
      <c r="AH123" s="74">
        <v>1</v>
      </c>
      <c r="AI123" s="74">
        <v>1</v>
      </c>
      <c r="AJ123" s="74">
        <v>1</v>
      </c>
      <c r="AK123" s="74">
        <v>1</v>
      </c>
      <c r="AL123" s="74">
        <v>1</v>
      </c>
      <c r="AM123" s="74">
        <v>1</v>
      </c>
      <c r="AN123" s="74">
        <v>1</v>
      </c>
      <c r="AO123" s="74">
        <v>1</v>
      </c>
      <c r="AP123" s="74">
        <v>1</v>
      </c>
      <c r="AQ123" s="74">
        <v>1</v>
      </c>
      <c r="AR123" s="74">
        <v>1</v>
      </c>
      <c r="AS123" s="74">
        <v>1</v>
      </c>
      <c r="AT123" s="74">
        <v>1</v>
      </c>
      <c r="AU123" s="74">
        <v>1</v>
      </c>
      <c r="AV123" s="74">
        <v>1</v>
      </c>
      <c r="AW123" s="74">
        <v>1</v>
      </c>
      <c r="AX123" s="74">
        <v>1</v>
      </c>
      <c r="AY123" s="74">
        <v>1</v>
      </c>
      <c r="AZ123" s="74">
        <v>1</v>
      </c>
      <c r="BA123" s="74">
        <v>1</v>
      </c>
      <c r="BB123" s="74">
        <v>1</v>
      </c>
      <c r="BC123" s="74">
        <v>1</v>
      </c>
      <c r="BD123" s="74">
        <v>1</v>
      </c>
      <c r="BE123" s="74">
        <v>1</v>
      </c>
      <c r="BF123" s="74">
        <v>1</v>
      </c>
      <c r="BG123" s="74">
        <v>1</v>
      </c>
      <c r="BH123" s="74">
        <v>1</v>
      </c>
      <c r="BI123" s="74">
        <v>1</v>
      </c>
      <c r="BJ123" s="74">
        <v>1</v>
      </c>
      <c r="BK123" s="74">
        <v>1</v>
      </c>
      <c r="BL123" s="74">
        <v>1</v>
      </c>
      <c r="BM123" s="74">
        <v>1</v>
      </c>
      <c r="BN123" s="74">
        <v>1</v>
      </c>
      <c r="BO123" s="74">
        <v>1</v>
      </c>
      <c r="BP123" s="74">
        <v>1</v>
      </c>
      <c r="BQ123" s="74">
        <v>1</v>
      </c>
      <c r="BR123" s="74">
        <v>1</v>
      </c>
      <c r="BS123" s="74">
        <v>1</v>
      </c>
      <c r="BT123" s="74">
        <v>1</v>
      </c>
      <c r="BU123" s="74">
        <v>1</v>
      </c>
      <c r="BV123" s="74">
        <v>1</v>
      </c>
      <c r="BW123" s="74">
        <v>1</v>
      </c>
      <c r="BX123" s="74">
        <v>1</v>
      </c>
      <c r="BY123" s="74">
        <v>1</v>
      </c>
      <c r="BZ123" s="74">
        <v>1</v>
      </c>
      <c r="CA123" s="74">
        <v>1</v>
      </c>
      <c r="CB123" s="74">
        <v>1</v>
      </c>
      <c r="CC123" s="74">
        <v>1</v>
      </c>
      <c r="CD123" s="74">
        <v>1</v>
      </c>
      <c r="CE123" s="74">
        <v>1</v>
      </c>
      <c r="CF123" s="74">
        <v>1</v>
      </c>
      <c r="CG123" s="74">
        <v>1</v>
      </c>
      <c r="CH123" s="27"/>
    </row>
    <row r="124" spans="8:86">
      <c r="H124" s="17"/>
      <c r="I124" s="25"/>
      <c r="J124" s="26"/>
      <c r="K124" s="26"/>
      <c r="L124" s="43"/>
      <c r="M124" s="43"/>
      <c r="N124" s="26"/>
      <c r="O124" s="43"/>
      <c r="P124" s="26"/>
      <c r="Q124" s="26"/>
      <c r="R124" s="26"/>
      <c r="S124" s="26"/>
      <c r="T124" s="26"/>
      <c r="U124" s="26"/>
      <c r="V124" s="26"/>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3"/>
      <c r="BA124" s="43"/>
      <c r="BB124" s="43"/>
      <c r="BC124" s="43"/>
      <c r="BD124" s="43"/>
      <c r="BE124" s="43"/>
      <c r="BF124" s="43"/>
      <c r="BG124" s="43"/>
      <c r="BH124" s="43"/>
      <c r="BI124" s="43"/>
      <c r="BJ124" s="43"/>
      <c r="BK124" s="43"/>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97"/>
    </row>
    <row r="125" spans="8:86" ht="14.25" thickBot="1">
      <c r="H125" s="17"/>
      <c r="I125" s="44"/>
      <c r="J125" s="45"/>
      <c r="K125" s="45"/>
      <c r="L125" s="46"/>
      <c r="M125" s="46"/>
      <c r="N125" s="45"/>
      <c r="O125" s="47"/>
      <c r="P125" s="45"/>
      <c r="Q125" s="45"/>
      <c r="R125" s="45"/>
      <c r="S125" s="45"/>
      <c r="T125" s="47"/>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8"/>
    </row>
    <row r="126" spans="8:86" ht="14.25" thickTop="1">
      <c r="I126" s="40"/>
      <c r="J126" s="40"/>
      <c r="K126" s="40"/>
      <c r="L126" s="49"/>
      <c r="M126" s="49"/>
      <c r="N126" s="40"/>
      <c r="O126" s="50"/>
      <c r="P126" s="40"/>
      <c r="Q126" s="40"/>
      <c r="R126" s="40"/>
      <c r="S126" s="40"/>
      <c r="T126" s="5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row>
    <row r="128" spans="8:86" ht="13.5" customHeight="1">
      <c r="T128" s="8"/>
    </row>
    <row r="129" spans="20:20">
      <c r="T129" s="8"/>
    </row>
    <row r="130" spans="20:20">
      <c r="T130" s="8"/>
    </row>
  </sheetData>
  <sheetProtection sheet="1" objects="1" scenarios="1"/>
  <mergeCells count="5">
    <mergeCell ref="G14:G29"/>
    <mergeCell ref="Q3:R5"/>
    <mergeCell ref="J3:J5"/>
    <mergeCell ref="W2:X2"/>
    <mergeCell ref="S2:V2"/>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操作説明</vt:lpstr>
      <vt:lpstr>入力</vt:lpstr>
      <vt:lpstr>定義</vt:lpstr>
      <vt:lpstr>報告書</vt:lpstr>
      <vt:lpstr>flow</vt:lpstr>
      <vt:lpstr>埼玉波及</vt:lpstr>
      <vt:lpstr>全国波及</vt:lpstr>
      <vt:lpstr>DATA</vt:lpstr>
      <vt:lpstr>埼玉係数</vt:lpstr>
      <vt:lpstr>全国係数</vt:lpstr>
      <vt:lpstr>建設係数</vt:lpstr>
      <vt:lpstr>flow!Print_Area</vt:lpstr>
      <vt:lpstr>報告書!Print_Area</vt:lpstr>
      <vt:lpstr>YN</vt:lpstr>
      <vt:lpstr>単位</vt:lpstr>
      <vt:lpstr>部門</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相﨑なつみ</cp:lastModifiedBy>
  <cp:lastPrinted>2020-08-20T01:49:12Z</cp:lastPrinted>
  <dcterms:created xsi:type="dcterms:W3CDTF">2020-05-21T23:34:28Z</dcterms:created>
  <dcterms:modified xsi:type="dcterms:W3CDTF">2024-07-10T04:42:26Z</dcterms:modified>
</cp:coreProperties>
</file>